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J February 13th pub\Web Files\"/>
    </mc:Choice>
  </mc:AlternateContent>
  <xr:revisionPtr revIDLastSave="0" documentId="13_ncr:1_{BEF6E502-4C29-437A-99D1-156304650FD0}" xr6:coauthVersionLast="36" xr6:coauthVersionMax="36" xr10:uidLastSave="{00000000-0000-0000-0000-000000000000}"/>
  <bookViews>
    <workbookView xWindow="3360" yWindow="600" windowWidth="8715" windowHeight="1170" tabRatio="821" xr2:uid="{00000000-000D-0000-FFFF-FFFF00000000}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, IFT" sheetId="44" r:id="rId7"/>
    <sheet name="Section 136" sheetId="43" r:id="rId8"/>
    <sheet name="HCP to Sep'19" sheetId="33" r:id="rId9"/>
    <sheet name="Ambulance CCG lookup" sheetId="23" r:id="rId10"/>
    <sheet name="Raw" sheetId="20" state="hidden" r:id="rId11"/>
  </sheets>
  <definedNames>
    <definedName name="_xlnm._FilterDatabase" localSheetId="9" hidden="1">'Ambulance CCG lookup'!$B$2:$H$193</definedName>
    <definedName name="_xlnm._FilterDatabase" localSheetId="10" hidden="1">Raw!$A$5:$EA$5</definedName>
    <definedName name="Area_Code">Raw!$FK$16:$FK$26</definedName>
    <definedName name="ConeM" localSheetId="7">OFFSET(#REF!,0,0,COUNTA(#REF!),14)</definedName>
    <definedName name="ConeM">OFFSET(#REF!,0,0,COUNTA(#REF!),14)</definedName>
    <definedName name="Dropdown_Geography">Raw!$FJ$6:$FJ$26</definedName>
    <definedName name="_xlnm.Print_Area" localSheetId="3">Calls!$A$1:$N$56</definedName>
    <definedName name="_xlnm.Print_Area" localSheetId="2">Incidents!$A$1:$AA$66</definedName>
    <definedName name="_xlnm.Print_Area" localSheetId="1">'Response times'!$A:$AG</definedName>
    <definedName name="_xlnm.Print_Area" localSheetId="7">'Section 136'!$A:$M</definedName>
    <definedName name="_xlnm.Print_Titles" localSheetId="9">'Ambulance CCG lookup'!$2:$2</definedName>
    <definedName name="Reg_Code">Raw!$FK$8:$FK$14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C252" i="20" l="1"/>
  <c r="EC221" i="20"/>
  <c r="EC190" i="20"/>
  <c r="EC159" i="20"/>
  <c r="EC128" i="20"/>
  <c r="EC97" i="20"/>
  <c r="EC66" i="20"/>
  <c r="EC35" i="20"/>
  <c r="FG584" i="20"/>
  <c r="FF584" i="20"/>
  <c r="FE584" i="20"/>
  <c r="FD584" i="20"/>
  <c r="FC584" i="20"/>
  <c r="FB584" i="20"/>
  <c r="FA584" i="20"/>
  <c r="EZ584" i="20"/>
  <c r="EY584" i="20"/>
  <c r="EX584" i="20"/>
  <c r="EW584" i="20"/>
  <c r="EV584" i="20"/>
  <c r="EU584" i="20"/>
  <c r="ET584" i="20"/>
  <c r="ES584" i="20"/>
  <c r="ER584" i="20"/>
  <c r="EQ584" i="20"/>
  <c r="EP584" i="20"/>
  <c r="EO584" i="20"/>
  <c r="EN584" i="20"/>
  <c r="EM584" i="20"/>
  <c r="EL584" i="20"/>
  <c r="EK584" i="20"/>
  <c r="EJ584" i="20"/>
  <c r="EI584" i="20"/>
  <c r="EH584" i="20"/>
  <c r="EC584" i="20"/>
  <c r="ED584" i="20" s="1"/>
  <c r="D584" i="20"/>
  <c r="A584" i="20"/>
  <c r="FG583" i="20"/>
  <c r="FF583" i="20"/>
  <c r="FE583" i="20"/>
  <c r="FD583" i="20"/>
  <c r="FC583" i="20"/>
  <c r="FB583" i="20"/>
  <c r="FA583" i="20"/>
  <c r="EZ583" i="20"/>
  <c r="EY583" i="20"/>
  <c r="EX583" i="20"/>
  <c r="EW583" i="20"/>
  <c r="EV583" i="20"/>
  <c r="EU583" i="20"/>
  <c r="ET583" i="20"/>
  <c r="ES583" i="20"/>
  <c r="ER583" i="20"/>
  <c r="EQ583" i="20"/>
  <c r="EP583" i="20"/>
  <c r="EO583" i="20"/>
  <c r="EN583" i="20"/>
  <c r="EM583" i="20"/>
  <c r="EL583" i="20"/>
  <c r="EK583" i="20"/>
  <c r="EJ583" i="20"/>
  <c r="EI583" i="20"/>
  <c r="EH583" i="20"/>
  <c r="EC583" i="20"/>
  <c r="ED583" i="20" s="1"/>
  <c r="EF583" i="20" s="1"/>
  <c r="D583" i="20"/>
  <c r="A583" i="20"/>
  <c r="FG582" i="20"/>
  <c r="FF582" i="20"/>
  <c r="FE582" i="20"/>
  <c r="FD582" i="20"/>
  <c r="FC582" i="20"/>
  <c r="FB582" i="20"/>
  <c r="FA582" i="20"/>
  <c r="EZ582" i="20"/>
  <c r="EY582" i="20"/>
  <c r="EX582" i="20"/>
  <c r="EW582" i="20"/>
  <c r="EV582" i="20"/>
  <c r="EU582" i="20"/>
  <c r="ET582" i="20"/>
  <c r="ES582" i="20"/>
  <c r="ER582" i="20"/>
  <c r="EQ582" i="20"/>
  <c r="EP582" i="20"/>
  <c r="EO582" i="20"/>
  <c r="EN582" i="20"/>
  <c r="EM582" i="20"/>
  <c r="EL582" i="20"/>
  <c r="EK582" i="20"/>
  <c r="EJ582" i="20"/>
  <c r="EI582" i="20"/>
  <c r="EH582" i="20"/>
  <c r="EC582" i="20"/>
  <c r="ED582" i="20" s="1"/>
  <c r="D582" i="20"/>
  <c r="A582" i="20"/>
  <c r="FG581" i="20"/>
  <c r="FF581" i="20"/>
  <c r="FE581" i="20"/>
  <c r="FD581" i="20"/>
  <c r="FC581" i="20"/>
  <c r="FB581" i="20"/>
  <c r="FA581" i="20"/>
  <c r="EZ581" i="20"/>
  <c r="EY581" i="20"/>
  <c r="EX581" i="20"/>
  <c r="EW581" i="20"/>
  <c r="EV581" i="20"/>
  <c r="EU581" i="20"/>
  <c r="ET581" i="20"/>
  <c r="ES581" i="20"/>
  <c r="ER581" i="20"/>
  <c r="EQ581" i="20"/>
  <c r="EP581" i="20"/>
  <c r="EO581" i="20"/>
  <c r="EN581" i="20"/>
  <c r="EM581" i="20"/>
  <c r="EL581" i="20"/>
  <c r="EK581" i="20"/>
  <c r="EJ581" i="20"/>
  <c r="EI581" i="20"/>
  <c r="EH581" i="20"/>
  <c r="EC581" i="20"/>
  <c r="ED581" i="20" s="1"/>
  <c r="EF581" i="20" s="1"/>
  <c r="D581" i="20"/>
  <c r="A581" i="20"/>
  <c r="FG580" i="20"/>
  <c r="FF580" i="20"/>
  <c r="FE580" i="20"/>
  <c r="FD580" i="20"/>
  <c r="FC580" i="20"/>
  <c r="FB580" i="20"/>
  <c r="FA580" i="20"/>
  <c r="EZ580" i="20"/>
  <c r="EY580" i="20"/>
  <c r="EX580" i="20"/>
  <c r="EW580" i="20"/>
  <c r="EV580" i="20"/>
  <c r="EU580" i="20"/>
  <c r="ET580" i="20"/>
  <c r="ES580" i="20"/>
  <c r="ER580" i="20"/>
  <c r="EQ580" i="20"/>
  <c r="EP580" i="20"/>
  <c r="EO580" i="20"/>
  <c r="EN580" i="20"/>
  <c r="EM580" i="20"/>
  <c r="EL580" i="20"/>
  <c r="EK580" i="20"/>
  <c r="EJ580" i="20"/>
  <c r="EI580" i="20"/>
  <c r="EH580" i="20"/>
  <c r="EC580" i="20"/>
  <c r="ED580" i="20" s="1"/>
  <c r="D580" i="20"/>
  <c r="A580" i="20"/>
  <c r="FG579" i="20"/>
  <c r="FF579" i="20"/>
  <c r="FE579" i="20"/>
  <c r="FD579" i="20"/>
  <c r="FC579" i="20"/>
  <c r="FB579" i="20"/>
  <c r="FA579" i="20"/>
  <c r="EZ579" i="20"/>
  <c r="EY579" i="20"/>
  <c r="EX579" i="20"/>
  <c r="EW579" i="20"/>
  <c r="EV579" i="20"/>
  <c r="EU579" i="20"/>
  <c r="ET579" i="20"/>
  <c r="ES579" i="20"/>
  <c r="ER579" i="20"/>
  <c r="EQ579" i="20"/>
  <c r="EP579" i="20"/>
  <c r="EO579" i="20"/>
  <c r="EN579" i="20"/>
  <c r="EM579" i="20"/>
  <c r="EL579" i="20"/>
  <c r="EK579" i="20"/>
  <c r="EJ579" i="20"/>
  <c r="EI579" i="20"/>
  <c r="EH579" i="20"/>
  <c r="EC579" i="20"/>
  <c r="ED579" i="20" s="1"/>
  <c r="D579" i="20"/>
  <c r="A579" i="20"/>
  <c r="FG578" i="20"/>
  <c r="FF578" i="20"/>
  <c r="FE578" i="20"/>
  <c r="FD578" i="20"/>
  <c r="FC578" i="20"/>
  <c r="FB578" i="20"/>
  <c r="FA578" i="20"/>
  <c r="EZ578" i="20"/>
  <c r="EY578" i="20"/>
  <c r="EX578" i="20"/>
  <c r="EW578" i="20"/>
  <c r="EV578" i="20"/>
  <c r="EU578" i="20"/>
  <c r="ET578" i="20"/>
  <c r="ES578" i="20"/>
  <c r="ER578" i="20"/>
  <c r="EQ578" i="20"/>
  <c r="EP578" i="20"/>
  <c r="EO578" i="20"/>
  <c r="EN578" i="20"/>
  <c r="EM578" i="20"/>
  <c r="EL578" i="20"/>
  <c r="EK578" i="20"/>
  <c r="EJ578" i="20"/>
  <c r="EI578" i="20"/>
  <c r="EH578" i="20"/>
  <c r="EC578" i="20"/>
  <c r="ED578" i="20" s="1"/>
  <c r="D578" i="20"/>
  <c r="A578" i="20"/>
  <c r="FG577" i="20"/>
  <c r="FF577" i="20"/>
  <c r="FE577" i="20"/>
  <c r="FD577" i="20"/>
  <c r="FC577" i="20"/>
  <c r="FB577" i="20"/>
  <c r="FA577" i="20"/>
  <c r="EZ577" i="20"/>
  <c r="EY577" i="20"/>
  <c r="EX577" i="20"/>
  <c r="EW577" i="20"/>
  <c r="EV577" i="20"/>
  <c r="EU577" i="20"/>
  <c r="ET577" i="20"/>
  <c r="ES577" i="20"/>
  <c r="ER577" i="20"/>
  <c r="EQ577" i="20"/>
  <c r="EP577" i="20"/>
  <c r="EO577" i="20"/>
  <c r="EN577" i="20"/>
  <c r="EM577" i="20"/>
  <c r="EL577" i="20"/>
  <c r="EK577" i="20"/>
  <c r="EJ577" i="20"/>
  <c r="EI577" i="20"/>
  <c r="EH577" i="20"/>
  <c r="EC577" i="20"/>
  <c r="ED577" i="20" s="1"/>
  <c r="D577" i="20"/>
  <c r="A577" i="20"/>
  <c r="FG576" i="20"/>
  <c r="FF576" i="20"/>
  <c r="FE576" i="20"/>
  <c r="FD576" i="20"/>
  <c r="FC576" i="20"/>
  <c r="FB576" i="20"/>
  <c r="FA576" i="20"/>
  <c r="EZ576" i="20"/>
  <c r="EY576" i="20"/>
  <c r="EX576" i="20"/>
  <c r="EW576" i="20"/>
  <c r="EV576" i="20"/>
  <c r="EU576" i="20"/>
  <c r="ET576" i="20"/>
  <c r="ES576" i="20"/>
  <c r="ER576" i="20"/>
  <c r="EQ576" i="20"/>
  <c r="EP576" i="20"/>
  <c r="EO576" i="20"/>
  <c r="EN576" i="20"/>
  <c r="EM576" i="20"/>
  <c r="EL576" i="20"/>
  <c r="EK576" i="20"/>
  <c r="EJ576" i="20"/>
  <c r="EI576" i="20"/>
  <c r="EH576" i="20"/>
  <c r="EC576" i="20"/>
  <c r="ED576" i="20" s="1"/>
  <c r="D576" i="20"/>
  <c r="A576" i="20"/>
  <c r="FG575" i="20"/>
  <c r="FF575" i="20"/>
  <c r="FE575" i="20"/>
  <c r="FD575" i="20"/>
  <c r="FC575" i="20"/>
  <c r="FB575" i="20"/>
  <c r="FA575" i="20"/>
  <c r="EZ575" i="20"/>
  <c r="EY575" i="20"/>
  <c r="EX575" i="20"/>
  <c r="EW575" i="20"/>
  <c r="EV575" i="20"/>
  <c r="EU575" i="20"/>
  <c r="ET575" i="20"/>
  <c r="ES575" i="20"/>
  <c r="ER575" i="20"/>
  <c r="EQ575" i="20"/>
  <c r="EP575" i="20"/>
  <c r="EO575" i="20"/>
  <c r="EN575" i="20"/>
  <c r="EM575" i="20"/>
  <c r="EL575" i="20"/>
  <c r="EK575" i="20"/>
  <c r="EJ575" i="20"/>
  <c r="EI575" i="20"/>
  <c r="EH575" i="20"/>
  <c r="EC575" i="20"/>
  <c r="ED575" i="20" s="1"/>
  <c r="EF575" i="20" s="1"/>
  <c r="D575" i="20"/>
  <c r="A575" i="20"/>
  <c r="FG574" i="20"/>
  <c r="FF574" i="20"/>
  <c r="FE574" i="20"/>
  <c r="FD574" i="20"/>
  <c r="FC574" i="20"/>
  <c r="FB574" i="20"/>
  <c r="FA574" i="20"/>
  <c r="EZ574" i="20"/>
  <c r="EY574" i="20"/>
  <c r="EX574" i="20"/>
  <c r="EW574" i="20"/>
  <c r="EV574" i="20"/>
  <c r="EU574" i="20"/>
  <c r="ET574" i="20"/>
  <c r="ES574" i="20"/>
  <c r="ER574" i="20"/>
  <c r="EQ574" i="20"/>
  <c r="EP574" i="20"/>
  <c r="EO574" i="20"/>
  <c r="EN574" i="20"/>
  <c r="EM574" i="20"/>
  <c r="EL574" i="20"/>
  <c r="EK574" i="20"/>
  <c r="EJ574" i="20"/>
  <c r="EI574" i="20"/>
  <c r="EH574" i="20"/>
  <c r="EC574" i="20"/>
  <c r="ED574" i="20" s="1"/>
  <c r="D574" i="20"/>
  <c r="A574" i="20"/>
  <c r="EE579" i="20" l="1"/>
  <c r="EF579" i="20"/>
  <c r="EE576" i="20"/>
  <c r="EF576" i="20"/>
  <c r="EF580" i="20"/>
  <c r="EE580" i="20"/>
  <c r="EE584" i="20"/>
  <c r="EF584" i="20"/>
  <c r="EF577" i="20"/>
  <c r="EE577" i="20"/>
  <c r="EF578" i="20"/>
  <c r="EE578" i="20"/>
  <c r="EF574" i="20"/>
  <c r="EE574" i="20"/>
  <c r="EF582" i="20"/>
  <c r="EE582" i="20"/>
  <c r="EE581" i="20"/>
  <c r="EE575" i="20"/>
  <c r="EE583" i="20"/>
  <c r="EC251" i="20" l="1"/>
  <c r="EC220" i="20"/>
  <c r="EC189" i="20"/>
  <c r="EC158" i="20"/>
  <c r="EC127" i="20"/>
  <c r="EC96" i="20"/>
  <c r="EC65" i="20"/>
  <c r="EC34" i="20"/>
  <c r="FG573" i="20"/>
  <c r="FF573" i="20"/>
  <c r="FE573" i="20"/>
  <c r="FD573" i="20"/>
  <c r="FC573" i="20"/>
  <c r="FB573" i="20"/>
  <c r="FA573" i="20"/>
  <c r="EZ573" i="20"/>
  <c r="EY573" i="20"/>
  <c r="EX573" i="20"/>
  <c r="EW573" i="20"/>
  <c r="EV573" i="20"/>
  <c r="EU573" i="20"/>
  <c r="ET573" i="20"/>
  <c r="ES573" i="20"/>
  <c r="ER573" i="20"/>
  <c r="EQ573" i="20"/>
  <c r="EP573" i="20"/>
  <c r="EO573" i="20"/>
  <c r="EN573" i="20"/>
  <c r="EM573" i="20"/>
  <c r="EL573" i="20"/>
  <c r="EK573" i="20"/>
  <c r="EJ573" i="20"/>
  <c r="EI573" i="20"/>
  <c r="EH573" i="20"/>
  <c r="EC573" i="20"/>
  <c r="ED573" i="20" s="1"/>
  <c r="D573" i="20"/>
  <c r="A573" i="20"/>
  <c r="FG572" i="20"/>
  <c r="FF572" i="20"/>
  <c r="FE572" i="20"/>
  <c r="FD572" i="20"/>
  <c r="FC572" i="20"/>
  <c r="FB572" i="20"/>
  <c r="FA572" i="20"/>
  <c r="EZ572" i="20"/>
  <c r="EY572" i="20"/>
  <c r="EX572" i="20"/>
  <c r="EW572" i="20"/>
  <c r="EV572" i="20"/>
  <c r="EU572" i="20"/>
  <c r="ET572" i="20"/>
  <c r="ES572" i="20"/>
  <c r="ER572" i="20"/>
  <c r="EQ572" i="20"/>
  <c r="EP572" i="20"/>
  <c r="EO572" i="20"/>
  <c r="EN572" i="20"/>
  <c r="EM572" i="20"/>
  <c r="EL572" i="20"/>
  <c r="EK572" i="20"/>
  <c r="EJ572" i="20"/>
  <c r="EI572" i="20"/>
  <c r="EH572" i="20"/>
  <c r="EC572" i="20"/>
  <c r="ED572" i="20" s="1"/>
  <c r="EF572" i="20" s="1"/>
  <c r="D572" i="20"/>
  <c r="A572" i="20"/>
  <c r="FG571" i="20"/>
  <c r="FF571" i="20"/>
  <c r="FE571" i="20"/>
  <c r="FD571" i="20"/>
  <c r="FC571" i="20"/>
  <c r="FB571" i="20"/>
  <c r="FA571" i="20"/>
  <c r="EZ571" i="20"/>
  <c r="EY571" i="20"/>
  <c r="EX571" i="20"/>
  <c r="EW571" i="20"/>
  <c r="EV571" i="20"/>
  <c r="EU571" i="20"/>
  <c r="ET571" i="20"/>
  <c r="ES571" i="20"/>
  <c r="ER571" i="20"/>
  <c r="EQ571" i="20"/>
  <c r="EP571" i="20"/>
  <c r="EO571" i="20"/>
  <c r="EN571" i="20"/>
  <c r="EM571" i="20"/>
  <c r="EL571" i="20"/>
  <c r="EK571" i="20"/>
  <c r="EJ571" i="20"/>
  <c r="EI571" i="20"/>
  <c r="EH571" i="20"/>
  <c r="EC571" i="20"/>
  <c r="ED571" i="20" s="1"/>
  <c r="D571" i="20"/>
  <c r="A571" i="20"/>
  <c r="FG570" i="20"/>
  <c r="FF570" i="20"/>
  <c r="FE570" i="20"/>
  <c r="FD570" i="20"/>
  <c r="FC570" i="20"/>
  <c r="FB570" i="20"/>
  <c r="FA570" i="20"/>
  <c r="EZ570" i="20"/>
  <c r="EY570" i="20"/>
  <c r="EX570" i="20"/>
  <c r="EW570" i="20"/>
  <c r="EV570" i="20"/>
  <c r="EU570" i="20"/>
  <c r="ET570" i="20"/>
  <c r="ES570" i="20"/>
  <c r="ER570" i="20"/>
  <c r="EQ570" i="20"/>
  <c r="EP570" i="20"/>
  <c r="EO570" i="20"/>
  <c r="EN570" i="20"/>
  <c r="EM570" i="20"/>
  <c r="EL570" i="20"/>
  <c r="EK570" i="20"/>
  <c r="EJ570" i="20"/>
  <c r="EI570" i="20"/>
  <c r="EH570" i="20"/>
  <c r="EC570" i="20"/>
  <c r="ED570" i="20" s="1"/>
  <c r="EF570" i="20" s="1"/>
  <c r="D570" i="20"/>
  <c r="A570" i="20"/>
  <c r="FG569" i="20"/>
  <c r="FF569" i="20"/>
  <c r="FE569" i="20"/>
  <c r="FD569" i="20"/>
  <c r="FC569" i="20"/>
  <c r="FB569" i="20"/>
  <c r="FA569" i="20"/>
  <c r="EZ569" i="20"/>
  <c r="EY569" i="20"/>
  <c r="EX569" i="20"/>
  <c r="EW569" i="20"/>
  <c r="EV569" i="20"/>
  <c r="EU569" i="20"/>
  <c r="ET569" i="20"/>
  <c r="ES569" i="20"/>
  <c r="ER569" i="20"/>
  <c r="EQ569" i="20"/>
  <c r="EP569" i="20"/>
  <c r="EO569" i="20"/>
  <c r="EN569" i="20"/>
  <c r="EM569" i="20"/>
  <c r="EL569" i="20"/>
  <c r="EK569" i="20"/>
  <c r="EJ569" i="20"/>
  <c r="EI569" i="20"/>
  <c r="EH569" i="20"/>
  <c r="EC569" i="20"/>
  <c r="ED569" i="20" s="1"/>
  <c r="D569" i="20"/>
  <c r="A569" i="20"/>
  <c r="FG568" i="20"/>
  <c r="FF568" i="20"/>
  <c r="FE568" i="20"/>
  <c r="FD568" i="20"/>
  <c r="FC568" i="20"/>
  <c r="FB568" i="20"/>
  <c r="FA568" i="20"/>
  <c r="EZ568" i="20"/>
  <c r="EY568" i="20"/>
  <c r="EX568" i="20"/>
  <c r="EW568" i="20"/>
  <c r="EV568" i="20"/>
  <c r="EU568" i="20"/>
  <c r="ET568" i="20"/>
  <c r="ES568" i="20"/>
  <c r="ER568" i="20"/>
  <c r="EQ568" i="20"/>
  <c r="EP568" i="20"/>
  <c r="EO568" i="20"/>
  <c r="EN568" i="20"/>
  <c r="EM568" i="20"/>
  <c r="EL568" i="20"/>
  <c r="EK568" i="20"/>
  <c r="EJ568" i="20"/>
  <c r="EI568" i="20"/>
  <c r="EH568" i="20"/>
  <c r="EC568" i="20"/>
  <c r="ED568" i="20" s="1"/>
  <c r="D568" i="20"/>
  <c r="A568" i="20"/>
  <c r="FG567" i="20"/>
  <c r="FF567" i="20"/>
  <c r="FE567" i="20"/>
  <c r="FD567" i="20"/>
  <c r="FC567" i="20"/>
  <c r="FB567" i="20"/>
  <c r="FA567" i="20"/>
  <c r="EZ567" i="20"/>
  <c r="EY567" i="20"/>
  <c r="EX567" i="20"/>
  <c r="EW567" i="20"/>
  <c r="EV567" i="20"/>
  <c r="EU567" i="20"/>
  <c r="ET567" i="20"/>
  <c r="ES567" i="20"/>
  <c r="ER567" i="20"/>
  <c r="EQ567" i="20"/>
  <c r="EP567" i="20"/>
  <c r="EO567" i="20"/>
  <c r="EN567" i="20"/>
  <c r="EM567" i="20"/>
  <c r="EL567" i="20"/>
  <c r="EK567" i="20"/>
  <c r="EJ567" i="20"/>
  <c r="EI567" i="20"/>
  <c r="EH567" i="20"/>
  <c r="EC567" i="20"/>
  <c r="ED567" i="20" s="1"/>
  <c r="D567" i="20"/>
  <c r="A567" i="20"/>
  <c r="FG566" i="20"/>
  <c r="FF566" i="20"/>
  <c r="FE566" i="20"/>
  <c r="FD566" i="20"/>
  <c r="FC566" i="20"/>
  <c r="FB566" i="20"/>
  <c r="FA566" i="20"/>
  <c r="EZ566" i="20"/>
  <c r="EY566" i="20"/>
  <c r="EX566" i="20"/>
  <c r="EW566" i="20"/>
  <c r="EV566" i="20"/>
  <c r="EU566" i="20"/>
  <c r="ET566" i="20"/>
  <c r="ES566" i="20"/>
  <c r="ER566" i="20"/>
  <c r="EQ566" i="20"/>
  <c r="EP566" i="20"/>
  <c r="EO566" i="20"/>
  <c r="EN566" i="20"/>
  <c r="EM566" i="20"/>
  <c r="EL566" i="20"/>
  <c r="EK566" i="20"/>
  <c r="EJ566" i="20"/>
  <c r="EI566" i="20"/>
  <c r="EH566" i="20"/>
  <c r="EC566" i="20"/>
  <c r="ED566" i="20" s="1"/>
  <c r="D566" i="20"/>
  <c r="A566" i="20"/>
  <c r="FG565" i="20"/>
  <c r="FF565" i="20"/>
  <c r="FE565" i="20"/>
  <c r="FD565" i="20"/>
  <c r="FC565" i="20"/>
  <c r="FB565" i="20"/>
  <c r="FA565" i="20"/>
  <c r="EZ565" i="20"/>
  <c r="EY565" i="20"/>
  <c r="EX565" i="20"/>
  <c r="EW565" i="20"/>
  <c r="EV565" i="20"/>
  <c r="EU565" i="20"/>
  <c r="ET565" i="20"/>
  <c r="ES565" i="20"/>
  <c r="ER565" i="20"/>
  <c r="EQ565" i="20"/>
  <c r="EP565" i="20"/>
  <c r="EO565" i="20"/>
  <c r="EN565" i="20"/>
  <c r="EM565" i="20"/>
  <c r="EL565" i="20"/>
  <c r="EK565" i="20"/>
  <c r="EJ565" i="20"/>
  <c r="EI565" i="20"/>
  <c r="EH565" i="20"/>
  <c r="EC565" i="20"/>
  <c r="ED565" i="20" s="1"/>
  <c r="D565" i="20"/>
  <c r="A565" i="20"/>
  <c r="FG564" i="20"/>
  <c r="FF564" i="20"/>
  <c r="FE564" i="20"/>
  <c r="FD564" i="20"/>
  <c r="FC564" i="20"/>
  <c r="FB564" i="20"/>
  <c r="FA564" i="20"/>
  <c r="EZ564" i="20"/>
  <c r="EY564" i="20"/>
  <c r="EX564" i="20"/>
  <c r="EW564" i="20"/>
  <c r="EV564" i="20"/>
  <c r="EU564" i="20"/>
  <c r="ET564" i="20"/>
  <c r="ES564" i="20"/>
  <c r="ER564" i="20"/>
  <c r="EQ564" i="20"/>
  <c r="EP564" i="20"/>
  <c r="EO564" i="20"/>
  <c r="EN564" i="20"/>
  <c r="EM564" i="20"/>
  <c r="EL564" i="20"/>
  <c r="EK564" i="20"/>
  <c r="EJ564" i="20"/>
  <c r="EI564" i="20"/>
  <c r="EH564" i="20"/>
  <c r="EC564" i="20"/>
  <c r="ED564" i="20" s="1"/>
  <c r="EF564" i="20" s="1"/>
  <c r="D564" i="20"/>
  <c r="A564" i="20"/>
  <c r="FG563" i="20"/>
  <c r="FF563" i="20"/>
  <c r="FE563" i="20"/>
  <c r="FD563" i="20"/>
  <c r="FC563" i="20"/>
  <c r="FB563" i="20"/>
  <c r="FA563" i="20"/>
  <c r="EZ563" i="20"/>
  <c r="EY563" i="20"/>
  <c r="EX563" i="20"/>
  <c r="EW563" i="20"/>
  <c r="EV563" i="20"/>
  <c r="EU563" i="20"/>
  <c r="ET563" i="20"/>
  <c r="ES563" i="20"/>
  <c r="ER563" i="20"/>
  <c r="EQ563" i="20"/>
  <c r="EP563" i="20"/>
  <c r="EO563" i="20"/>
  <c r="EN563" i="20"/>
  <c r="EM563" i="20"/>
  <c r="EL563" i="20"/>
  <c r="EK563" i="20"/>
  <c r="EJ563" i="20"/>
  <c r="EI563" i="20"/>
  <c r="EH563" i="20"/>
  <c r="EC563" i="20"/>
  <c r="ED563" i="20" s="1"/>
  <c r="D563" i="20"/>
  <c r="A563" i="20"/>
  <c r="EE568" i="20" l="1"/>
  <c r="EF568" i="20"/>
  <c r="EE565" i="20"/>
  <c r="EF565" i="20"/>
  <c r="EF569" i="20"/>
  <c r="EE569" i="20"/>
  <c r="EF573" i="20"/>
  <c r="EE573" i="20"/>
  <c r="EE567" i="20"/>
  <c r="EF567" i="20"/>
  <c r="EF571" i="20"/>
  <c r="EE571" i="20"/>
  <c r="EF566" i="20"/>
  <c r="EE566" i="20"/>
  <c r="EF563" i="20"/>
  <c r="EE563" i="20"/>
  <c r="EE570" i="20"/>
  <c r="EE564" i="20"/>
  <c r="EE572" i="20"/>
  <c r="FG562" i="20" l="1"/>
  <c r="FF562" i="20"/>
  <c r="FE562" i="20"/>
  <c r="FD562" i="20"/>
  <c r="FC562" i="20"/>
  <c r="FB562" i="20"/>
  <c r="FA562" i="20"/>
  <c r="EZ562" i="20"/>
  <c r="EY562" i="20"/>
  <c r="EX562" i="20"/>
  <c r="EW562" i="20"/>
  <c r="EV562" i="20"/>
  <c r="EU562" i="20"/>
  <c r="ET562" i="20"/>
  <c r="ES562" i="20"/>
  <c r="ER562" i="20"/>
  <c r="EQ562" i="20"/>
  <c r="EP562" i="20"/>
  <c r="EO562" i="20"/>
  <c r="EN562" i="20"/>
  <c r="EM562" i="20"/>
  <c r="EL562" i="20"/>
  <c r="EK562" i="20"/>
  <c r="EJ562" i="20"/>
  <c r="EI562" i="20"/>
  <c r="EH562" i="20"/>
  <c r="FG561" i="20"/>
  <c r="FF561" i="20"/>
  <c r="FE561" i="20"/>
  <c r="FD561" i="20"/>
  <c r="FC561" i="20"/>
  <c r="FB561" i="20"/>
  <c r="FA561" i="20"/>
  <c r="EZ561" i="20"/>
  <c r="EY561" i="20"/>
  <c r="EX561" i="20"/>
  <c r="EW561" i="20"/>
  <c r="EV561" i="20"/>
  <c r="EU561" i="20"/>
  <c r="ET561" i="20"/>
  <c r="ES561" i="20"/>
  <c r="ER561" i="20"/>
  <c r="EQ561" i="20"/>
  <c r="EP561" i="20"/>
  <c r="EO561" i="20"/>
  <c r="EN561" i="20"/>
  <c r="EM561" i="20"/>
  <c r="EL561" i="20"/>
  <c r="EK561" i="20"/>
  <c r="EJ561" i="20"/>
  <c r="EI561" i="20"/>
  <c r="EH561" i="20"/>
  <c r="FG560" i="20"/>
  <c r="FF560" i="20"/>
  <c r="FE560" i="20"/>
  <c r="FD560" i="20"/>
  <c r="FC560" i="20"/>
  <c r="FB560" i="20"/>
  <c r="FA560" i="20"/>
  <c r="EZ560" i="20"/>
  <c r="EY560" i="20"/>
  <c r="EX560" i="20"/>
  <c r="EW560" i="20"/>
  <c r="EV560" i="20"/>
  <c r="EU560" i="20"/>
  <c r="ET560" i="20"/>
  <c r="ES560" i="20"/>
  <c r="ER560" i="20"/>
  <c r="EQ560" i="20"/>
  <c r="EP560" i="20"/>
  <c r="EO560" i="20"/>
  <c r="EN560" i="20"/>
  <c r="EM560" i="20"/>
  <c r="EL560" i="20"/>
  <c r="EK560" i="20"/>
  <c r="EJ560" i="20"/>
  <c r="EI560" i="20"/>
  <c r="EH560" i="20"/>
  <c r="FG559" i="20"/>
  <c r="FF559" i="20"/>
  <c r="FE559" i="20"/>
  <c r="FD559" i="20"/>
  <c r="FC559" i="20"/>
  <c r="FB559" i="20"/>
  <c r="FA559" i="20"/>
  <c r="EZ559" i="20"/>
  <c r="EY559" i="20"/>
  <c r="EX559" i="20"/>
  <c r="EW559" i="20"/>
  <c r="EV559" i="20"/>
  <c r="EU559" i="20"/>
  <c r="ET559" i="20"/>
  <c r="ES559" i="20"/>
  <c r="ER559" i="20"/>
  <c r="EQ559" i="20"/>
  <c r="EP559" i="20"/>
  <c r="EO559" i="20"/>
  <c r="EN559" i="20"/>
  <c r="EM559" i="20"/>
  <c r="EL559" i="20"/>
  <c r="EK559" i="20"/>
  <c r="EJ559" i="20"/>
  <c r="EI559" i="20"/>
  <c r="EH559" i="20"/>
  <c r="FG558" i="20"/>
  <c r="FF558" i="20"/>
  <c r="FE558" i="20"/>
  <c r="FD558" i="20"/>
  <c r="FC558" i="20"/>
  <c r="FB558" i="20"/>
  <c r="FA558" i="20"/>
  <c r="EZ558" i="20"/>
  <c r="EY558" i="20"/>
  <c r="EX558" i="20"/>
  <c r="EW558" i="20"/>
  <c r="EV558" i="20"/>
  <c r="EU558" i="20"/>
  <c r="ET558" i="20"/>
  <c r="ES558" i="20"/>
  <c r="ER558" i="20"/>
  <c r="EQ558" i="20"/>
  <c r="EP558" i="20"/>
  <c r="EO558" i="20"/>
  <c r="EN558" i="20"/>
  <c r="EM558" i="20"/>
  <c r="EL558" i="20"/>
  <c r="EK558" i="20"/>
  <c r="EJ558" i="20"/>
  <c r="EI558" i="20"/>
  <c r="EH558" i="20"/>
  <c r="FG557" i="20"/>
  <c r="FF557" i="20"/>
  <c r="FE557" i="20"/>
  <c r="FD557" i="20"/>
  <c r="FC557" i="20"/>
  <c r="FB557" i="20"/>
  <c r="FA557" i="20"/>
  <c r="EZ557" i="20"/>
  <c r="EY557" i="20"/>
  <c r="EX557" i="20"/>
  <c r="EW557" i="20"/>
  <c r="EV557" i="20"/>
  <c r="EU557" i="20"/>
  <c r="ET557" i="20"/>
  <c r="ES557" i="20"/>
  <c r="ER557" i="20"/>
  <c r="EQ557" i="20"/>
  <c r="EP557" i="20"/>
  <c r="EO557" i="20"/>
  <c r="EN557" i="20"/>
  <c r="EM557" i="20"/>
  <c r="EL557" i="20"/>
  <c r="EK557" i="20"/>
  <c r="EJ557" i="20"/>
  <c r="EI557" i="20"/>
  <c r="EH557" i="20"/>
  <c r="FG556" i="20"/>
  <c r="FF556" i="20"/>
  <c r="FE556" i="20"/>
  <c r="FD556" i="20"/>
  <c r="FC556" i="20"/>
  <c r="FB556" i="20"/>
  <c r="FA556" i="20"/>
  <c r="EZ556" i="20"/>
  <c r="EY556" i="20"/>
  <c r="EX556" i="20"/>
  <c r="EW556" i="20"/>
  <c r="EV556" i="20"/>
  <c r="EU556" i="20"/>
  <c r="ET556" i="20"/>
  <c r="ES556" i="20"/>
  <c r="ER556" i="20"/>
  <c r="EQ556" i="20"/>
  <c r="EP556" i="20"/>
  <c r="EO556" i="20"/>
  <c r="EN556" i="20"/>
  <c r="EM556" i="20"/>
  <c r="EL556" i="20"/>
  <c r="EK556" i="20"/>
  <c r="EJ556" i="20"/>
  <c r="EI556" i="20"/>
  <c r="EH556" i="20"/>
  <c r="FG555" i="20"/>
  <c r="FF555" i="20"/>
  <c r="FE555" i="20"/>
  <c r="FD555" i="20"/>
  <c r="FC555" i="20"/>
  <c r="FB555" i="20"/>
  <c r="FA555" i="20"/>
  <c r="EZ555" i="20"/>
  <c r="EY555" i="20"/>
  <c r="EX555" i="20"/>
  <c r="EW555" i="20"/>
  <c r="EV555" i="20"/>
  <c r="EU555" i="20"/>
  <c r="ET555" i="20"/>
  <c r="ES555" i="20"/>
  <c r="ER555" i="20"/>
  <c r="EQ555" i="20"/>
  <c r="EP555" i="20"/>
  <c r="EO555" i="20"/>
  <c r="EN555" i="20"/>
  <c r="EM555" i="20"/>
  <c r="EL555" i="20"/>
  <c r="EK555" i="20"/>
  <c r="EJ555" i="20"/>
  <c r="EI555" i="20"/>
  <c r="EH555" i="20"/>
  <c r="FG554" i="20"/>
  <c r="FF554" i="20"/>
  <c r="FE554" i="20"/>
  <c r="FD554" i="20"/>
  <c r="FC554" i="20"/>
  <c r="FB554" i="20"/>
  <c r="FA554" i="20"/>
  <c r="EZ554" i="20"/>
  <c r="EY554" i="20"/>
  <c r="EX554" i="20"/>
  <c r="EW554" i="20"/>
  <c r="EV554" i="20"/>
  <c r="EU554" i="20"/>
  <c r="ET554" i="20"/>
  <c r="ES554" i="20"/>
  <c r="ER554" i="20"/>
  <c r="EQ554" i="20"/>
  <c r="EP554" i="20"/>
  <c r="EO554" i="20"/>
  <c r="EN554" i="20"/>
  <c r="EM554" i="20"/>
  <c r="EL554" i="20"/>
  <c r="EK554" i="20"/>
  <c r="EJ554" i="20"/>
  <c r="EI554" i="20"/>
  <c r="EH554" i="20"/>
  <c r="FG553" i="20"/>
  <c r="FF553" i="20"/>
  <c r="FE553" i="20"/>
  <c r="FD553" i="20"/>
  <c r="FC553" i="20"/>
  <c r="FB553" i="20"/>
  <c r="FA553" i="20"/>
  <c r="EZ553" i="20"/>
  <c r="EY553" i="20"/>
  <c r="EX553" i="20"/>
  <c r="EW553" i="20"/>
  <c r="EV553" i="20"/>
  <c r="EU553" i="20"/>
  <c r="ET553" i="20"/>
  <c r="ES553" i="20"/>
  <c r="ER553" i="20"/>
  <c r="EQ553" i="20"/>
  <c r="EP553" i="20"/>
  <c r="EO553" i="20"/>
  <c r="EN553" i="20"/>
  <c r="EM553" i="20"/>
  <c r="EL553" i="20"/>
  <c r="EK553" i="20"/>
  <c r="EJ553" i="20"/>
  <c r="EI553" i="20"/>
  <c r="EH553" i="20"/>
  <c r="FG552" i="20"/>
  <c r="FF552" i="20"/>
  <c r="FE552" i="20"/>
  <c r="FD552" i="20"/>
  <c r="FC552" i="20"/>
  <c r="FB552" i="20"/>
  <c r="FA552" i="20"/>
  <c r="EZ552" i="20"/>
  <c r="EY552" i="20"/>
  <c r="EX552" i="20"/>
  <c r="EW552" i="20"/>
  <c r="EV552" i="20"/>
  <c r="EU552" i="20"/>
  <c r="ET552" i="20"/>
  <c r="ES552" i="20"/>
  <c r="ER552" i="20"/>
  <c r="EQ552" i="20"/>
  <c r="EP552" i="20"/>
  <c r="EO552" i="20"/>
  <c r="EN552" i="20"/>
  <c r="EM552" i="20"/>
  <c r="EL552" i="20"/>
  <c r="EK552" i="20"/>
  <c r="EJ552" i="20"/>
  <c r="EI552" i="20"/>
  <c r="EH552" i="20"/>
  <c r="FG551" i="20"/>
  <c r="FF551" i="20"/>
  <c r="FE551" i="20"/>
  <c r="FD551" i="20"/>
  <c r="FC551" i="20"/>
  <c r="FB551" i="20"/>
  <c r="FA551" i="20"/>
  <c r="EZ551" i="20"/>
  <c r="EY551" i="20"/>
  <c r="EX551" i="20"/>
  <c r="EW551" i="20"/>
  <c r="EV551" i="20"/>
  <c r="EU551" i="20"/>
  <c r="ET551" i="20"/>
  <c r="ES551" i="20"/>
  <c r="ER551" i="20"/>
  <c r="EQ551" i="20"/>
  <c r="EP551" i="20"/>
  <c r="EO551" i="20"/>
  <c r="EN551" i="20"/>
  <c r="EM551" i="20"/>
  <c r="EL551" i="20"/>
  <c r="EK551" i="20"/>
  <c r="EJ551" i="20"/>
  <c r="EI551" i="20"/>
  <c r="EH551" i="20"/>
  <c r="FG550" i="20"/>
  <c r="FF550" i="20"/>
  <c r="FE550" i="20"/>
  <c r="FD550" i="20"/>
  <c r="FC550" i="20"/>
  <c r="FB550" i="20"/>
  <c r="FA550" i="20"/>
  <c r="EZ550" i="20"/>
  <c r="EY550" i="20"/>
  <c r="EX550" i="20"/>
  <c r="EW550" i="20"/>
  <c r="EV550" i="20"/>
  <c r="EU550" i="20"/>
  <c r="ET550" i="20"/>
  <c r="ES550" i="20"/>
  <c r="ER550" i="20"/>
  <c r="EQ550" i="20"/>
  <c r="EP550" i="20"/>
  <c r="EO550" i="20"/>
  <c r="EN550" i="20"/>
  <c r="EM550" i="20"/>
  <c r="EL550" i="20"/>
  <c r="EK550" i="20"/>
  <c r="EJ550" i="20"/>
  <c r="EI550" i="20"/>
  <c r="EH550" i="20"/>
  <c r="FG549" i="20"/>
  <c r="FF549" i="20"/>
  <c r="FE549" i="20"/>
  <c r="FD549" i="20"/>
  <c r="FC549" i="20"/>
  <c r="FB549" i="20"/>
  <c r="FA549" i="20"/>
  <c r="EZ549" i="20"/>
  <c r="EY549" i="20"/>
  <c r="EX549" i="20"/>
  <c r="EW549" i="20"/>
  <c r="EV549" i="20"/>
  <c r="EU549" i="20"/>
  <c r="ET549" i="20"/>
  <c r="ES549" i="20"/>
  <c r="ER549" i="20"/>
  <c r="EQ549" i="20"/>
  <c r="EP549" i="20"/>
  <c r="EO549" i="20"/>
  <c r="EN549" i="20"/>
  <c r="EM549" i="20"/>
  <c r="EL549" i="20"/>
  <c r="EK549" i="20"/>
  <c r="EJ549" i="20"/>
  <c r="EI549" i="20"/>
  <c r="EH549" i="20"/>
  <c r="FG548" i="20"/>
  <c r="FF548" i="20"/>
  <c r="FE548" i="20"/>
  <c r="FD548" i="20"/>
  <c r="FC548" i="20"/>
  <c r="FB548" i="20"/>
  <c r="FA548" i="20"/>
  <c r="EZ548" i="20"/>
  <c r="EY548" i="20"/>
  <c r="EX548" i="20"/>
  <c r="EW548" i="20"/>
  <c r="EV548" i="20"/>
  <c r="EU548" i="20"/>
  <c r="ET548" i="20"/>
  <c r="ES548" i="20"/>
  <c r="ER548" i="20"/>
  <c r="EQ548" i="20"/>
  <c r="EP548" i="20"/>
  <c r="EO548" i="20"/>
  <c r="EN548" i="20"/>
  <c r="EM548" i="20"/>
  <c r="EL548" i="20"/>
  <c r="EK548" i="20"/>
  <c r="EJ548" i="20"/>
  <c r="EI548" i="20"/>
  <c r="EH548" i="20"/>
  <c r="FG547" i="20"/>
  <c r="FF547" i="20"/>
  <c r="FE547" i="20"/>
  <c r="FD547" i="20"/>
  <c r="FC547" i="20"/>
  <c r="FB547" i="20"/>
  <c r="FA547" i="20"/>
  <c r="EZ547" i="20"/>
  <c r="EY547" i="20"/>
  <c r="EX547" i="20"/>
  <c r="EW547" i="20"/>
  <c r="EV547" i="20"/>
  <c r="EU547" i="20"/>
  <c r="ET547" i="20"/>
  <c r="ES547" i="20"/>
  <c r="ER547" i="20"/>
  <c r="EQ547" i="20"/>
  <c r="EP547" i="20"/>
  <c r="EO547" i="20"/>
  <c r="EN547" i="20"/>
  <c r="EM547" i="20"/>
  <c r="EL547" i="20"/>
  <c r="EK547" i="20"/>
  <c r="EJ547" i="20"/>
  <c r="EI547" i="20"/>
  <c r="EH547" i="20"/>
  <c r="FG546" i="20"/>
  <c r="FF546" i="20"/>
  <c r="FE546" i="20"/>
  <c r="FD546" i="20"/>
  <c r="FC546" i="20"/>
  <c r="FB546" i="20"/>
  <c r="FA546" i="20"/>
  <c r="EZ546" i="20"/>
  <c r="EY546" i="20"/>
  <c r="EX546" i="20"/>
  <c r="EW546" i="20"/>
  <c r="EV546" i="20"/>
  <c r="EU546" i="20"/>
  <c r="ET546" i="20"/>
  <c r="ES546" i="20"/>
  <c r="ER546" i="20"/>
  <c r="EQ546" i="20"/>
  <c r="EP546" i="20"/>
  <c r="EO546" i="20"/>
  <c r="EN546" i="20"/>
  <c r="EM546" i="20"/>
  <c r="EL546" i="20"/>
  <c r="EK546" i="20"/>
  <c r="EJ546" i="20"/>
  <c r="EI546" i="20"/>
  <c r="EH546" i="20"/>
  <c r="FG545" i="20"/>
  <c r="FF545" i="20"/>
  <c r="FE545" i="20"/>
  <c r="FD545" i="20"/>
  <c r="FC545" i="20"/>
  <c r="FB545" i="20"/>
  <c r="FA545" i="20"/>
  <c r="EZ545" i="20"/>
  <c r="EY545" i="20"/>
  <c r="EX545" i="20"/>
  <c r="EW545" i="20"/>
  <c r="EV545" i="20"/>
  <c r="EU545" i="20"/>
  <c r="ET545" i="20"/>
  <c r="ES545" i="20"/>
  <c r="ER545" i="20"/>
  <c r="EQ545" i="20"/>
  <c r="EP545" i="20"/>
  <c r="EO545" i="20"/>
  <c r="EN545" i="20"/>
  <c r="EM545" i="20"/>
  <c r="EL545" i="20"/>
  <c r="EK545" i="20"/>
  <c r="EJ545" i="20"/>
  <c r="EI545" i="20"/>
  <c r="EH545" i="20"/>
  <c r="FG544" i="20"/>
  <c r="FF544" i="20"/>
  <c r="FE544" i="20"/>
  <c r="FD544" i="20"/>
  <c r="FC544" i="20"/>
  <c r="FB544" i="20"/>
  <c r="FA544" i="20"/>
  <c r="EZ544" i="20"/>
  <c r="EY544" i="20"/>
  <c r="EX544" i="20"/>
  <c r="EW544" i="20"/>
  <c r="EV544" i="20"/>
  <c r="EU544" i="20"/>
  <c r="ET544" i="20"/>
  <c r="ES544" i="20"/>
  <c r="ER544" i="20"/>
  <c r="EQ544" i="20"/>
  <c r="EP544" i="20"/>
  <c r="EO544" i="20"/>
  <c r="EN544" i="20"/>
  <c r="EM544" i="20"/>
  <c r="EL544" i="20"/>
  <c r="EK544" i="20"/>
  <c r="EJ544" i="20"/>
  <c r="EI544" i="20"/>
  <c r="EH544" i="20"/>
  <c r="FG543" i="20"/>
  <c r="FF543" i="20"/>
  <c r="FE543" i="20"/>
  <c r="FD543" i="20"/>
  <c r="FC543" i="20"/>
  <c r="FB543" i="20"/>
  <c r="FA543" i="20"/>
  <c r="EZ543" i="20"/>
  <c r="EY543" i="20"/>
  <c r="EX543" i="20"/>
  <c r="EW543" i="20"/>
  <c r="EV543" i="20"/>
  <c r="EU543" i="20"/>
  <c r="ET543" i="20"/>
  <c r="ES543" i="20"/>
  <c r="ER543" i="20"/>
  <c r="EQ543" i="20"/>
  <c r="EP543" i="20"/>
  <c r="EO543" i="20"/>
  <c r="EN543" i="20"/>
  <c r="EM543" i="20"/>
  <c r="EL543" i="20"/>
  <c r="EK543" i="20"/>
  <c r="EJ543" i="20"/>
  <c r="EI543" i="20"/>
  <c r="EH543" i="20"/>
  <c r="FG542" i="20"/>
  <c r="FF542" i="20"/>
  <c r="FE542" i="20"/>
  <c r="FD542" i="20"/>
  <c r="FC542" i="20"/>
  <c r="FB542" i="20"/>
  <c r="FA542" i="20"/>
  <c r="EZ542" i="20"/>
  <c r="EY542" i="20"/>
  <c r="EX542" i="20"/>
  <c r="EW542" i="20"/>
  <c r="EV542" i="20"/>
  <c r="EU542" i="20"/>
  <c r="ET542" i="20"/>
  <c r="ES542" i="20"/>
  <c r="ER542" i="20"/>
  <c r="EQ542" i="20"/>
  <c r="EP542" i="20"/>
  <c r="EO542" i="20"/>
  <c r="EN542" i="20"/>
  <c r="EM542" i="20"/>
  <c r="EL542" i="20"/>
  <c r="EK542" i="20"/>
  <c r="EJ542" i="20"/>
  <c r="EI542" i="20"/>
  <c r="EH542" i="20"/>
  <c r="FG541" i="20"/>
  <c r="FF541" i="20"/>
  <c r="FE541" i="20"/>
  <c r="FD541" i="20"/>
  <c r="FC541" i="20"/>
  <c r="FB541" i="20"/>
  <c r="FA541" i="20"/>
  <c r="EZ541" i="20"/>
  <c r="EY541" i="20"/>
  <c r="EX541" i="20"/>
  <c r="EW541" i="20"/>
  <c r="EV541" i="20"/>
  <c r="EU541" i="20"/>
  <c r="ET541" i="20"/>
  <c r="ES541" i="20"/>
  <c r="ER541" i="20"/>
  <c r="EQ541" i="20"/>
  <c r="EP541" i="20"/>
  <c r="EO541" i="20"/>
  <c r="EN541" i="20"/>
  <c r="EM541" i="20"/>
  <c r="EL541" i="20"/>
  <c r="EK541" i="20"/>
  <c r="EJ541" i="20"/>
  <c r="EI541" i="20"/>
  <c r="EH541" i="20"/>
  <c r="FG540" i="20"/>
  <c r="FF540" i="20"/>
  <c r="FE540" i="20"/>
  <c r="FD540" i="20"/>
  <c r="FC540" i="20"/>
  <c r="FB540" i="20"/>
  <c r="FA540" i="20"/>
  <c r="EZ540" i="20"/>
  <c r="EY540" i="20"/>
  <c r="EX540" i="20"/>
  <c r="EW540" i="20"/>
  <c r="EV540" i="20"/>
  <c r="EU540" i="20"/>
  <c r="ET540" i="20"/>
  <c r="ES540" i="20"/>
  <c r="ER540" i="20"/>
  <c r="EQ540" i="20"/>
  <c r="EP540" i="20"/>
  <c r="EO540" i="20"/>
  <c r="EN540" i="20"/>
  <c r="EM540" i="20"/>
  <c r="EL540" i="20"/>
  <c r="EK540" i="20"/>
  <c r="EJ540" i="20"/>
  <c r="EI540" i="20"/>
  <c r="EH540" i="20"/>
  <c r="FG539" i="20"/>
  <c r="FF539" i="20"/>
  <c r="FE539" i="20"/>
  <c r="FD539" i="20"/>
  <c r="FC539" i="20"/>
  <c r="FB539" i="20"/>
  <c r="FA539" i="20"/>
  <c r="EZ539" i="20"/>
  <c r="EY539" i="20"/>
  <c r="EX539" i="20"/>
  <c r="EW539" i="20"/>
  <c r="EV539" i="20"/>
  <c r="EU539" i="20"/>
  <c r="ET539" i="20"/>
  <c r="ES539" i="20"/>
  <c r="ER539" i="20"/>
  <c r="EQ539" i="20"/>
  <c r="EP539" i="20"/>
  <c r="EO539" i="20"/>
  <c r="EN539" i="20"/>
  <c r="EM539" i="20"/>
  <c r="EL539" i="20"/>
  <c r="EK539" i="20"/>
  <c r="EJ539" i="20"/>
  <c r="EI539" i="20"/>
  <c r="EH539" i="20"/>
  <c r="FG538" i="20"/>
  <c r="FF538" i="20"/>
  <c r="FE538" i="20"/>
  <c r="FD538" i="20"/>
  <c r="FC538" i="20"/>
  <c r="FB538" i="20"/>
  <c r="FA538" i="20"/>
  <c r="EZ538" i="20"/>
  <c r="EY538" i="20"/>
  <c r="EX538" i="20"/>
  <c r="EW538" i="20"/>
  <c r="EV538" i="20"/>
  <c r="EU538" i="20"/>
  <c r="ET538" i="20"/>
  <c r="ES538" i="20"/>
  <c r="ER538" i="20"/>
  <c r="EQ538" i="20"/>
  <c r="EP538" i="20"/>
  <c r="EO538" i="20"/>
  <c r="EN538" i="20"/>
  <c r="EM538" i="20"/>
  <c r="EL538" i="20"/>
  <c r="EK538" i="20"/>
  <c r="EJ538" i="20"/>
  <c r="EI538" i="20"/>
  <c r="EH538" i="20"/>
  <c r="FG537" i="20"/>
  <c r="FF537" i="20"/>
  <c r="FE537" i="20"/>
  <c r="FD537" i="20"/>
  <c r="FC537" i="20"/>
  <c r="FB537" i="20"/>
  <c r="FA537" i="20"/>
  <c r="EZ537" i="20"/>
  <c r="EY537" i="20"/>
  <c r="EX537" i="20"/>
  <c r="EW537" i="20"/>
  <c r="EV537" i="20"/>
  <c r="EU537" i="20"/>
  <c r="ET537" i="20"/>
  <c r="ES537" i="20"/>
  <c r="ER537" i="20"/>
  <c r="EQ537" i="20"/>
  <c r="EP537" i="20"/>
  <c r="EO537" i="20"/>
  <c r="EN537" i="20"/>
  <c r="EM537" i="20"/>
  <c r="EL537" i="20"/>
  <c r="EK537" i="20"/>
  <c r="EJ537" i="20"/>
  <c r="EI537" i="20"/>
  <c r="EH537" i="20"/>
  <c r="FG536" i="20"/>
  <c r="FF536" i="20"/>
  <c r="FE536" i="20"/>
  <c r="FD536" i="20"/>
  <c r="FC536" i="20"/>
  <c r="FB536" i="20"/>
  <c r="FA536" i="20"/>
  <c r="EZ536" i="20"/>
  <c r="EY536" i="20"/>
  <c r="EX536" i="20"/>
  <c r="EW536" i="20"/>
  <c r="EV536" i="20"/>
  <c r="EU536" i="20"/>
  <c r="ET536" i="20"/>
  <c r="ES536" i="20"/>
  <c r="ER536" i="20"/>
  <c r="EQ536" i="20"/>
  <c r="EP536" i="20"/>
  <c r="EO536" i="20"/>
  <c r="EN536" i="20"/>
  <c r="EM536" i="20"/>
  <c r="EL536" i="20"/>
  <c r="EK536" i="20"/>
  <c r="EJ536" i="20"/>
  <c r="EI536" i="20"/>
  <c r="EH536" i="20"/>
  <c r="FG535" i="20"/>
  <c r="FF535" i="20"/>
  <c r="FE535" i="20"/>
  <c r="FD535" i="20"/>
  <c r="FC535" i="20"/>
  <c r="FB535" i="20"/>
  <c r="FA535" i="20"/>
  <c r="EZ535" i="20"/>
  <c r="EY535" i="20"/>
  <c r="EX535" i="20"/>
  <c r="EW535" i="20"/>
  <c r="EV535" i="20"/>
  <c r="EU535" i="20"/>
  <c r="ET535" i="20"/>
  <c r="ES535" i="20"/>
  <c r="ER535" i="20"/>
  <c r="EQ535" i="20"/>
  <c r="EP535" i="20"/>
  <c r="EO535" i="20"/>
  <c r="EN535" i="20"/>
  <c r="EM535" i="20"/>
  <c r="EL535" i="20"/>
  <c r="EK535" i="20"/>
  <c r="EJ535" i="20"/>
  <c r="EI535" i="20"/>
  <c r="EH535" i="20"/>
  <c r="FG534" i="20"/>
  <c r="FF534" i="20"/>
  <c r="FE534" i="20"/>
  <c r="FD534" i="20"/>
  <c r="FC534" i="20"/>
  <c r="FB534" i="20"/>
  <c r="FA534" i="20"/>
  <c r="EZ534" i="20"/>
  <c r="EY534" i="20"/>
  <c r="EX534" i="20"/>
  <c r="EW534" i="20"/>
  <c r="EV534" i="20"/>
  <c r="EU534" i="20"/>
  <c r="ET534" i="20"/>
  <c r="ES534" i="20"/>
  <c r="ER534" i="20"/>
  <c r="EQ534" i="20"/>
  <c r="EP534" i="20"/>
  <c r="EO534" i="20"/>
  <c r="EN534" i="20"/>
  <c r="EM534" i="20"/>
  <c r="EL534" i="20"/>
  <c r="EK534" i="20"/>
  <c r="EJ534" i="20"/>
  <c r="EI534" i="20"/>
  <c r="EH534" i="20"/>
  <c r="FG533" i="20"/>
  <c r="FF533" i="20"/>
  <c r="FE533" i="20"/>
  <c r="FD533" i="20"/>
  <c r="FC533" i="20"/>
  <c r="FB533" i="20"/>
  <c r="FA533" i="20"/>
  <c r="EZ533" i="20"/>
  <c r="EY533" i="20"/>
  <c r="EX533" i="20"/>
  <c r="EW533" i="20"/>
  <c r="EV533" i="20"/>
  <c r="EU533" i="20"/>
  <c r="ET533" i="20"/>
  <c r="ES533" i="20"/>
  <c r="ER533" i="20"/>
  <c r="EQ533" i="20"/>
  <c r="EP533" i="20"/>
  <c r="EO533" i="20"/>
  <c r="EN533" i="20"/>
  <c r="EM533" i="20"/>
  <c r="EL533" i="20"/>
  <c r="EK533" i="20"/>
  <c r="EJ533" i="20"/>
  <c r="EI533" i="20"/>
  <c r="EH533" i="20"/>
  <c r="FG532" i="20"/>
  <c r="FF532" i="20"/>
  <c r="FE532" i="20"/>
  <c r="FD532" i="20"/>
  <c r="FC532" i="20"/>
  <c r="FB532" i="20"/>
  <c r="FA532" i="20"/>
  <c r="EZ532" i="20"/>
  <c r="EY532" i="20"/>
  <c r="EX532" i="20"/>
  <c r="EW532" i="20"/>
  <c r="EV532" i="20"/>
  <c r="EU532" i="20"/>
  <c r="ET532" i="20"/>
  <c r="ES532" i="20"/>
  <c r="ER532" i="20"/>
  <c r="EQ532" i="20"/>
  <c r="EP532" i="20"/>
  <c r="EO532" i="20"/>
  <c r="EN532" i="20"/>
  <c r="EM532" i="20"/>
  <c r="EL532" i="20"/>
  <c r="EK532" i="20"/>
  <c r="EJ532" i="20"/>
  <c r="EI532" i="20"/>
  <c r="EH532" i="20"/>
  <c r="FG531" i="20"/>
  <c r="FF531" i="20"/>
  <c r="FE531" i="20"/>
  <c r="FD531" i="20"/>
  <c r="FC531" i="20"/>
  <c r="FB531" i="20"/>
  <c r="FA531" i="20"/>
  <c r="EZ531" i="20"/>
  <c r="EY531" i="20"/>
  <c r="EX531" i="20"/>
  <c r="EW531" i="20"/>
  <c r="EV531" i="20"/>
  <c r="EU531" i="20"/>
  <c r="ET531" i="20"/>
  <c r="ES531" i="20"/>
  <c r="ER531" i="20"/>
  <c r="EQ531" i="20"/>
  <c r="EP531" i="20"/>
  <c r="EO531" i="20"/>
  <c r="EN531" i="20"/>
  <c r="EM531" i="20"/>
  <c r="EL531" i="20"/>
  <c r="EK531" i="20"/>
  <c r="EJ531" i="20"/>
  <c r="EI531" i="20"/>
  <c r="EH531" i="20"/>
  <c r="FG530" i="20"/>
  <c r="FF530" i="20"/>
  <c r="FE530" i="20"/>
  <c r="FD530" i="20"/>
  <c r="FC530" i="20"/>
  <c r="FB530" i="20"/>
  <c r="FA530" i="20"/>
  <c r="EZ530" i="20"/>
  <c r="EY530" i="20"/>
  <c r="EX530" i="20"/>
  <c r="EW530" i="20"/>
  <c r="EV530" i="20"/>
  <c r="EU530" i="20"/>
  <c r="ET530" i="20"/>
  <c r="ES530" i="20"/>
  <c r="ER530" i="20"/>
  <c r="EQ530" i="20"/>
  <c r="EP530" i="20"/>
  <c r="EO530" i="20"/>
  <c r="EN530" i="20"/>
  <c r="EM530" i="20"/>
  <c r="EL530" i="20"/>
  <c r="EK530" i="20"/>
  <c r="EJ530" i="20"/>
  <c r="EI530" i="20"/>
  <c r="EH530" i="20"/>
  <c r="FG529" i="20"/>
  <c r="FF529" i="20"/>
  <c r="FE529" i="20"/>
  <c r="FD529" i="20"/>
  <c r="FC529" i="20"/>
  <c r="FB529" i="20"/>
  <c r="FA529" i="20"/>
  <c r="EZ529" i="20"/>
  <c r="EY529" i="20"/>
  <c r="EX529" i="20"/>
  <c r="EW529" i="20"/>
  <c r="EV529" i="20"/>
  <c r="EU529" i="20"/>
  <c r="ET529" i="20"/>
  <c r="ES529" i="20"/>
  <c r="ER529" i="20"/>
  <c r="EQ529" i="20"/>
  <c r="EP529" i="20"/>
  <c r="EO529" i="20"/>
  <c r="EN529" i="20"/>
  <c r="EM529" i="20"/>
  <c r="EL529" i="20"/>
  <c r="EK529" i="20"/>
  <c r="EJ529" i="20"/>
  <c r="EI529" i="20"/>
  <c r="EH529" i="20"/>
  <c r="FG528" i="20"/>
  <c r="FF528" i="20"/>
  <c r="FE528" i="20"/>
  <c r="FD528" i="20"/>
  <c r="FC528" i="20"/>
  <c r="FB528" i="20"/>
  <c r="FA528" i="20"/>
  <c r="EZ528" i="20"/>
  <c r="EY528" i="20"/>
  <c r="EX528" i="20"/>
  <c r="EW528" i="20"/>
  <c r="EV528" i="20"/>
  <c r="EU528" i="20"/>
  <c r="ET528" i="20"/>
  <c r="ES528" i="20"/>
  <c r="ER528" i="20"/>
  <c r="EQ528" i="20"/>
  <c r="EP528" i="20"/>
  <c r="EO528" i="20"/>
  <c r="EN528" i="20"/>
  <c r="EM528" i="20"/>
  <c r="EL528" i="20"/>
  <c r="EK528" i="20"/>
  <c r="EJ528" i="20"/>
  <c r="EI528" i="20"/>
  <c r="EH528" i="20"/>
  <c r="FG527" i="20"/>
  <c r="FF527" i="20"/>
  <c r="FE527" i="20"/>
  <c r="FD527" i="20"/>
  <c r="FC527" i="20"/>
  <c r="FB527" i="20"/>
  <c r="FA527" i="20"/>
  <c r="EZ527" i="20"/>
  <c r="EY527" i="20"/>
  <c r="EX527" i="20"/>
  <c r="EW527" i="20"/>
  <c r="EV527" i="20"/>
  <c r="EU527" i="20"/>
  <c r="ET527" i="20"/>
  <c r="ES527" i="20"/>
  <c r="ER527" i="20"/>
  <c r="EQ527" i="20"/>
  <c r="EP527" i="20"/>
  <c r="EO527" i="20"/>
  <c r="EN527" i="20"/>
  <c r="EM527" i="20"/>
  <c r="EL527" i="20"/>
  <c r="EK527" i="20"/>
  <c r="EJ527" i="20"/>
  <c r="EI527" i="20"/>
  <c r="EH527" i="20"/>
  <c r="FG526" i="20"/>
  <c r="FF526" i="20"/>
  <c r="FE526" i="20"/>
  <c r="FD526" i="20"/>
  <c r="FC526" i="20"/>
  <c r="FB526" i="20"/>
  <c r="FA526" i="20"/>
  <c r="EZ526" i="20"/>
  <c r="EY526" i="20"/>
  <c r="EX526" i="20"/>
  <c r="EW526" i="20"/>
  <c r="EV526" i="20"/>
  <c r="EU526" i="20"/>
  <c r="ET526" i="20"/>
  <c r="ES526" i="20"/>
  <c r="ER526" i="20"/>
  <c r="EQ526" i="20"/>
  <c r="EP526" i="20"/>
  <c r="EO526" i="20"/>
  <c r="EN526" i="20"/>
  <c r="EM526" i="20"/>
  <c r="EL526" i="20"/>
  <c r="EK526" i="20"/>
  <c r="EJ526" i="20"/>
  <c r="EI526" i="20"/>
  <c r="EH526" i="20"/>
  <c r="FG525" i="20"/>
  <c r="FF525" i="20"/>
  <c r="FE525" i="20"/>
  <c r="FD525" i="20"/>
  <c r="FC525" i="20"/>
  <c r="FB525" i="20"/>
  <c r="FA525" i="20"/>
  <c r="EZ525" i="20"/>
  <c r="EY525" i="20"/>
  <c r="EX525" i="20"/>
  <c r="EW525" i="20"/>
  <c r="EV525" i="20"/>
  <c r="EU525" i="20"/>
  <c r="ET525" i="20"/>
  <c r="ES525" i="20"/>
  <c r="ER525" i="20"/>
  <c r="EQ525" i="20"/>
  <c r="EP525" i="20"/>
  <c r="EO525" i="20"/>
  <c r="EN525" i="20"/>
  <c r="EM525" i="20"/>
  <c r="EL525" i="20"/>
  <c r="EK525" i="20"/>
  <c r="EJ525" i="20"/>
  <c r="EI525" i="20"/>
  <c r="EH525" i="20"/>
  <c r="FG524" i="20"/>
  <c r="FF524" i="20"/>
  <c r="FE524" i="20"/>
  <c r="FD524" i="20"/>
  <c r="FC524" i="20"/>
  <c r="FB524" i="20"/>
  <c r="FA524" i="20"/>
  <c r="EZ524" i="20"/>
  <c r="EY524" i="20"/>
  <c r="EX524" i="20"/>
  <c r="EW524" i="20"/>
  <c r="EV524" i="20"/>
  <c r="EU524" i="20"/>
  <c r="ET524" i="20"/>
  <c r="ES524" i="20"/>
  <c r="ER524" i="20"/>
  <c r="EQ524" i="20"/>
  <c r="EP524" i="20"/>
  <c r="EO524" i="20"/>
  <c r="EN524" i="20"/>
  <c r="EM524" i="20"/>
  <c r="EL524" i="20"/>
  <c r="EK524" i="20"/>
  <c r="EJ524" i="20"/>
  <c r="EI524" i="20"/>
  <c r="EH524" i="20"/>
  <c r="FG523" i="20"/>
  <c r="FF523" i="20"/>
  <c r="FE523" i="20"/>
  <c r="FD523" i="20"/>
  <c r="FC523" i="20"/>
  <c r="FB523" i="20"/>
  <c r="FA523" i="20"/>
  <c r="EZ523" i="20"/>
  <c r="EY523" i="20"/>
  <c r="EX523" i="20"/>
  <c r="EW523" i="20"/>
  <c r="EV523" i="20"/>
  <c r="EU523" i="20"/>
  <c r="ET523" i="20"/>
  <c r="ES523" i="20"/>
  <c r="ER523" i="20"/>
  <c r="EQ523" i="20"/>
  <c r="EP523" i="20"/>
  <c r="EO523" i="20"/>
  <c r="EN523" i="20"/>
  <c r="EM523" i="20"/>
  <c r="EL523" i="20"/>
  <c r="EK523" i="20"/>
  <c r="EJ523" i="20"/>
  <c r="EI523" i="20"/>
  <c r="EH523" i="20"/>
  <c r="FG522" i="20"/>
  <c r="FF522" i="20"/>
  <c r="FE522" i="20"/>
  <c r="FD522" i="20"/>
  <c r="FC522" i="20"/>
  <c r="FB522" i="20"/>
  <c r="FA522" i="20"/>
  <c r="EZ522" i="20"/>
  <c r="EY522" i="20"/>
  <c r="EX522" i="20"/>
  <c r="EW522" i="20"/>
  <c r="EV522" i="20"/>
  <c r="EU522" i="20"/>
  <c r="ET522" i="20"/>
  <c r="ES522" i="20"/>
  <c r="ER522" i="20"/>
  <c r="EQ522" i="20"/>
  <c r="EP522" i="20"/>
  <c r="EO522" i="20"/>
  <c r="EN522" i="20"/>
  <c r="EM522" i="20"/>
  <c r="EL522" i="20"/>
  <c r="EK522" i="20"/>
  <c r="EJ522" i="20"/>
  <c r="EI522" i="20"/>
  <c r="EH522" i="20"/>
  <c r="FG521" i="20"/>
  <c r="FF521" i="20"/>
  <c r="FE521" i="20"/>
  <c r="FD521" i="20"/>
  <c r="FC521" i="20"/>
  <c r="FB521" i="20"/>
  <c r="FA521" i="20"/>
  <c r="EZ521" i="20"/>
  <c r="EY521" i="20"/>
  <c r="EX521" i="20"/>
  <c r="EW521" i="20"/>
  <c r="EV521" i="20"/>
  <c r="EU521" i="20"/>
  <c r="ET521" i="20"/>
  <c r="ES521" i="20"/>
  <c r="ER521" i="20"/>
  <c r="EQ521" i="20"/>
  <c r="EP521" i="20"/>
  <c r="EO521" i="20"/>
  <c r="EN521" i="20"/>
  <c r="EM521" i="20"/>
  <c r="EL521" i="20"/>
  <c r="EK521" i="20"/>
  <c r="EJ521" i="20"/>
  <c r="EI521" i="20"/>
  <c r="EH521" i="20"/>
  <c r="FG520" i="20"/>
  <c r="FF520" i="20"/>
  <c r="FE520" i="20"/>
  <c r="FD520" i="20"/>
  <c r="FC520" i="20"/>
  <c r="FB520" i="20"/>
  <c r="FA520" i="20"/>
  <c r="EZ520" i="20"/>
  <c r="EY520" i="20"/>
  <c r="EX520" i="20"/>
  <c r="EW520" i="20"/>
  <c r="EV520" i="20"/>
  <c r="EU520" i="20"/>
  <c r="ET520" i="20"/>
  <c r="ES520" i="20"/>
  <c r="ER520" i="20"/>
  <c r="EQ520" i="20"/>
  <c r="EP520" i="20"/>
  <c r="EO520" i="20"/>
  <c r="EN520" i="20"/>
  <c r="EM520" i="20"/>
  <c r="EL520" i="20"/>
  <c r="EK520" i="20"/>
  <c r="EJ520" i="20"/>
  <c r="EI520" i="20"/>
  <c r="EH520" i="20"/>
  <c r="FG519" i="20"/>
  <c r="FF519" i="20"/>
  <c r="FE519" i="20"/>
  <c r="FD519" i="20"/>
  <c r="FC519" i="20"/>
  <c r="FB519" i="20"/>
  <c r="FA519" i="20"/>
  <c r="EZ519" i="20"/>
  <c r="EY519" i="20"/>
  <c r="EX519" i="20"/>
  <c r="EW519" i="20"/>
  <c r="EV519" i="20"/>
  <c r="EU519" i="20"/>
  <c r="ET519" i="20"/>
  <c r="ES519" i="20"/>
  <c r="ER519" i="20"/>
  <c r="EQ519" i="20"/>
  <c r="EP519" i="20"/>
  <c r="EO519" i="20"/>
  <c r="EN519" i="20"/>
  <c r="EM519" i="20"/>
  <c r="EL519" i="20"/>
  <c r="EK519" i="20"/>
  <c r="EJ519" i="20"/>
  <c r="EI519" i="20"/>
  <c r="EH519" i="20"/>
  <c r="FG518" i="20"/>
  <c r="FF518" i="20"/>
  <c r="FE518" i="20"/>
  <c r="FD518" i="20"/>
  <c r="FC518" i="20"/>
  <c r="FB518" i="20"/>
  <c r="FA518" i="20"/>
  <c r="EZ518" i="20"/>
  <c r="EY518" i="20"/>
  <c r="EX518" i="20"/>
  <c r="EW518" i="20"/>
  <c r="EV518" i="20"/>
  <c r="EU518" i="20"/>
  <c r="ET518" i="20"/>
  <c r="ES518" i="20"/>
  <c r="ER518" i="20"/>
  <c r="EQ518" i="20"/>
  <c r="EP518" i="20"/>
  <c r="EO518" i="20"/>
  <c r="EN518" i="20"/>
  <c r="EM518" i="20"/>
  <c r="EL518" i="20"/>
  <c r="EK518" i="20"/>
  <c r="EJ518" i="20"/>
  <c r="EI518" i="20"/>
  <c r="EH518" i="20"/>
  <c r="FG517" i="20"/>
  <c r="FF517" i="20"/>
  <c r="FE517" i="20"/>
  <c r="FD517" i="20"/>
  <c r="FC517" i="20"/>
  <c r="FB517" i="20"/>
  <c r="FA517" i="20"/>
  <c r="EZ517" i="20"/>
  <c r="EY517" i="20"/>
  <c r="EX517" i="20"/>
  <c r="EW517" i="20"/>
  <c r="EV517" i="20"/>
  <c r="EU517" i="20"/>
  <c r="ET517" i="20"/>
  <c r="ES517" i="20"/>
  <c r="ER517" i="20"/>
  <c r="EQ517" i="20"/>
  <c r="EP517" i="20"/>
  <c r="EO517" i="20"/>
  <c r="EN517" i="20"/>
  <c r="EM517" i="20"/>
  <c r="EL517" i="20"/>
  <c r="EK517" i="20"/>
  <c r="EJ517" i="20"/>
  <c r="EI517" i="20"/>
  <c r="EH517" i="20"/>
  <c r="FG516" i="20"/>
  <c r="FF516" i="20"/>
  <c r="FE516" i="20"/>
  <c r="FD516" i="20"/>
  <c r="FC516" i="20"/>
  <c r="FB516" i="20"/>
  <c r="FA516" i="20"/>
  <c r="EZ516" i="20"/>
  <c r="EY516" i="20"/>
  <c r="EX516" i="20"/>
  <c r="EW516" i="20"/>
  <c r="EV516" i="20"/>
  <c r="EU516" i="20"/>
  <c r="ET516" i="20"/>
  <c r="ES516" i="20"/>
  <c r="ER516" i="20"/>
  <c r="EQ516" i="20"/>
  <c r="EP516" i="20"/>
  <c r="EO516" i="20"/>
  <c r="EN516" i="20"/>
  <c r="EM516" i="20"/>
  <c r="EL516" i="20"/>
  <c r="EK516" i="20"/>
  <c r="EJ516" i="20"/>
  <c r="EI516" i="20"/>
  <c r="EH516" i="20"/>
  <c r="FG515" i="20"/>
  <c r="FF515" i="20"/>
  <c r="FE515" i="20"/>
  <c r="FD515" i="20"/>
  <c r="FC515" i="20"/>
  <c r="FB515" i="20"/>
  <c r="FA515" i="20"/>
  <c r="EZ515" i="20"/>
  <c r="EY515" i="20"/>
  <c r="EX515" i="20"/>
  <c r="EW515" i="20"/>
  <c r="EV515" i="20"/>
  <c r="EU515" i="20"/>
  <c r="ET515" i="20"/>
  <c r="ES515" i="20"/>
  <c r="ER515" i="20"/>
  <c r="EQ515" i="20"/>
  <c r="EP515" i="20"/>
  <c r="EO515" i="20"/>
  <c r="EN515" i="20"/>
  <c r="EM515" i="20"/>
  <c r="EL515" i="20"/>
  <c r="EK515" i="20"/>
  <c r="EJ515" i="20"/>
  <c r="EI515" i="20"/>
  <c r="EH515" i="20"/>
  <c r="FG514" i="20"/>
  <c r="FF514" i="20"/>
  <c r="FE514" i="20"/>
  <c r="FD514" i="20"/>
  <c r="FC514" i="20"/>
  <c r="FB514" i="20"/>
  <c r="FA514" i="20"/>
  <c r="EZ514" i="20"/>
  <c r="EY514" i="20"/>
  <c r="EX514" i="20"/>
  <c r="EW514" i="20"/>
  <c r="EV514" i="20"/>
  <c r="EU514" i="20"/>
  <c r="ET514" i="20"/>
  <c r="ES514" i="20"/>
  <c r="ER514" i="20"/>
  <c r="EQ514" i="20"/>
  <c r="EP514" i="20"/>
  <c r="EO514" i="20"/>
  <c r="EN514" i="20"/>
  <c r="EM514" i="20"/>
  <c r="EL514" i="20"/>
  <c r="EK514" i="20"/>
  <c r="EJ514" i="20"/>
  <c r="EI514" i="20"/>
  <c r="EH514" i="20"/>
  <c r="FG513" i="20"/>
  <c r="FF513" i="20"/>
  <c r="FE513" i="20"/>
  <c r="FD513" i="20"/>
  <c r="FC513" i="20"/>
  <c r="FB513" i="20"/>
  <c r="FA513" i="20"/>
  <c r="EZ513" i="20"/>
  <c r="EY513" i="20"/>
  <c r="EX513" i="20"/>
  <c r="EW513" i="20"/>
  <c r="EV513" i="20"/>
  <c r="EU513" i="20"/>
  <c r="ET513" i="20"/>
  <c r="ES513" i="20"/>
  <c r="ER513" i="20"/>
  <c r="EQ513" i="20"/>
  <c r="EP513" i="20"/>
  <c r="EO513" i="20"/>
  <c r="EN513" i="20"/>
  <c r="EM513" i="20"/>
  <c r="EL513" i="20"/>
  <c r="EK513" i="20"/>
  <c r="EJ513" i="20"/>
  <c r="EI513" i="20"/>
  <c r="EH513" i="20"/>
  <c r="FG512" i="20"/>
  <c r="FF512" i="20"/>
  <c r="FE512" i="20"/>
  <c r="FD512" i="20"/>
  <c r="FC512" i="20"/>
  <c r="FB512" i="20"/>
  <c r="FA512" i="20"/>
  <c r="EZ512" i="20"/>
  <c r="EY512" i="20"/>
  <c r="EX512" i="20"/>
  <c r="EW512" i="20"/>
  <c r="EV512" i="20"/>
  <c r="EU512" i="20"/>
  <c r="ET512" i="20"/>
  <c r="ES512" i="20"/>
  <c r="ER512" i="20"/>
  <c r="EQ512" i="20"/>
  <c r="EP512" i="20"/>
  <c r="EO512" i="20"/>
  <c r="EN512" i="20"/>
  <c r="EM512" i="20"/>
  <c r="EL512" i="20"/>
  <c r="EK512" i="20"/>
  <c r="EJ512" i="20"/>
  <c r="EI512" i="20"/>
  <c r="EH512" i="20"/>
  <c r="FG511" i="20"/>
  <c r="FF511" i="20"/>
  <c r="FE511" i="20"/>
  <c r="FD511" i="20"/>
  <c r="FC511" i="20"/>
  <c r="FB511" i="20"/>
  <c r="FA511" i="20"/>
  <c r="EZ511" i="20"/>
  <c r="EY511" i="20"/>
  <c r="EX511" i="20"/>
  <c r="EW511" i="20"/>
  <c r="EV511" i="20"/>
  <c r="EU511" i="20"/>
  <c r="ET511" i="20"/>
  <c r="ES511" i="20"/>
  <c r="ER511" i="20"/>
  <c r="EQ511" i="20"/>
  <c r="EP511" i="20"/>
  <c r="EO511" i="20"/>
  <c r="EN511" i="20"/>
  <c r="EM511" i="20"/>
  <c r="EL511" i="20"/>
  <c r="EK511" i="20"/>
  <c r="EJ511" i="20"/>
  <c r="EI511" i="20"/>
  <c r="EH511" i="20"/>
  <c r="FG510" i="20"/>
  <c r="FF510" i="20"/>
  <c r="FE510" i="20"/>
  <c r="FD510" i="20"/>
  <c r="FC510" i="20"/>
  <c r="FB510" i="20"/>
  <c r="FA510" i="20"/>
  <c r="EZ510" i="20"/>
  <c r="EY510" i="20"/>
  <c r="EX510" i="20"/>
  <c r="EW510" i="20"/>
  <c r="EV510" i="20"/>
  <c r="EU510" i="20"/>
  <c r="ET510" i="20"/>
  <c r="ES510" i="20"/>
  <c r="ER510" i="20"/>
  <c r="EQ510" i="20"/>
  <c r="EP510" i="20"/>
  <c r="EO510" i="20"/>
  <c r="EN510" i="20"/>
  <c r="EM510" i="20"/>
  <c r="EL510" i="20"/>
  <c r="EK510" i="20"/>
  <c r="EJ510" i="20"/>
  <c r="EI510" i="20"/>
  <c r="EH510" i="20"/>
  <c r="FG509" i="20"/>
  <c r="FF509" i="20"/>
  <c r="FE509" i="20"/>
  <c r="FD509" i="20"/>
  <c r="FC509" i="20"/>
  <c r="FB509" i="20"/>
  <c r="FA509" i="20"/>
  <c r="EZ509" i="20"/>
  <c r="EY509" i="20"/>
  <c r="EX509" i="20"/>
  <c r="EW509" i="20"/>
  <c r="EV509" i="20"/>
  <c r="EU509" i="20"/>
  <c r="ET509" i="20"/>
  <c r="ES509" i="20"/>
  <c r="ER509" i="20"/>
  <c r="EQ509" i="20"/>
  <c r="EP509" i="20"/>
  <c r="EO509" i="20"/>
  <c r="EN509" i="20"/>
  <c r="EM509" i="20"/>
  <c r="EL509" i="20"/>
  <c r="EK509" i="20"/>
  <c r="EJ509" i="20"/>
  <c r="EI509" i="20"/>
  <c r="EH509" i="20"/>
  <c r="FG508" i="20"/>
  <c r="FF508" i="20"/>
  <c r="FE508" i="20"/>
  <c r="FD508" i="20"/>
  <c r="FC508" i="20"/>
  <c r="FB508" i="20"/>
  <c r="FA508" i="20"/>
  <c r="EZ508" i="20"/>
  <c r="EY508" i="20"/>
  <c r="EX508" i="20"/>
  <c r="EW508" i="20"/>
  <c r="EV508" i="20"/>
  <c r="EU508" i="20"/>
  <c r="ET508" i="20"/>
  <c r="ES508" i="20"/>
  <c r="ER508" i="20"/>
  <c r="EQ508" i="20"/>
  <c r="EP508" i="20"/>
  <c r="EO508" i="20"/>
  <c r="EN508" i="20"/>
  <c r="EM508" i="20"/>
  <c r="EL508" i="20"/>
  <c r="EK508" i="20"/>
  <c r="EJ508" i="20"/>
  <c r="EI508" i="20"/>
  <c r="EH508" i="20"/>
  <c r="FG507" i="20"/>
  <c r="FF507" i="20"/>
  <c r="FE507" i="20"/>
  <c r="FD507" i="20"/>
  <c r="FC507" i="20"/>
  <c r="FB507" i="20"/>
  <c r="FA507" i="20"/>
  <c r="EZ507" i="20"/>
  <c r="EY507" i="20"/>
  <c r="EX507" i="20"/>
  <c r="EW507" i="20"/>
  <c r="EV507" i="20"/>
  <c r="EU507" i="20"/>
  <c r="ET507" i="20"/>
  <c r="ES507" i="20"/>
  <c r="ER507" i="20"/>
  <c r="EQ507" i="20"/>
  <c r="EP507" i="20"/>
  <c r="EO507" i="20"/>
  <c r="EN507" i="20"/>
  <c r="EM507" i="20"/>
  <c r="EL507" i="20"/>
  <c r="EK507" i="20"/>
  <c r="EJ507" i="20"/>
  <c r="EI507" i="20"/>
  <c r="EH507" i="20"/>
  <c r="FG506" i="20"/>
  <c r="FF506" i="20"/>
  <c r="FE506" i="20"/>
  <c r="FD506" i="20"/>
  <c r="FC506" i="20"/>
  <c r="FB506" i="20"/>
  <c r="FA506" i="20"/>
  <c r="EZ506" i="20"/>
  <c r="EY506" i="20"/>
  <c r="EX506" i="20"/>
  <c r="EW506" i="20"/>
  <c r="EV506" i="20"/>
  <c r="EU506" i="20"/>
  <c r="ET506" i="20"/>
  <c r="ES506" i="20"/>
  <c r="ER506" i="20"/>
  <c r="EQ506" i="20"/>
  <c r="EP506" i="20"/>
  <c r="EO506" i="20"/>
  <c r="EN506" i="20"/>
  <c r="EM506" i="20"/>
  <c r="EL506" i="20"/>
  <c r="EK506" i="20"/>
  <c r="EJ506" i="20"/>
  <c r="EI506" i="20"/>
  <c r="EH506" i="20"/>
  <c r="FG505" i="20"/>
  <c r="FF505" i="20"/>
  <c r="FE505" i="20"/>
  <c r="FD505" i="20"/>
  <c r="FC505" i="20"/>
  <c r="FB505" i="20"/>
  <c r="FA505" i="20"/>
  <c r="EZ505" i="20"/>
  <c r="EY505" i="20"/>
  <c r="EX505" i="20"/>
  <c r="EW505" i="20"/>
  <c r="EV505" i="20"/>
  <c r="EU505" i="20"/>
  <c r="ET505" i="20"/>
  <c r="ES505" i="20"/>
  <c r="ER505" i="20"/>
  <c r="EQ505" i="20"/>
  <c r="EP505" i="20"/>
  <c r="EO505" i="20"/>
  <c r="EN505" i="20"/>
  <c r="EM505" i="20"/>
  <c r="EL505" i="20"/>
  <c r="EK505" i="20"/>
  <c r="EJ505" i="20"/>
  <c r="EI505" i="20"/>
  <c r="EH505" i="20"/>
  <c r="FG504" i="20"/>
  <c r="FF504" i="20"/>
  <c r="FE504" i="20"/>
  <c r="FD504" i="20"/>
  <c r="FC504" i="20"/>
  <c r="FB504" i="20"/>
  <c r="FA504" i="20"/>
  <c r="EZ504" i="20"/>
  <c r="EY504" i="20"/>
  <c r="EX504" i="20"/>
  <c r="EW504" i="20"/>
  <c r="EV504" i="20"/>
  <c r="EU504" i="20"/>
  <c r="ET504" i="20"/>
  <c r="ES504" i="20"/>
  <c r="ER504" i="20"/>
  <c r="EQ504" i="20"/>
  <c r="EP504" i="20"/>
  <c r="EO504" i="20"/>
  <c r="EN504" i="20"/>
  <c r="EM504" i="20"/>
  <c r="EL504" i="20"/>
  <c r="EK504" i="20"/>
  <c r="EJ504" i="20"/>
  <c r="EI504" i="20"/>
  <c r="EH504" i="20"/>
  <c r="FG503" i="20"/>
  <c r="FF503" i="20"/>
  <c r="FE503" i="20"/>
  <c r="FD503" i="20"/>
  <c r="FC503" i="20"/>
  <c r="FB503" i="20"/>
  <c r="FA503" i="20"/>
  <c r="EZ503" i="20"/>
  <c r="EY503" i="20"/>
  <c r="EX503" i="20"/>
  <c r="EW503" i="20"/>
  <c r="EV503" i="20"/>
  <c r="EU503" i="20"/>
  <c r="ET503" i="20"/>
  <c r="ES503" i="20"/>
  <c r="ER503" i="20"/>
  <c r="EQ503" i="20"/>
  <c r="EP503" i="20"/>
  <c r="EO503" i="20"/>
  <c r="EN503" i="20"/>
  <c r="EM503" i="20"/>
  <c r="EL503" i="20"/>
  <c r="EK503" i="20"/>
  <c r="EJ503" i="20"/>
  <c r="EI503" i="20"/>
  <c r="EH503" i="20"/>
  <c r="FG502" i="20"/>
  <c r="FF502" i="20"/>
  <c r="FE502" i="20"/>
  <c r="FD502" i="20"/>
  <c r="FC502" i="20"/>
  <c r="FB502" i="20"/>
  <c r="FA502" i="20"/>
  <c r="EZ502" i="20"/>
  <c r="EY502" i="20"/>
  <c r="EX502" i="20"/>
  <c r="EW502" i="20"/>
  <c r="EV502" i="20"/>
  <c r="EU502" i="20"/>
  <c r="ET502" i="20"/>
  <c r="ES502" i="20"/>
  <c r="ER502" i="20"/>
  <c r="EQ502" i="20"/>
  <c r="EP502" i="20"/>
  <c r="EO502" i="20"/>
  <c r="EN502" i="20"/>
  <c r="EM502" i="20"/>
  <c r="EL502" i="20"/>
  <c r="EK502" i="20"/>
  <c r="EJ502" i="20"/>
  <c r="EI502" i="20"/>
  <c r="EH502" i="20"/>
  <c r="FG501" i="20"/>
  <c r="FF501" i="20"/>
  <c r="FE501" i="20"/>
  <c r="FD501" i="20"/>
  <c r="FC501" i="20"/>
  <c r="FB501" i="20"/>
  <c r="FA501" i="20"/>
  <c r="EZ501" i="20"/>
  <c r="EY501" i="20"/>
  <c r="EX501" i="20"/>
  <c r="EW501" i="20"/>
  <c r="EV501" i="20"/>
  <c r="EU501" i="20"/>
  <c r="ET501" i="20"/>
  <c r="ES501" i="20"/>
  <c r="ER501" i="20"/>
  <c r="EQ501" i="20"/>
  <c r="EP501" i="20"/>
  <c r="EO501" i="20"/>
  <c r="EN501" i="20"/>
  <c r="EM501" i="20"/>
  <c r="EL501" i="20"/>
  <c r="EK501" i="20"/>
  <c r="EJ501" i="20"/>
  <c r="EI501" i="20"/>
  <c r="EH501" i="20"/>
  <c r="FG500" i="20"/>
  <c r="FF500" i="20"/>
  <c r="FE500" i="20"/>
  <c r="FD500" i="20"/>
  <c r="FC500" i="20"/>
  <c r="FB500" i="20"/>
  <c r="FA500" i="20"/>
  <c r="EZ500" i="20"/>
  <c r="EY500" i="20"/>
  <c r="EX500" i="20"/>
  <c r="EW500" i="20"/>
  <c r="EV500" i="20"/>
  <c r="EU500" i="20"/>
  <c r="ET500" i="20"/>
  <c r="ES500" i="20"/>
  <c r="ER500" i="20"/>
  <c r="EQ500" i="20"/>
  <c r="EP500" i="20"/>
  <c r="EO500" i="20"/>
  <c r="EN500" i="20"/>
  <c r="EM500" i="20"/>
  <c r="EL500" i="20"/>
  <c r="EK500" i="20"/>
  <c r="EJ500" i="20"/>
  <c r="EI500" i="20"/>
  <c r="EH500" i="20"/>
  <c r="FG499" i="20"/>
  <c r="FF499" i="20"/>
  <c r="FE499" i="20"/>
  <c r="FD499" i="20"/>
  <c r="FC499" i="20"/>
  <c r="FB499" i="20"/>
  <c r="FA499" i="20"/>
  <c r="EZ499" i="20"/>
  <c r="EY499" i="20"/>
  <c r="EX499" i="20"/>
  <c r="EW499" i="20"/>
  <c r="EV499" i="20"/>
  <c r="EU499" i="20"/>
  <c r="ET499" i="20"/>
  <c r="ES499" i="20"/>
  <c r="ER499" i="20"/>
  <c r="EQ499" i="20"/>
  <c r="EP499" i="20"/>
  <c r="EO499" i="20"/>
  <c r="EN499" i="20"/>
  <c r="EM499" i="20"/>
  <c r="EL499" i="20"/>
  <c r="EK499" i="20"/>
  <c r="EJ499" i="20"/>
  <c r="EI499" i="20"/>
  <c r="EH499" i="20"/>
  <c r="FG498" i="20"/>
  <c r="FF498" i="20"/>
  <c r="FE498" i="20"/>
  <c r="FD498" i="20"/>
  <c r="FC498" i="20"/>
  <c r="FB498" i="20"/>
  <c r="FA498" i="20"/>
  <c r="EZ498" i="20"/>
  <c r="EY498" i="20"/>
  <c r="EX498" i="20"/>
  <c r="EW498" i="20"/>
  <c r="EV498" i="20"/>
  <c r="EU498" i="20"/>
  <c r="ET498" i="20"/>
  <c r="ES498" i="20"/>
  <c r="ER498" i="20"/>
  <c r="EQ498" i="20"/>
  <c r="EP498" i="20"/>
  <c r="EO498" i="20"/>
  <c r="EN498" i="20"/>
  <c r="EM498" i="20"/>
  <c r="EL498" i="20"/>
  <c r="EK498" i="20"/>
  <c r="EJ498" i="20"/>
  <c r="EI498" i="20"/>
  <c r="EH498" i="20"/>
  <c r="FG497" i="20"/>
  <c r="FF497" i="20"/>
  <c r="FE497" i="20"/>
  <c r="FD497" i="20"/>
  <c r="FC497" i="20"/>
  <c r="FB497" i="20"/>
  <c r="FA497" i="20"/>
  <c r="EZ497" i="20"/>
  <c r="EY497" i="20"/>
  <c r="EX497" i="20"/>
  <c r="EW497" i="20"/>
  <c r="EV497" i="20"/>
  <c r="EU497" i="20"/>
  <c r="ET497" i="20"/>
  <c r="ES497" i="20"/>
  <c r="ER497" i="20"/>
  <c r="EQ497" i="20"/>
  <c r="EP497" i="20"/>
  <c r="EO497" i="20"/>
  <c r="EN497" i="20"/>
  <c r="EM497" i="20"/>
  <c r="EL497" i="20"/>
  <c r="EK497" i="20"/>
  <c r="EJ497" i="20"/>
  <c r="EI497" i="20"/>
  <c r="EH497" i="20"/>
  <c r="FG496" i="20"/>
  <c r="FF496" i="20"/>
  <c r="FE496" i="20"/>
  <c r="FD496" i="20"/>
  <c r="FC496" i="20"/>
  <c r="FB496" i="20"/>
  <c r="FA496" i="20"/>
  <c r="EZ496" i="20"/>
  <c r="EY496" i="20"/>
  <c r="EX496" i="20"/>
  <c r="EW496" i="20"/>
  <c r="EV496" i="20"/>
  <c r="EU496" i="20"/>
  <c r="ET496" i="20"/>
  <c r="ES496" i="20"/>
  <c r="ER496" i="20"/>
  <c r="EQ496" i="20"/>
  <c r="EP496" i="20"/>
  <c r="EO496" i="20"/>
  <c r="EN496" i="20"/>
  <c r="EM496" i="20"/>
  <c r="EL496" i="20"/>
  <c r="EK496" i="20"/>
  <c r="EJ496" i="20"/>
  <c r="EI496" i="20"/>
  <c r="EH496" i="20"/>
  <c r="FG495" i="20"/>
  <c r="FF495" i="20"/>
  <c r="FE495" i="20"/>
  <c r="FD495" i="20"/>
  <c r="FC495" i="20"/>
  <c r="FB495" i="20"/>
  <c r="FA495" i="20"/>
  <c r="EZ495" i="20"/>
  <c r="EY495" i="20"/>
  <c r="EX495" i="20"/>
  <c r="EW495" i="20"/>
  <c r="EV495" i="20"/>
  <c r="EU495" i="20"/>
  <c r="ET495" i="20"/>
  <c r="ES495" i="20"/>
  <c r="ER495" i="20"/>
  <c r="EQ495" i="20"/>
  <c r="EP495" i="20"/>
  <c r="EO495" i="20"/>
  <c r="EN495" i="20"/>
  <c r="EM495" i="20"/>
  <c r="EL495" i="20"/>
  <c r="EK495" i="20"/>
  <c r="EJ495" i="20"/>
  <c r="EI495" i="20"/>
  <c r="EH495" i="20"/>
  <c r="FG494" i="20"/>
  <c r="FF494" i="20"/>
  <c r="FE494" i="20"/>
  <c r="FD494" i="20"/>
  <c r="FC494" i="20"/>
  <c r="FB494" i="20"/>
  <c r="FA494" i="20"/>
  <c r="EZ494" i="20"/>
  <c r="EY494" i="20"/>
  <c r="EX494" i="20"/>
  <c r="EW494" i="20"/>
  <c r="EV494" i="20"/>
  <c r="EU494" i="20"/>
  <c r="ET494" i="20"/>
  <c r="ES494" i="20"/>
  <c r="ER494" i="20"/>
  <c r="EQ494" i="20"/>
  <c r="EP494" i="20"/>
  <c r="EO494" i="20"/>
  <c r="EN494" i="20"/>
  <c r="EM494" i="20"/>
  <c r="EL494" i="20"/>
  <c r="EK494" i="20"/>
  <c r="EJ494" i="20"/>
  <c r="EI494" i="20"/>
  <c r="EH494" i="20"/>
  <c r="FG493" i="20"/>
  <c r="FF493" i="20"/>
  <c r="FE493" i="20"/>
  <c r="FD493" i="20"/>
  <c r="FC493" i="20"/>
  <c r="FB493" i="20"/>
  <c r="FA493" i="20"/>
  <c r="EZ493" i="20"/>
  <c r="EY493" i="20"/>
  <c r="EX493" i="20"/>
  <c r="EW493" i="20"/>
  <c r="EV493" i="20"/>
  <c r="EU493" i="20"/>
  <c r="ET493" i="20"/>
  <c r="ES493" i="20"/>
  <c r="ER493" i="20"/>
  <c r="EQ493" i="20"/>
  <c r="EP493" i="20"/>
  <c r="EO493" i="20"/>
  <c r="EN493" i="20"/>
  <c r="EM493" i="20"/>
  <c r="EL493" i="20"/>
  <c r="EK493" i="20"/>
  <c r="EJ493" i="20"/>
  <c r="EI493" i="20"/>
  <c r="EH493" i="20"/>
  <c r="FG492" i="20"/>
  <c r="FF492" i="20"/>
  <c r="FE492" i="20"/>
  <c r="FD492" i="20"/>
  <c r="FC492" i="20"/>
  <c r="FB492" i="20"/>
  <c r="FA492" i="20"/>
  <c r="EZ492" i="20"/>
  <c r="EY492" i="20"/>
  <c r="EX492" i="20"/>
  <c r="EW492" i="20"/>
  <c r="EV492" i="20"/>
  <c r="EU492" i="20"/>
  <c r="ET492" i="20"/>
  <c r="ES492" i="20"/>
  <c r="ER492" i="20"/>
  <c r="EQ492" i="20"/>
  <c r="EP492" i="20"/>
  <c r="EO492" i="20"/>
  <c r="EN492" i="20"/>
  <c r="EM492" i="20"/>
  <c r="EL492" i="20"/>
  <c r="EK492" i="20"/>
  <c r="EJ492" i="20"/>
  <c r="EI492" i="20"/>
  <c r="EH492" i="20"/>
  <c r="FG491" i="20"/>
  <c r="FF491" i="20"/>
  <c r="FE491" i="20"/>
  <c r="FD491" i="20"/>
  <c r="FC491" i="20"/>
  <c r="FB491" i="20"/>
  <c r="FA491" i="20"/>
  <c r="EZ491" i="20"/>
  <c r="EY491" i="20"/>
  <c r="EX491" i="20"/>
  <c r="EW491" i="20"/>
  <c r="EV491" i="20"/>
  <c r="EU491" i="20"/>
  <c r="ET491" i="20"/>
  <c r="ES491" i="20"/>
  <c r="ER491" i="20"/>
  <c r="EQ491" i="20"/>
  <c r="EP491" i="20"/>
  <c r="EO491" i="20"/>
  <c r="EN491" i="20"/>
  <c r="EM491" i="20"/>
  <c r="EL491" i="20"/>
  <c r="EK491" i="20"/>
  <c r="EJ491" i="20"/>
  <c r="EI491" i="20"/>
  <c r="EH491" i="20"/>
  <c r="FG490" i="20"/>
  <c r="FF490" i="20"/>
  <c r="FE490" i="20"/>
  <c r="FD490" i="20"/>
  <c r="FC490" i="20"/>
  <c r="FB490" i="20"/>
  <c r="FA490" i="20"/>
  <c r="EZ490" i="20"/>
  <c r="EY490" i="20"/>
  <c r="EX490" i="20"/>
  <c r="EW490" i="20"/>
  <c r="EV490" i="20"/>
  <c r="EU490" i="20"/>
  <c r="ET490" i="20"/>
  <c r="ES490" i="20"/>
  <c r="ER490" i="20"/>
  <c r="EQ490" i="20"/>
  <c r="EP490" i="20"/>
  <c r="EO490" i="20"/>
  <c r="EN490" i="20"/>
  <c r="EM490" i="20"/>
  <c r="EL490" i="20"/>
  <c r="EK490" i="20"/>
  <c r="EJ490" i="20"/>
  <c r="EI490" i="20"/>
  <c r="EH490" i="20"/>
  <c r="FG489" i="20"/>
  <c r="FF489" i="20"/>
  <c r="FE489" i="20"/>
  <c r="FD489" i="20"/>
  <c r="FC489" i="20"/>
  <c r="FB489" i="20"/>
  <c r="FA489" i="20"/>
  <c r="EZ489" i="20"/>
  <c r="EY489" i="20"/>
  <c r="EX489" i="20"/>
  <c r="EW489" i="20"/>
  <c r="EV489" i="20"/>
  <c r="EU489" i="20"/>
  <c r="ET489" i="20"/>
  <c r="ES489" i="20"/>
  <c r="ER489" i="20"/>
  <c r="EQ489" i="20"/>
  <c r="EP489" i="20"/>
  <c r="EO489" i="20"/>
  <c r="EN489" i="20"/>
  <c r="EM489" i="20"/>
  <c r="EL489" i="20"/>
  <c r="EK489" i="20"/>
  <c r="EJ489" i="20"/>
  <c r="EI489" i="20"/>
  <c r="EH489" i="20"/>
  <c r="FG488" i="20"/>
  <c r="FF488" i="20"/>
  <c r="FE488" i="20"/>
  <c r="FD488" i="20"/>
  <c r="FC488" i="20"/>
  <c r="FB488" i="20"/>
  <c r="FA488" i="20"/>
  <c r="EZ488" i="20"/>
  <c r="EY488" i="20"/>
  <c r="EX488" i="20"/>
  <c r="EW488" i="20"/>
  <c r="EV488" i="20"/>
  <c r="EU488" i="20"/>
  <c r="ET488" i="20"/>
  <c r="ES488" i="20"/>
  <c r="ER488" i="20"/>
  <c r="EQ488" i="20"/>
  <c r="EP488" i="20"/>
  <c r="EO488" i="20"/>
  <c r="EN488" i="20"/>
  <c r="EM488" i="20"/>
  <c r="EL488" i="20"/>
  <c r="EK488" i="20"/>
  <c r="EJ488" i="20"/>
  <c r="EI488" i="20"/>
  <c r="EH488" i="20"/>
  <c r="FG487" i="20"/>
  <c r="FF487" i="20"/>
  <c r="FE487" i="20"/>
  <c r="FD487" i="20"/>
  <c r="FC487" i="20"/>
  <c r="FB487" i="20"/>
  <c r="FA487" i="20"/>
  <c r="EZ487" i="20"/>
  <c r="EY487" i="20"/>
  <c r="EX487" i="20"/>
  <c r="EW487" i="20"/>
  <c r="EV487" i="20"/>
  <c r="EU487" i="20"/>
  <c r="ET487" i="20"/>
  <c r="ES487" i="20"/>
  <c r="ER487" i="20"/>
  <c r="EQ487" i="20"/>
  <c r="EP487" i="20"/>
  <c r="EO487" i="20"/>
  <c r="EN487" i="20"/>
  <c r="EM487" i="20"/>
  <c r="EL487" i="20"/>
  <c r="EK487" i="20"/>
  <c r="EJ487" i="20"/>
  <c r="EI487" i="20"/>
  <c r="EH487" i="20"/>
  <c r="FG486" i="20"/>
  <c r="FF486" i="20"/>
  <c r="FE486" i="20"/>
  <c r="FD486" i="20"/>
  <c r="FC486" i="20"/>
  <c r="FB486" i="20"/>
  <c r="FA486" i="20"/>
  <c r="EZ486" i="20"/>
  <c r="EY486" i="20"/>
  <c r="EX486" i="20"/>
  <c r="EW486" i="20"/>
  <c r="EV486" i="20"/>
  <c r="EU486" i="20"/>
  <c r="ET486" i="20"/>
  <c r="ES486" i="20"/>
  <c r="ER486" i="20"/>
  <c r="EQ486" i="20"/>
  <c r="EP486" i="20"/>
  <c r="EO486" i="20"/>
  <c r="EN486" i="20"/>
  <c r="EM486" i="20"/>
  <c r="EL486" i="20"/>
  <c r="EK486" i="20"/>
  <c r="EJ486" i="20"/>
  <c r="EI486" i="20"/>
  <c r="EH486" i="20"/>
  <c r="FG485" i="20"/>
  <c r="FF485" i="20"/>
  <c r="FE485" i="20"/>
  <c r="FD485" i="20"/>
  <c r="FC485" i="20"/>
  <c r="FB485" i="20"/>
  <c r="FA485" i="20"/>
  <c r="EZ485" i="20"/>
  <c r="EY485" i="20"/>
  <c r="EX485" i="20"/>
  <c r="EW485" i="20"/>
  <c r="EV485" i="20"/>
  <c r="EU485" i="20"/>
  <c r="ET485" i="20"/>
  <c r="ES485" i="20"/>
  <c r="ER485" i="20"/>
  <c r="EQ485" i="20"/>
  <c r="EP485" i="20"/>
  <c r="EO485" i="20"/>
  <c r="EN485" i="20"/>
  <c r="EM485" i="20"/>
  <c r="EL485" i="20"/>
  <c r="EK485" i="20"/>
  <c r="EJ485" i="20"/>
  <c r="EI485" i="20"/>
  <c r="EH485" i="20"/>
  <c r="FG484" i="20"/>
  <c r="FF484" i="20"/>
  <c r="FE484" i="20"/>
  <c r="FD484" i="20"/>
  <c r="FC484" i="20"/>
  <c r="FB484" i="20"/>
  <c r="FA484" i="20"/>
  <c r="EZ484" i="20"/>
  <c r="EY484" i="20"/>
  <c r="EX484" i="20"/>
  <c r="EW484" i="20"/>
  <c r="EV484" i="20"/>
  <c r="EU484" i="20"/>
  <c r="ET484" i="20"/>
  <c r="ES484" i="20"/>
  <c r="ER484" i="20"/>
  <c r="EQ484" i="20"/>
  <c r="EP484" i="20"/>
  <c r="EO484" i="20"/>
  <c r="EN484" i="20"/>
  <c r="EM484" i="20"/>
  <c r="EL484" i="20"/>
  <c r="EK484" i="20"/>
  <c r="EJ484" i="20"/>
  <c r="EI484" i="20"/>
  <c r="EH484" i="20"/>
  <c r="FG483" i="20"/>
  <c r="FF483" i="20"/>
  <c r="FE483" i="20"/>
  <c r="FD483" i="20"/>
  <c r="FC483" i="20"/>
  <c r="FB483" i="20"/>
  <c r="FA483" i="20"/>
  <c r="EZ483" i="20"/>
  <c r="EY483" i="20"/>
  <c r="EX483" i="20"/>
  <c r="EW483" i="20"/>
  <c r="EV483" i="20"/>
  <c r="EU483" i="20"/>
  <c r="ET483" i="20"/>
  <c r="ES483" i="20"/>
  <c r="ER483" i="20"/>
  <c r="EQ483" i="20"/>
  <c r="EP483" i="20"/>
  <c r="EO483" i="20"/>
  <c r="EN483" i="20"/>
  <c r="EM483" i="20"/>
  <c r="EL483" i="20"/>
  <c r="EK483" i="20"/>
  <c r="EJ483" i="20"/>
  <c r="EI483" i="20"/>
  <c r="EH483" i="20"/>
  <c r="FG482" i="20"/>
  <c r="FF482" i="20"/>
  <c r="FE482" i="20"/>
  <c r="FD482" i="20"/>
  <c r="FC482" i="20"/>
  <c r="FB482" i="20"/>
  <c r="FA482" i="20"/>
  <c r="EZ482" i="20"/>
  <c r="EY482" i="20"/>
  <c r="EX482" i="20"/>
  <c r="EW482" i="20"/>
  <c r="EV482" i="20"/>
  <c r="EU482" i="20"/>
  <c r="ET482" i="20"/>
  <c r="ES482" i="20"/>
  <c r="ER482" i="20"/>
  <c r="EQ482" i="20"/>
  <c r="EP482" i="20"/>
  <c r="EO482" i="20"/>
  <c r="EN482" i="20"/>
  <c r="EM482" i="20"/>
  <c r="EL482" i="20"/>
  <c r="EK482" i="20"/>
  <c r="EJ482" i="20"/>
  <c r="EI482" i="20"/>
  <c r="EH482" i="20"/>
  <c r="FG481" i="20"/>
  <c r="FF481" i="20"/>
  <c r="FE481" i="20"/>
  <c r="FD481" i="20"/>
  <c r="FC481" i="20"/>
  <c r="FB481" i="20"/>
  <c r="FA481" i="20"/>
  <c r="EZ481" i="20"/>
  <c r="EY481" i="20"/>
  <c r="EX481" i="20"/>
  <c r="EW481" i="20"/>
  <c r="EV481" i="20"/>
  <c r="EU481" i="20"/>
  <c r="ET481" i="20"/>
  <c r="ES481" i="20"/>
  <c r="ER481" i="20"/>
  <c r="EQ481" i="20"/>
  <c r="EP481" i="20"/>
  <c r="EO481" i="20"/>
  <c r="EN481" i="20"/>
  <c r="EM481" i="20"/>
  <c r="EL481" i="20"/>
  <c r="EK481" i="20"/>
  <c r="EJ481" i="20"/>
  <c r="EI481" i="20"/>
  <c r="EH481" i="20"/>
  <c r="FG480" i="20"/>
  <c r="FF480" i="20"/>
  <c r="FE480" i="20"/>
  <c r="FD480" i="20"/>
  <c r="FC480" i="20"/>
  <c r="FB480" i="20"/>
  <c r="FA480" i="20"/>
  <c r="EZ480" i="20"/>
  <c r="EY480" i="20"/>
  <c r="EX480" i="20"/>
  <c r="EW480" i="20"/>
  <c r="EV480" i="20"/>
  <c r="EU480" i="20"/>
  <c r="ET480" i="20"/>
  <c r="ES480" i="20"/>
  <c r="ER480" i="20"/>
  <c r="EQ480" i="20"/>
  <c r="EP480" i="20"/>
  <c r="EO480" i="20"/>
  <c r="EN480" i="20"/>
  <c r="EM480" i="20"/>
  <c r="EL480" i="20"/>
  <c r="EK480" i="20"/>
  <c r="EJ480" i="20"/>
  <c r="EI480" i="20"/>
  <c r="EH480" i="20"/>
  <c r="FG479" i="20"/>
  <c r="FF479" i="20"/>
  <c r="FE479" i="20"/>
  <c r="FD479" i="20"/>
  <c r="FC479" i="20"/>
  <c r="FB479" i="20"/>
  <c r="FA479" i="20"/>
  <c r="EZ479" i="20"/>
  <c r="EY479" i="20"/>
  <c r="EX479" i="20"/>
  <c r="EW479" i="20"/>
  <c r="EV479" i="20"/>
  <c r="EU479" i="20"/>
  <c r="ET479" i="20"/>
  <c r="ES479" i="20"/>
  <c r="ER479" i="20"/>
  <c r="EQ479" i="20"/>
  <c r="EP479" i="20"/>
  <c r="EO479" i="20"/>
  <c r="EN479" i="20"/>
  <c r="EM479" i="20"/>
  <c r="EL479" i="20"/>
  <c r="EK479" i="20"/>
  <c r="EJ479" i="20"/>
  <c r="EI479" i="20"/>
  <c r="EH479" i="20"/>
  <c r="FG478" i="20"/>
  <c r="FF478" i="20"/>
  <c r="FE478" i="20"/>
  <c r="FD478" i="20"/>
  <c r="FC478" i="20"/>
  <c r="FB478" i="20"/>
  <c r="FA478" i="20"/>
  <c r="EZ478" i="20"/>
  <c r="EY478" i="20"/>
  <c r="EX478" i="20"/>
  <c r="EW478" i="20"/>
  <c r="EV478" i="20"/>
  <c r="EU478" i="20"/>
  <c r="ET478" i="20"/>
  <c r="ES478" i="20"/>
  <c r="ER478" i="20"/>
  <c r="EQ478" i="20"/>
  <c r="EP478" i="20"/>
  <c r="EO478" i="20"/>
  <c r="EN478" i="20"/>
  <c r="EM478" i="20"/>
  <c r="EL478" i="20"/>
  <c r="EK478" i="20"/>
  <c r="EJ478" i="20"/>
  <c r="EI478" i="20"/>
  <c r="EH478" i="20"/>
  <c r="FG477" i="20"/>
  <c r="FF477" i="20"/>
  <c r="FE477" i="20"/>
  <c r="FD477" i="20"/>
  <c r="FC477" i="20"/>
  <c r="FB477" i="20"/>
  <c r="FA477" i="20"/>
  <c r="EZ477" i="20"/>
  <c r="EY477" i="20"/>
  <c r="EX477" i="20"/>
  <c r="EW477" i="20"/>
  <c r="EV477" i="20"/>
  <c r="EU477" i="20"/>
  <c r="ET477" i="20"/>
  <c r="ES477" i="20"/>
  <c r="ER477" i="20"/>
  <c r="EQ477" i="20"/>
  <c r="EP477" i="20"/>
  <c r="EO477" i="20"/>
  <c r="EN477" i="20"/>
  <c r="EM477" i="20"/>
  <c r="EL477" i="20"/>
  <c r="EK477" i="20"/>
  <c r="EJ477" i="20"/>
  <c r="EI477" i="20"/>
  <c r="EH477" i="20"/>
  <c r="FG476" i="20"/>
  <c r="FF476" i="20"/>
  <c r="FE476" i="20"/>
  <c r="FD476" i="20"/>
  <c r="FC476" i="20"/>
  <c r="FB476" i="20"/>
  <c r="FA476" i="20"/>
  <c r="EZ476" i="20"/>
  <c r="EY476" i="20"/>
  <c r="EX476" i="20"/>
  <c r="EW476" i="20"/>
  <c r="EV476" i="20"/>
  <c r="EU476" i="20"/>
  <c r="ET476" i="20"/>
  <c r="ES476" i="20"/>
  <c r="ER476" i="20"/>
  <c r="EQ476" i="20"/>
  <c r="EP476" i="20"/>
  <c r="EO476" i="20"/>
  <c r="EN476" i="20"/>
  <c r="EM476" i="20"/>
  <c r="EL476" i="20"/>
  <c r="EK476" i="20"/>
  <c r="EJ476" i="20"/>
  <c r="EI476" i="20"/>
  <c r="EH476" i="20"/>
  <c r="FG475" i="20"/>
  <c r="FF475" i="20"/>
  <c r="FE475" i="20"/>
  <c r="FD475" i="20"/>
  <c r="FC475" i="20"/>
  <c r="FB475" i="20"/>
  <c r="FA475" i="20"/>
  <c r="EZ475" i="20"/>
  <c r="EY475" i="20"/>
  <c r="EX475" i="20"/>
  <c r="EW475" i="20"/>
  <c r="EV475" i="20"/>
  <c r="EU475" i="20"/>
  <c r="ET475" i="20"/>
  <c r="ES475" i="20"/>
  <c r="ER475" i="20"/>
  <c r="EQ475" i="20"/>
  <c r="EP475" i="20"/>
  <c r="EO475" i="20"/>
  <c r="EN475" i="20"/>
  <c r="EM475" i="20"/>
  <c r="EL475" i="20"/>
  <c r="EK475" i="20"/>
  <c r="EJ475" i="20"/>
  <c r="EI475" i="20"/>
  <c r="EH475" i="20"/>
  <c r="FG474" i="20"/>
  <c r="FF474" i="20"/>
  <c r="FE474" i="20"/>
  <c r="FD474" i="20"/>
  <c r="FC474" i="20"/>
  <c r="FB474" i="20"/>
  <c r="FA474" i="20"/>
  <c r="EZ474" i="20"/>
  <c r="EY474" i="20"/>
  <c r="EX474" i="20"/>
  <c r="EW474" i="20"/>
  <c r="EV474" i="20"/>
  <c r="EU474" i="20"/>
  <c r="ET474" i="20"/>
  <c r="ES474" i="20"/>
  <c r="ER474" i="20"/>
  <c r="EQ474" i="20"/>
  <c r="EP474" i="20"/>
  <c r="EO474" i="20"/>
  <c r="EN474" i="20"/>
  <c r="EM474" i="20"/>
  <c r="EL474" i="20"/>
  <c r="EK474" i="20"/>
  <c r="EJ474" i="20"/>
  <c r="EI474" i="20"/>
  <c r="EH474" i="20"/>
  <c r="FG473" i="20"/>
  <c r="FF473" i="20"/>
  <c r="FE473" i="20"/>
  <c r="FD473" i="20"/>
  <c r="FC473" i="20"/>
  <c r="FB473" i="20"/>
  <c r="FA473" i="20"/>
  <c r="EZ473" i="20"/>
  <c r="EY473" i="20"/>
  <c r="EX473" i="20"/>
  <c r="EW473" i="20"/>
  <c r="EV473" i="20"/>
  <c r="EU473" i="20"/>
  <c r="ET473" i="20"/>
  <c r="ES473" i="20"/>
  <c r="ER473" i="20"/>
  <c r="EQ473" i="20"/>
  <c r="EP473" i="20"/>
  <c r="EO473" i="20"/>
  <c r="EN473" i="20"/>
  <c r="EM473" i="20"/>
  <c r="EL473" i="20"/>
  <c r="EK473" i="20"/>
  <c r="EJ473" i="20"/>
  <c r="EI473" i="20"/>
  <c r="EH473" i="20"/>
  <c r="FG472" i="20"/>
  <c r="FF472" i="20"/>
  <c r="FE472" i="20"/>
  <c r="FD472" i="20"/>
  <c r="FC472" i="20"/>
  <c r="FB472" i="20"/>
  <c r="FA472" i="20"/>
  <c r="EZ472" i="20"/>
  <c r="EY472" i="20"/>
  <c r="EX472" i="20"/>
  <c r="EW472" i="20"/>
  <c r="EV472" i="20"/>
  <c r="EU472" i="20"/>
  <c r="ET472" i="20"/>
  <c r="ES472" i="20"/>
  <c r="ER472" i="20"/>
  <c r="EQ472" i="20"/>
  <c r="EP472" i="20"/>
  <c r="EO472" i="20"/>
  <c r="EN472" i="20"/>
  <c r="EM472" i="20"/>
  <c r="EL472" i="20"/>
  <c r="EK472" i="20"/>
  <c r="EJ472" i="20"/>
  <c r="EI472" i="20"/>
  <c r="EH472" i="20"/>
  <c r="FG471" i="20"/>
  <c r="FF471" i="20"/>
  <c r="FE471" i="20"/>
  <c r="FD471" i="20"/>
  <c r="FC471" i="20"/>
  <c r="FB471" i="20"/>
  <c r="FA471" i="20"/>
  <c r="EZ471" i="20"/>
  <c r="EY471" i="20"/>
  <c r="EX471" i="20"/>
  <c r="EW471" i="20"/>
  <c r="EV471" i="20"/>
  <c r="EU471" i="20"/>
  <c r="ET471" i="20"/>
  <c r="ES471" i="20"/>
  <c r="ER471" i="20"/>
  <c r="EQ471" i="20"/>
  <c r="EP471" i="20"/>
  <c r="EO471" i="20"/>
  <c r="EN471" i="20"/>
  <c r="EM471" i="20"/>
  <c r="EL471" i="20"/>
  <c r="EK471" i="20"/>
  <c r="EJ471" i="20"/>
  <c r="EI471" i="20"/>
  <c r="EH471" i="20"/>
  <c r="FG470" i="20"/>
  <c r="FF470" i="20"/>
  <c r="FE470" i="20"/>
  <c r="FD470" i="20"/>
  <c r="FC470" i="20"/>
  <c r="FB470" i="20"/>
  <c r="FA470" i="20"/>
  <c r="EZ470" i="20"/>
  <c r="EY470" i="20"/>
  <c r="EX470" i="20"/>
  <c r="EW470" i="20"/>
  <c r="EV470" i="20"/>
  <c r="EU470" i="20"/>
  <c r="ET470" i="20"/>
  <c r="ES470" i="20"/>
  <c r="ER470" i="20"/>
  <c r="EQ470" i="20"/>
  <c r="EP470" i="20"/>
  <c r="EO470" i="20"/>
  <c r="EN470" i="20"/>
  <c r="EM470" i="20"/>
  <c r="EL470" i="20"/>
  <c r="EK470" i="20"/>
  <c r="EJ470" i="20"/>
  <c r="EI470" i="20"/>
  <c r="EH470" i="20"/>
  <c r="FG469" i="20"/>
  <c r="FF469" i="20"/>
  <c r="FE469" i="20"/>
  <c r="FD469" i="20"/>
  <c r="FC469" i="20"/>
  <c r="FB469" i="20"/>
  <c r="FA469" i="20"/>
  <c r="EZ469" i="20"/>
  <c r="EY469" i="20"/>
  <c r="EX469" i="20"/>
  <c r="EW469" i="20"/>
  <c r="EV469" i="20"/>
  <c r="EU469" i="20"/>
  <c r="ET469" i="20"/>
  <c r="ES469" i="20"/>
  <c r="ER469" i="20"/>
  <c r="EQ469" i="20"/>
  <c r="EP469" i="20"/>
  <c r="EO469" i="20"/>
  <c r="EN469" i="20"/>
  <c r="EM469" i="20"/>
  <c r="EL469" i="20"/>
  <c r="EK469" i="20"/>
  <c r="EJ469" i="20"/>
  <c r="EI469" i="20"/>
  <c r="EH469" i="20"/>
  <c r="FG468" i="20"/>
  <c r="FF468" i="20"/>
  <c r="FE468" i="20"/>
  <c r="FD468" i="20"/>
  <c r="FC468" i="20"/>
  <c r="FB468" i="20"/>
  <c r="FA468" i="20"/>
  <c r="EZ468" i="20"/>
  <c r="EY468" i="20"/>
  <c r="EX468" i="20"/>
  <c r="EW468" i="20"/>
  <c r="EV468" i="20"/>
  <c r="EU468" i="20"/>
  <c r="ET468" i="20"/>
  <c r="ES468" i="20"/>
  <c r="ER468" i="20"/>
  <c r="EQ468" i="20"/>
  <c r="EP468" i="20"/>
  <c r="EO468" i="20"/>
  <c r="EN468" i="20"/>
  <c r="EM468" i="20"/>
  <c r="EL468" i="20"/>
  <c r="EK468" i="20"/>
  <c r="EJ468" i="20"/>
  <c r="EI468" i="20"/>
  <c r="EH468" i="20"/>
  <c r="FG467" i="20"/>
  <c r="FF467" i="20"/>
  <c r="FE467" i="20"/>
  <c r="FD467" i="20"/>
  <c r="FC467" i="20"/>
  <c r="FB467" i="20"/>
  <c r="FA467" i="20"/>
  <c r="EZ467" i="20"/>
  <c r="EY467" i="20"/>
  <c r="EX467" i="20"/>
  <c r="EW467" i="20"/>
  <c r="EV467" i="20"/>
  <c r="EU467" i="20"/>
  <c r="ET467" i="20"/>
  <c r="ES467" i="20"/>
  <c r="ER467" i="20"/>
  <c r="EQ467" i="20"/>
  <c r="EP467" i="20"/>
  <c r="EO467" i="20"/>
  <c r="EN467" i="20"/>
  <c r="EM467" i="20"/>
  <c r="EL467" i="20"/>
  <c r="EK467" i="20"/>
  <c r="EJ467" i="20"/>
  <c r="EI467" i="20"/>
  <c r="EH467" i="20"/>
  <c r="FG466" i="20"/>
  <c r="FF466" i="20"/>
  <c r="FE466" i="20"/>
  <c r="FD466" i="20"/>
  <c r="FC466" i="20"/>
  <c r="FB466" i="20"/>
  <c r="FA466" i="20"/>
  <c r="EZ466" i="20"/>
  <c r="EY466" i="20"/>
  <c r="EX466" i="20"/>
  <c r="EW466" i="20"/>
  <c r="EV466" i="20"/>
  <c r="EU466" i="20"/>
  <c r="ET466" i="20"/>
  <c r="ES466" i="20"/>
  <c r="ER466" i="20"/>
  <c r="EQ466" i="20"/>
  <c r="EP466" i="20"/>
  <c r="EO466" i="20"/>
  <c r="EN466" i="20"/>
  <c r="EM466" i="20"/>
  <c r="EL466" i="20"/>
  <c r="EK466" i="20"/>
  <c r="EJ466" i="20"/>
  <c r="EI466" i="20"/>
  <c r="EH466" i="20"/>
  <c r="FG465" i="20"/>
  <c r="FF465" i="20"/>
  <c r="FE465" i="20"/>
  <c r="FD465" i="20"/>
  <c r="FC465" i="20"/>
  <c r="FB465" i="20"/>
  <c r="FA465" i="20"/>
  <c r="EZ465" i="20"/>
  <c r="EY465" i="20"/>
  <c r="EX465" i="20"/>
  <c r="EW465" i="20"/>
  <c r="EV465" i="20"/>
  <c r="EU465" i="20"/>
  <c r="ET465" i="20"/>
  <c r="ES465" i="20"/>
  <c r="ER465" i="20"/>
  <c r="EQ465" i="20"/>
  <c r="EP465" i="20"/>
  <c r="EO465" i="20"/>
  <c r="EN465" i="20"/>
  <c r="EM465" i="20"/>
  <c r="EL465" i="20"/>
  <c r="EK465" i="20"/>
  <c r="EJ465" i="20"/>
  <c r="EI465" i="20"/>
  <c r="EH465" i="20"/>
  <c r="FG464" i="20"/>
  <c r="FF464" i="20"/>
  <c r="FE464" i="20"/>
  <c r="FD464" i="20"/>
  <c r="FC464" i="20"/>
  <c r="FB464" i="20"/>
  <c r="FA464" i="20"/>
  <c r="EZ464" i="20"/>
  <c r="EY464" i="20"/>
  <c r="EX464" i="20"/>
  <c r="EW464" i="20"/>
  <c r="EV464" i="20"/>
  <c r="EU464" i="20"/>
  <c r="ET464" i="20"/>
  <c r="ES464" i="20"/>
  <c r="ER464" i="20"/>
  <c r="EQ464" i="20"/>
  <c r="EP464" i="20"/>
  <c r="EO464" i="20"/>
  <c r="EN464" i="20"/>
  <c r="EM464" i="20"/>
  <c r="EL464" i="20"/>
  <c r="EK464" i="20"/>
  <c r="EJ464" i="20"/>
  <c r="EI464" i="20"/>
  <c r="EH464" i="20"/>
  <c r="FG463" i="20"/>
  <c r="FF463" i="20"/>
  <c r="FE463" i="20"/>
  <c r="FD463" i="20"/>
  <c r="FC463" i="20"/>
  <c r="FB463" i="20"/>
  <c r="FA463" i="20"/>
  <c r="EZ463" i="20"/>
  <c r="EY463" i="20"/>
  <c r="EX463" i="20"/>
  <c r="EW463" i="20"/>
  <c r="EV463" i="20"/>
  <c r="EU463" i="20"/>
  <c r="ET463" i="20"/>
  <c r="ES463" i="20"/>
  <c r="ER463" i="20"/>
  <c r="EQ463" i="20"/>
  <c r="EP463" i="20"/>
  <c r="EO463" i="20"/>
  <c r="EN463" i="20"/>
  <c r="EM463" i="20"/>
  <c r="EL463" i="20"/>
  <c r="EK463" i="20"/>
  <c r="EJ463" i="20"/>
  <c r="EI463" i="20"/>
  <c r="EH463" i="20"/>
  <c r="FG462" i="20"/>
  <c r="FF462" i="20"/>
  <c r="FE462" i="20"/>
  <c r="FD462" i="20"/>
  <c r="FC462" i="20"/>
  <c r="FB462" i="20"/>
  <c r="FA462" i="20"/>
  <c r="EZ462" i="20"/>
  <c r="EY462" i="20"/>
  <c r="EX462" i="20"/>
  <c r="EW462" i="20"/>
  <c r="EV462" i="20"/>
  <c r="EU462" i="20"/>
  <c r="ET462" i="20"/>
  <c r="ES462" i="20"/>
  <c r="ER462" i="20"/>
  <c r="EQ462" i="20"/>
  <c r="EP462" i="20"/>
  <c r="EO462" i="20"/>
  <c r="EN462" i="20"/>
  <c r="EM462" i="20"/>
  <c r="EL462" i="20"/>
  <c r="EK462" i="20"/>
  <c r="EJ462" i="20"/>
  <c r="EI462" i="20"/>
  <c r="EH462" i="20"/>
  <c r="FG461" i="20"/>
  <c r="FF461" i="20"/>
  <c r="FE461" i="20"/>
  <c r="FD461" i="20"/>
  <c r="FC461" i="20"/>
  <c r="FB461" i="20"/>
  <c r="FA461" i="20"/>
  <c r="EZ461" i="20"/>
  <c r="EY461" i="20"/>
  <c r="EX461" i="20"/>
  <c r="EW461" i="20"/>
  <c r="EV461" i="20"/>
  <c r="EU461" i="20"/>
  <c r="ET461" i="20"/>
  <c r="ES461" i="20"/>
  <c r="ER461" i="20"/>
  <c r="EQ461" i="20"/>
  <c r="EP461" i="20"/>
  <c r="EO461" i="20"/>
  <c r="EN461" i="20"/>
  <c r="EM461" i="20"/>
  <c r="EL461" i="20"/>
  <c r="EK461" i="20"/>
  <c r="EJ461" i="20"/>
  <c r="EI461" i="20"/>
  <c r="EH461" i="20"/>
  <c r="FG460" i="20"/>
  <c r="FF460" i="20"/>
  <c r="FE460" i="20"/>
  <c r="FD460" i="20"/>
  <c r="FC460" i="20"/>
  <c r="FB460" i="20"/>
  <c r="FA460" i="20"/>
  <c r="EZ460" i="20"/>
  <c r="EY460" i="20"/>
  <c r="EX460" i="20"/>
  <c r="EW460" i="20"/>
  <c r="EV460" i="20"/>
  <c r="EU460" i="20"/>
  <c r="ET460" i="20"/>
  <c r="ES460" i="20"/>
  <c r="ER460" i="20"/>
  <c r="EQ460" i="20"/>
  <c r="EP460" i="20"/>
  <c r="EO460" i="20"/>
  <c r="EN460" i="20"/>
  <c r="EM460" i="20"/>
  <c r="EL460" i="20"/>
  <c r="EK460" i="20"/>
  <c r="EJ460" i="20"/>
  <c r="EI460" i="20"/>
  <c r="EH460" i="20"/>
  <c r="FG459" i="20"/>
  <c r="FF459" i="20"/>
  <c r="FE459" i="20"/>
  <c r="FD459" i="20"/>
  <c r="FC459" i="20"/>
  <c r="FB459" i="20"/>
  <c r="FA459" i="20"/>
  <c r="EZ459" i="20"/>
  <c r="EY459" i="20"/>
  <c r="EX459" i="20"/>
  <c r="EW459" i="20"/>
  <c r="EV459" i="20"/>
  <c r="EU459" i="20"/>
  <c r="ET459" i="20"/>
  <c r="ES459" i="20"/>
  <c r="ER459" i="20"/>
  <c r="EQ459" i="20"/>
  <c r="EP459" i="20"/>
  <c r="EO459" i="20"/>
  <c r="EN459" i="20"/>
  <c r="EM459" i="20"/>
  <c r="EL459" i="20"/>
  <c r="EK459" i="20"/>
  <c r="EJ459" i="20"/>
  <c r="EI459" i="20"/>
  <c r="EH459" i="20"/>
  <c r="FG458" i="20"/>
  <c r="FF458" i="20"/>
  <c r="FE458" i="20"/>
  <c r="FD458" i="20"/>
  <c r="FC458" i="20"/>
  <c r="FB458" i="20"/>
  <c r="FA458" i="20"/>
  <c r="EZ458" i="20"/>
  <c r="EY458" i="20"/>
  <c r="EX458" i="20"/>
  <c r="EW458" i="20"/>
  <c r="EV458" i="20"/>
  <c r="EU458" i="20"/>
  <c r="ET458" i="20"/>
  <c r="ES458" i="20"/>
  <c r="ER458" i="20"/>
  <c r="EQ458" i="20"/>
  <c r="EP458" i="20"/>
  <c r="EO458" i="20"/>
  <c r="EN458" i="20"/>
  <c r="EM458" i="20"/>
  <c r="EL458" i="20"/>
  <c r="EK458" i="20"/>
  <c r="EJ458" i="20"/>
  <c r="EI458" i="20"/>
  <c r="EH458" i="20"/>
  <c r="FG457" i="20"/>
  <c r="FF457" i="20"/>
  <c r="FE457" i="20"/>
  <c r="FD457" i="20"/>
  <c r="FC457" i="20"/>
  <c r="FB457" i="20"/>
  <c r="FA457" i="20"/>
  <c r="EZ457" i="20"/>
  <c r="EY457" i="20"/>
  <c r="EX457" i="20"/>
  <c r="EW457" i="20"/>
  <c r="EV457" i="20"/>
  <c r="EU457" i="20"/>
  <c r="ET457" i="20"/>
  <c r="ES457" i="20"/>
  <c r="ER457" i="20"/>
  <c r="EQ457" i="20"/>
  <c r="EP457" i="20"/>
  <c r="EO457" i="20"/>
  <c r="EN457" i="20"/>
  <c r="EM457" i="20"/>
  <c r="EL457" i="20"/>
  <c r="EK457" i="20"/>
  <c r="EJ457" i="20"/>
  <c r="EI457" i="20"/>
  <c r="EH457" i="20"/>
  <c r="FG456" i="20"/>
  <c r="FF456" i="20"/>
  <c r="FE456" i="20"/>
  <c r="FD456" i="20"/>
  <c r="FC456" i="20"/>
  <c r="FB456" i="20"/>
  <c r="FA456" i="20"/>
  <c r="EZ456" i="20"/>
  <c r="EY456" i="20"/>
  <c r="EX456" i="20"/>
  <c r="EW456" i="20"/>
  <c r="EV456" i="20"/>
  <c r="EU456" i="20"/>
  <c r="ET456" i="20"/>
  <c r="ES456" i="20"/>
  <c r="ER456" i="20"/>
  <c r="EQ456" i="20"/>
  <c r="EP456" i="20"/>
  <c r="EO456" i="20"/>
  <c r="EN456" i="20"/>
  <c r="EM456" i="20"/>
  <c r="EL456" i="20"/>
  <c r="EK456" i="20"/>
  <c r="EJ456" i="20"/>
  <c r="EI456" i="20"/>
  <c r="EH456" i="20"/>
  <c r="FG455" i="20"/>
  <c r="FF455" i="20"/>
  <c r="FE455" i="20"/>
  <c r="FD455" i="20"/>
  <c r="FC455" i="20"/>
  <c r="FB455" i="20"/>
  <c r="FA455" i="20"/>
  <c r="EZ455" i="20"/>
  <c r="EY455" i="20"/>
  <c r="EX455" i="20"/>
  <c r="EW455" i="20"/>
  <c r="EV455" i="20"/>
  <c r="EU455" i="20"/>
  <c r="ET455" i="20"/>
  <c r="ES455" i="20"/>
  <c r="ER455" i="20"/>
  <c r="EQ455" i="20"/>
  <c r="EP455" i="20"/>
  <c r="EO455" i="20"/>
  <c r="EN455" i="20"/>
  <c r="EM455" i="20"/>
  <c r="EL455" i="20"/>
  <c r="EK455" i="20"/>
  <c r="EJ455" i="20"/>
  <c r="EI455" i="20"/>
  <c r="EH455" i="20"/>
  <c r="FG454" i="20"/>
  <c r="FF454" i="20"/>
  <c r="FE454" i="20"/>
  <c r="FD454" i="20"/>
  <c r="FC454" i="20"/>
  <c r="FB454" i="20"/>
  <c r="FA454" i="20"/>
  <c r="EZ454" i="20"/>
  <c r="EY454" i="20"/>
  <c r="EX454" i="20"/>
  <c r="EW454" i="20"/>
  <c r="EV454" i="20"/>
  <c r="EU454" i="20"/>
  <c r="ET454" i="20"/>
  <c r="ES454" i="20"/>
  <c r="ER454" i="20"/>
  <c r="EQ454" i="20"/>
  <c r="EP454" i="20"/>
  <c r="EO454" i="20"/>
  <c r="EN454" i="20"/>
  <c r="EM454" i="20"/>
  <c r="EL454" i="20"/>
  <c r="EK454" i="20"/>
  <c r="EJ454" i="20"/>
  <c r="EI454" i="20"/>
  <c r="EH454" i="20"/>
  <c r="FG453" i="20"/>
  <c r="FF453" i="20"/>
  <c r="FE453" i="20"/>
  <c r="FD453" i="20"/>
  <c r="FC453" i="20"/>
  <c r="FB453" i="20"/>
  <c r="FA453" i="20"/>
  <c r="EZ453" i="20"/>
  <c r="EY453" i="20"/>
  <c r="EX453" i="20"/>
  <c r="EW453" i="20"/>
  <c r="EV453" i="20"/>
  <c r="EU453" i="20"/>
  <c r="ET453" i="20"/>
  <c r="ES453" i="20"/>
  <c r="ER453" i="20"/>
  <c r="EQ453" i="20"/>
  <c r="EP453" i="20"/>
  <c r="EO453" i="20"/>
  <c r="EN453" i="20"/>
  <c r="EM453" i="20"/>
  <c r="EL453" i="20"/>
  <c r="EK453" i="20"/>
  <c r="EJ453" i="20"/>
  <c r="EI453" i="20"/>
  <c r="EH453" i="20"/>
  <c r="FG452" i="20"/>
  <c r="FF452" i="20"/>
  <c r="FE452" i="20"/>
  <c r="FD452" i="20"/>
  <c r="FC452" i="20"/>
  <c r="FB452" i="20"/>
  <c r="FA452" i="20"/>
  <c r="EZ452" i="20"/>
  <c r="EY452" i="20"/>
  <c r="EX452" i="20"/>
  <c r="EW452" i="20"/>
  <c r="EV452" i="20"/>
  <c r="EU452" i="20"/>
  <c r="ET452" i="20"/>
  <c r="ES452" i="20"/>
  <c r="ER452" i="20"/>
  <c r="EQ452" i="20"/>
  <c r="EP452" i="20"/>
  <c r="EO452" i="20"/>
  <c r="EN452" i="20"/>
  <c r="EM452" i="20"/>
  <c r="EL452" i="20"/>
  <c r="EK452" i="20"/>
  <c r="EJ452" i="20"/>
  <c r="EI452" i="20"/>
  <c r="EH452" i="20"/>
  <c r="FG451" i="20"/>
  <c r="FF451" i="20"/>
  <c r="FE451" i="20"/>
  <c r="FD451" i="20"/>
  <c r="FC451" i="20"/>
  <c r="FB451" i="20"/>
  <c r="FA451" i="20"/>
  <c r="EZ451" i="20"/>
  <c r="EY451" i="20"/>
  <c r="EX451" i="20"/>
  <c r="EW451" i="20"/>
  <c r="EV451" i="20"/>
  <c r="EU451" i="20"/>
  <c r="ET451" i="20"/>
  <c r="ES451" i="20"/>
  <c r="ER451" i="20"/>
  <c r="EQ451" i="20"/>
  <c r="EP451" i="20"/>
  <c r="EO451" i="20"/>
  <c r="EN451" i="20"/>
  <c r="EM451" i="20"/>
  <c r="EL451" i="20"/>
  <c r="EK451" i="20"/>
  <c r="EJ451" i="20"/>
  <c r="EI451" i="20"/>
  <c r="EH451" i="20"/>
  <c r="FG450" i="20"/>
  <c r="FF450" i="20"/>
  <c r="FE450" i="20"/>
  <c r="FD450" i="20"/>
  <c r="FC450" i="20"/>
  <c r="FB450" i="20"/>
  <c r="FA450" i="20"/>
  <c r="EZ450" i="20"/>
  <c r="EY450" i="20"/>
  <c r="EX450" i="20"/>
  <c r="EW450" i="20"/>
  <c r="EV450" i="20"/>
  <c r="EU450" i="20"/>
  <c r="ET450" i="20"/>
  <c r="ES450" i="20"/>
  <c r="ER450" i="20"/>
  <c r="EQ450" i="20"/>
  <c r="EP450" i="20"/>
  <c r="EO450" i="20"/>
  <c r="EN450" i="20"/>
  <c r="EM450" i="20"/>
  <c r="EL450" i="20"/>
  <c r="EK450" i="20"/>
  <c r="EJ450" i="20"/>
  <c r="EI450" i="20"/>
  <c r="EH450" i="20"/>
  <c r="FG449" i="20"/>
  <c r="FF449" i="20"/>
  <c r="FE449" i="20"/>
  <c r="FD449" i="20"/>
  <c r="FC449" i="20"/>
  <c r="FB449" i="20"/>
  <c r="FA449" i="20"/>
  <c r="EZ449" i="20"/>
  <c r="EY449" i="20"/>
  <c r="EX449" i="20"/>
  <c r="EW449" i="20"/>
  <c r="EV449" i="20"/>
  <c r="EU449" i="20"/>
  <c r="ET449" i="20"/>
  <c r="ES449" i="20"/>
  <c r="ER449" i="20"/>
  <c r="EQ449" i="20"/>
  <c r="EP449" i="20"/>
  <c r="EO449" i="20"/>
  <c r="EN449" i="20"/>
  <c r="EM449" i="20"/>
  <c r="EL449" i="20"/>
  <c r="EK449" i="20"/>
  <c r="EJ449" i="20"/>
  <c r="EI449" i="20"/>
  <c r="EH449" i="20"/>
  <c r="FG448" i="20"/>
  <c r="FF448" i="20"/>
  <c r="FE448" i="20"/>
  <c r="FD448" i="20"/>
  <c r="FC448" i="20"/>
  <c r="FB448" i="20"/>
  <c r="FA448" i="20"/>
  <c r="EZ448" i="20"/>
  <c r="EY448" i="20"/>
  <c r="EX448" i="20"/>
  <c r="EW448" i="20"/>
  <c r="EV448" i="20"/>
  <c r="EU448" i="20"/>
  <c r="ET448" i="20"/>
  <c r="ES448" i="20"/>
  <c r="ER448" i="20"/>
  <c r="EQ448" i="20"/>
  <c r="EP448" i="20"/>
  <c r="EO448" i="20"/>
  <c r="EN448" i="20"/>
  <c r="EM448" i="20"/>
  <c r="EL448" i="20"/>
  <c r="EK448" i="20"/>
  <c r="EJ448" i="20"/>
  <c r="EI448" i="20"/>
  <c r="EH448" i="20"/>
  <c r="FG447" i="20"/>
  <c r="FF447" i="20"/>
  <c r="FE447" i="20"/>
  <c r="FD447" i="20"/>
  <c r="FC447" i="20"/>
  <c r="FB447" i="20"/>
  <c r="FA447" i="20"/>
  <c r="EZ447" i="20"/>
  <c r="EY447" i="20"/>
  <c r="EX447" i="20"/>
  <c r="EW447" i="20"/>
  <c r="EV447" i="20"/>
  <c r="EU447" i="20"/>
  <c r="ET447" i="20"/>
  <c r="ES447" i="20"/>
  <c r="ER447" i="20"/>
  <c r="EQ447" i="20"/>
  <c r="EP447" i="20"/>
  <c r="EO447" i="20"/>
  <c r="EN447" i="20"/>
  <c r="EM447" i="20"/>
  <c r="EL447" i="20"/>
  <c r="EK447" i="20"/>
  <c r="EJ447" i="20"/>
  <c r="EI447" i="20"/>
  <c r="EH447" i="20"/>
  <c r="FG446" i="20"/>
  <c r="FF446" i="20"/>
  <c r="FE446" i="20"/>
  <c r="FD446" i="20"/>
  <c r="FC446" i="20"/>
  <c r="FB446" i="20"/>
  <c r="FA446" i="20"/>
  <c r="EZ446" i="20"/>
  <c r="EY446" i="20"/>
  <c r="EX446" i="20"/>
  <c r="EW446" i="20"/>
  <c r="EV446" i="20"/>
  <c r="EU446" i="20"/>
  <c r="ET446" i="20"/>
  <c r="ES446" i="20"/>
  <c r="ER446" i="20"/>
  <c r="EQ446" i="20"/>
  <c r="EP446" i="20"/>
  <c r="EO446" i="20"/>
  <c r="EN446" i="20"/>
  <c r="EM446" i="20"/>
  <c r="EL446" i="20"/>
  <c r="EK446" i="20"/>
  <c r="EJ446" i="20"/>
  <c r="EI446" i="20"/>
  <c r="EH446" i="20"/>
  <c r="FG445" i="20"/>
  <c r="FF445" i="20"/>
  <c r="FE445" i="20"/>
  <c r="FD445" i="20"/>
  <c r="FC445" i="20"/>
  <c r="FB445" i="20"/>
  <c r="FA445" i="20"/>
  <c r="EZ445" i="20"/>
  <c r="EY445" i="20"/>
  <c r="EX445" i="20"/>
  <c r="EW445" i="20"/>
  <c r="EV445" i="20"/>
  <c r="EU445" i="20"/>
  <c r="ET445" i="20"/>
  <c r="ES445" i="20"/>
  <c r="ER445" i="20"/>
  <c r="EQ445" i="20"/>
  <c r="EP445" i="20"/>
  <c r="EO445" i="20"/>
  <c r="EN445" i="20"/>
  <c r="EM445" i="20"/>
  <c r="EL445" i="20"/>
  <c r="EK445" i="20"/>
  <c r="EJ445" i="20"/>
  <c r="EI445" i="20"/>
  <c r="EH445" i="20"/>
  <c r="FG444" i="20"/>
  <c r="FF444" i="20"/>
  <c r="FE444" i="20"/>
  <c r="FD444" i="20"/>
  <c r="FC444" i="20"/>
  <c r="FB444" i="20"/>
  <c r="FA444" i="20"/>
  <c r="EZ444" i="20"/>
  <c r="EY444" i="20"/>
  <c r="EX444" i="20"/>
  <c r="EW444" i="20"/>
  <c r="EV444" i="20"/>
  <c r="EU444" i="20"/>
  <c r="ET444" i="20"/>
  <c r="ES444" i="20"/>
  <c r="ER444" i="20"/>
  <c r="EQ444" i="20"/>
  <c r="EP444" i="20"/>
  <c r="EO444" i="20"/>
  <c r="EN444" i="20"/>
  <c r="EM444" i="20"/>
  <c r="EL444" i="20"/>
  <c r="EK444" i="20"/>
  <c r="EJ444" i="20"/>
  <c r="EI444" i="20"/>
  <c r="EH444" i="20"/>
  <c r="FG443" i="20"/>
  <c r="FF443" i="20"/>
  <c r="FE443" i="20"/>
  <c r="FD443" i="20"/>
  <c r="FC443" i="20"/>
  <c r="FB443" i="20"/>
  <c r="FA443" i="20"/>
  <c r="EZ443" i="20"/>
  <c r="EY443" i="20"/>
  <c r="EX443" i="20"/>
  <c r="EW443" i="20"/>
  <c r="EV443" i="20"/>
  <c r="EU443" i="20"/>
  <c r="ET443" i="20"/>
  <c r="ES443" i="20"/>
  <c r="ER443" i="20"/>
  <c r="EQ443" i="20"/>
  <c r="EP443" i="20"/>
  <c r="EO443" i="20"/>
  <c r="EN443" i="20"/>
  <c r="EM443" i="20"/>
  <c r="EL443" i="20"/>
  <c r="EK443" i="20"/>
  <c r="EJ443" i="20"/>
  <c r="EI443" i="20"/>
  <c r="EH443" i="20"/>
  <c r="FG442" i="20"/>
  <c r="FF442" i="20"/>
  <c r="FE442" i="20"/>
  <c r="FD442" i="20"/>
  <c r="FC442" i="20"/>
  <c r="FB442" i="20"/>
  <c r="FA442" i="20"/>
  <c r="EZ442" i="20"/>
  <c r="EY442" i="20"/>
  <c r="EX442" i="20"/>
  <c r="EW442" i="20"/>
  <c r="EV442" i="20"/>
  <c r="EU442" i="20"/>
  <c r="ET442" i="20"/>
  <c r="ES442" i="20"/>
  <c r="ER442" i="20"/>
  <c r="EQ442" i="20"/>
  <c r="EP442" i="20"/>
  <c r="EO442" i="20"/>
  <c r="EN442" i="20"/>
  <c r="EM442" i="20"/>
  <c r="EL442" i="20"/>
  <c r="EK442" i="20"/>
  <c r="EJ442" i="20"/>
  <c r="EI442" i="20"/>
  <c r="EH442" i="20"/>
  <c r="FG441" i="20"/>
  <c r="FF441" i="20"/>
  <c r="FE441" i="20"/>
  <c r="FD441" i="20"/>
  <c r="FC441" i="20"/>
  <c r="FB441" i="20"/>
  <c r="FA441" i="20"/>
  <c r="EZ441" i="20"/>
  <c r="EY441" i="20"/>
  <c r="EX441" i="20"/>
  <c r="EW441" i="20"/>
  <c r="EV441" i="20"/>
  <c r="EU441" i="20"/>
  <c r="ET441" i="20"/>
  <c r="ES441" i="20"/>
  <c r="ER441" i="20"/>
  <c r="EQ441" i="20"/>
  <c r="EP441" i="20"/>
  <c r="EO441" i="20"/>
  <c r="EN441" i="20"/>
  <c r="EM441" i="20"/>
  <c r="EL441" i="20"/>
  <c r="EK441" i="20"/>
  <c r="EJ441" i="20"/>
  <c r="EI441" i="20"/>
  <c r="EH441" i="20"/>
  <c r="FG440" i="20"/>
  <c r="FF440" i="20"/>
  <c r="FE440" i="20"/>
  <c r="FD440" i="20"/>
  <c r="FC440" i="20"/>
  <c r="FB440" i="20"/>
  <c r="FA440" i="20"/>
  <c r="EZ440" i="20"/>
  <c r="EY440" i="20"/>
  <c r="EX440" i="20"/>
  <c r="EW440" i="20"/>
  <c r="EV440" i="20"/>
  <c r="EU440" i="20"/>
  <c r="ET440" i="20"/>
  <c r="ES440" i="20"/>
  <c r="ER440" i="20"/>
  <c r="EQ440" i="20"/>
  <c r="EP440" i="20"/>
  <c r="EO440" i="20"/>
  <c r="EN440" i="20"/>
  <c r="EM440" i="20"/>
  <c r="EL440" i="20"/>
  <c r="EK440" i="20"/>
  <c r="EJ440" i="20"/>
  <c r="EI440" i="20"/>
  <c r="EH440" i="20"/>
  <c r="FG439" i="20"/>
  <c r="FF439" i="20"/>
  <c r="FE439" i="20"/>
  <c r="FD439" i="20"/>
  <c r="FC439" i="20"/>
  <c r="FB439" i="20"/>
  <c r="FA439" i="20"/>
  <c r="EZ439" i="20"/>
  <c r="EY439" i="20"/>
  <c r="EX439" i="20"/>
  <c r="EW439" i="20"/>
  <c r="EV439" i="20"/>
  <c r="EU439" i="20"/>
  <c r="ET439" i="20"/>
  <c r="ES439" i="20"/>
  <c r="ER439" i="20"/>
  <c r="EQ439" i="20"/>
  <c r="EP439" i="20"/>
  <c r="EO439" i="20"/>
  <c r="EN439" i="20"/>
  <c r="EM439" i="20"/>
  <c r="EL439" i="20"/>
  <c r="EK439" i="20"/>
  <c r="EJ439" i="20"/>
  <c r="EI439" i="20"/>
  <c r="EH439" i="20"/>
  <c r="FG438" i="20"/>
  <c r="FF438" i="20"/>
  <c r="FE438" i="20"/>
  <c r="FD438" i="20"/>
  <c r="FC438" i="20"/>
  <c r="FB438" i="20"/>
  <c r="FA438" i="20"/>
  <c r="EZ438" i="20"/>
  <c r="EY438" i="20"/>
  <c r="EX438" i="20"/>
  <c r="EW438" i="20"/>
  <c r="EV438" i="20"/>
  <c r="EU438" i="20"/>
  <c r="ET438" i="20"/>
  <c r="ES438" i="20"/>
  <c r="ER438" i="20"/>
  <c r="EQ438" i="20"/>
  <c r="EP438" i="20"/>
  <c r="EO438" i="20"/>
  <c r="EN438" i="20"/>
  <c r="EM438" i="20"/>
  <c r="EL438" i="20"/>
  <c r="EK438" i="20"/>
  <c r="EJ438" i="20"/>
  <c r="EI438" i="20"/>
  <c r="EH438" i="20"/>
  <c r="FG437" i="20"/>
  <c r="FF437" i="20"/>
  <c r="FE437" i="20"/>
  <c r="FD437" i="20"/>
  <c r="FC437" i="20"/>
  <c r="FB437" i="20"/>
  <c r="FA437" i="20"/>
  <c r="EZ437" i="20"/>
  <c r="EY437" i="20"/>
  <c r="EX437" i="20"/>
  <c r="EW437" i="20"/>
  <c r="EV437" i="20"/>
  <c r="EU437" i="20"/>
  <c r="ET437" i="20"/>
  <c r="ES437" i="20"/>
  <c r="ER437" i="20"/>
  <c r="EQ437" i="20"/>
  <c r="EP437" i="20"/>
  <c r="EO437" i="20"/>
  <c r="EN437" i="20"/>
  <c r="EM437" i="20"/>
  <c r="EL437" i="20"/>
  <c r="EK437" i="20"/>
  <c r="EJ437" i="20"/>
  <c r="EI437" i="20"/>
  <c r="EH437" i="20"/>
  <c r="FG436" i="20"/>
  <c r="FF436" i="20"/>
  <c r="FE436" i="20"/>
  <c r="FD436" i="20"/>
  <c r="FC436" i="20"/>
  <c r="FB436" i="20"/>
  <c r="FA436" i="20"/>
  <c r="EZ436" i="20"/>
  <c r="EY436" i="20"/>
  <c r="EX436" i="20"/>
  <c r="EW436" i="20"/>
  <c r="EV436" i="20"/>
  <c r="EU436" i="20"/>
  <c r="ET436" i="20"/>
  <c r="ES436" i="20"/>
  <c r="ER436" i="20"/>
  <c r="EQ436" i="20"/>
  <c r="EP436" i="20"/>
  <c r="EO436" i="20"/>
  <c r="EN436" i="20"/>
  <c r="EM436" i="20"/>
  <c r="EL436" i="20"/>
  <c r="EK436" i="20"/>
  <c r="EJ436" i="20"/>
  <c r="EI436" i="20"/>
  <c r="EH436" i="20"/>
  <c r="FG435" i="20"/>
  <c r="FF435" i="20"/>
  <c r="FE435" i="20"/>
  <c r="FD435" i="20"/>
  <c r="FC435" i="20"/>
  <c r="FB435" i="20"/>
  <c r="FA435" i="20"/>
  <c r="EZ435" i="20"/>
  <c r="EY435" i="20"/>
  <c r="EX435" i="20"/>
  <c r="EW435" i="20"/>
  <c r="EV435" i="20"/>
  <c r="EU435" i="20"/>
  <c r="ET435" i="20"/>
  <c r="ES435" i="20"/>
  <c r="ER435" i="20"/>
  <c r="EQ435" i="20"/>
  <c r="EP435" i="20"/>
  <c r="EO435" i="20"/>
  <c r="EN435" i="20"/>
  <c r="EM435" i="20"/>
  <c r="EL435" i="20"/>
  <c r="EK435" i="20"/>
  <c r="EJ435" i="20"/>
  <c r="EI435" i="20"/>
  <c r="EH435" i="20"/>
  <c r="FG434" i="20"/>
  <c r="FF434" i="20"/>
  <c r="FE434" i="20"/>
  <c r="FD434" i="20"/>
  <c r="FC434" i="20"/>
  <c r="FB434" i="20"/>
  <c r="FA434" i="20"/>
  <c r="EZ434" i="20"/>
  <c r="EY434" i="20"/>
  <c r="EX434" i="20"/>
  <c r="EW434" i="20"/>
  <c r="EV434" i="20"/>
  <c r="EU434" i="20"/>
  <c r="ET434" i="20"/>
  <c r="ES434" i="20"/>
  <c r="ER434" i="20"/>
  <c r="EQ434" i="20"/>
  <c r="EP434" i="20"/>
  <c r="EO434" i="20"/>
  <c r="EN434" i="20"/>
  <c r="EM434" i="20"/>
  <c r="EL434" i="20"/>
  <c r="EK434" i="20"/>
  <c r="EJ434" i="20"/>
  <c r="EI434" i="20"/>
  <c r="EH434" i="20"/>
  <c r="FG433" i="20"/>
  <c r="FF433" i="20"/>
  <c r="FE433" i="20"/>
  <c r="FD433" i="20"/>
  <c r="FC433" i="20"/>
  <c r="FB433" i="20"/>
  <c r="FA433" i="20"/>
  <c r="EZ433" i="20"/>
  <c r="EY433" i="20"/>
  <c r="EX433" i="20"/>
  <c r="EW433" i="20"/>
  <c r="EV433" i="20"/>
  <c r="EU433" i="20"/>
  <c r="ET433" i="20"/>
  <c r="ES433" i="20"/>
  <c r="ER433" i="20"/>
  <c r="EQ433" i="20"/>
  <c r="EP433" i="20"/>
  <c r="EO433" i="20"/>
  <c r="EN433" i="20"/>
  <c r="EM433" i="20"/>
  <c r="EL433" i="20"/>
  <c r="EK433" i="20"/>
  <c r="EJ433" i="20"/>
  <c r="EI433" i="20"/>
  <c r="EH433" i="20"/>
  <c r="FG432" i="20"/>
  <c r="FF432" i="20"/>
  <c r="FE432" i="20"/>
  <c r="FD432" i="20"/>
  <c r="FC432" i="20"/>
  <c r="FB432" i="20"/>
  <c r="FA432" i="20"/>
  <c r="EZ432" i="20"/>
  <c r="EY432" i="20"/>
  <c r="EX432" i="20"/>
  <c r="EW432" i="20"/>
  <c r="EV432" i="20"/>
  <c r="EU432" i="20"/>
  <c r="ET432" i="20"/>
  <c r="ES432" i="20"/>
  <c r="ER432" i="20"/>
  <c r="EQ432" i="20"/>
  <c r="EP432" i="20"/>
  <c r="EO432" i="20"/>
  <c r="EN432" i="20"/>
  <c r="EM432" i="20"/>
  <c r="EL432" i="20"/>
  <c r="EK432" i="20"/>
  <c r="EJ432" i="20"/>
  <c r="EI432" i="20"/>
  <c r="EH432" i="20"/>
  <c r="FG431" i="20"/>
  <c r="FF431" i="20"/>
  <c r="FE431" i="20"/>
  <c r="FD431" i="20"/>
  <c r="FC431" i="20"/>
  <c r="FB431" i="20"/>
  <c r="FA431" i="20"/>
  <c r="EZ431" i="20"/>
  <c r="EY431" i="20"/>
  <c r="EX431" i="20"/>
  <c r="EW431" i="20"/>
  <c r="EV431" i="20"/>
  <c r="EU431" i="20"/>
  <c r="ET431" i="20"/>
  <c r="ES431" i="20"/>
  <c r="ER431" i="20"/>
  <c r="EQ431" i="20"/>
  <c r="EP431" i="20"/>
  <c r="EO431" i="20"/>
  <c r="EN431" i="20"/>
  <c r="EM431" i="20"/>
  <c r="EL431" i="20"/>
  <c r="EK431" i="20"/>
  <c r="EJ431" i="20"/>
  <c r="EI431" i="20"/>
  <c r="EH431" i="20"/>
  <c r="FG430" i="20"/>
  <c r="FF430" i="20"/>
  <c r="FE430" i="20"/>
  <c r="FD430" i="20"/>
  <c r="FC430" i="20"/>
  <c r="FB430" i="20"/>
  <c r="FA430" i="20"/>
  <c r="EZ430" i="20"/>
  <c r="EY430" i="20"/>
  <c r="EX430" i="20"/>
  <c r="EW430" i="20"/>
  <c r="EV430" i="20"/>
  <c r="EU430" i="20"/>
  <c r="ET430" i="20"/>
  <c r="ES430" i="20"/>
  <c r="ER430" i="20"/>
  <c r="EQ430" i="20"/>
  <c r="EP430" i="20"/>
  <c r="EO430" i="20"/>
  <c r="EN430" i="20"/>
  <c r="EM430" i="20"/>
  <c r="EL430" i="20"/>
  <c r="EK430" i="20"/>
  <c r="EJ430" i="20"/>
  <c r="EI430" i="20"/>
  <c r="EH430" i="20"/>
  <c r="FG429" i="20"/>
  <c r="FF429" i="20"/>
  <c r="FE429" i="20"/>
  <c r="FD429" i="20"/>
  <c r="FC429" i="20"/>
  <c r="FB429" i="20"/>
  <c r="FA429" i="20"/>
  <c r="EZ429" i="20"/>
  <c r="EY429" i="20"/>
  <c r="EX429" i="20"/>
  <c r="EW429" i="20"/>
  <c r="EV429" i="20"/>
  <c r="EU429" i="20"/>
  <c r="ET429" i="20"/>
  <c r="ES429" i="20"/>
  <c r="ER429" i="20"/>
  <c r="EQ429" i="20"/>
  <c r="EP429" i="20"/>
  <c r="EO429" i="20"/>
  <c r="EN429" i="20"/>
  <c r="EM429" i="20"/>
  <c r="EL429" i="20"/>
  <c r="EK429" i="20"/>
  <c r="EJ429" i="20"/>
  <c r="EI429" i="20"/>
  <c r="EH429" i="20"/>
  <c r="FG428" i="20"/>
  <c r="FF428" i="20"/>
  <c r="FE428" i="20"/>
  <c r="FD428" i="20"/>
  <c r="FC428" i="20"/>
  <c r="FB428" i="20"/>
  <c r="FA428" i="20"/>
  <c r="EZ428" i="20"/>
  <c r="EY428" i="20"/>
  <c r="EX428" i="20"/>
  <c r="EW428" i="20"/>
  <c r="EV428" i="20"/>
  <c r="EU428" i="20"/>
  <c r="ET428" i="20"/>
  <c r="ES428" i="20"/>
  <c r="ER428" i="20"/>
  <c r="EQ428" i="20"/>
  <c r="EP428" i="20"/>
  <c r="EO428" i="20"/>
  <c r="EN428" i="20"/>
  <c r="EM428" i="20"/>
  <c r="EL428" i="20"/>
  <c r="EK428" i="20"/>
  <c r="EJ428" i="20"/>
  <c r="EI428" i="20"/>
  <c r="EH428" i="20"/>
  <c r="FG427" i="20"/>
  <c r="FF427" i="20"/>
  <c r="FE427" i="20"/>
  <c r="FD427" i="20"/>
  <c r="FC427" i="20"/>
  <c r="FB427" i="20"/>
  <c r="FA427" i="20"/>
  <c r="EZ427" i="20"/>
  <c r="EY427" i="20"/>
  <c r="EX427" i="20"/>
  <c r="EW427" i="20"/>
  <c r="EV427" i="20"/>
  <c r="EU427" i="20"/>
  <c r="ET427" i="20"/>
  <c r="ES427" i="20"/>
  <c r="ER427" i="20"/>
  <c r="EQ427" i="20"/>
  <c r="EP427" i="20"/>
  <c r="EO427" i="20"/>
  <c r="EN427" i="20"/>
  <c r="EM427" i="20"/>
  <c r="EL427" i="20"/>
  <c r="EK427" i="20"/>
  <c r="EJ427" i="20"/>
  <c r="EI427" i="20"/>
  <c r="EH427" i="20"/>
  <c r="FG426" i="20"/>
  <c r="FF426" i="20"/>
  <c r="FE426" i="20"/>
  <c r="FD426" i="20"/>
  <c r="FC426" i="20"/>
  <c r="FB426" i="20"/>
  <c r="FA426" i="20"/>
  <c r="EZ426" i="20"/>
  <c r="EY426" i="20"/>
  <c r="EX426" i="20"/>
  <c r="EW426" i="20"/>
  <c r="EV426" i="20"/>
  <c r="EU426" i="20"/>
  <c r="ET426" i="20"/>
  <c r="ES426" i="20"/>
  <c r="ER426" i="20"/>
  <c r="EQ426" i="20"/>
  <c r="EP426" i="20"/>
  <c r="EO426" i="20"/>
  <c r="EN426" i="20"/>
  <c r="EM426" i="20"/>
  <c r="EL426" i="20"/>
  <c r="EK426" i="20"/>
  <c r="EJ426" i="20"/>
  <c r="EI426" i="20"/>
  <c r="EH426" i="20"/>
  <c r="FG425" i="20"/>
  <c r="FF425" i="20"/>
  <c r="FE425" i="20"/>
  <c r="FD425" i="20"/>
  <c r="FC425" i="20"/>
  <c r="FB425" i="20"/>
  <c r="FA425" i="20"/>
  <c r="EZ425" i="20"/>
  <c r="EY425" i="20"/>
  <c r="EX425" i="20"/>
  <c r="EW425" i="20"/>
  <c r="EV425" i="20"/>
  <c r="EU425" i="20"/>
  <c r="ET425" i="20"/>
  <c r="ES425" i="20"/>
  <c r="ER425" i="20"/>
  <c r="EQ425" i="20"/>
  <c r="EP425" i="20"/>
  <c r="EO425" i="20"/>
  <c r="EN425" i="20"/>
  <c r="EM425" i="20"/>
  <c r="EL425" i="20"/>
  <c r="EK425" i="20"/>
  <c r="EJ425" i="20"/>
  <c r="EI425" i="20"/>
  <c r="EH425" i="20"/>
  <c r="FG424" i="20"/>
  <c r="FF424" i="20"/>
  <c r="FE424" i="20"/>
  <c r="FD424" i="20"/>
  <c r="FC424" i="20"/>
  <c r="FB424" i="20"/>
  <c r="FA424" i="20"/>
  <c r="EZ424" i="20"/>
  <c r="EY424" i="20"/>
  <c r="EX424" i="20"/>
  <c r="EW424" i="20"/>
  <c r="EV424" i="20"/>
  <c r="EU424" i="20"/>
  <c r="ET424" i="20"/>
  <c r="ES424" i="20"/>
  <c r="ER424" i="20"/>
  <c r="EQ424" i="20"/>
  <c r="EP424" i="20"/>
  <c r="EO424" i="20"/>
  <c r="EN424" i="20"/>
  <c r="EM424" i="20"/>
  <c r="EL424" i="20"/>
  <c r="EK424" i="20"/>
  <c r="EJ424" i="20"/>
  <c r="EI424" i="20"/>
  <c r="EH424" i="20"/>
  <c r="FG423" i="20"/>
  <c r="FF423" i="20"/>
  <c r="FE423" i="20"/>
  <c r="FD423" i="20"/>
  <c r="FC423" i="20"/>
  <c r="FB423" i="20"/>
  <c r="FA423" i="20"/>
  <c r="EZ423" i="20"/>
  <c r="EY423" i="20"/>
  <c r="EX423" i="20"/>
  <c r="EW423" i="20"/>
  <c r="EV423" i="20"/>
  <c r="EU423" i="20"/>
  <c r="ET423" i="20"/>
  <c r="ES423" i="20"/>
  <c r="ER423" i="20"/>
  <c r="EQ423" i="20"/>
  <c r="EP423" i="20"/>
  <c r="EO423" i="20"/>
  <c r="EN423" i="20"/>
  <c r="EM423" i="20"/>
  <c r="EL423" i="20"/>
  <c r="EK423" i="20"/>
  <c r="EJ423" i="20"/>
  <c r="EI423" i="20"/>
  <c r="EH423" i="20"/>
  <c r="FG422" i="20"/>
  <c r="FF422" i="20"/>
  <c r="FE422" i="20"/>
  <c r="FD422" i="20"/>
  <c r="FC422" i="20"/>
  <c r="FB422" i="20"/>
  <c r="FA422" i="20"/>
  <c r="EZ422" i="20"/>
  <c r="EY422" i="20"/>
  <c r="EX422" i="20"/>
  <c r="EW422" i="20"/>
  <c r="EV422" i="20"/>
  <c r="EU422" i="20"/>
  <c r="ET422" i="20"/>
  <c r="ES422" i="20"/>
  <c r="ER422" i="20"/>
  <c r="EQ422" i="20"/>
  <c r="EP422" i="20"/>
  <c r="EO422" i="20"/>
  <c r="EN422" i="20"/>
  <c r="EM422" i="20"/>
  <c r="EL422" i="20"/>
  <c r="EK422" i="20"/>
  <c r="EJ422" i="20"/>
  <c r="EI422" i="20"/>
  <c r="EH422" i="20"/>
  <c r="FG421" i="20"/>
  <c r="FF421" i="20"/>
  <c r="FE421" i="20"/>
  <c r="FD421" i="20"/>
  <c r="FC421" i="20"/>
  <c r="FB421" i="20"/>
  <c r="FA421" i="20"/>
  <c r="EZ421" i="20"/>
  <c r="EY421" i="20"/>
  <c r="EX421" i="20"/>
  <c r="EW421" i="20"/>
  <c r="EV421" i="20"/>
  <c r="EU421" i="20"/>
  <c r="ET421" i="20"/>
  <c r="ES421" i="20"/>
  <c r="ER421" i="20"/>
  <c r="EQ421" i="20"/>
  <c r="EP421" i="20"/>
  <c r="EO421" i="20"/>
  <c r="EN421" i="20"/>
  <c r="EM421" i="20"/>
  <c r="EL421" i="20"/>
  <c r="EK421" i="20"/>
  <c r="EJ421" i="20"/>
  <c r="EI421" i="20"/>
  <c r="EH421" i="20"/>
  <c r="FG420" i="20"/>
  <c r="FF420" i="20"/>
  <c r="FE420" i="20"/>
  <c r="FD420" i="20"/>
  <c r="FC420" i="20"/>
  <c r="FB420" i="20"/>
  <c r="FA420" i="20"/>
  <c r="EZ420" i="20"/>
  <c r="EY420" i="20"/>
  <c r="EX420" i="20"/>
  <c r="EW420" i="20"/>
  <c r="EV420" i="20"/>
  <c r="EU420" i="20"/>
  <c r="ET420" i="20"/>
  <c r="ES420" i="20"/>
  <c r="ER420" i="20"/>
  <c r="EQ420" i="20"/>
  <c r="EP420" i="20"/>
  <c r="EO420" i="20"/>
  <c r="EN420" i="20"/>
  <c r="EM420" i="20"/>
  <c r="EL420" i="20"/>
  <c r="EK420" i="20"/>
  <c r="EJ420" i="20"/>
  <c r="EI420" i="20"/>
  <c r="EH420" i="20"/>
  <c r="FG419" i="20"/>
  <c r="FF419" i="20"/>
  <c r="FE419" i="20"/>
  <c r="FD419" i="20"/>
  <c r="FC419" i="20"/>
  <c r="FB419" i="20"/>
  <c r="FA419" i="20"/>
  <c r="EZ419" i="20"/>
  <c r="EY419" i="20"/>
  <c r="EX419" i="20"/>
  <c r="EW419" i="20"/>
  <c r="EV419" i="20"/>
  <c r="EU419" i="20"/>
  <c r="ET419" i="20"/>
  <c r="ES419" i="20"/>
  <c r="ER419" i="20"/>
  <c r="EQ419" i="20"/>
  <c r="EP419" i="20"/>
  <c r="EO419" i="20"/>
  <c r="EN419" i="20"/>
  <c r="EM419" i="20"/>
  <c r="EL419" i="20"/>
  <c r="EK419" i="20"/>
  <c r="EJ419" i="20"/>
  <c r="EI419" i="20"/>
  <c r="EH419" i="20"/>
  <c r="FG418" i="20"/>
  <c r="FF418" i="20"/>
  <c r="FE418" i="20"/>
  <c r="FD418" i="20"/>
  <c r="FC418" i="20"/>
  <c r="FB418" i="20"/>
  <c r="FA418" i="20"/>
  <c r="EZ418" i="20"/>
  <c r="EY418" i="20"/>
  <c r="EX418" i="20"/>
  <c r="EW418" i="20"/>
  <c r="EV418" i="20"/>
  <c r="EU418" i="20"/>
  <c r="ET418" i="20"/>
  <c r="ES418" i="20"/>
  <c r="ER418" i="20"/>
  <c r="EQ418" i="20"/>
  <c r="EP418" i="20"/>
  <c r="EO418" i="20"/>
  <c r="EN418" i="20"/>
  <c r="EM418" i="20"/>
  <c r="EL418" i="20"/>
  <c r="EK418" i="20"/>
  <c r="EJ418" i="20"/>
  <c r="EI418" i="20"/>
  <c r="EH418" i="20"/>
  <c r="FG417" i="20"/>
  <c r="FF417" i="20"/>
  <c r="FE417" i="20"/>
  <c r="FD417" i="20"/>
  <c r="FC417" i="20"/>
  <c r="FB417" i="20"/>
  <c r="FA417" i="20"/>
  <c r="EZ417" i="20"/>
  <c r="EY417" i="20"/>
  <c r="EX417" i="20"/>
  <c r="EW417" i="20"/>
  <c r="EV417" i="20"/>
  <c r="EU417" i="20"/>
  <c r="ET417" i="20"/>
  <c r="ES417" i="20"/>
  <c r="ER417" i="20"/>
  <c r="EQ417" i="20"/>
  <c r="EP417" i="20"/>
  <c r="EO417" i="20"/>
  <c r="EN417" i="20"/>
  <c r="EM417" i="20"/>
  <c r="EL417" i="20"/>
  <c r="EK417" i="20"/>
  <c r="EJ417" i="20"/>
  <c r="EI417" i="20"/>
  <c r="EH417" i="20"/>
  <c r="FG416" i="20"/>
  <c r="FF416" i="20"/>
  <c r="FE416" i="20"/>
  <c r="FD416" i="20"/>
  <c r="FC416" i="20"/>
  <c r="FB416" i="20"/>
  <c r="FA416" i="20"/>
  <c r="EZ416" i="20"/>
  <c r="EY416" i="20"/>
  <c r="EX416" i="20"/>
  <c r="EW416" i="20"/>
  <c r="EV416" i="20"/>
  <c r="EU416" i="20"/>
  <c r="ET416" i="20"/>
  <c r="ES416" i="20"/>
  <c r="ER416" i="20"/>
  <c r="EQ416" i="20"/>
  <c r="EP416" i="20"/>
  <c r="EO416" i="20"/>
  <c r="EN416" i="20"/>
  <c r="EM416" i="20"/>
  <c r="EL416" i="20"/>
  <c r="EK416" i="20"/>
  <c r="EJ416" i="20"/>
  <c r="EI416" i="20"/>
  <c r="EH416" i="20"/>
  <c r="FG415" i="20"/>
  <c r="FF415" i="20"/>
  <c r="FE415" i="20"/>
  <c r="FD415" i="20"/>
  <c r="FC415" i="20"/>
  <c r="FB415" i="20"/>
  <c r="FA415" i="20"/>
  <c r="EZ415" i="20"/>
  <c r="EY415" i="20"/>
  <c r="EX415" i="20"/>
  <c r="EW415" i="20"/>
  <c r="EV415" i="20"/>
  <c r="EU415" i="20"/>
  <c r="ET415" i="20"/>
  <c r="ES415" i="20"/>
  <c r="ER415" i="20"/>
  <c r="EQ415" i="20"/>
  <c r="EP415" i="20"/>
  <c r="EO415" i="20"/>
  <c r="EN415" i="20"/>
  <c r="EM415" i="20"/>
  <c r="EL415" i="20"/>
  <c r="EK415" i="20"/>
  <c r="EJ415" i="20"/>
  <c r="EI415" i="20"/>
  <c r="EH415" i="20"/>
  <c r="FG414" i="20"/>
  <c r="FF414" i="20"/>
  <c r="FE414" i="20"/>
  <c r="FD414" i="20"/>
  <c r="FC414" i="20"/>
  <c r="FB414" i="20"/>
  <c r="FA414" i="20"/>
  <c r="EZ414" i="20"/>
  <c r="EY414" i="20"/>
  <c r="EX414" i="20"/>
  <c r="EW414" i="20"/>
  <c r="EV414" i="20"/>
  <c r="EU414" i="20"/>
  <c r="ET414" i="20"/>
  <c r="ES414" i="20"/>
  <c r="ER414" i="20"/>
  <c r="EQ414" i="20"/>
  <c r="EP414" i="20"/>
  <c r="EO414" i="20"/>
  <c r="EN414" i="20"/>
  <c r="EM414" i="20"/>
  <c r="EL414" i="20"/>
  <c r="EK414" i="20"/>
  <c r="EJ414" i="20"/>
  <c r="EI414" i="20"/>
  <c r="EH414" i="20"/>
  <c r="FG413" i="20"/>
  <c r="FF413" i="20"/>
  <c r="FE413" i="20"/>
  <c r="FD413" i="20"/>
  <c r="FC413" i="20"/>
  <c r="FB413" i="20"/>
  <c r="FA413" i="20"/>
  <c r="EZ413" i="20"/>
  <c r="EY413" i="20"/>
  <c r="EX413" i="20"/>
  <c r="EW413" i="20"/>
  <c r="EV413" i="20"/>
  <c r="EU413" i="20"/>
  <c r="ET413" i="20"/>
  <c r="ES413" i="20"/>
  <c r="ER413" i="20"/>
  <c r="EQ413" i="20"/>
  <c r="EP413" i="20"/>
  <c r="EO413" i="20"/>
  <c r="EN413" i="20"/>
  <c r="EM413" i="20"/>
  <c r="EL413" i="20"/>
  <c r="EK413" i="20"/>
  <c r="EJ413" i="20"/>
  <c r="EI413" i="20"/>
  <c r="EH413" i="20"/>
  <c r="FG412" i="20"/>
  <c r="FF412" i="20"/>
  <c r="FE412" i="20"/>
  <c r="FD412" i="20"/>
  <c r="FC412" i="20"/>
  <c r="FB412" i="20"/>
  <c r="FA412" i="20"/>
  <c r="EZ412" i="20"/>
  <c r="EY412" i="20"/>
  <c r="EX412" i="20"/>
  <c r="EW412" i="20"/>
  <c r="EV412" i="20"/>
  <c r="EU412" i="20"/>
  <c r="ET412" i="20"/>
  <c r="ES412" i="20"/>
  <c r="ER412" i="20"/>
  <c r="EQ412" i="20"/>
  <c r="EP412" i="20"/>
  <c r="EO412" i="20"/>
  <c r="EN412" i="20"/>
  <c r="EM412" i="20"/>
  <c r="EL412" i="20"/>
  <c r="EK412" i="20"/>
  <c r="EJ412" i="20"/>
  <c r="EI412" i="20"/>
  <c r="EH412" i="20"/>
  <c r="FG411" i="20"/>
  <c r="FF411" i="20"/>
  <c r="FE411" i="20"/>
  <c r="FD411" i="20"/>
  <c r="FC411" i="20"/>
  <c r="FB411" i="20"/>
  <c r="FA411" i="20"/>
  <c r="EZ411" i="20"/>
  <c r="EY411" i="20"/>
  <c r="EX411" i="20"/>
  <c r="EW411" i="20"/>
  <c r="EV411" i="20"/>
  <c r="EU411" i="20"/>
  <c r="ET411" i="20"/>
  <c r="ES411" i="20"/>
  <c r="ER411" i="20"/>
  <c r="EQ411" i="20"/>
  <c r="EP411" i="20"/>
  <c r="EO411" i="20"/>
  <c r="EN411" i="20"/>
  <c r="EM411" i="20"/>
  <c r="EL411" i="20"/>
  <c r="EK411" i="20"/>
  <c r="EJ411" i="20"/>
  <c r="EI411" i="20"/>
  <c r="EH411" i="20"/>
  <c r="FG410" i="20"/>
  <c r="FF410" i="20"/>
  <c r="FE410" i="20"/>
  <c r="FD410" i="20"/>
  <c r="FC410" i="20"/>
  <c r="FB410" i="20"/>
  <c r="FA410" i="20"/>
  <c r="EZ410" i="20"/>
  <c r="EY410" i="20"/>
  <c r="EX410" i="20"/>
  <c r="EW410" i="20"/>
  <c r="EV410" i="20"/>
  <c r="EU410" i="20"/>
  <c r="ET410" i="20"/>
  <c r="ES410" i="20"/>
  <c r="ER410" i="20"/>
  <c r="EQ410" i="20"/>
  <c r="EP410" i="20"/>
  <c r="EO410" i="20"/>
  <c r="EN410" i="20"/>
  <c r="EM410" i="20"/>
  <c r="EL410" i="20"/>
  <c r="EK410" i="20"/>
  <c r="EJ410" i="20"/>
  <c r="EI410" i="20"/>
  <c r="EH410" i="20"/>
  <c r="FG409" i="20"/>
  <c r="FF409" i="20"/>
  <c r="FE409" i="20"/>
  <c r="FD409" i="20"/>
  <c r="FC409" i="20"/>
  <c r="FB409" i="20"/>
  <c r="FA409" i="20"/>
  <c r="EZ409" i="20"/>
  <c r="EY409" i="20"/>
  <c r="EX409" i="20"/>
  <c r="EW409" i="20"/>
  <c r="EV409" i="20"/>
  <c r="EU409" i="20"/>
  <c r="ET409" i="20"/>
  <c r="ES409" i="20"/>
  <c r="ER409" i="20"/>
  <c r="EQ409" i="20"/>
  <c r="EP409" i="20"/>
  <c r="EO409" i="20"/>
  <c r="EN409" i="20"/>
  <c r="EM409" i="20"/>
  <c r="EL409" i="20"/>
  <c r="EK409" i="20"/>
  <c r="EJ409" i="20"/>
  <c r="EI409" i="20"/>
  <c r="EH409" i="20"/>
  <c r="FG408" i="20"/>
  <c r="FF408" i="20"/>
  <c r="FE408" i="20"/>
  <c r="FD408" i="20"/>
  <c r="FC408" i="20"/>
  <c r="FB408" i="20"/>
  <c r="FA408" i="20"/>
  <c r="EZ408" i="20"/>
  <c r="EY408" i="20"/>
  <c r="EX408" i="20"/>
  <c r="EW408" i="20"/>
  <c r="EV408" i="20"/>
  <c r="EU408" i="20"/>
  <c r="ET408" i="20"/>
  <c r="ES408" i="20"/>
  <c r="ER408" i="20"/>
  <c r="EQ408" i="20"/>
  <c r="EP408" i="20"/>
  <c r="EO408" i="20"/>
  <c r="EN408" i="20"/>
  <c r="EM408" i="20"/>
  <c r="EL408" i="20"/>
  <c r="EK408" i="20"/>
  <c r="EJ408" i="20"/>
  <c r="EI408" i="20"/>
  <c r="EH408" i="20"/>
  <c r="FG407" i="20"/>
  <c r="FF407" i="20"/>
  <c r="FE407" i="20"/>
  <c r="FD407" i="20"/>
  <c r="FC407" i="20"/>
  <c r="FB407" i="20"/>
  <c r="FA407" i="20"/>
  <c r="EZ407" i="20"/>
  <c r="EY407" i="20"/>
  <c r="EX407" i="20"/>
  <c r="EW407" i="20"/>
  <c r="EV407" i="20"/>
  <c r="EU407" i="20"/>
  <c r="ET407" i="20"/>
  <c r="ES407" i="20"/>
  <c r="ER407" i="20"/>
  <c r="EQ407" i="20"/>
  <c r="EP407" i="20"/>
  <c r="EO407" i="20"/>
  <c r="EN407" i="20"/>
  <c r="EM407" i="20"/>
  <c r="EL407" i="20"/>
  <c r="EK407" i="20"/>
  <c r="EJ407" i="20"/>
  <c r="EI407" i="20"/>
  <c r="EH407" i="20"/>
  <c r="FG406" i="20"/>
  <c r="FF406" i="20"/>
  <c r="FE406" i="20"/>
  <c r="FD406" i="20"/>
  <c r="FC406" i="20"/>
  <c r="FB406" i="20"/>
  <c r="FA406" i="20"/>
  <c r="EZ406" i="20"/>
  <c r="EY406" i="20"/>
  <c r="EX406" i="20"/>
  <c r="EW406" i="20"/>
  <c r="EV406" i="20"/>
  <c r="EU406" i="20"/>
  <c r="ET406" i="20"/>
  <c r="ES406" i="20"/>
  <c r="ER406" i="20"/>
  <c r="EQ406" i="20"/>
  <c r="EP406" i="20"/>
  <c r="EO406" i="20"/>
  <c r="EN406" i="20"/>
  <c r="EM406" i="20"/>
  <c r="EL406" i="20"/>
  <c r="EK406" i="20"/>
  <c r="EJ406" i="20"/>
  <c r="EI406" i="20"/>
  <c r="EH406" i="20"/>
  <c r="FG405" i="20"/>
  <c r="FF405" i="20"/>
  <c r="FE405" i="20"/>
  <c r="FD405" i="20"/>
  <c r="FC405" i="20"/>
  <c r="FB405" i="20"/>
  <c r="FA405" i="20"/>
  <c r="EZ405" i="20"/>
  <c r="EY405" i="20"/>
  <c r="EX405" i="20"/>
  <c r="EW405" i="20"/>
  <c r="EV405" i="20"/>
  <c r="EU405" i="20"/>
  <c r="ET405" i="20"/>
  <c r="ES405" i="20"/>
  <c r="ER405" i="20"/>
  <c r="EQ405" i="20"/>
  <c r="EP405" i="20"/>
  <c r="EO405" i="20"/>
  <c r="EN405" i="20"/>
  <c r="EM405" i="20"/>
  <c r="EL405" i="20"/>
  <c r="EK405" i="20"/>
  <c r="EJ405" i="20"/>
  <c r="EI405" i="20"/>
  <c r="EH405" i="20"/>
  <c r="FG404" i="20"/>
  <c r="FF404" i="20"/>
  <c r="FE404" i="20"/>
  <c r="FD404" i="20"/>
  <c r="FC404" i="20"/>
  <c r="FB404" i="20"/>
  <c r="FA404" i="20"/>
  <c r="EZ404" i="20"/>
  <c r="EY404" i="20"/>
  <c r="EX404" i="20"/>
  <c r="EW404" i="20"/>
  <c r="EV404" i="20"/>
  <c r="EU404" i="20"/>
  <c r="ET404" i="20"/>
  <c r="ES404" i="20"/>
  <c r="ER404" i="20"/>
  <c r="EQ404" i="20"/>
  <c r="EP404" i="20"/>
  <c r="EO404" i="20"/>
  <c r="EN404" i="20"/>
  <c r="EM404" i="20"/>
  <c r="EL404" i="20"/>
  <c r="EK404" i="20"/>
  <c r="EJ404" i="20"/>
  <c r="EI404" i="20"/>
  <c r="EH404" i="20"/>
  <c r="FG403" i="20"/>
  <c r="FF403" i="20"/>
  <c r="FE403" i="20"/>
  <c r="FD403" i="20"/>
  <c r="FC403" i="20"/>
  <c r="FB403" i="20"/>
  <c r="FA403" i="20"/>
  <c r="EZ403" i="20"/>
  <c r="EY403" i="20"/>
  <c r="EX403" i="20"/>
  <c r="EW403" i="20"/>
  <c r="EV403" i="20"/>
  <c r="EU403" i="20"/>
  <c r="ET403" i="20"/>
  <c r="ES403" i="20"/>
  <c r="ER403" i="20"/>
  <c r="EQ403" i="20"/>
  <c r="EP403" i="20"/>
  <c r="EO403" i="20"/>
  <c r="EN403" i="20"/>
  <c r="EM403" i="20"/>
  <c r="EL403" i="20"/>
  <c r="EK403" i="20"/>
  <c r="EJ403" i="20"/>
  <c r="EI403" i="20"/>
  <c r="EH403" i="20"/>
  <c r="FG402" i="20"/>
  <c r="FF402" i="20"/>
  <c r="FE402" i="20"/>
  <c r="FD402" i="20"/>
  <c r="FC402" i="20"/>
  <c r="FB402" i="20"/>
  <c r="FA402" i="20"/>
  <c r="EZ402" i="20"/>
  <c r="EY402" i="20"/>
  <c r="EX402" i="20"/>
  <c r="EW402" i="20"/>
  <c r="EV402" i="20"/>
  <c r="EU402" i="20"/>
  <c r="ET402" i="20"/>
  <c r="ES402" i="20"/>
  <c r="ER402" i="20"/>
  <c r="EQ402" i="20"/>
  <c r="EP402" i="20"/>
  <c r="EO402" i="20"/>
  <c r="EN402" i="20"/>
  <c r="EM402" i="20"/>
  <c r="EL402" i="20"/>
  <c r="EK402" i="20"/>
  <c r="EJ402" i="20"/>
  <c r="EI402" i="20"/>
  <c r="EH402" i="20"/>
  <c r="FG401" i="20"/>
  <c r="FF401" i="20"/>
  <c r="FE401" i="20"/>
  <c r="FD401" i="20"/>
  <c r="FC401" i="20"/>
  <c r="FB401" i="20"/>
  <c r="FA401" i="20"/>
  <c r="EZ401" i="20"/>
  <c r="EY401" i="20"/>
  <c r="EX401" i="20"/>
  <c r="EW401" i="20"/>
  <c r="EV401" i="20"/>
  <c r="EU401" i="20"/>
  <c r="ET401" i="20"/>
  <c r="ES401" i="20"/>
  <c r="ER401" i="20"/>
  <c r="EQ401" i="20"/>
  <c r="EP401" i="20"/>
  <c r="EO401" i="20"/>
  <c r="EN401" i="20"/>
  <c r="EM401" i="20"/>
  <c r="EL401" i="20"/>
  <c r="EK401" i="20"/>
  <c r="EJ401" i="20"/>
  <c r="EI401" i="20"/>
  <c r="EH401" i="20"/>
  <c r="FG400" i="20"/>
  <c r="FF400" i="20"/>
  <c r="FE400" i="20"/>
  <c r="FD400" i="20"/>
  <c r="FC400" i="20"/>
  <c r="FB400" i="20"/>
  <c r="FA400" i="20"/>
  <c r="EZ400" i="20"/>
  <c r="EY400" i="20"/>
  <c r="EX400" i="20"/>
  <c r="EW400" i="20"/>
  <c r="EV400" i="20"/>
  <c r="EU400" i="20"/>
  <c r="ET400" i="20"/>
  <c r="ES400" i="20"/>
  <c r="ER400" i="20"/>
  <c r="EQ400" i="20"/>
  <c r="EP400" i="20"/>
  <c r="EO400" i="20"/>
  <c r="EN400" i="20"/>
  <c r="EM400" i="20"/>
  <c r="EL400" i="20"/>
  <c r="EK400" i="20"/>
  <c r="EJ400" i="20"/>
  <c r="EI400" i="20"/>
  <c r="EH400" i="20"/>
  <c r="FG399" i="20"/>
  <c r="FF399" i="20"/>
  <c r="FE399" i="20"/>
  <c r="FD399" i="20"/>
  <c r="FC399" i="20"/>
  <c r="FB399" i="20"/>
  <c r="FA399" i="20"/>
  <c r="EZ399" i="20"/>
  <c r="EY399" i="20"/>
  <c r="EX399" i="20"/>
  <c r="EW399" i="20"/>
  <c r="EV399" i="20"/>
  <c r="EU399" i="20"/>
  <c r="ET399" i="20"/>
  <c r="ES399" i="20"/>
  <c r="ER399" i="20"/>
  <c r="EQ399" i="20"/>
  <c r="EP399" i="20"/>
  <c r="EO399" i="20"/>
  <c r="EN399" i="20"/>
  <c r="EM399" i="20"/>
  <c r="EL399" i="20"/>
  <c r="EK399" i="20"/>
  <c r="EJ399" i="20"/>
  <c r="EI399" i="20"/>
  <c r="EH399" i="20"/>
  <c r="FG398" i="20"/>
  <c r="FF398" i="20"/>
  <c r="FE398" i="20"/>
  <c r="FD398" i="20"/>
  <c r="FC398" i="20"/>
  <c r="FB398" i="20"/>
  <c r="FA398" i="20"/>
  <c r="EZ398" i="20"/>
  <c r="EY398" i="20"/>
  <c r="EX398" i="20"/>
  <c r="EW398" i="20"/>
  <c r="EV398" i="20"/>
  <c r="EU398" i="20"/>
  <c r="ET398" i="20"/>
  <c r="ES398" i="20"/>
  <c r="ER398" i="20"/>
  <c r="EQ398" i="20"/>
  <c r="EP398" i="20"/>
  <c r="EO398" i="20"/>
  <c r="EN398" i="20"/>
  <c r="EM398" i="20"/>
  <c r="EL398" i="20"/>
  <c r="EK398" i="20"/>
  <c r="EJ398" i="20"/>
  <c r="EI398" i="20"/>
  <c r="EH398" i="20"/>
  <c r="FG397" i="20"/>
  <c r="FF397" i="20"/>
  <c r="FE397" i="20"/>
  <c r="FD397" i="20"/>
  <c r="FC397" i="20"/>
  <c r="FB397" i="20"/>
  <c r="FA397" i="20"/>
  <c r="EZ397" i="20"/>
  <c r="EY397" i="20"/>
  <c r="EX397" i="20"/>
  <c r="EW397" i="20"/>
  <c r="EV397" i="20"/>
  <c r="EU397" i="20"/>
  <c r="ET397" i="20"/>
  <c r="ES397" i="20"/>
  <c r="ER397" i="20"/>
  <c r="EQ397" i="20"/>
  <c r="EP397" i="20"/>
  <c r="EO397" i="20"/>
  <c r="EN397" i="20"/>
  <c r="EM397" i="20"/>
  <c r="EL397" i="20"/>
  <c r="EK397" i="20"/>
  <c r="EJ397" i="20"/>
  <c r="EI397" i="20"/>
  <c r="EH397" i="20"/>
  <c r="FG396" i="20"/>
  <c r="FF396" i="20"/>
  <c r="FE396" i="20"/>
  <c r="FD396" i="20"/>
  <c r="FC396" i="20"/>
  <c r="FB396" i="20"/>
  <c r="FA396" i="20"/>
  <c r="EZ396" i="20"/>
  <c r="EY396" i="20"/>
  <c r="EX396" i="20"/>
  <c r="EW396" i="20"/>
  <c r="EV396" i="20"/>
  <c r="EU396" i="20"/>
  <c r="ET396" i="20"/>
  <c r="ES396" i="20"/>
  <c r="ER396" i="20"/>
  <c r="EQ396" i="20"/>
  <c r="EP396" i="20"/>
  <c r="EO396" i="20"/>
  <c r="EN396" i="20"/>
  <c r="EM396" i="20"/>
  <c r="EL396" i="20"/>
  <c r="EK396" i="20"/>
  <c r="EJ396" i="20"/>
  <c r="EI396" i="20"/>
  <c r="EH396" i="20"/>
  <c r="FG395" i="20"/>
  <c r="FF395" i="20"/>
  <c r="FE395" i="20"/>
  <c r="FD395" i="20"/>
  <c r="FC395" i="20"/>
  <c r="FB395" i="20"/>
  <c r="FA395" i="20"/>
  <c r="EZ395" i="20"/>
  <c r="EY395" i="20"/>
  <c r="EX395" i="20"/>
  <c r="EW395" i="20"/>
  <c r="EV395" i="20"/>
  <c r="EU395" i="20"/>
  <c r="ET395" i="20"/>
  <c r="ES395" i="20"/>
  <c r="ER395" i="20"/>
  <c r="EQ395" i="20"/>
  <c r="EP395" i="20"/>
  <c r="EO395" i="20"/>
  <c r="EN395" i="20"/>
  <c r="EM395" i="20"/>
  <c r="EL395" i="20"/>
  <c r="EK395" i="20"/>
  <c r="EJ395" i="20"/>
  <c r="EI395" i="20"/>
  <c r="EH395" i="20"/>
  <c r="FG394" i="20"/>
  <c r="FF394" i="20"/>
  <c r="FE394" i="20"/>
  <c r="FD394" i="20"/>
  <c r="FC394" i="20"/>
  <c r="FB394" i="20"/>
  <c r="FA394" i="20"/>
  <c r="EZ394" i="20"/>
  <c r="EY394" i="20"/>
  <c r="EX394" i="20"/>
  <c r="EW394" i="20"/>
  <c r="EV394" i="20"/>
  <c r="EU394" i="20"/>
  <c r="ET394" i="20"/>
  <c r="ES394" i="20"/>
  <c r="ER394" i="20"/>
  <c r="EQ394" i="20"/>
  <c r="EP394" i="20"/>
  <c r="EO394" i="20"/>
  <c r="EN394" i="20"/>
  <c r="EM394" i="20"/>
  <c r="EL394" i="20"/>
  <c r="EK394" i="20"/>
  <c r="EJ394" i="20"/>
  <c r="EI394" i="20"/>
  <c r="EH394" i="20"/>
  <c r="FG393" i="20"/>
  <c r="FF393" i="20"/>
  <c r="FE393" i="20"/>
  <c r="FD393" i="20"/>
  <c r="FC393" i="20"/>
  <c r="FB393" i="20"/>
  <c r="FA393" i="20"/>
  <c r="EZ393" i="20"/>
  <c r="EY393" i="20"/>
  <c r="EX393" i="20"/>
  <c r="EW393" i="20"/>
  <c r="EV393" i="20"/>
  <c r="EU393" i="20"/>
  <c r="ET393" i="20"/>
  <c r="ES393" i="20"/>
  <c r="ER393" i="20"/>
  <c r="EQ393" i="20"/>
  <c r="EP393" i="20"/>
  <c r="EO393" i="20"/>
  <c r="EN393" i="20"/>
  <c r="EM393" i="20"/>
  <c r="EL393" i="20"/>
  <c r="EK393" i="20"/>
  <c r="EJ393" i="20"/>
  <c r="EI393" i="20"/>
  <c r="EH393" i="20"/>
  <c r="FG392" i="20"/>
  <c r="FF392" i="20"/>
  <c r="FE392" i="20"/>
  <c r="FD392" i="20"/>
  <c r="FC392" i="20"/>
  <c r="FB392" i="20"/>
  <c r="FA392" i="20"/>
  <c r="EZ392" i="20"/>
  <c r="EY392" i="20"/>
  <c r="EX392" i="20"/>
  <c r="EW392" i="20"/>
  <c r="EV392" i="20"/>
  <c r="EU392" i="20"/>
  <c r="ET392" i="20"/>
  <c r="ES392" i="20"/>
  <c r="ER392" i="20"/>
  <c r="EQ392" i="20"/>
  <c r="EP392" i="20"/>
  <c r="EO392" i="20"/>
  <c r="EN392" i="20"/>
  <c r="EM392" i="20"/>
  <c r="EL392" i="20"/>
  <c r="EK392" i="20"/>
  <c r="EJ392" i="20"/>
  <c r="EI392" i="20"/>
  <c r="EH392" i="20"/>
  <c r="FG391" i="20"/>
  <c r="FF391" i="20"/>
  <c r="FE391" i="20"/>
  <c r="FD391" i="20"/>
  <c r="FC391" i="20"/>
  <c r="FB391" i="20"/>
  <c r="FA391" i="20"/>
  <c r="EZ391" i="20"/>
  <c r="EY391" i="20"/>
  <c r="EX391" i="20"/>
  <c r="EW391" i="20"/>
  <c r="EV391" i="20"/>
  <c r="EU391" i="20"/>
  <c r="ET391" i="20"/>
  <c r="ES391" i="20"/>
  <c r="ER391" i="20"/>
  <c r="EQ391" i="20"/>
  <c r="EP391" i="20"/>
  <c r="EO391" i="20"/>
  <c r="EN391" i="20"/>
  <c r="EM391" i="20"/>
  <c r="EL391" i="20"/>
  <c r="EK391" i="20"/>
  <c r="EJ391" i="20"/>
  <c r="EI391" i="20"/>
  <c r="EH391" i="20"/>
  <c r="FG390" i="20"/>
  <c r="FF390" i="20"/>
  <c r="FE390" i="20"/>
  <c r="FD390" i="20"/>
  <c r="FC390" i="20"/>
  <c r="FB390" i="20"/>
  <c r="FA390" i="20"/>
  <c r="EZ390" i="20"/>
  <c r="EY390" i="20"/>
  <c r="EX390" i="20"/>
  <c r="EW390" i="20"/>
  <c r="EV390" i="20"/>
  <c r="EU390" i="20"/>
  <c r="ET390" i="20"/>
  <c r="ES390" i="20"/>
  <c r="ER390" i="20"/>
  <c r="EQ390" i="20"/>
  <c r="EP390" i="20"/>
  <c r="EO390" i="20"/>
  <c r="EN390" i="20"/>
  <c r="EM390" i="20"/>
  <c r="EL390" i="20"/>
  <c r="EK390" i="20"/>
  <c r="EJ390" i="20"/>
  <c r="EI390" i="20"/>
  <c r="EH390" i="20"/>
  <c r="FG389" i="20"/>
  <c r="FF389" i="20"/>
  <c r="FE389" i="20"/>
  <c r="FD389" i="20"/>
  <c r="FC389" i="20"/>
  <c r="FB389" i="20"/>
  <c r="FA389" i="20"/>
  <c r="EZ389" i="20"/>
  <c r="EY389" i="20"/>
  <c r="EX389" i="20"/>
  <c r="EW389" i="20"/>
  <c r="EV389" i="20"/>
  <c r="EU389" i="20"/>
  <c r="ET389" i="20"/>
  <c r="ES389" i="20"/>
  <c r="ER389" i="20"/>
  <c r="EQ389" i="20"/>
  <c r="EP389" i="20"/>
  <c r="EO389" i="20"/>
  <c r="EN389" i="20"/>
  <c r="EM389" i="20"/>
  <c r="EL389" i="20"/>
  <c r="EK389" i="20"/>
  <c r="EJ389" i="20"/>
  <c r="EI389" i="20"/>
  <c r="EH389" i="20"/>
  <c r="FG388" i="20"/>
  <c r="FF388" i="20"/>
  <c r="FE388" i="20"/>
  <c r="FD388" i="20"/>
  <c r="FC388" i="20"/>
  <c r="FB388" i="20"/>
  <c r="FA388" i="20"/>
  <c r="EZ388" i="20"/>
  <c r="EY388" i="20"/>
  <c r="EX388" i="20"/>
  <c r="EW388" i="20"/>
  <c r="EV388" i="20"/>
  <c r="EU388" i="20"/>
  <c r="ET388" i="20"/>
  <c r="ES388" i="20"/>
  <c r="ER388" i="20"/>
  <c r="EQ388" i="20"/>
  <c r="EP388" i="20"/>
  <c r="EO388" i="20"/>
  <c r="EN388" i="20"/>
  <c r="EM388" i="20"/>
  <c r="EL388" i="20"/>
  <c r="EK388" i="20"/>
  <c r="EJ388" i="20"/>
  <c r="EI388" i="20"/>
  <c r="EH388" i="20"/>
  <c r="FG387" i="20"/>
  <c r="FF387" i="20"/>
  <c r="FE387" i="20"/>
  <c r="FD387" i="20"/>
  <c r="FC387" i="20"/>
  <c r="FB387" i="20"/>
  <c r="FA387" i="20"/>
  <c r="EZ387" i="20"/>
  <c r="EY387" i="20"/>
  <c r="EX387" i="20"/>
  <c r="EW387" i="20"/>
  <c r="EV387" i="20"/>
  <c r="EU387" i="20"/>
  <c r="ET387" i="20"/>
  <c r="ES387" i="20"/>
  <c r="ER387" i="20"/>
  <c r="EQ387" i="20"/>
  <c r="EP387" i="20"/>
  <c r="EO387" i="20"/>
  <c r="EN387" i="20"/>
  <c r="EM387" i="20"/>
  <c r="EL387" i="20"/>
  <c r="EK387" i="20"/>
  <c r="EJ387" i="20"/>
  <c r="EI387" i="20"/>
  <c r="EH387" i="20"/>
  <c r="FG386" i="20"/>
  <c r="FF386" i="20"/>
  <c r="FE386" i="20"/>
  <c r="FD386" i="20"/>
  <c r="FC386" i="20"/>
  <c r="FB386" i="20"/>
  <c r="FA386" i="20"/>
  <c r="EZ386" i="20"/>
  <c r="EY386" i="20"/>
  <c r="EX386" i="20"/>
  <c r="EW386" i="20"/>
  <c r="EV386" i="20"/>
  <c r="EU386" i="20"/>
  <c r="ET386" i="20"/>
  <c r="ES386" i="20"/>
  <c r="ER386" i="20"/>
  <c r="EQ386" i="20"/>
  <c r="EP386" i="20"/>
  <c r="EO386" i="20"/>
  <c r="EN386" i="20"/>
  <c r="EM386" i="20"/>
  <c r="EL386" i="20"/>
  <c r="EK386" i="20"/>
  <c r="EJ386" i="20"/>
  <c r="EI386" i="20"/>
  <c r="EH386" i="20"/>
  <c r="FG385" i="20"/>
  <c r="FF385" i="20"/>
  <c r="FE385" i="20"/>
  <c r="FD385" i="20"/>
  <c r="FC385" i="20"/>
  <c r="FB385" i="20"/>
  <c r="FA385" i="20"/>
  <c r="EZ385" i="20"/>
  <c r="EY385" i="20"/>
  <c r="EX385" i="20"/>
  <c r="EW385" i="20"/>
  <c r="EV385" i="20"/>
  <c r="EU385" i="20"/>
  <c r="ET385" i="20"/>
  <c r="ES385" i="20"/>
  <c r="ER385" i="20"/>
  <c r="EQ385" i="20"/>
  <c r="EP385" i="20"/>
  <c r="EO385" i="20"/>
  <c r="EN385" i="20"/>
  <c r="EM385" i="20"/>
  <c r="EL385" i="20"/>
  <c r="EK385" i="20"/>
  <c r="EJ385" i="20"/>
  <c r="EI385" i="20"/>
  <c r="EH385" i="20"/>
  <c r="FG384" i="20"/>
  <c r="FF384" i="20"/>
  <c r="FE384" i="20"/>
  <c r="FD384" i="20"/>
  <c r="FC384" i="20"/>
  <c r="FB384" i="20"/>
  <c r="FA384" i="20"/>
  <c r="EZ384" i="20"/>
  <c r="EY384" i="20"/>
  <c r="EX384" i="20"/>
  <c r="EW384" i="20"/>
  <c r="EV384" i="20"/>
  <c r="EU384" i="20"/>
  <c r="ET384" i="20"/>
  <c r="ES384" i="20"/>
  <c r="ER384" i="20"/>
  <c r="EQ384" i="20"/>
  <c r="EP384" i="20"/>
  <c r="EO384" i="20"/>
  <c r="EN384" i="20"/>
  <c r="EM384" i="20"/>
  <c r="EL384" i="20"/>
  <c r="EK384" i="20"/>
  <c r="EJ384" i="20"/>
  <c r="EI384" i="20"/>
  <c r="EH384" i="20"/>
  <c r="FG383" i="20"/>
  <c r="FF383" i="20"/>
  <c r="FE383" i="20"/>
  <c r="FD383" i="20"/>
  <c r="FC383" i="20"/>
  <c r="FB383" i="20"/>
  <c r="FA383" i="20"/>
  <c r="EZ383" i="20"/>
  <c r="EY383" i="20"/>
  <c r="EX383" i="20"/>
  <c r="EW383" i="20"/>
  <c r="EV383" i="20"/>
  <c r="EU383" i="20"/>
  <c r="ET383" i="20"/>
  <c r="ES383" i="20"/>
  <c r="ER383" i="20"/>
  <c r="EQ383" i="20"/>
  <c r="EP383" i="20"/>
  <c r="EO383" i="20"/>
  <c r="EN383" i="20"/>
  <c r="EM383" i="20"/>
  <c r="EL383" i="20"/>
  <c r="EK383" i="20"/>
  <c r="EJ383" i="20"/>
  <c r="EI383" i="20"/>
  <c r="EH383" i="20"/>
  <c r="FG382" i="20"/>
  <c r="FF382" i="20"/>
  <c r="FE382" i="20"/>
  <c r="FD382" i="20"/>
  <c r="FC382" i="20"/>
  <c r="FB382" i="20"/>
  <c r="FA382" i="20"/>
  <c r="EZ382" i="20"/>
  <c r="EY382" i="20"/>
  <c r="EX382" i="20"/>
  <c r="EW382" i="20"/>
  <c r="EV382" i="20"/>
  <c r="EU382" i="20"/>
  <c r="ET382" i="20"/>
  <c r="ES382" i="20"/>
  <c r="ER382" i="20"/>
  <c r="EQ382" i="20"/>
  <c r="EP382" i="20"/>
  <c r="EO382" i="20"/>
  <c r="EN382" i="20"/>
  <c r="EM382" i="20"/>
  <c r="EL382" i="20"/>
  <c r="EK382" i="20"/>
  <c r="EJ382" i="20"/>
  <c r="EI382" i="20"/>
  <c r="EH382" i="20"/>
  <c r="FG381" i="20"/>
  <c r="FF381" i="20"/>
  <c r="FE381" i="20"/>
  <c r="FD381" i="20"/>
  <c r="FC381" i="20"/>
  <c r="FB381" i="20"/>
  <c r="FA381" i="20"/>
  <c r="EZ381" i="20"/>
  <c r="EY381" i="20"/>
  <c r="EX381" i="20"/>
  <c r="EW381" i="20"/>
  <c r="EV381" i="20"/>
  <c r="EU381" i="20"/>
  <c r="ET381" i="20"/>
  <c r="ES381" i="20"/>
  <c r="ER381" i="20"/>
  <c r="EQ381" i="20"/>
  <c r="EP381" i="20"/>
  <c r="EO381" i="20"/>
  <c r="EN381" i="20"/>
  <c r="EM381" i="20"/>
  <c r="EL381" i="20"/>
  <c r="EK381" i="20"/>
  <c r="EJ381" i="20"/>
  <c r="EI381" i="20"/>
  <c r="EH381" i="20"/>
  <c r="FG380" i="20"/>
  <c r="FF380" i="20"/>
  <c r="FE380" i="20"/>
  <c r="FD380" i="20"/>
  <c r="FC380" i="20"/>
  <c r="FB380" i="20"/>
  <c r="FA380" i="20"/>
  <c r="EZ380" i="20"/>
  <c r="EY380" i="20"/>
  <c r="EX380" i="20"/>
  <c r="EW380" i="20"/>
  <c r="EV380" i="20"/>
  <c r="EU380" i="20"/>
  <c r="ET380" i="20"/>
  <c r="ES380" i="20"/>
  <c r="ER380" i="20"/>
  <c r="EQ380" i="20"/>
  <c r="EP380" i="20"/>
  <c r="EO380" i="20"/>
  <c r="EN380" i="20"/>
  <c r="EM380" i="20"/>
  <c r="EL380" i="20"/>
  <c r="EK380" i="20"/>
  <c r="EJ380" i="20"/>
  <c r="EI380" i="20"/>
  <c r="EH380" i="20"/>
  <c r="FG379" i="20"/>
  <c r="FF379" i="20"/>
  <c r="FE379" i="20"/>
  <c r="FD379" i="20"/>
  <c r="FC379" i="20"/>
  <c r="FB379" i="20"/>
  <c r="FA379" i="20"/>
  <c r="EZ379" i="20"/>
  <c r="EY379" i="20"/>
  <c r="EX379" i="20"/>
  <c r="EW379" i="20"/>
  <c r="EV379" i="20"/>
  <c r="EU379" i="20"/>
  <c r="ET379" i="20"/>
  <c r="ES379" i="20"/>
  <c r="ER379" i="20"/>
  <c r="EQ379" i="20"/>
  <c r="EP379" i="20"/>
  <c r="EO379" i="20"/>
  <c r="EN379" i="20"/>
  <c r="EM379" i="20"/>
  <c r="EL379" i="20"/>
  <c r="EK379" i="20"/>
  <c r="EJ379" i="20"/>
  <c r="EI379" i="20"/>
  <c r="EH379" i="20"/>
  <c r="FG378" i="20"/>
  <c r="FF378" i="20"/>
  <c r="FE378" i="20"/>
  <c r="FD378" i="20"/>
  <c r="FC378" i="20"/>
  <c r="FB378" i="20"/>
  <c r="FA378" i="20"/>
  <c r="EZ378" i="20"/>
  <c r="EY378" i="20"/>
  <c r="EX378" i="20"/>
  <c r="EW378" i="20"/>
  <c r="EV378" i="20"/>
  <c r="EU378" i="20"/>
  <c r="ET378" i="20"/>
  <c r="ES378" i="20"/>
  <c r="ER378" i="20"/>
  <c r="EQ378" i="20"/>
  <c r="EP378" i="20"/>
  <c r="EO378" i="20"/>
  <c r="EN378" i="20"/>
  <c r="EM378" i="20"/>
  <c r="EL378" i="20"/>
  <c r="EK378" i="20"/>
  <c r="EJ378" i="20"/>
  <c r="EI378" i="20"/>
  <c r="EH378" i="20"/>
  <c r="FG377" i="20"/>
  <c r="FF377" i="20"/>
  <c r="FE377" i="20"/>
  <c r="FD377" i="20"/>
  <c r="FC377" i="20"/>
  <c r="FB377" i="20"/>
  <c r="FA377" i="20"/>
  <c r="EZ377" i="20"/>
  <c r="EY377" i="20"/>
  <c r="EX377" i="20"/>
  <c r="EW377" i="20"/>
  <c r="EV377" i="20"/>
  <c r="EU377" i="20"/>
  <c r="ET377" i="20"/>
  <c r="ES377" i="20"/>
  <c r="ER377" i="20"/>
  <c r="EQ377" i="20"/>
  <c r="EP377" i="20"/>
  <c r="EO377" i="20"/>
  <c r="EN377" i="20"/>
  <c r="EM377" i="20"/>
  <c r="EL377" i="20"/>
  <c r="EK377" i="20"/>
  <c r="EJ377" i="20"/>
  <c r="EI377" i="20"/>
  <c r="EH377" i="20"/>
  <c r="FG376" i="20"/>
  <c r="FF376" i="20"/>
  <c r="FE376" i="20"/>
  <c r="FD376" i="20"/>
  <c r="FC376" i="20"/>
  <c r="FB376" i="20"/>
  <c r="FA376" i="20"/>
  <c r="EZ376" i="20"/>
  <c r="EY376" i="20"/>
  <c r="EX376" i="20"/>
  <c r="EW376" i="20"/>
  <c r="EV376" i="20"/>
  <c r="EU376" i="20"/>
  <c r="ET376" i="20"/>
  <c r="ES376" i="20"/>
  <c r="ER376" i="20"/>
  <c r="EQ376" i="20"/>
  <c r="EP376" i="20"/>
  <c r="EO376" i="20"/>
  <c r="EN376" i="20"/>
  <c r="EM376" i="20"/>
  <c r="EL376" i="20"/>
  <c r="EK376" i="20"/>
  <c r="EJ376" i="20"/>
  <c r="EI376" i="20"/>
  <c r="EH376" i="20"/>
  <c r="FG375" i="20"/>
  <c r="FF375" i="20"/>
  <c r="FE375" i="20"/>
  <c r="FD375" i="20"/>
  <c r="FC375" i="20"/>
  <c r="FB375" i="20"/>
  <c r="FA375" i="20"/>
  <c r="EZ375" i="20"/>
  <c r="EY375" i="20"/>
  <c r="EX375" i="20"/>
  <c r="EW375" i="20"/>
  <c r="EV375" i="20"/>
  <c r="EU375" i="20"/>
  <c r="ET375" i="20"/>
  <c r="ES375" i="20"/>
  <c r="ER375" i="20"/>
  <c r="EQ375" i="20"/>
  <c r="EP375" i="20"/>
  <c r="EO375" i="20"/>
  <c r="EN375" i="20"/>
  <c r="EM375" i="20"/>
  <c r="EL375" i="20"/>
  <c r="EK375" i="20"/>
  <c r="EJ375" i="20"/>
  <c r="EI375" i="20"/>
  <c r="EH375" i="20"/>
  <c r="FG374" i="20"/>
  <c r="FF374" i="20"/>
  <c r="FE374" i="20"/>
  <c r="FD374" i="20"/>
  <c r="FC374" i="20"/>
  <c r="FB374" i="20"/>
  <c r="FA374" i="20"/>
  <c r="EZ374" i="20"/>
  <c r="EY374" i="20"/>
  <c r="EX374" i="20"/>
  <c r="EW374" i="20"/>
  <c r="EV374" i="20"/>
  <c r="EU374" i="20"/>
  <c r="ET374" i="20"/>
  <c r="ES374" i="20"/>
  <c r="ER374" i="20"/>
  <c r="EQ374" i="20"/>
  <c r="EP374" i="20"/>
  <c r="EO374" i="20"/>
  <c r="EN374" i="20"/>
  <c r="EM374" i="20"/>
  <c r="EL374" i="20"/>
  <c r="EK374" i="20"/>
  <c r="EJ374" i="20"/>
  <c r="EI374" i="20"/>
  <c r="EH374" i="20"/>
  <c r="FG373" i="20"/>
  <c r="FF373" i="20"/>
  <c r="FE373" i="20"/>
  <c r="FD373" i="20"/>
  <c r="FC373" i="20"/>
  <c r="FB373" i="20"/>
  <c r="FA373" i="20"/>
  <c r="EZ373" i="20"/>
  <c r="EY373" i="20"/>
  <c r="EX373" i="20"/>
  <c r="EW373" i="20"/>
  <c r="EV373" i="20"/>
  <c r="EU373" i="20"/>
  <c r="ET373" i="20"/>
  <c r="ES373" i="20"/>
  <c r="ER373" i="20"/>
  <c r="EQ373" i="20"/>
  <c r="EP373" i="20"/>
  <c r="EO373" i="20"/>
  <c r="EN373" i="20"/>
  <c r="EM373" i="20"/>
  <c r="EL373" i="20"/>
  <c r="EK373" i="20"/>
  <c r="EJ373" i="20"/>
  <c r="EI373" i="20"/>
  <c r="EH373" i="20"/>
  <c r="FG372" i="20"/>
  <c r="FF372" i="20"/>
  <c r="FE372" i="20"/>
  <c r="FD372" i="20"/>
  <c r="FC372" i="20"/>
  <c r="FB372" i="20"/>
  <c r="FA372" i="20"/>
  <c r="EZ372" i="20"/>
  <c r="EY372" i="20"/>
  <c r="EX372" i="20"/>
  <c r="EW372" i="20"/>
  <c r="EV372" i="20"/>
  <c r="EU372" i="20"/>
  <c r="ET372" i="20"/>
  <c r="ES372" i="20"/>
  <c r="ER372" i="20"/>
  <c r="EQ372" i="20"/>
  <c r="EP372" i="20"/>
  <c r="EO372" i="20"/>
  <c r="EN372" i="20"/>
  <c r="EM372" i="20"/>
  <c r="EL372" i="20"/>
  <c r="EK372" i="20"/>
  <c r="EJ372" i="20"/>
  <c r="EI372" i="20"/>
  <c r="EH372" i="20"/>
  <c r="FG371" i="20"/>
  <c r="FF371" i="20"/>
  <c r="FE371" i="20"/>
  <c r="FD371" i="20"/>
  <c r="FC371" i="20"/>
  <c r="FB371" i="20"/>
  <c r="FA371" i="20"/>
  <c r="EZ371" i="20"/>
  <c r="EY371" i="20"/>
  <c r="EX371" i="20"/>
  <c r="EW371" i="20"/>
  <c r="EV371" i="20"/>
  <c r="EU371" i="20"/>
  <c r="ET371" i="20"/>
  <c r="ES371" i="20"/>
  <c r="ER371" i="20"/>
  <c r="EQ371" i="20"/>
  <c r="EP371" i="20"/>
  <c r="EO371" i="20"/>
  <c r="EN371" i="20"/>
  <c r="EM371" i="20"/>
  <c r="EL371" i="20"/>
  <c r="EK371" i="20"/>
  <c r="EJ371" i="20"/>
  <c r="EI371" i="20"/>
  <c r="EH371" i="20"/>
  <c r="FG370" i="20"/>
  <c r="FF370" i="20"/>
  <c r="FE370" i="20"/>
  <c r="FD370" i="20"/>
  <c r="FC370" i="20"/>
  <c r="FB370" i="20"/>
  <c r="FA370" i="20"/>
  <c r="EZ370" i="20"/>
  <c r="EY370" i="20"/>
  <c r="EX370" i="20"/>
  <c r="EW370" i="20"/>
  <c r="EV370" i="20"/>
  <c r="EU370" i="20"/>
  <c r="ET370" i="20"/>
  <c r="ES370" i="20"/>
  <c r="ER370" i="20"/>
  <c r="EQ370" i="20"/>
  <c r="EP370" i="20"/>
  <c r="EO370" i="20"/>
  <c r="EN370" i="20"/>
  <c r="EM370" i="20"/>
  <c r="EL370" i="20"/>
  <c r="EK370" i="20"/>
  <c r="EJ370" i="20"/>
  <c r="EI370" i="20"/>
  <c r="EH370" i="20"/>
  <c r="FG369" i="20"/>
  <c r="FF369" i="20"/>
  <c r="FE369" i="20"/>
  <c r="FD369" i="20"/>
  <c r="FC369" i="20"/>
  <c r="FB369" i="20"/>
  <c r="FA369" i="20"/>
  <c r="EZ369" i="20"/>
  <c r="EY369" i="20"/>
  <c r="EX369" i="20"/>
  <c r="EW369" i="20"/>
  <c r="EV369" i="20"/>
  <c r="EU369" i="20"/>
  <c r="ET369" i="20"/>
  <c r="ES369" i="20"/>
  <c r="ER369" i="20"/>
  <c r="EQ369" i="20"/>
  <c r="EP369" i="20"/>
  <c r="EO369" i="20"/>
  <c r="EN369" i="20"/>
  <c r="EM369" i="20"/>
  <c r="EL369" i="20"/>
  <c r="EK369" i="20"/>
  <c r="EJ369" i="20"/>
  <c r="EI369" i="20"/>
  <c r="EH369" i="20"/>
  <c r="FG368" i="20"/>
  <c r="FF368" i="20"/>
  <c r="FE368" i="20"/>
  <c r="FD368" i="20"/>
  <c r="FC368" i="20"/>
  <c r="FB368" i="20"/>
  <c r="FA368" i="20"/>
  <c r="EZ368" i="20"/>
  <c r="EY368" i="20"/>
  <c r="EX368" i="20"/>
  <c r="EW368" i="20"/>
  <c r="EV368" i="20"/>
  <c r="EU368" i="20"/>
  <c r="ET368" i="20"/>
  <c r="ES368" i="20"/>
  <c r="ER368" i="20"/>
  <c r="EQ368" i="20"/>
  <c r="EP368" i="20"/>
  <c r="EO368" i="20"/>
  <c r="EN368" i="20"/>
  <c r="EM368" i="20"/>
  <c r="EL368" i="20"/>
  <c r="EK368" i="20"/>
  <c r="EJ368" i="20"/>
  <c r="EI368" i="20"/>
  <c r="EH368" i="20"/>
  <c r="FG367" i="20"/>
  <c r="FF367" i="20"/>
  <c r="FE367" i="20"/>
  <c r="FD367" i="20"/>
  <c r="FC367" i="20"/>
  <c r="FB367" i="20"/>
  <c r="FA367" i="20"/>
  <c r="EZ367" i="20"/>
  <c r="EY367" i="20"/>
  <c r="EX367" i="20"/>
  <c r="EW367" i="20"/>
  <c r="EV367" i="20"/>
  <c r="EU367" i="20"/>
  <c r="ET367" i="20"/>
  <c r="ES367" i="20"/>
  <c r="ER367" i="20"/>
  <c r="EQ367" i="20"/>
  <c r="EP367" i="20"/>
  <c r="EO367" i="20"/>
  <c r="EN367" i="20"/>
  <c r="EM367" i="20"/>
  <c r="EL367" i="20"/>
  <c r="EK367" i="20"/>
  <c r="EJ367" i="20"/>
  <c r="EI367" i="20"/>
  <c r="EH367" i="20"/>
  <c r="FG366" i="20"/>
  <c r="FF366" i="20"/>
  <c r="FE366" i="20"/>
  <c r="FD366" i="20"/>
  <c r="FC366" i="20"/>
  <c r="FB366" i="20"/>
  <c r="FA366" i="20"/>
  <c r="EZ366" i="20"/>
  <c r="EY366" i="20"/>
  <c r="EX366" i="20"/>
  <c r="EW366" i="20"/>
  <c r="EV366" i="20"/>
  <c r="EU366" i="20"/>
  <c r="ET366" i="20"/>
  <c r="ES366" i="20"/>
  <c r="ER366" i="20"/>
  <c r="EQ366" i="20"/>
  <c r="EP366" i="20"/>
  <c r="EO366" i="20"/>
  <c r="EN366" i="20"/>
  <c r="EM366" i="20"/>
  <c r="EL366" i="20"/>
  <c r="EK366" i="20"/>
  <c r="EJ366" i="20"/>
  <c r="EI366" i="20"/>
  <c r="EH366" i="20"/>
  <c r="FG365" i="20"/>
  <c r="FF365" i="20"/>
  <c r="FE365" i="20"/>
  <c r="FD365" i="20"/>
  <c r="FC365" i="20"/>
  <c r="FB365" i="20"/>
  <c r="FA365" i="20"/>
  <c r="EZ365" i="20"/>
  <c r="EY365" i="20"/>
  <c r="EX365" i="20"/>
  <c r="EW365" i="20"/>
  <c r="EV365" i="20"/>
  <c r="EU365" i="20"/>
  <c r="ET365" i="20"/>
  <c r="ES365" i="20"/>
  <c r="ER365" i="20"/>
  <c r="EQ365" i="20"/>
  <c r="EP365" i="20"/>
  <c r="EO365" i="20"/>
  <c r="EN365" i="20"/>
  <c r="EM365" i="20"/>
  <c r="EL365" i="20"/>
  <c r="EK365" i="20"/>
  <c r="EJ365" i="20"/>
  <c r="EI365" i="20"/>
  <c r="EH365" i="20"/>
  <c r="FG364" i="20"/>
  <c r="FF364" i="20"/>
  <c r="FE364" i="20"/>
  <c r="FD364" i="20"/>
  <c r="FC364" i="20"/>
  <c r="FB364" i="20"/>
  <c r="FA364" i="20"/>
  <c r="EZ364" i="20"/>
  <c r="EY364" i="20"/>
  <c r="EX364" i="20"/>
  <c r="EW364" i="20"/>
  <c r="EV364" i="20"/>
  <c r="EU364" i="20"/>
  <c r="ET364" i="20"/>
  <c r="ES364" i="20"/>
  <c r="ER364" i="20"/>
  <c r="EQ364" i="20"/>
  <c r="EP364" i="20"/>
  <c r="EO364" i="20"/>
  <c r="EN364" i="20"/>
  <c r="EM364" i="20"/>
  <c r="EL364" i="20"/>
  <c r="EK364" i="20"/>
  <c r="EJ364" i="20"/>
  <c r="EI364" i="20"/>
  <c r="EH364" i="20"/>
  <c r="FG363" i="20"/>
  <c r="FF363" i="20"/>
  <c r="FE363" i="20"/>
  <c r="FD363" i="20"/>
  <c r="FC363" i="20"/>
  <c r="FB363" i="20"/>
  <c r="FA363" i="20"/>
  <c r="EZ363" i="20"/>
  <c r="EY363" i="20"/>
  <c r="EX363" i="20"/>
  <c r="EW363" i="20"/>
  <c r="EV363" i="20"/>
  <c r="EU363" i="20"/>
  <c r="ET363" i="20"/>
  <c r="ES363" i="20"/>
  <c r="ER363" i="20"/>
  <c r="EQ363" i="20"/>
  <c r="EP363" i="20"/>
  <c r="EO363" i="20"/>
  <c r="EN363" i="20"/>
  <c r="EM363" i="20"/>
  <c r="EL363" i="20"/>
  <c r="EK363" i="20"/>
  <c r="EJ363" i="20"/>
  <c r="EI363" i="20"/>
  <c r="EH363" i="20"/>
  <c r="FG362" i="20"/>
  <c r="FF362" i="20"/>
  <c r="FE362" i="20"/>
  <c r="FD362" i="20"/>
  <c r="FC362" i="20"/>
  <c r="FB362" i="20"/>
  <c r="FA362" i="20"/>
  <c r="EZ362" i="20"/>
  <c r="EY362" i="20"/>
  <c r="EX362" i="20"/>
  <c r="EW362" i="20"/>
  <c r="EV362" i="20"/>
  <c r="EU362" i="20"/>
  <c r="ET362" i="20"/>
  <c r="ES362" i="20"/>
  <c r="ER362" i="20"/>
  <c r="EQ362" i="20"/>
  <c r="EP362" i="20"/>
  <c r="EO362" i="20"/>
  <c r="EN362" i="20"/>
  <c r="EM362" i="20"/>
  <c r="EL362" i="20"/>
  <c r="EK362" i="20"/>
  <c r="EJ362" i="20"/>
  <c r="EI362" i="20"/>
  <c r="EH362" i="20"/>
  <c r="FG361" i="20"/>
  <c r="FF361" i="20"/>
  <c r="FE361" i="20"/>
  <c r="FD361" i="20"/>
  <c r="FC361" i="20"/>
  <c r="FB361" i="20"/>
  <c r="FA361" i="20"/>
  <c r="EZ361" i="20"/>
  <c r="EY361" i="20"/>
  <c r="EX361" i="20"/>
  <c r="EW361" i="20"/>
  <c r="EV361" i="20"/>
  <c r="EU361" i="20"/>
  <c r="ET361" i="20"/>
  <c r="ES361" i="20"/>
  <c r="ER361" i="20"/>
  <c r="EQ361" i="20"/>
  <c r="EP361" i="20"/>
  <c r="EO361" i="20"/>
  <c r="EN361" i="20"/>
  <c r="EM361" i="20"/>
  <c r="EL361" i="20"/>
  <c r="EK361" i="20"/>
  <c r="EJ361" i="20"/>
  <c r="EI361" i="20"/>
  <c r="EH361" i="20"/>
  <c r="FG360" i="20"/>
  <c r="FF360" i="20"/>
  <c r="FE360" i="20"/>
  <c r="FD360" i="20"/>
  <c r="FC360" i="20"/>
  <c r="FB360" i="20"/>
  <c r="FA360" i="20"/>
  <c r="EZ360" i="20"/>
  <c r="EY360" i="20"/>
  <c r="EX360" i="20"/>
  <c r="EW360" i="20"/>
  <c r="EV360" i="20"/>
  <c r="EU360" i="20"/>
  <c r="ET360" i="20"/>
  <c r="ES360" i="20"/>
  <c r="ER360" i="20"/>
  <c r="EQ360" i="20"/>
  <c r="EP360" i="20"/>
  <c r="EO360" i="20"/>
  <c r="EN360" i="20"/>
  <c r="EM360" i="20"/>
  <c r="EL360" i="20"/>
  <c r="EK360" i="20"/>
  <c r="EJ360" i="20"/>
  <c r="EI360" i="20"/>
  <c r="EH360" i="20"/>
  <c r="FG359" i="20"/>
  <c r="FF359" i="20"/>
  <c r="FE359" i="20"/>
  <c r="FD359" i="20"/>
  <c r="FC359" i="20"/>
  <c r="FB359" i="20"/>
  <c r="FA359" i="20"/>
  <c r="EZ359" i="20"/>
  <c r="EY359" i="20"/>
  <c r="EX359" i="20"/>
  <c r="EW359" i="20"/>
  <c r="EV359" i="20"/>
  <c r="EU359" i="20"/>
  <c r="ET359" i="20"/>
  <c r="ES359" i="20"/>
  <c r="ER359" i="20"/>
  <c r="EQ359" i="20"/>
  <c r="EP359" i="20"/>
  <c r="EO359" i="20"/>
  <c r="EN359" i="20"/>
  <c r="EM359" i="20"/>
  <c r="EL359" i="20"/>
  <c r="EK359" i="20"/>
  <c r="EJ359" i="20"/>
  <c r="EI359" i="20"/>
  <c r="EH359" i="20"/>
  <c r="FG358" i="20"/>
  <c r="FF358" i="20"/>
  <c r="FE358" i="20"/>
  <c r="FD358" i="20"/>
  <c r="FC358" i="20"/>
  <c r="FB358" i="20"/>
  <c r="FA358" i="20"/>
  <c r="EZ358" i="20"/>
  <c r="EY358" i="20"/>
  <c r="EX358" i="20"/>
  <c r="EW358" i="20"/>
  <c r="EV358" i="20"/>
  <c r="EU358" i="20"/>
  <c r="ET358" i="20"/>
  <c r="ES358" i="20"/>
  <c r="ER358" i="20"/>
  <c r="EQ358" i="20"/>
  <c r="EP358" i="20"/>
  <c r="EO358" i="20"/>
  <c r="EN358" i="20"/>
  <c r="EM358" i="20"/>
  <c r="EL358" i="20"/>
  <c r="EK358" i="20"/>
  <c r="EJ358" i="20"/>
  <c r="EI358" i="20"/>
  <c r="EH358" i="20"/>
  <c r="FG357" i="20"/>
  <c r="FF357" i="20"/>
  <c r="FE357" i="20"/>
  <c r="FD357" i="20"/>
  <c r="FC357" i="20"/>
  <c r="FB357" i="20"/>
  <c r="FA357" i="20"/>
  <c r="EZ357" i="20"/>
  <c r="EY357" i="20"/>
  <c r="EX357" i="20"/>
  <c r="EW357" i="20"/>
  <c r="EV357" i="20"/>
  <c r="EU357" i="20"/>
  <c r="ET357" i="20"/>
  <c r="ES357" i="20"/>
  <c r="ER357" i="20"/>
  <c r="EQ357" i="20"/>
  <c r="EP357" i="20"/>
  <c r="EO357" i="20"/>
  <c r="EN357" i="20"/>
  <c r="EM357" i="20"/>
  <c r="EL357" i="20"/>
  <c r="EK357" i="20"/>
  <c r="EJ357" i="20"/>
  <c r="EI357" i="20"/>
  <c r="EH357" i="20"/>
  <c r="FG356" i="20"/>
  <c r="FF356" i="20"/>
  <c r="FE356" i="20"/>
  <c r="FD356" i="20"/>
  <c r="FC356" i="20"/>
  <c r="FB356" i="20"/>
  <c r="FA356" i="20"/>
  <c r="EZ356" i="20"/>
  <c r="EY356" i="20"/>
  <c r="EX356" i="20"/>
  <c r="EW356" i="20"/>
  <c r="EV356" i="20"/>
  <c r="EU356" i="20"/>
  <c r="ET356" i="20"/>
  <c r="ES356" i="20"/>
  <c r="ER356" i="20"/>
  <c r="EQ356" i="20"/>
  <c r="EP356" i="20"/>
  <c r="EO356" i="20"/>
  <c r="EN356" i="20"/>
  <c r="EM356" i="20"/>
  <c r="EL356" i="20"/>
  <c r="EK356" i="20"/>
  <c r="EJ356" i="20"/>
  <c r="EI356" i="20"/>
  <c r="EH356" i="20"/>
  <c r="FG355" i="20"/>
  <c r="FF355" i="20"/>
  <c r="FE355" i="20"/>
  <c r="FD355" i="20"/>
  <c r="FC355" i="20"/>
  <c r="FB355" i="20"/>
  <c r="FA355" i="20"/>
  <c r="EZ355" i="20"/>
  <c r="EY355" i="20"/>
  <c r="EX355" i="20"/>
  <c r="EW355" i="20"/>
  <c r="EV355" i="20"/>
  <c r="EU355" i="20"/>
  <c r="ET355" i="20"/>
  <c r="ES355" i="20"/>
  <c r="ER355" i="20"/>
  <c r="EQ355" i="20"/>
  <c r="EP355" i="20"/>
  <c r="EO355" i="20"/>
  <c r="EN355" i="20"/>
  <c r="EM355" i="20"/>
  <c r="EL355" i="20"/>
  <c r="EK355" i="20"/>
  <c r="EJ355" i="20"/>
  <c r="EI355" i="20"/>
  <c r="EH355" i="20"/>
  <c r="FG354" i="20"/>
  <c r="FF354" i="20"/>
  <c r="FE354" i="20"/>
  <c r="FD354" i="20"/>
  <c r="FC354" i="20"/>
  <c r="FB354" i="20"/>
  <c r="FA354" i="20"/>
  <c r="EZ354" i="20"/>
  <c r="EY354" i="20"/>
  <c r="EX354" i="20"/>
  <c r="EW354" i="20"/>
  <c r="EV354" i="20"/>
  <c r="EU354" i="20"/>
  <c r="ET354" i="20"/>
  <c r="ES354" i="20"/>
  <c r="ER354" i="20"/>
  <c r="EQ354" i="20"/>
  <c r="EP354" i="20"/>
  <c r="EO354" i="20"/>
  <c r="EN354" i="20"/>
  <c r="EM354" i="20"/>
  <c r="EL354" i="20"/>
  <c r="EK354" i="20"/>
  <c r="EJ354" i="20"/>
  <c r="EI354" i="20"/>
  <c r="EH354" i="20"/>
  <c r="FG353" i="20"/>
  <c r="FF353" i="20"/>
  <c r="FE353" i="20"/>
  <c r="FD353" i="20"/>
  <c r="FC353" i="20"/>
  <c r="FB353" i="20"/>
  <c r="FA353" i="20"/>
  <c r="EZ353" i="20"/>
  <c r="EY353" i="20"/>
  <c r="EX353" i="20"/>
  <c r="EW353" i="20"/>
  <c r="EV353" i="20"/>
  <c r="EU353" i="20"/>
  <c r="ET353" i="20"/>
  <c r="ES353" i="20"/>
  <c r="ER353" i="20"/>
  <c r="EQ353" i="20"/>
  <c r="EP353" i="20"/>
  <c r="EO353" i="20"/>
  <c r="EN353" i="20"/>
  <c r="EM353" i="20"/>
  <c r="EL353" i="20"/>
  <c r="EK353" i="20"/>
  <c r="EJ353" i="20"/>
  <c r="EI353" i="20"/>
  <c r="EH353" i="20"/>
  <c r="FG352" i="20"/>
  <c r="FF352" i="20"/>
  <c r="FE352" i="20"/>
  <c r="FD352" i="20"/>
  <c r="FC352" i="20"/>
  <c r="FB352" i="20"/>
  <c r="FA352" i="20"/>
  <c r="EZ352" i="20"/>
  <c r="EY352" i="20"/>
  <c r="EX352" i="20"/>
  <c r="EW352" i="20"/>
  <c r="EV352" i="20"/>
  <c r="EU352" i="20"/>
  <c r="ET352" i="20"/>
  <c r="ES352" i="20"/>
  <c r="ER352" i="20"/>
  <c r="EQ352" i="20"/>
  <c r="EP352" i="20"/>
  <c r="EO352" i="20"/>
  <c r="EN352" i="20"/>
  <c r="EM352" i="20"/>
  <c r="EL352" i="20"/>
  <c r="EK352" i="20"/>
  <c r="EJ352" i="20"/>
  <c r="EI352" i="20"/>
  <c r="EH352" i="20"/>
  <c r="FG351" i="20"/>
  <c r="FF351" i="20"/>
  <c r="FE351" i="20"/>
  <c r="FD351" i="20"/>
  <c r="FC351" i="20"/>
  <c r="FB351" i="20"/>
  <c r="FA351" i="20"/>
  <c r="EZ351" i="20"/>
  <c r="EY351" i="20"/>
  <c r="EX351" i="20"/>
  <c r="EW351" i="20"/>
  <c r="EV351" i="20"/>
  <c r="EU351" i="20"/>
  <c r="ET351" i="20"/>
  <c r="ES351" i="20"/>
  <c r="ER351" i="20"/>
  <c r="EQ351" i="20"/>
  <c r="EP351" i="20"/>
  <c r="EO351" i="20"/>
  <c r="EN351" i="20"/>
  <c r="EM351" i="20"/>
  <c r="EL351" i="20"/>
  <c r="EK351" i="20"/>
  <c r="EJ351" i="20"/>
  <c r="EI351" i="20"/>
  <c r="EH351" i="20"/>
  <c r="FG350" i="20"/>
  <c r="FF350" i="20"/>
  <c r="FE350" i="20"/>
  <c r="FD350" i="20"/>
  <c r="FC350" i="20"/>
  <c r="FB350" i="20"/>
  <c r="FA350" i="20"/>
  <c r="EZ350" i="20"/>
  <c r="EY350" i="20"/>
  <c r="EX350" i="20"/>
  <c r="EW350" i="20"/>
  <c r="EV350" i="20"/>
  <c r="EU350" i="20"/>
  <c r="ET350" i="20"/>
  <c r="ES350" i="20"/>
  <c r="ER350" i="20"/>
  <c r="EQ350" i="20"/>
  <c r="EP350" i="20"/>
  <c r="EO350" i="20"/>
  <c r="EN350" i="20"/>
  <c r="EM350" i="20"/>
  <c r="EL350" i="20"/>
  <c r="EK350" i="20"/>
  <c r="EJ350" i="20"/>
  <c r="EI350" i="20"/>
  <c r="EH350" i="20"/>
  <c r="FG349" i="20"/>
  <c r="FF349" i="20"/>
  <c r="FE349" i="20"/>
  <c r="FD349" i="20"/>
  <c r="FC349" i="20"/>
  <c r="FB349" i="20"/>
  <c r="FA349" i="20"/>
  <c r="EZ349" i="20"/>
  <c r="EY349" i="20"/>
  <c r="EX349" i="20"/>
  <c r="EW349" i="20"/>
  <c r="EV349" i="20"/>
  <c r="EU349" i="20"/>
  <c r="ET349" i="20"/>
  <c r="ES349" i="20"/>
  <c r="ER349" i="20"/>
  <c r="EQ349" i="20"/>
  <c r="EP349" i="20"/>
  <c r="EO349" i="20"/>
  <c r="EN349" i="20"/>
  <c r="EM349" i="20"/>
  <c r="EL349" i="20"/>
  <c r="EK349" i="20"/>
  <c r="EJ349" i="20"/>
  <c r="EI349" i="20"/>
  <c r="EH349" i="20"/>
  <c r="FG348" i="20"/>
  <c r="FF348" i="20"/>
  <c r="FE348" i="20"/>
  <c r="FD348" i="20"/>
  <c r="FC348" i="20"/>
  <c r="FB348" i="20"/>
  <c r="FA348" i="20"/>
  <c r="EZ348" i="20"/>
  <c r="EY348" i="20"/>
  <c r="EX348" i="20"/>
  <c r="EW348" i="20"/>
  <c r="EV348" i="20"/>
  <c r="EU348" i="20"/>
  <c r="ET348" i="20"/>
  <c r="ES348" i="20"/>
  <c r="ER348" i="20"/>
  <c r="EQ348" i="20"/>
  <c r="EP348" i="20"/>
  <c r="EO348" i="20"/>
  <c r="EN348" i="20"/>
  <c r="EM348" i="20"/>
  <c r="EL348" i="20"/>
  <c r="EK348" i="20"/>
  <c r="EJ348" i="20"/>
  <c r="EI348" i="20"/>
  <c r="EH348" i="20"/>
  <c r="FG347" i="20"/>
  <c r="FF347" i="20"/>
  <c r="FE347" i="20"/>
  <c r="FD347" i="20"/>
  <c r="FC347" i="20"/>
  <c r="FB347" i="20"/>
  <c r="FA347" i="20"/>
  <c r="EZ347" i="20"/>
  <c r="EY347" i="20"/>
  <c r="EX347" i="20"/>
  <c r="EW347" i="20"/>
  <c r="EV347" i="20"/>
  <c r="EU347" i="20"/>
  <c r="ET347" i="20"/>
  <c r="ES347" i="20"/>
  <c r="ER347" i="20"/>
  <c r="EQ347" i="20"/>
  <c r="EP347" i="20"/>
  <c r="EO347" i="20"/>
  <c r="EN347" i="20"/>
  <c r="EM347" i="20"/>
  <c r="EL347" i="20"/>
  <c r="EK347" i="20"/>
  <c r="EJ347" i="20"/>
  <c r="EI347" i="20"/>
  <c r="EH347" i="20"/>
  <c r="FG346" i="20"/>
  <c r="FF346" i="20"/>
  <c r="FE346" i="20"/>
  <c r="FD346" i="20"/>
  <c r="FC346" i="20"/>
  <c r="FB346" i="20"/>
  <c r="FA346" i="20"/>
  <c r="EZ346" i="20"/>
  <c r="EY346" i="20"/>
  <c r="EX346" i="20"/>
  <c r="EW346" i="20"/>
  <c r="EV346" i="20"/>
  <c r="EU346" i="20"/>
  <c r="ET346" i="20"/>
  <c r="ES346" i="20"/>
  <c r="ER346" i="20"/>
  <c r="EQ346" i="20"/>
  <c r="EP346" i="20"/>
  <c r="EO346" i="20"/>
  <c r="EN346" i="20"/>
  <c r="EM346" i="20"/>
  <c r="EL346" i="20"/>
  <c r="EK346" i="20"/>
  <c r="EJ346" i="20"/>
  <c r="EI346" i="20"/>
  <c r="EH346" i="20"/>
  <c r="FG345" i="20"/>
  <c r="FF345" i="20"/>
  <c r="FE345" i="20"/>
  <c r="FD345" i="20"/>
  <c r="FC345" i="20"/>
  <c r="FB345" i="20"/>
  <c r="FA345" i="20"/>
  <c r="EZ345" i="20"/>
  <c r="EY345" i="20"/>
  <c r="EX345" i="20"/>
  <c r="EW345" i="20"/>
  <c r="EV345" i="20"/>
  <c r="EU345" i="20"/>
  <c r="ET345" i="20"/>
  <c r="ES345" i="20"/>
  <c r="ER345" i="20"/>
  <c r="EQ345" i="20"/>
  <c r="EP345" i="20"/>
  <c r="EO345" i="20"/>
  <c r="EN345" i="20"/>
  <c r="EM345" i="20"/>
  <c r="EL345" i="20"/>
  <c r="EK345" i="20"/>
  <c r="EJ345" i="20"/>
  <c r="EI345" i="20"/>
  <c r="EH345" i="20"/>
  <c r="FG344" i="20"/>
  <c r="FF344" i="20"/>
  <c r="FE344" i="20"/>
  <c r="FD344" i="20"/>
  <c r="FC344" i="20"/>
  <c r="FB344" i="20"/>
  <c r="FA344" i="20"/>
  <c r="EZ344" i="20"/>
  <c r="EY344" i="20"/>
  <c r="EX344" i="20"/>
  <c r="EW344" i="20"/>
  <c r="EV344" i="20"/>
  <c r="EU344" i="20"/>
  <c r="ET344" i="20"/>
  <c r="ES344" i="20"/>
  <c r="ER344" i="20"/>
  <c r="EQ344" i="20"/>
  <c r="EP344" i="20"/>
  <c r="EO344" i="20"/>
  <c r="EN344" i="20"/>
  <c r="EM344" i="20"/>
  <c r="EL344" i="20"/>
  <c r="EK344" i="20"/>
  <c r="EJ344" i="20"/>
  <c r="EI344" i="20"/>
  <c r="EH344" i="20"/>
  <c r="FG343" i="20"/>
  <c r="FF343" i="20"/>
  <c r="FE343" i="20"/>
  <c r="FD343" i="20"/>
  <c r="FC343" i="20"/>
  <c r="FB343" i="20"/>
  <c r="FA343" i="20"/>
  <c r="EZ343" i="20"/>
  <c r="EY343" i="20"/>
  <c r="EX343" i="20"/>
  <c r="EW343" i="20"/>
  <c r="EV343" i="20"/>
  <c r="EU343" i="20"/>
  <c r="ET343" i="20"/>
  <c r="ES343" i="20"/>
  <c r="ER343" i="20"/>
  <c r="EQ343" i="20"/>
  <c r="EP343" i="20"/>
  <c r="EO343" i="20"/>
  <c r="EN343" i="20"/>
  <c r="EM343" i="20"/>
  <c r="EL343" i="20"/>
  <c r="EK343" i="20"/>
  <c r="EJ343" i="20"/>
  <c r="EI343" i="20"/>
  <c r="EH343" i="20"/>
  <c r="FG342" i="20"/>
  <c r="FF342" i="20"/>
  <c r="FE342" i="20"/>
  <c r="FD342" i="20"/>
  <c r="FC342" i="20"/>
  <c r="FB342" i="20"/>
  <c r="FA342" i="20"/>
  <c r="EZ342" i="20"/>
  <c r="EY342" i="20"/>
  <c r="EX342" i="20"/>
  <c r="EW342" i="20"/>
  <c r="EV342" i="20"/>
  <c r="EU342" i="20"/>
  <c r="ET342" i="20"/>
  <c r="ES342" i="20"/>
  <c r="ER342" i="20"/>
  <c r="EQ342" i="20"/>
  <c r="EP342" i="20"/>
  <c r="EO342" i="20"/>
  <c r="EN342" i="20"/>
  <c r="EM342" i="20"/>
  <c r="EL342" i="20"/>
  <c r="EK342" i="20"/>
  <c r="EJ342" i="20"/>
  <c r="EI342" i="20"/>
  <c r="EH342" i="20"/>
  <c r="FG341" i="20"/>
  <c r="FF341" i="20"/>
  <c r="FE341" i="20"/>
  <c r="FD341" i="20"/>
  <c r="FC341" i="20"/>
  <c r="FB341" i="20"/>
  <c r="FA341" i="20"/>
  <c r="EZ341" i="20"/>
  <c r="EY341" i="20"/>
  <c r="EX341" i="20"/>
  <c r="EW341" i="20"/>
  <c r="EV341" i="20"/>
  <c r="EU341" i="20"/>
  <c r="ET341" i="20"/>
  <c r="ES341" i="20"/>
  <c r="ER341" i="20"/>
  <c r="EQ341" i="20"/>
  <c r="EP341" i="20"/>
  <c r="EO341" i="20"/>
  <c r="EN341" i="20"/>
  <c r="EM341" i="20"/>
  <c r="EL341" i="20"/>
  <c r="EK341" i="20"/>
  <c r="EJ341" i="20"/>
  <c r="EI341" i="20"/>
  <c r="EH341" i="20"/>
  <c r="FG340" i="20"/>
  <c r="FF340" i="20"/>
  <c r="FE340" i="20"/>
  <c r="FD340" i="20"/>
  <c r="FC340" i="20"/>
  <c r="FB340" i="20"/>
  <c r="FA340" i="20"/>
  <c r="EZ340" i="20"/>
  <c r="EY340" i="20"/>
  <c r="EX340" i="20"/>
  <c r="EW340" i="20"/>
  <c r="EV340" i="20"/>
  <c r="EU340" i="20"/>
  <c r="ET340" i="20"/>
  <c r="ES340" i="20"/>
  <c r="ER340" i="20"/>
  <c r="EQ340" i="20"/>
  <c r="EP340" i="20"/>
  <c r="EO340" i="20"/>
  <c r="EN340" i="20"/>
  <c r="EM340" i="20"/>
  <c r="EL340" i="20"/>
  <c r="EK340" i="20"/>
  <c r="EJ340" i="20"/>
  <c r="EI340" i="20"/>
  <c r="EH340" i="20"/>
  <c r="FG339" i="20"/>
  <c r="FF339" i="20"/>
  <c r="FE339" i="20"/>
  <c r="FD339" i="20"/>
  <c r="FC339" i="20"/>
  <c r="FB339" i="20"/>
  <c r="FA339" i="20"/>
  <c r="EZ339" i="20"/>
  <c r="EY339" i="20"/>
  <c r="EX339" i="20"/>
  <c r="EW339" i="20"/>
  <c r="EV339" i="20"/>
  <c r="EU339" i="20"/>
  <c r="ET339" i="20"/>
  <c r="ES339" i="20"/>
  <c r="ER339" i="20"/>
  <c r="EQ339" i="20"/>
  <c r="EP339" i="20"/>
  <c r="EO339" i="20"/>
  <c r="EN339" i="20"/>
  <c r="EM339" i="20"/>
  <c r="EL339" i="20"/>
  <c r="EK339" i="20"/>
  <c r="EJ339" i="20"/>
  <c r="EI339" i="20"/>
  <c r="EH339" i="20"/>
  <c r="FG338" i="20"/>
  <c r="FF338" i="20"/>
  <c r="FE338" i="20"/>
  <c r="FD338" i="20"/>
  <c r="FC338" i="20"/>
  <c r="FB338" i="20"/>
  <c r="FA338" i="20"/>
  <c r="EZ338" i="20"/>
  <c r="EY338" i="20"/>
  <c r="EX338" i="20"/>
  <c r="EW338" i="20"/>
  <c r="EV338" i="20"/>
  <c r="EU338" i="20"/>
  <c r="ET338" i="20"/>
  <c r="ES338" i="20"/>
  <c r="ER338" i="20"/>
  <c r="EQ338" i="20"/>
  <c r="EP338" i="20"/>
  <c r="EO338" i="20"/>
  <c r="EN338" i="20"/>
  <c r="EM338" i="20"/>
  <c r="EL338" i="20"/>
  <c r="EK338" i="20"/>
  <c r="EJ338" i="20"/>
  <c r="EI338" i="20"/>
  <c r="EH338" i="20"/>
  <c r="FG337" i="20"/>
  <c r="FF337" i="20"/>
  <c r="FE337" i="20"/>
  <c r="FD337" i="20"/>
  <c r="FC337" i="20"/>
  <c r="FB337" i="20"/>
  <c r="FA337" i="20"/>
  <c r="EZ337" i="20"/>
  <c r="EY337" i="20"/>
  <c r="EX337" i="20"/>
  <c r="EW337" i="20"/>
  <c r="EV337" i="20"/>
  <c r="EU337" i="20"/>
  <c r="ET337" i="20"/>
  <c r="ES337" i="20"/>
  <c r="ER337" i="20"/>
  <c r="EQ337" i="20"/>
  <c r="EP337" i="20"/>
  <c r="EO337" i="20"/>
  <c r="EN337" i="20"/>
  <c r="EM337" i="20"/>
  <c r="EL337" i="20"/>
  <c r="EK337" i="20"/>
  <c r="EJ337" i="20"/>
  <c r="EI337" i="20"/>
  <c r="EH337" i="20"/>
  <c r="FG336" i="20"/>
  <c r="FF336" i="20"/>
  <c r="FE336" i="20"/>
  <c r="FD336" i="20"/>
  <c r="FC336" i="20"/>
  <c r="FB336" i="20"/>
  <c r="FA336" i="20"/>
  <c r="EZ336" i="20"/>
  <c r="EY336" i="20"/>
  <c r="EX336" i="20"/>
  <c r="EW336" i="20"/>
  <c r="EV336" i="20"/>
  <c r="EU336" i="20"/>
  <c r="ET336" i="20"/>
  <c r="ES336" i="20"/>
  <c r="ER336" i="20"/>
  <c r="EQ336" i="20"/>
  <c r="EP336" i="20"/>
  <c r="EO336" i="20"/>
  <c r="EN336" i="20"/>
  <c r="EM336" i="20"/>
  <c r="EL336" i="20"/>
  <c r="EK336" i="20"/>
  <c r="EJ336" i="20"/>
  <c r="EI336" i="20"/>
  <c r="EH336" i="20"/>
  <c r="FG335" i="20"/>
  <c r="FF335" i="20"/>
  <c r="FE335" i="20"/>
  <c r="FD335" i="20"/>
  <c r="FC335" i="20"/>
  <c r="FB335" i="20"/>
  <c r="FA335" i="20"/>
  <c r="EZ335" i="20"/>
  <c r="EY335" i="20"/>
  <c r="EX335" i="20"/>
  <c r="EW335" i="20"/>
  <c r="EV335" i="20"/>
  <c r="EU335" i="20"/>
  <c r="ET335" i="20"/>
  <c r="ES335" i="20"/>
  <c r="ER335" i="20"/>
  <c r="EQ335" i="20"/>
  <c r="EP335" i="20"/>
  <c r="EO335" i="20"/>
  <c r="EN335" i="20"/>
  <c r="EM335" i="20"/>
  <c r="EL335" i="20"/>
  <c r="EK335" i="20"/>
  <c r="EJ335" i="20"/>
  <c r="EI335" i="20"/>
  <c r="EH335" i="20"/>
  <c r="FG334" i="20"/>
  <c r="FF334" i="20"/>
  <c r="FE334" i="20"/>
  <c r="FD334" i="20"/>
  <c r="FC334" i="20"/>
  <c r="FB334" i="20"/>
  <c r="FA334" i="20"/>
  <c r="EZ334" i="20"/>
  <c r="EY334" i="20"/>
  <c r="EX334" i="20"/>
  <c r="EW334" i="20"/>
  <c r="EV334" i="20"/>
  <c r="EU334" i="20"/>
  <c r="ET334" i="20"/>
  <c r="ES334" i="20"/>
  <c r="ER334" i="20"/>
  <c r="EQ334" i="20"/>
  <c r="EP334" i="20"/>
  <c r="EO334" i="20"/>
  <c r="EN334" i="20"/>
  <c r="EM334" i="20"/>
  <c r="EL334" i="20"/>
  <c r="EK334" i="20"/>
  <c r="EJ334" i="20"/>
  <c r="EI334" i="20"/>
  <c r="EH334" i="20"/>
  <c r="FG333" i="20"/>
  <c r="FF333" i="20"/>
  <c r="FE333" i="20"/>
  <c r="FD333" i="20"/>
  <c r="FC333" i="20"/>
  <c r="FB333" i="20"/>
  <c r="FA333" i="20"/>
  <c r="EZ333" i="20"/>
  <c r="EY333" i="20"/>
  <c r="EX333" i="20"/>
  <c r="EW333" i="20"/>
  <c r="EV333" i="20"/>
  <c r="EU333" i="20"/>
  <c r="ET333" i="20"/>
  <c r="ES333" i="20"/>
  <c r="ER333" i="20"/>
  <c r="EQ333" i="20"/>
  <c r="EP333" i="20"/>
  <c r="EO333" i="20"/>
  <c r="EN333" i="20"/>
  <c r="EM333" i="20"/>
  <c r="EL333" i="20"/>
  <c r="EK333" i="20"/>
  <c r="EJ333" i="20"/>
  <c r="EI333" i="20"/>
  <c r="EH333" i="20"/>
  <c r="FG332" i="20"/>
  <c r="FF332" i="20"/>
  <c r="FE332" i="20"/>
  <c r="FD332" i="20"/>
  <c r="FC332" i="20"/>
  <c r="FB332" i="20"/>
  <c r="FA332" i="20"/>
  <c r="EZ332" i="20"/>
  <c r="EY332" i="20"/>
  <c r="EX332" i="20"/>
  <c r="EW332" i="20"/>
  <c r="EV332" i="20"/>
  <c r="EU332" i="20"/>
  <c r="ET332" i="20"/>
  <c r="ES332" i="20"/>
  <c r="ER332" i="20"/>
  <c r="EQ332" i="20"/>
  <c r="EP332" i="20"/>
  <c r="EO332" i="20"/>
  <c r="EN332" i="20"/>
  <c r="EM332" i="20"/>
  <c r="EL332" i="20"/>
  <c r="EK332" i="20"/>
  <c r="EJ332" i="20"/>
  <c r="EI332" i="20"/>
  <c r="EH332" i="20"/>
  <c r="FG331" i="20"/>
  <c r="FF331" i="20"/>
  <c r="FE331" i="20"/>
  <c r="FD331" i="20"/>
  <c r="FC331" i="20"/>
  <c r="FB331" i="20"/>
  <c r="FA331" i="20"/>
  <c r="EZ331" i="20"/>
  <c r="EY331" i="20"/>
  <c r="EX331" i="20"/>
  <c r="EW331" i="20"/>
  <c r="EV331" i="20"/>
  <c r="EU331" i="20"/>
  <c r="ET331" i="20"/>
  <c r="ES331" i="20"/>
  <c r="ER331" i="20"/>
  <c r="EQ331" i="20"/>
  <c r="EP331" i="20"/>
  <c r="EO331" i="20"/>
  <c r="EN331" i="20"/>
  <c r="EM331" i="20"/>
  <c r="EL331" i="20"/>
  <c r="EK331" i="20"/>
  <c r="EJ331" i="20"/>
  <c r="EI331" i="20"/>
  <c r="EH331" i="20"/>
  <c r="FG330" i="20"/>
  <c r="FF330" i="20"/>
  <c r="FE330" i="20"/>
  <c r="FD330" i="20"/>
  <c r="FC330" i="20"/>
  <c r="FB330" i="20"/>
  <c r="FA330" i="20"/>
  <c r="EZ330" i="20"/>
  <c r="EY330" i="20"/>
  <c r="EX330" i="20"/>
  <c r="EW330" i="20"/>
  <c r="EV330" i="20"/>
  <c r="EU330" i="20"/>
  <c r="ET330" i="20"/>
  <c r="ES330" i="20"/>
  <c r="ER330" i="20"/>
  <c r="EQ330" i="20"/>
  <c r="EP330" i="20"/>
  <c r="EO330" i="20"/>
  <c r="EN330" i="20"/>
  <c r="EM330" i="20"/>
  <c r="EL330" i="20"/>
  <c r="EK330" i="20"/>
  <c r="EJ330" i="20"/>
  <c r="EI330" i="20"/>
  <c r="EH330" i="20"/>
  <c r="FG329" i="20"/>
  <c r="FF329" i="20"/>
  <c r="FE329" i="20"/>
  <c r="FD329" i="20"/>
  <c r="FC329" i="20"/>
  <c r="FB329" i="20"/>
  <c r="FA329" i="20"/>
  <c r="EZ329" i="20"/>
  <c r="EY329" i="20"/>
  <c r="EX329" i="20"/>
  <c r="EW329" i="20"/>
  <c r="EV329" i="20"/>
  <c r="EU329" i="20"/>
  <c r="ET329" i="20"/>
  <c r="ES329" i="20"/>
  <c r="ER329" i="20"/>
  <c r="EQ329" i="20"/>
  <c r="EP329" i="20"/>
  <c r="EO329" i="20"/>
  <c r="EN329" i="20"/>
  <c r="EM329" i="20"/>
  <c r="EL329" i="20"/>
  <c r="EK329" i="20"/>
  <c r="EJ329" i="20"/>
  <c r="EI329" i="20"/>
  <c r="EH329" i="20"/>
  <c r="FG328" i="20"/>
  <c r="FF328" i="20"/>
  <c r="FE328" i="20"/>
  <c r="FD328" i="20"/>
  <c r="FC328" i="20"/>
  <c r="FB328" i="20"/>
  <c r="FA328" i="20"/>
  <c r="EZ328" i="20"/>
  <c r="EY328" i="20"/>
  <c r="EX328" i="20"/>
  <c r="EW328" i="20"/>
  <c r="EV328" i="20"/>
  <c r="EU328" i="20"/>
  <c r="ET328" i="20"/>
  <c r="ES328" i="20"/>
  <c r="ER328" i="20"/>
  <c r="EQ328" i="20"/>
  <c r="EP328" i="20"/>
  <c r="EO328" i="20"/>
  <c r="EN328" i="20"/>
  <c r="EM328" i="20"/>
  <c r="EL328" i="20"/>
  <c r="EK328" i="20"/>
  <c r="EJ328" i="20"/>
  <c r="EI328" i="20"/>
  <c r="EH328" i="20"/>
  <c r="FG327" i="20"/>
  <c r="FF327" i="20"/>
  <c r="FE327" i="20"/>
  <c r="FD327" i="20"/>
  <c r="FC327" i="20"/>
  <c r="FB327" i="20"/>
  <c r="FA327" i="20"/>
  <c r="EZ327" i="20"/>
  <c r="EY327" i="20"/>
  <c r="EX327" i="20"/>
  <c r="EW327" i="20"/>
  <c r="EV327" i="20"/>
  <c r="EU327" i="20"/>
  <c r="ET327" i="20"/>
  <c r="ES327" i="20"/>
  <c r="ER327" i="20"/>
  <c r="EQ327" i="20"/>
  <c r="EP327" i="20"/>
  <c r="EO327" i="20"/>
  <c r="EN327" i="20"/>
  <c r="EM327" i="20"/>
  <c r="EL327" i="20"/>
  <c r="EK327" i="20"/>
  <c r="EJ327" i="20"/>
  <c r="EI327" i="20"/>
  <c r="EH327" i="20"/>
  <c r="FG326" i="20"/>
  <c r="FF326" i="20"/>
  <c r="FE326" i="20"/>
  <c r="FD326" i="20"/>
  <c r="FC326" i="20"/>
  <c r="FB326" i="20"/>
  <c r="FA326" i="20"/>
  <c r="EZ326" i="20"/>
  <c r="EY326" i="20"/>
  <c r="EX326" i="20"/>
  <c r="EW326" i="20"/>
  <c r="EV326" i="20"/>
  <c r="EU326" i="20"/>
  <c r="ET326" i="20"/>
  <c r="ES326" i="20"/>
  <c r="ER326" i="20"/>
  <c r="EQ326" i="20"/>
  <c r="EP326" i="20"/>
  <c r="EO326" i="20"/>
  <c r="EN326" i="20"/>
  <c r="EM326" i="20"/>
  <c r="EL326" i="20"/>
  <c r="EK326" i="20"/>
  <c r="EJ326" i="20"/>
  <c r="EI326" i="20"/>
  <c r="EH326" i="20"/>
  <c r="FG325" i="20"/>
  <c r="FF325" i="20"/>
  <c r="FE325" i="20"/>
  <c r="FD325" i="20"/>
  <c r="FC325" i="20"/>
  <c r="FB325" i="20"/>
  <c r="FA325" i="20"/>
  <c r="EZ325" i="20"/>
  <c r="EY325" i="20"/>
  <c r="EX325" i="20"/>
  <c r="EW325" i="20"/>
  <c r="EV325" i="20"/>
  <c r="EU325" i="20"/>
  <c r="ET325" i="20"/>
  <c r="ES325" i="20"/>
  <c r="ER325" i="20"/>
  <c r="EQ325" i="20"/>
  <c r="EP325" i="20"/>
  <c r="EO325" i="20"/>
  <c r="EN325" i="20"/>
  <c r="EM325" i="20"/>
  <c r="EL325" i="20"/>
  <c r="EK325" i="20"/>
  <c r="EJ325" i="20"/>
  <c r="EI325" i="20"/>
  <c r="EH325" i="20"/>
  <c r="FG324" i="20"/>
  <c r="FF324" i="20"/>
  <c r="FE324" i="20"/>
  <c r="FD324" i="20"/>
  <c r="FC324" i="20"/>
  <c r="FB324" i="20"/>
  <c r="FA324" i="20"/>
  <c r="EZ324" i="20"/>
  <c r="EY324" i="20"/>
  <c r="EX324" i="20"/>
  <c r="EW324" i="20"/>
  <c r="EV324" i="20"/>
  <c r="EU324" i="20"/>
  <c r="ET324" i="20"/>
  <c r="ES324" i="20"/>
  <c r="ER324" i="20"/>
  <c r="EQ324" i="20"/>
  <c r="EP324" i="20"/>
  <c r="EO324" i="20"/>
  <c r="EN324" i="20"/>
  <c r="EM324" i="20"/>
  <c r="EL324" i="20"/>
  <c r="EK324" i="20"/>
  <c r="EJ324" i="20"/>
  <c r="EI324" i="20"/>
  <c r="EH324" i="20"/>
  <c r="FG323" i="20"/>
  <c r="FF323" i="20"/>
  <c r="FE323" i="20"/>
  <c r="FD323" i="20"/>
  <c r="FC323" i="20"/>
  <c r="FB323" i="20"/>
  <c r="FA323" i="20"/>
  <c r="EZ323" i="20"/>
  <c r="EY323" i="20"/>
  <c r="EX323" i="20"/>
  <c r="EW323" i="20"/>
  <c r="EV323" i="20"/>
  <c r="EU323" i="20"/>
  <c r="ET323" i="20"/>
  <c r="ES323" i="20"/>
  <c r="ER323" i="20"/>
  <c r="EQ323" i="20"/>
  <c r="EP323" i="20"/>
  <c r="EO323" i="20"/>
  <c r="EN323" i="20"/>
  <c r="EM323" i="20"/>
  <c r="EL323" i="20"/>
  <c r="EK323" i="20"/>
  <c r="EJ323" i="20"/>
  <c r="EI323" i="20"/>
  <c r="EH323" i="20"/>
  <c r="FG322" i="20"/>
  <c r="FF322" i="20"/>
  <c r="FE322" i="20"/>
  <c r="FD322" i="20"/>
  <c r="FC322" i="20"/>
  <c r="FB322" i="20"/>
  <c r="FA322" i="20"/>
  <c r="EZ322" i="20"/>
  <c r="EY322" i="20"/>
  <c r="EX322" i="20"/>
  <c r="EW322" i="20"/>
  <c r="EV322" i="20"/>
  <c r="EU322" i="20"/>
  <c r="ET322" i="20"/>
  <c r="ES322" i="20"/>
  <c r="ER322" i="20"/>
  <c r="EQ322" i="20"/>
  <c r="EP322" i="20"/>
  <c r="EO322" i="20"/>
  <c r="EN322" i="20"/>
  <c r="EM322" i="20"/>
  <c r="EL322" i="20"/>
  <c r="EK322" i="20"/>
  <c r="EJ322" i="20"/>
  <c r="EI322" i="20"/>
  <c r="EH322" i="20"/>
  <c r="FG321" i="20"/>
  <c r="FF321" i="20"/>
  <c r="FE321" i="20"/>
  <c r="FD321" i="20"/>
  <c r="FC321" i="20"/>
  <c r="FB321" i="20"/>
  <c r="FA321" i="20"/>
  <c r="EZ321" i="20"/>
  <c r="EY321" i="20"/>
  <c r="EX321" i="20"/>
  <c r="EW321" i="20"/>
  <c r="EV321" i="20"/>
  <c r="EU321" i="20"/>
  <c r="ET321" i="20"/>
  <c r="ES321" i="20"/>
  <c r="ER321" i="20"/>
  <c r="EQ321" i="20"/>
  <c r="EP321" i="20"/>
  <c r="EO321" i="20"/>
  <c r="EN321" i="20"/>
  <c r="EM321" i="20"/>
  <c r="EL321" i="20"/>
  <c r="EK321" i="20"/>
  <c r="EJ321" i="20"/>
  <c r="EI321" i="20"/>
  <c r="EH321" i="20"/>
  <c r="FG320" i="20"/>
  <c r="FF320" i="20"/>
  <c r="FE320" i="20"/>
  <c r="FD320" i="20"/>
  <c r="FC320" i="20"/>
  <c r="FB320" i="20"/>
  <c r="FA320" i="20"/>
  <c r="EZ320" i="20"/>
  <c r="EY320" i="20"/>
  <c r="EX320" i="20"/>
  <c r="EW320" i="20"/>
  <c r="EV320" i="20"/>
  <c r="EU320" i="20"/>
  <c r="ET320" i="20"/>
  <c r="ES320" i="20"/>
  <c r="ER320" i="20"/>
  <c r="EQ320" i="20"/>
  <c r="EP320" i="20"/>
  <c r="EO320" i="20"/>
  <c r="EN320" i="20"/>
  <c r="EM320" i="20"/>
  <c r="EL320" i="20"/>
  <c r="EK320" i="20"/>
  <c r="EJ320" i="20"/>
  <c r="EI320" i="20"/>
  <c r="EH320" i="20"/>
  <c r="FG319" i="20"/>
  <c r="FF319" i="20"/>
  <c r="FE319" i="20"/>
  <c r="FD319" i="20"/>
  <c r="FC319" i="20"/>
  <c r="FB319" i="20"/>
  <c r="FA319" i="20"/>
  <c r="EZ319" i="20"/>
  <c r="EY319" i="20"/>
  <c r="EX319" i="20"/>
  <c r="EW319" i="20"/>
  <c r="EV319" i="20"/>
  <c r="EU319" i="20"/>
  <c r="ET319" i="20"/>
  <c r="ES319" i="20"/>
  <c r="ER319" i="20"/>
  <c r="EQ319" i="20"/>
  <c r="EP319" i="20"/>
  <c r="EO319" i="20"/>
  <c r="EN319" i="20"/>
  <c r="EM319" i="20"/>
  <c r="EL319" i="20"/>
  <c r="EK319" i="20"/>
  <c r="EJ319" i="20"/>
  <c r="EI319" i="20"/>
  <c r="EH319" i="20"/>
  <c r="FG318" i="20"/>
  <c r="FF318" i="20"/>
  <c r="FE318" i="20"/>
  <c r="FD318" i="20"/>
  <c r="FC318" i="20"/>
  <c r="FB318" i="20"/>
  <c r="FA318" i="20"/>
  <c r="EZ318" i="20"/>
  <c r="EY318" i="20"/>
  <c r="EX318" i="20"/>
  <c r="EW318" i="20"/>
  <c r="EV318" i="20"/>
  <c r="EU318" i="20"/>
  <c r="ET318" i="20"/>
  <c r="ES318" i="20"/>
  <c r="ER318" i="20"/>
  <c r="EQ318" i="20"/>
  <c r="EP318" i="20"/>
  <c r="EO318" i="20"/>
  <c r="EN318" i="20"/>
  <c r="EM318" i="20"/>
  <c r="EL318" i="20"/>
  <c r="EK318" i="20"/>
  <c r="EJ318" i="20"/>
  <c r="EI318" i="20"/>
  <c r="EH318" i="20"/>
  <c r="FG317" i="20"/>
  <c r="FF317" i="20"/>
  <c r="FE317" i="20"/>
  <c r="FD317" i="20"/>
  <c r="FC317" i="20"/>
  <c r="FB317" i="20"/>
  <c r="FA317" i="20"/>
  <c r="EZ317" i="20"/>
  <c r="EY317" i="20"/>
  <c r="EX317" i="20"/>
  <c r="EW317" i="20"/>
  <c r="EV317" i="20"/>
  <c r="EU317" i="20"/>
  <c r="ET317" i="20"/>
  <c r="ES317" i="20"/>
  <c r="ER317" i="20"/>
  <c r="EQ317" i="20"/>
  <c r="EP317" i="20"/>
  <c r="EO317" i="20"/>
  <c r="EN317" i="20"/>
  <c r="EM317" i="20"/>
  <c r="EL317" i="20"/>
  <c r="EK317" i="20"/>
  <c r="EJ317" i="20"/>
  <c r="EI317" i="20"/>
  <c r="EH317" i="20"/>
  <c r="FG316" i="20"/>
  <c r="FF316" i="20"/>
  <c r="FE316" i="20"/>
  <c r="FD316" i="20"/>
  <c r="FC316" i="20"/>
  <c r="FB316" i="20"/>
  <c r="FA316" i="20"/>
  <c r="EZ316" i="20"/>
  <c r="EY316" i="20"/>
  <c r="EX316" i="20"/>
  <c r="EW316" i="20"/>
  <c r="EV316" i="20"/>
  <c r="EU316" i="20"/>
  <c r="ET316" i="20"/>
  <c r="ES316" i="20"/>
  <c r="ER316" i="20"/>
  <c r="EQ316" i="20"/>
  <c r="EP316" i="20"/>
  <c r="EO316" i="20"/>
  <c r="EN316" i="20"/>
  <c r="EM316" i="20"/>
  <c r="EL316" i="20"/>
  <c r="EK316" i="20"/>
  <c r="EJ316" i="20"/>
  <c r="EI316" i="20"/>
  <c r="EH316" i="20"/>
  <c r="FG315" i="20"/>
  <c r="FF315" i="20"/>
  <c r="FE315" i="20"/>
  <c r="FD315" i="20"/>
  <c r="FC315" i="20"/>
  <c r="FB315" i="20"/>
  <c r="FA315" i="20"/>
  <c r="EZ315" i="20"/>
  <c r="EY315" i="20"/>
  <c r="EX315" i="20"/>
  <c r="EW315" i="20"/>
  <c r="EV315" i="20"/>
  <c r="EU315" i="20"/>
  <c r="ET315" i="20"/>
  <c r="ES315" i="20"/>
  <c r="ER315" i="20"/>
  <c r="EQ315" i="20"/>
  <c r="EP315" i="20"/>
  <c r="EO315" i="20"/>
  <c r="EN315" i="20"/>
  <c r="EM315" i="20"/>
  <c r="EL315" i="20"/>
  <c r="EK315" i="20"/>
  <c r="EJ315" i="20"/>
  <c r="EI315" i="20"/>
  <c r="EH315" i="20"/>
  <c r="FG314" i="20"/>
  <c r="FF314" i="20"/>
  <c r="FE314" i="20"/>
  <c r="FD314" i="20"/>
  <c r="FC314" i="20"/>
  <c r="FB314" i="20"/>
  <c r="FA314" i="20"/>
  <c r="EZ314" i="20"/>
  <c r="EY314" i="20"/>
  <c r="EX314" i="20"/>
  <c r="EW314" i="20"/>
  <c r="EV314" i="20"/>
  <c r="EU314" i="20"/>
  <c r="ET314" i="20"/>
  <c r="ES314" i="20"/>
  <c r="ER314" i="20"/>
  <c r="EQ314" i="20"/>
  <c r="EP314" i="20"/>
  <c r="EO314" i="20"/>
  <c r="EN314" i="20"/>
  <c r="EM314" i="20"/>
  <c r="EL314" i="20"/>
  <c r="EK314" i="20"/>
  <c r="EJ314" i="20"/>
  <c r="EI314" i="20"/>
  <c r="EH314" i="20"/>
  <c r="FG313" i="20"/>
  <c r="FF313" i="20"/>
  <c r="FE313" i="20"/>
  <c r="FD313" i="20"/>
  <c r="FC313" i="20"/>
  <c r="FB313" i="20"/>
  <c r="FA313" i="20"/>
  <c r="EZ313" i="20"/>
  <c r="EY313" i="20"/>
  <c r="EX313" i="20"/>
  <c r="EW313" i="20"/>
  <c r="EV313" i="20"/>
  <c r="EU313" i="20"/>
  <c r="ET313" i="20"/>
  <c r="ES313" i="20"/>
  <c r="ER313" i="20"/>
  <c r="EQ313" i="20"/>
  <c r="EP313" i="20"/>
  <c r="EO313" i="20"/>
  <c r="EN313" i="20"/>
  <c r="EM313" i="20"/>
  <c r="EL313" i="20"/>
  <c r="EK313" i="20"/>
  <c r="EJ313" i="20"/>
  <c r="EI313" i="20"/>
  <c r="EH313" i="20"/>
  <c r="FG312" i="20"/>
  <c r="FF312" i="20"/>
  <c r="FE312" i="20"/>
  <c r="FD312" i="20"/>
  <c r="FC312" i="20"/>
  <c r="FB312" i="20"/>
  <c r="FA312" i="20"/>
  <c r="EZ312" i="20"/>
  <c r="EY312" i="20"/>
  <c r="EX312" i="20"/>
  <c r="EW312" i="20"/>
  <c r="EV312" i="20"/>
  <c r="EU312" i="20"/>
  <c r="ET312" i="20"/>
  <c r="ES312" i="20"/>
  <c r="ER312" i="20"/>
  <c r="EQ312" i="20"/>
  <c r="EP312" i="20"/>
  <c r="EO312" i="20"/>
  <c r="EN312" i="20"/>
  <c r="EM312" i="20"/>
  <c r="EL312" i="20"/>
  <c r="EK312" i="20"/>
  <c r="EJ312" i="20"/>
  <c r="EI312" i="20"/>
  <c r="EH312" i="20"/>
  <c r="FG311" i="20"/>
  <c r="FF311" i="20"/>
  <c r="FE311" i="20"/>
  <c r="FD311" i="20"/>
  <c r="FC311" i="20"/>
  <c r="FB311" i="20"/>
  <c r="FA311" i="20"/>
  <c r="EZ311" i="20"/>
  <c r="EY311" i="20"/>
  <c r="EX311" i="20"/>
  <c r="EW311" i="20"/>
  <c r="EV311" i="20"/>
  <c r="EU311" i="20"/>
  <c r="ET311" i="20"/>
  <c r="ES311" i="20"/>
  <c r="ER311" i="20"/>
  <c r="EQ311" i="20"/>
  <c r="EP311" i="20"/>
  <c r="EO311" i="20"/>
  <c r="EN311" i="20"/>
  <c r="EM311" i="20"/>
  <c r="EL311" i="20"/>
  <c r="EK311" i="20"/>
  <c r="EJ311" i="20"/>
  <c r="EI311" i="20"/>
  <c r="EH311" i="20"/>
  <c r="FG310" i="20"/>
  <c r="FF310" i="20"/>
  <c r="FE310" i="20"/>
  <c r="FD310" i="20"/>
  <c r="FC310" i="20"/>
  <c r="FB310" i="20"/>
  <c r="FA310" i="20"/>
  <c r="EZ310" i="20"/>
  <c r="EY310" i="20"/>
  <c r="EX310" i="20"/>
  <c r="EW310" i="20"/>
  <c r="EV310" i="20"/>
  <c r="EU310" i="20"/>
  <c r="ET310" i="20"/>
  <c r="ES310" i="20"/>
  <c r="ER310" i="20"/>
  <c r="EQ310" i="20"/>
  <c r="EP310" i="20"/>
  <c r="EO310" i="20"/>
  <c r="EN310" i="20"/>
  <c r="EM310" i="20"/>
  <c r="EL310" i="20"/>
  <c r="EK310" i="20"/>
  <c r="EJ310" i="20"/>
  <c r="EI310" i="20"/>
  <c r="EH310" i="20"/>
  <c r="FG309" i="20"/>
  <c r="FF309" i="20"/>
  <c r="FE309" i="20"/>
  <c r="FD309" i="20"/>
  <c r="FC309" i="20"/>
  <c r="FB309" i="20"/>
  <c r="FA309" i="20"/>
  <c r="EZ309" i="20"/>
  <c r="EY309" i="20"/>
  <c r="EX309" i="20"/>
  <c r="EW309" i="20"/>
  <c r="EV309" i="20"/>
  <c r="EU309" i="20"/>
  <c r="ET309" i="20"/>
  <c r="ES309" i="20"/>
  <c r="ER309" i="20"/>
  <c r="EQ309" i="20"/>
  <c r="EP309" i="20"/>
  <c r="EO309" i="20"/>
  <c r="EN309" i="20"/>
  <c r="EM309" i="20"/>
  <c r="EL309" i="20"/>
  <c r="EK309" i="20"/>
  <c r="EJ309" i="20"/>
  <c r="EI309" i="20"/>
  <c r="EH309" i="20"/>
  <c r="FG308" i="20"/>
  <c r="FF308" i="20"/>
  <c r="FE308" i="20"/>
  <c r="FD308" i="20"/>
  <c r="FC308" i="20"/>
  <c r="FB308" i="20"/>
  <c r="FA308" i="20"/>
  <c r="EZ308" i="20"/>
  <c r="EY308" i="20"/>
  <c r="EX308" i="20"/>
  <c r="EW308" i="20"/>
  <c r="EV308" i="20"/>
  <c r="EU308" i="20"/>
  <c r="ET308" i="20"/>
  <c r="ES308" i="20"/>
  <c r="ER308" i="20"/>
  <c r="EQ308" i="20"/>
  <c r="EP308" i="20"/>
  <c r="EO308" i="20"/>
  <c r="EN308" i="20"/>
  <c r="EM308" i="20"/>
  <c r="EL308" i="20"/>
  <c r="EK308" i="20"/>
  <c r="EJ308" i="20"/>
  <c r="EI308" i="20"/>
  <c r="EH308" i="20"/>
  <c r="FG307" i="20"/>
  <c r="FF307" i="20"/>
  <c r="FE307" i="20"/>
  <c r="FD307" i="20"/>
  <c r="FC307" i="20"/>
  <c r="FB307" i="20"/>
  <c r="FA307" i="20"/>
  <c r="EZ307" i="20"/>
  <c r="EY307" i="20"/>
  <c r="EX307" i="20"/>
  <c r="EW307" i="20"/>
  <c r="EV307" i="20"/>
  <c r="EU307" i="20"/>
  <c r="ET307" i="20"/>
  <c r="ES307" i="20"/>
  <c r="ER307" i="20"/>
  <c r="EQ307" i="20"/>
  <c r="EP307" i="20"/>
  <c r="EO307" i="20"/>
  <c r="EN307" i="20"/>
  <c r="EM307" i="20"/>
  <c r="EL307" i="20"/>
  <c r="EK307" i="20"/>
  <c r="EJ307" i="20"/>
  <c r="EI307" i="20"/>
  <c r="EH307" i="20"/>
  <c r="FG306" i="20"/>
  <c r="FF306" i="20"/>
  <c r="FE306" i="20"/>
  <c r="FD306" i="20"/>
  <c r="FC306" i="20"/>
  <c r="FB306" i="20"/>
  <c r="FA306" i="20"/>
  <c r="EZ306" i="20"/>
  <c r="EY306" i="20"/>
  <c r="EX306" i="20"/>
  <c r="EW306" i="20"/>
  <c r="EV306" i="20"/>
  <c r="EU306" i="20"/>
  <c r="ET306" i="20"/>
  <c r="ES306" i="20"/>
  <c r="ER306" i="20"/>
  <c r="EQ306" i="20"/>
  <c r="EP306" i="20"/>
  <c r="EO306" i="20"/>
  <c r="EN306" i="20"/>
  <c r="EM306" i="20"/>
  <c r="EL306" i="20"/>
  <c r="EK306" i="20"/>
  <c r="EJ306" i="20"/>
  <c r="EI306" i="20"/>
  <c r="EH306" i="20"/>
  <c r="FG305" i="20"/>
  <c r="FF305" i="20"/>
  <c r="FE305" i="20"/>
  <c r="FD305" i="20"/>
  <c r="FC305" i="20"/>
  <c r="FB305" i="20"/>
  <c r="FA305" i="20"/>
  <c r="EZ305" i="20"/>
  <c r="EY305" i="20"/>
  <c r="EX305" i="20"/>
  <c r="EW305" i="20"/>
  <c r="EV305" i="20"/>
  <c r="EU305" i="20"/>
  <c r="ET305" i="20"/>
  <c r="ES305" i="20"/>
  <c r="ER305" i="20"/>
  <c r="EQ305" i="20"/>
  <c r="EP305" i="20"/>
  <c r="EO305" i="20"/>
  <c r="EN305" i="20"/>
  <c r="EM305" i="20"/>
  <c r="EL305" i="20"/>
  <c r="EK305" i="20"/>
  <c r="EJ305" i="20"/>
  <c r="EI305" i="20"/>
  <c r="EH305" i="20"/>
  <c r="FG304" i="20"/>
  <c r="FF304" i="20"/>
  <c r="FE304" i="20"/>
  <c r="FD304" i="20"/>
  <c r="FC304" i="20"/>
  <c r="FB304" i="20"/>
  <c r="FA304" i="20"/>
  <c r="EZ304" i="20"/>
  <c r="EY304" i="20"/>
  <c r="EX304" i="20"/>
  <c r="EW304" i="20"/>
  <c r="EV304" i="20"/>
  <c r="EU304" i="20"/>
  <c r="ET304" i="20"/>
  <c r="ES304" i="20"/>
  <c r="ER304" i="20"/>
  <c r="EQ304" i="20"/>
  <c r="EP304" i="20"/>
  <c r="EO304" i="20"/>
  <c r="EN304" i="20"/>
  <c r="EM304" i="20"/>
  <c r="EL304" i="20"/>
  <c r="EK304" i="20"/>
  <c r="EJ304" i="20"/>
  <c r="EI304" i="20"/>
  <c r="EH304" i="20"/>
  <c r="FG303" i="20"/>
  <c r="FF303" i="20"/>
  <c r="FE303" i="20"/>
  <c r="FD303" i="20"/>
  <c r="FC303" i="20"/>
  <c r="FB303" i="20"/>
  <c r="FA303" i="20"/>
  <c r="EZ303" i="20"/>
  <c r="EY303" i="20"/>
  <c r="EX303" i="20"/>
  <c r="EW303" i="20"/>
  <c r="EV303" i="20"/>
  <c r="EU303" i="20"/>
  <c r="ET303" i="20"/>
  <c r="ES303" i="20"/>
  <c r="ER303" i="20"/>
  <c r="EQ303" i="20"/>
  <c r="EP303" i="20"/>
  <c r="EO303" i="20"/>
  <c r="EN303" i="20"/>
  <c r="EM303" i="20"/>
  <c r="EL303" i="20"/>
  <c r="EK303" i="20"/>
  <c r="EJ303" i="20"/>
  <c r="EI303" i="20"/>
  <c r="EH303" i="20"/>
  <c r="FG302" i="20"/>
  <c r="FF302" i="20"/>
  <c r="FE302" i="20"/>
  <c r="FD302" i="20"/>
  <c r="FC302" i="20"/>
  <c r="FB302" i="20"/>
  <c r="FA302" i="20"/>
  <c r="EZ302" i="20"/>
  <c r="EY302" i="20"/>
  <c r="EX302" i="20"/>
  <c r="EW302" i="20"/>
  <c r="EV302" i="20"/>
  <c r="EU302" i="20"/>
  <c r="ET302" i="20"/>
  <c r="ES302" i="20"/>
  <c r="ER302" i="20"/>
  <c r="EQ302" i="20"/>
  <c r="EP302" i="20"/>
  <c r="EO302" i="20"/>
  <c r="EN302" i="20"/>
  <c r="EM302" i="20"/>
  <c r="EL302" i="20"/>
  <c r="EK302" i="20"/>
  <c r="EJ302" i="20"/>
  <c r="EI302" i="20"/>
  <c r="EH302" i="20"/>
  <c r="FG301" i="20"/>
  <c r="FF301" i="20"/>
  <c r="FE301" i="20"/>
  <c r="FD301" i="20"/>
  <c r="FC301" i="20"/>
  <c r="FB301" i="20"/>
  <c r="FA301" i="20"/>
  <c r="EZ301" i="20"/>
  <c r="EY301" i="20"/>
  <c r="EX301" i="20"/>
  <c r="EW301" i="20"/>
  <c r="EV301" i="20"/>
  <c r="EU301" i="20"/>
  <c r="ET301" i="20"/>
  <c r="ES301" i="20"/>
  <c r="ER301" i="20"/>
  <c r="EQ301" i="20"/>
  <c r="EP301" i="20"/>
  <c r="EO301" i="20"/>
  <c r="EN301" i="20"/>
  <c r="EM301" i="20"/>
  <c r="EL301" i="20"/>
  <c r="EK301" i="20"/>
  <c r="EJ301" i="20"/>
  <c r="EI301" i="20"/>
  <c r="EH301" i="20"/>
  <c r="FG300" i="20"/>
  <c r="FF300" i="20"/>
  <c r="FE300" i="20"/>
  <c r="FD300" i="20"/>
  <c r="FC300" i="20"/>
  <c r="FB300" i="20"/>
  <c r="FA300" i="20"/>
  <c r="EZ300" i="20"/>
  <c r="EY300" i="20"/>
  <c r="EX300" i="20"/>
  <c r="EW300" i="20"/>
  <c r="EV300" i="20"/>
  <c r="EU300" i="20"/>
  <c r="ET300" i="20"/>
  <c r="ES300" i="20"/>
  <c r="ER300" i="20"/>
  <c r="EQ300" i="20"/>
  <c r="EP300" i="20"/>
  <c r="EO300" i="20"/>
  <c r="EN300" i="20"/>
  <c r="EM300" i="20"/>
  <c r="EL300" i="20"/>
  <c r="EK300" i="20"/>
  <c r="EJ300" i="20"/>
  <c r="EI300" i="20"/>
  <c r="EH300" i="20"/>
  <c r="FG299" i="20"/>
  <c r="FF299" i="20"/>
  <c r="FE299" i="20"/>
  <c r="FD299" i="20"/>
  <c r="FC299" i="20"/>
  <c r="FB299" i="20"/>
  <c r="FA299" i="20"/>
  <c r="EZ299" i="20"/>
  <c r="EY299" i="20"/>
  <c r="EX299" i="20"/>
  <c r="EW299" i="20"/>
  <c r="EV299" i="20"/>
  <c r="EU299" i="20"/>
  <c r="ET299" i="20"/>
  <c r="ES299" i="20"/>
  <c r="ER299" i="20"/>
  <c r="EQ299" i="20"/>
  <c r="EP299" i="20"/>
  <c r="EO299" i="20"/>
  <c r="EN299" i="20"/>
  <c r="EM299" i="20"/>
  <c r="EL299" i="20"/>
  <c r="EK299" i="20"/>
  <c r="EJ299" i="20"/>
  <c r="EI299" i="20"/>
  <c r="EH299" i="20"/>
  <c r="FG298" i="20"/>
  <c r="FF298" i="20"/>
  <c r="FE298" i="20"/>
  <c r="FD298" i="20"/>
  <c r="FC298" i="20"/>
  <c r="FB298" i="20"/>
  <c r="FA298" i="20"/>
  <c r="EZ298" i="20"/>
  <c r="EY298" i="20"/>
  <c r="EX298" i="20"/>
  <c r="EW298" i="20"/>
  <c r="EV298" i="20"/>
  <c r="EU298" i="20"/>
  <c r="ET298" i="20"/>
  <c r="ES298" i="20"/>
  <c r="ER298" i="20"/>
  <c r="EQ298" i="20"/>
  <c r="EP298" i="20"/>
  <c r="EO298" i="20"/>
  <c r="EN298" i="20"/>
  <c r="EM298" i="20"/>
  <c r="EL298" i="20"/>
  <c r="EK298" i="20"/>
  <c r="EJ298" i="20"/>
  <c r="EI298" i="20"/>
  <c r="EH298" i="20"/>
  <c r="FG297" i="20"/>
  <c r="FF297" i="20"/>
  <c r="FE297" i="20"/>
  <c r="FD297" i="20"/>
  <c r="FC297" i="20"/>
  <c r="FB297" i="20"/>
  <c r="FA297" i="20"/>
  <c r="EZ297" i="20"/>
  <c r="EY297" i="20"/>
  <c r="EX297" i="20"/>
  <c r="EW297" i="20"/>
  <c r="EV297" i="20"/>
  <c r="EU297" i="20"/>
  <c r="ET297" i="20"/>
  <c r="ES297" i="20"/>
  <c r="ER297" i="20"/>
  <c r="EQ297" i="20"/>
  <c r="EP297" i="20"/>
  <c r="EO297" i="20"/>
  <c r="EN297" i="20"/>
  <c r="EM297" i="20"/>
  <c r="EL297" i="20"/>
  <c r="EK297" i="20"/>
  <c r="EJ297" i="20"/>
  <c r="EI297" i="20"/>
  <c r="EH297" i="20"/>
  <c r="FG296" i="20"/>
  <c r="FF296" i="20"/>
  <c r="FE296" i="20"/>
  <c r="FD296" i="20"/>
  <c r="FC296" i="20"/>
  <c r="FB296" i="20"/>
  <c r="FA296" i="20"/>
  <c r="EZ296" i="20"/>
  <c r="EY296" i="20"/>
  <c r="EX296" i="20"/>
  <c r="EW296" i="20"/>
  <c r="EV296" i="20"/>
  <c r="EU296" i="20"/>
  <c r="ET296" i="20"/>
  <c r="ES296" i="20"/>
  <c r="ER296" i="20"/>
  <c r="EQ296" i="20"/>
  <c r="EP296" i="20"/>
  <c r="EO296" i="20"/>
  <c r="EN296" i="20"/>
  <c r="EM296" i="20"/>
  <c r="EL296" i="20"/>
  <c r="EK296" i="20"/>
  <c r="EJ296" i="20"/>
  <c r="EI296" i="20"/>
  <c r="EH296" i="20"/>
  <c r="FG295" i="20"/>
  <c r="FF295" i="20"/>
  <c r="FE295" i="20"/>
  <c r="FD295" i="20"/>
  <c r="FC295" i="20"/>
  <c r="FB295" i="20"/>
  <c r="FA295" i="20"/>
  <c r="EZ295" i="20"/>
  <c r="EY295" i="20"/>
  <c r="EX295" i="20"/>
  <c r="EW295" i="20"/>
  <c r="EV295" i="20"/>
  <c r="EU295" i="20"/>
  <c r="ET295" i="20"/>
  <c r="ES295" i="20"/>
  <c r="ER295" i="20"/>
  <c r="EQ295" i="20"/>
  <c r="EP295" i="20"/>
  <c r="EO295" i="20"/>
  <c r="EN295" i="20"/>
  <c r="EM295" i="20"/>
  <c r="EL295" i="20"/>
  <c r="EK295" i="20"/>
  <c r="EJ295" i="20"/>
  <c r="EI295" i="20"/>
  <c r="EH295" i="20"/>
  <c r="FG294" i="20"/>
  <c r="FF294" i="20"/>
  <c r="FE294" i="20"/>
  <c r="FD294" i="20"/>
  <c r="FC294" i="20"/>
  <c r="FB294" i="20"/>
  <c r="FA294" i="20"/>
  <c r="EZ294" i="20"/>
  <c r="EY294" i="20"/>
  <c r="EX294" i="20"/>
  <c r="EW294" i="20"/>
  <c r="EV294" i="20"/>
  <c r="EU294" i="20"/>
  <c r="ET294" i="20"/>
  <c r="ES294" i="20"/>
  <c r="ER294" i="20"/>
  <c r="EQ294" i="20"/>
  <c r="EP294" i="20"/>
  <c r="EO294" i="20"/>
  <c r="EN294" i="20"/>
  <c r="EM294" i="20"/>
  <c r="EL294" i="20"/>
  <c r="EK294" i="20"/>
  <c r="EJ294" i="20"/>
  <c r="EI294" i="20"/>
  <c r="EH294" i="20"/>
  <c r="FG293" i="20"/>
  <c r="FF293" i="20"/>
  <c r="FE293" i="20"/>
  <c r="FD293" i="20"/>
  <c r="FC293" i="20"/>
  <c r="FB293" i="20"/>
  <c r="FA293" i="20"/>
  <c r="EZ293" i="20"/>
  <c r="EY293" i="20"/>
  <c r="EX293" i="20"/>
  <c r="EW293" i="20"/>
  <c r="EV293" i="20"/>
  <c r="EU293" i="20"/>
  <c r="ET293" i="20"/>
  <c r="ES293" i="20"/>
  <c r="ER293" i="20"/>
  <c r="EQ293" i="20"/>
  <c r="EP293" i="20"/>
  <c r="EO293" i="20"/>
  <c r="EN293" i="20"/>
  <c r="EM293" i="20"/>
  <c r="EL293" i="20"/>
  <c r="EK293" i="20"/>
  <c r="EJ293" i="20"/>
  <c r="EI293" i="20"/>
  <c r="EH293" i="20"/>
  <c r="FG292" i="20"/>
  <c r="FF292" i="20"/>
  <c r="FE292" i="20"/>
  <c r="FD292" i="20"/>
  <c r="FC292" i="20"/>
  <c r="FB292" i="20"/>
  <c r="FA292" i="20"/>
  <c r="EZ292" i="20"/>
  <c r="EY292" i="20"/>
  <c r="EX292" i="20"/>
  <c r="EW292" i="20"/>
  <c r="EV292" i="20"/>
  <c r="EU292" i="20"/>
  <c r="ET292" i="20"/>
  <c r="ES292" i="20"/>
  <c r="ER292" i="20"/>
  <c r="EQ292" i="20"/>
  <c r="EP292" i="20"/>
  <c r="EO292" i="20"/>
  <c r="EN292" i="20"/>
  <c r="EM292" i="20"/>
  <c r="EL292" i="20"/>
  <c r="EK292" i="20"/>
  <c r="EJ292" i="20"/>
  <c r="EI292" i="20"/>
  <c r="EH292" i="20"/>
  <c r="FG291" i="20"/>
  <c r="FF291" i="20"/>
  <c r="FE291" i="20"/>
  <c r="FD291" i="20"/>
  <c r="FC291" i="20"/>
  <c r="FB291" i="20"/>
  <c r="FA291" i="20"/>
  <c r="EZ291" i="20"/>
  <c r="EY291" i="20"/>
  <c r="EX291" i="20"/>
  <c r="EW291" i="20"/>
  <c r="EV291" i="20"/>
  <c r="EU291" i="20"/>
  <c r="ET291" i="20"/>
  <c r="ES291" i="20"/>
  <c r="ER291" i="20"/>
  <c r="EQ291" i="20"/>
  <c r="EP291" i="20"/>
  <c r="EO291" i="20"/>
  <c r="EN291" i="20"/>
  <c r="EM291" i="20"/>
  <c r="EL291" i="20"/>
  <c r="EK291" i="20"/>
  <c r="EJ291" i="20"/>
  <c r="EI291" i="20"/>
  <c r="EH291" i="20"/>
  <c r="FG290" i="20"/>
  <c r="FF290" i="20"/>
  <c r="FE290" i="20"/>
  <c r="FD290" i="20"/>
  <c r="FC290" i="20"/>
  <c r="FB290" i="20"/>
  <c r="FA290" i="20"/>
  <c r="EZ290" i="20"/>
  <c r="EY290" i="20"/>
  <c r="EX290" i="20"/>
  <c r="EW290" i="20"/>
  <c r="EV290" i="20"/>
  <c r="EU290" i="20"/>
  <c r="ET290" i="20"/>
  <c r="ES290" i="20"/>
  <c r="ER290" i="20"/>
  <c r="EQ290" i="20"/>
  <c r="EP290" i="20"/>
  <c r="EO290" i="20"/>
  <c r="EN290" i="20"/>
  <c r="EM290" i="20"/>
  <c r="EL290" i="20"/>
  <c r="EK290" i="20"/>
  <c r="EJ290" i="20"/>
  <c r="EI290" i="20"/>
  <c r="EH290" i="20"/>
  <c r="FG289" i="20"/>
  <c r="FF289" i="20"/>
  <c r="FE289" i="20"/>
  <c r="FD289" i="20"/>
  <c r="FC289" i="20"/>
  <c r="FB289" i="20"/>
  <c r="FA289" i="20"/>
  <c r="EZ289" i="20"/>
  <c r="EY289" i="20"/>
  <c r="EX289" i="20"/>
  <c r="EW289" i="20"/>
  <c r="EV289" i="20"/>
  <c r="EU289" i="20"/>
  <c r="ET289" i="20"/>
  <c r="ES289" i="20"/>
  <c r="ER289" i="20"/>
  <c r="EQ289" i="20"/>
  <c r="EP289" i="20"/>
  <c r="EO289" i="20"/>
  <c r="EN289" i="20"/>
  <c r="EM289" i="20"/>
  <c r="EL289" i="20"/>
  <c r="EK289" i="20"/>
  <c r="EJ289" i="20"/>
  <c r="EI289" i="20"/>
  <c r="EH289" i="20"/>
  <c r="FG288" i="20"/>
  <c r="FF288" i="20"/>
  <c r="FE288" i="20"/>
  <c r="FD288" i="20"/>
  <c r="FC288" i="20"/>
  <c r="FB288" i="20"/>
  <c r="FA288" i="20"/>
  <c r="EZ288" i="20"/>
  <c r="EY288" i="20"/>
  <c r="EX288" i="20"/>
  <c r="EW288" i="20"/>
  <c r="EV288" i="20"/>
  <c r="EU288" i="20"/>
  <c r="ET288" i="20"/>
  <c r="ES288" i="20"/>
  <c r="ER288" i="20"/>
  <c r="EQ288" i="20"/>
  <c r="EP288" i="20"/>
  <c r="EO288" i="20"/>
  <c r="EN288" i="20"/>
  <c r="EM288" i="20"/>
  <c r="EL288" i="20"/>
  <c r="EK288" i="20"/>
  <c r="EJ288" i="20"/>
  <c r="EI288" i="20"/>
  <c r="EH288" i="20"/>
  <c r="FG287" i="20"/>
  <c r="FF287" i="20"/>
  <c r="FE287" i="20"/>
  <c r="FD287" i="20"/>
  <c r="FC287" i="20"/>
  <c r="FB287" i="20"/>
  <c r="FA287" i="20"/>
  <c r="EZ287" i="20"/>
  <c r="EY287" i="20"/>
  <c r="EX287" i="20"/>
  <c r="EW287" i="20"/>
  <c r="EV287" i="20"/>
  <c r="EU287" i="20"/>
  <c r="ET287" i="20"/>
  <c r="ES287" i="20"/>
  <c r="ER287" i="20"/>
  <c r="EQ287" i="20"/>
  <c r="EP287" i="20"/>
  <c r="EO287" i="20"/>
  <c r="EN287" i="20"/>
  <c r="EM287" i="20"/>
  <c r="EL287" i="20"/>
  <c r="EK287" i="20"/>
  <c r="EJ287" i="20"/>
  <c r="EI287" i="20"/>
  <c r="EH287" i="20"/>
  <c r="FG286" i="20"/>
  <c r="FF286" i="20"/>
  <c r="FE286" i="20"/>
  <c r="FD286" i="20"/>
  <c r="FC286" i="20"/>
  <c r="FB286" i="20"/>
  <c r="FA286" i="20"/>
  <c r="EZ286" i="20"/>
  <c r="EY286" i="20"/>
  <c r="EX286" i="20"/>
  <c r="EW286" i="20"/>
  <c r="EV286" i="20"/>
  <c r="EU286" i="20"/>
  <c r="ET286" i="20"/>
  <c r="ES286" i="20"/>
  <c r="ER286" i="20"/>
  <c r="EQ286" i="20"/>
  <c r="EP286" i="20"/>
  <c r="EO286" i="20"/>
  <c r="EN286" i="20"/>
  <c r="EM286" i="20"/>
  <c r="EL286" i="20"/>
  <c r="EK286" i="20"/>
  <c r="EJ286" i="20"/>
  <c r="EI286" i="20"/>
  <c r="EH286" i="20"/>
  <c r="FG285" i="20"/>
  <c r="FF285" i="20"/>
  <c r="FE285" i="20"/>
  <c r="FD285" i="20"/>
  <c r="FC285" i="20"/>
  <c r="FB285" i="20"/>
  <c r="FA285" i="20"/>
  <c r="EZ285" i="20"/>
  <c r="EY285" i="20"/>
  <c r="EX285" i="20"/>
  <c r="EW285" i="20"/>
  <c r="EV285" i="20"/>
  <c r="EU285" i="20"/>
  <c r="ET285" i="20"/>
  <c r="ES285" i="20"/>
  <c r="ER285" i="20"/>
  <c r="EQ285" i="20"/>
  <c r="EP285" i="20"/>
  <c r="EO285" i="20"/>
  <c r="EN285" i="20"/>
  <c r="EM285" i="20"/>
  <c r="EL285" i="20"/>
  <c r="EK285" i="20"/>
  <c r="EJ285" i="20"/>
  <c r="EI285" i="20"/>
  <c r="EH285" i="20"/>
  <c r="FG284" i="20"/>
  <c r="FF284" i="20"/>
  <c r="FE284" i="20"/>
  <c r="FD284" i="20"/>
  <c r="FC284" i="20"/>
  <c r="FB284" i="20"/>
  <c r="FA284" i="20"/>
  <c r="EZ284" i="20"/>
  <c r="EY284" i="20"/>
  <c r="EX284" i="20"/>
  <c r="EW284" i="20"/>
  <c r="EV284" i="20"/>
  <c r="EU284" i="20"/>
  <c r="ET284" i="20"/>
  <c r="ES284" i="20"/>
  <c r="ER284" i="20"/>
  <c r="EQ284" i="20"/>
  <c r="EP284" i="20"/>
  <c r="EO284" i="20"/>
  <c r="EN284" i="20"/>
  <c r="EM284" i="20"/>
  <c r="EL284" i="20"/>
  <c r="EK284" i="20"/>
  <c r="EJ284" i="20"/>
  <c r="EI284" i="20"/>
  <c r="EH284" i="20"/>
  <c r="FG283" i="20"/>
  <c r="FF283" i="20"/>
  <c r="FE283" i="20"/>
  <c r="FD283" i="20"/>
  <c r="FC283" i="20"/>
  <c r="FB283" i="20"/>
  <c r="FA283" i="20"/>
  <c r="EZ283" i="20"/>
  <c r="EY283" i="20"/>
  <c r="EX283" i="20"/>
  <c r="EW283" i="20"/>
  <c r="EV283" i="20"/>
  <c r="EU283" i="20"/>
  <c r="ET283" i="20"/>
  <c r="ES283" i="20"/>
  <c r="ER283" i="20"/>
  <c r="EQ283" i="20"/>
  <c r="EP283" i="20"/>
  <c r="EO283" i="20"/>
  <c r="EN283" i="20"/>
  <c r="EM283" i="20"/>
  <c r="EL283" i="20"/>
  <c r="EK283" i="20"/>
  <c r="EJ283" i="20"/>
  <c r="EI283" i="20"/>
  <c r="EH283" i="20"/>
  <c r="FG282" i="20"/>
  <c r="FF282" i="20"/>
  <c r="FE282" i="20"/>
  <c r="FD282" i="20"/>
  <c r="FC282" i="20"/>
  <c r="FB282" i="20"/>
  <c r="FA282" i="20"/>
  <c r="EZ282" i="20"/>
  <c r="EY282" i="20"/>
  <c r="EX282" i="20"/>
  <c r="EW282" i="20"/>
  <c r="EV282" i="20"/>
  <c r="EU282" i="20"/>
  <c r="ET282" i="20"/>
  <c r="ES282" i="20"/>
  <c r="ER282" i="20"/>
  <c r="EQ282" i="20"/>
  <c r="EP282" i="20"/>
  <c r="EO282" i="20"/>
  <c r="EN282" i="20"/>
  <c r="EM282" i="20"/>
  <c r="EL282" i="20"/>
  <c r="EK282" i="20"/>
  <c r="EJ282" i="20"/>
  <c r="EI282" i="20"/>
  <c r="EH282" i="20"/>
  <c r="FG281" i="20"/>
  <c r="FF281" i="20"/>
  <c r="FE281" i="20"/>
  <c r="FD281" i="20"/>
  <c r="FC281" i="20"/>
  <c r="FB281" i="20"/>
  <c r="FA281" i="20"/>
  <c r="EZ281" i="20"/>
  <c r="EY281" i="20"/>
  <c r="EX281" i="20"/>
  <c r="EW281" i="20"/>
  <c r="EV281" i="20"/>
  <c r="EU281" i="20"/>
  <c r="ET281" i="20"/>
  <c r="ES281" i="20"/>
  <c r="ER281" i="20"/>
  <c r="EQ281" i="20"/>
  <c r="EP281" i="20"/>
  <c r="EO281" i="20"/>
  <c r="EN281" i="20"/>
  <c r="EM281" i="20"/>
  <c r="EL281" i="20"/>
  <c r="EK281" i="20"/>
  <c r="EJ281" i="20"/>
  <c r="EI281" i="20"/>
  <c r="EH281" i="20"/>
  <c r="FG280" i="20"/>
  <c r="FF280" i="20"/>
  <c r="FE280" i="20"/>
  <c r="FD280" i="20"/>
  <c r="FC280" i="20"/>
  <c r="FB280" i="20"/>
  <c r="FA280" i="20"/>
  <c r="EZ280" i="20"/>
  <c r="EY280" i="20"/>
  <c r="EX280" i="20"/>
  <c r="EW280" i="20"/>
  <c r="EV280" i="20"/>
  <c r="EU280" i="20"/>
  <c r="ET280" i="20"/>
  <c r="ES280" i="20"/>
  <c r="ER280" i="20"/>
  <c r="EQ280" i="20"/>
  <c r="EP280" i="20"/>
  <c r="EO280" i="20"/>
  <c r="EN280" i="20"/>
  <c r="EM280" i="20"/>
  <c r="EL280" i="20"/>
  <c r="EK280" i="20"/>
  <c r="EJ280" i="20"/>
  <c r="EI280" i="20"/>
  <c r="EH280" i="20"/>
  <c r="FG279" i="20"/>
  <c r="FF279" i="20"/>
  <c r="FE279" i="20"/>
  <c r="FD279" i="20"/>
  <c r="FC279" i="20"/>
  <c r="FB279" i="20"/>
  <c r="FA279" i="20"/>
  <c r="EZ279" i="20"/>
  <c r="EY279" i="20"/>
  <c r="EX279" i="20"/>
  <c r="EW279" i="20"/>
  <c r="EV279" i="20"/>
  <c r="EU279" i="20"/>
  <c r="ET279" i="20"/>
  <c r="ES279" i="20"/>
  <c r="ER279" i="20"/>
  <c r="EQ279" i="20"/>
  <c r="EP279" i="20"/>
  <c r="EO279" i="20"/>
  <c r="EN279" i="20"/>
  <c r="EM279" i="20"/>
  <c r="EL279" i="20"/>
  <c r="EK279" i="20"/>
  <c r="EJ279" i="20"/>
  <c r="EI279" i="20"/>
  <c r="EH279" i="20"/>
  <c r="FG278" i="20"/>
  <c r="FF278" i="20"/>
  <c r="FE278" i="20"/>
  <c r="FD278" i="20"/>
  <c r="FC278" i="20"/>
  <c r="FB278" i="20"/>
  <c r="FA278" i="20"/>
  <c r="EZ278" i="20"/>
  <c r="EY278" i="20"/>
  <c r="EX278" i="20"/>
  <c r="EW278" i="20"/>
  <c r="EV278" i="20"/>
  <c r="EU278" i="20"/>
  <c r="ET278" i="20"/>
  <c r="ES278" i="20"/>
  <c r="ER278" i="20"/>
  <c r="EQ278" i="20"/>
  <c r="EP278" i="20"/>
  <c r="EO278" i="20"/>
  <c r="EN278" i="20"/>
  <c r="EM278" i="20"/>
  <c r="EL278" i="20"/>
  <c r="EK278" i="20"/>
  <c r="EJ278" i="20"/>
  <c r="EI278" i="20"/>
  <c r="EH278" i="20"/>
  <c r="FG277" i="20"/>
  <c r="FF277" i="20"/>
  <c r="FE277" i="20"/>
  <c r="FD277" i="20"/>
  <c r="FC277" i="20"/>
  <c r="FB277" i="20"/>
  <c r="FA277" i="20"/>
  <c r="EZ277" i="20"/>
  <c r="EY277" i="20"/>
  <c r="EX277" i="20"/>
  <c r="EW277" i="20"/>
  <c r="EV277" i="20"/>
  <c r="EU277" i="20"/>
  <c r="ET277" i="20"/>
  <c r="ES277" i="20"/>
  <c r="ER277" i="20"/>
  <c r="EQ277" i="20"/>
  <c r="EP277" i="20"/>
  <c r="EO277" i="20"/>
  <c r="EN277" i="20"/>
  <c r="EM277" i="20"/>
  <c r="EL277" i="20"/>
  <c r="EK277" i="20"/>
  <c r="EJ277" i="20"/>
  <c r="EI277" i="20"/>
  <c r="EH277" i="20"/>
  <c r="FG276" i="20"/>
  <c r="FF276" i="20"/>
  <c r="FE276" i="20"/>
  <c r="FD276" i="20"/>
  <c r="FC276" i="20"/>
  <c r="FB276" i="20"/>
  <c r="FA276" i="20"/>
  <c r="EZ276" i="20"/>
  <c r="EY276" i="20"/>
  <c r="EX276" i="20"/>
  <c r="EW276" i="20"/>
  <c r="EV276" i="20"/>
  <c r="EU276" i="20"/>
  <c r="ET276" i="20"/>
  <c r="ES276" i="20"/>
  <c r="ER276" i="20"/>
  <c r="EQ276" i="20"/>
  <c r="EP276" i="20"/>
  <c r="EO276" i="20"/>
  <c r="EN276" i="20"/>
  <c r="EM276" i="20"/>
  <c r="EL276" i="20"/>
  <c r="EK276" i="20"/>
  <c r="EJ276" i="20"/>
  <c r="EI276" i="20"/>
  <c r="EH276" i="20"/>
  <c r="FG275" i="20"/>
  <c r="FF275" i="20"/>
  <c r="FE275" i="20"/>
  <c r="FD275" i="20"/>
  <c r="FC275" i="20"/>
  <c r="FB275" i="20"/>
  <c r="FA275" i="20"/>
  <c r="EZ275" i="20"/>
  <c r="EY275" i="20"/>
  <c r="EX275" i="20"/>
  <c r="EW275" i="20"/>
  <c r="EV275" i="20"/>
  <c r="EU275" i="20"/>
  <c r="ET275" i="20"/>
  <c r="ES275" i="20"/>
  <c r="ER275" i="20"/>
  <c r="EQ275" i="20"/>
  <c r="EP275" i="20"/>
  <c r="EO275" i="20"/>
  <c r="EN275" i="20"/>
  <c r="EM275" i="20"/>
  <c r="EL275" i="20"/>
  <c r="EK275" i="20"/>
  <c r="EJ275" i="20"/>
  <c r="EI275" i="20"/>
  <c r="EH275" i="20"/>
  <c r="FG274" i="20"/>
  <c r="FF274" i="20"/>
  <c r="FE274" i="20"/>
  <c r="FD274" i="20"/>
  <c r="FC274" i="20"/>
  <c r="FB274" i="20"/>
  <c r="FA274" i="20"/>
  <c r="EZ274" i="20"/>
  <c r="EY274" i="20"/>
  <c r="EX274" i="20"/>
  <c r="EW274" i="20"/>
  <c r="EV274" i="20"/>
  <c r="EU274" i="20"/>
  <c r="ET274" i="20"/>
  <c r="ES274" i="20"/>
  <c r="ER274" i="20"/>
  <c r="EQ274" i="20"/>
  <c r="EP274" i="20"/>
  <c r="EO274" i="20"/>
  <c r="EN274" i="20"/>
  <c r="EM274" i="20"/>
  <c r="EL274" i="20"/>
  <c r="EK274" i="20"/>
  <c r="EJ274" i="20"/>
  <c r="EI274" i="20"/>
  <c r="EH274" i="20"/>
  <c r="FG273" i="20"/>
  <c r="FF273" i="20"/>
  <c r="FE273" i="20"/>
  <c r="FD273" i="20"/>
  <c r="FC273" i="20"/>
  <c r="FB273" i="20"/>
  <c r="FA273" i="20"/>
  <c r="EZ273" i="20"/>
  <c r="EY273" i="20"/>
  <c r="EX273" i="20"/>
  <c r="EW273" i="20"/>
  <c r="EV273" i="20"/>
  <c r="EU273" i="20"/>
  <c r="ET273" i="20"/>
  <c r="ES273" i="20"/>
  <c r="ER273" i="20"/>
  <c r="EQ273" i="20"/>
  <c r="EP273" i="20"/>
  <c r="EO273" i="20"/>
  <c r="EN273" i="20"/>
  <c r="EM273" i="20"/>
  <c r="EL273" i="20"/>
  <c r="EK273" i="20"/>
  <c r="EJ273" i="20"/>
  <c r="EI273" i="20"/>
  <c r="EH273" i="20"/>
  <c r="FG272" i="20"/>
  <c r="FF272" i="20"/>
  <c r="FE272" i="20"/>
  <c r="FD272" i="20"/>
  <c r="FC272" i="20"/>
  <c r="FB272" i="20"/>
  <c r="FA272" i="20"/>
  <c r="EZ272" i="20"/>
  <c r="EY272" i="20"/>
  <c r="EX272" i="20"/>
  <c r="EW272" i="20"/>
  <c r="EV272" i="20"/>
  <c r="EU272" i="20"/>
  <c r="ET272" i="20"/>
  <c r="ES272" i="20"/>
  <c r="ER272" i="20"/>
  <c r="EQ272" i="20"/>
  <c r="EP272" i="20"/>
  <c r="EO272" i="20"/>
  <c r="EN272" i="20"/>
  <c r="EM272" i="20"/>
  <c r="EL272" i="20"/>
  <c r="EK272" i="20"/>
  <c r="EJ272" i="20"/>
  <c r="EI272" i="20"/>
  <c r="EH272" i="20"/>
  <c r="FG271" i="20"/>
  <c r="FF271" i="20"/>
  <c r="FE271" i="20"/>
  <c r="FD271" i="20"/>
  <c r="FC271" i="20"/>
  <c r="FB271" i="20"/>
  <c r="FA271" i="20"/>
  <c r="EZ271" i="20"/>
  <c r="EY271" i="20"/>
  <c r="EX271" i="20"/>
  <c r="EW271" i="20"/>
  <c r="EV271" i="20"/>
  <c r="EU271" i="20"/>
  <c r="ET271" i="20"/>
  <c r="ES271" i="20"/>
  <c r="ER271" i="20"/>
  <c r="EQ271" i="20"/>
  <c r="EP271" i="20"/>
  <c r="EO271" i="20"/>
  <c r="EN271" i="20"/>
  <c r="EM271" i="20"/>
  <c r="EL271" i="20"/>
  <c r="EK271" i="20"/>
  <c r="EJ271" i="20"/>
  <c r="EI271" i="20"/>
  <c r="EH271" i="20"/>
  <c r="FG270" i="20"/>
  <c r="FF270" i="20"/>
  <c r="FE270" i="20"/>
  <c r="FD270" i="20"/>
  <c r="FC270" i="20"/>
  <c r="FB270" i="20"/>
  <c r="FA270" i="20"/>
  <c r="EZ270" i="20"/>
  <c r="EY270" i="20"/>
  <c r="EX270" i="20"/>
  <c r="EW270" i="20"/>
  <c r="EV270" i="20"/>
  <c r="EU270" i="20"/>
  <c r="ET270" i="20"/>
  <c r="ES270" i="20"/>
  <c r="ER270" i="20"/>
  <c r="EQ270" i="20"/>
  <c r="EP270" i="20"/>
  <c r="EO270" i="20"/>
  <c r="EN270" i="20"/>
  <c r="EM270" i="20"/>
  <c r="EL270" i="20"/>
  <c r="EK270" i="20"/>
  <c r="EJ270" i="20"/>
  <c r="EI270" i="20"/>
  <c r="EH270" i="20"/>
  <c r="FG269" i="20"/>
  <c r="FF269" i="20"/>
  <c r="FE269" i="20"/>
  <c r="FD269" i="20"/>
  <c r="FC269" i="20"/>
  <c r="FB269" i="20"/>
  <c r="FA269" i="20"/>
  <c r="EZ269" i="20"/>
  <c r="EY269" i="20"/>
  <c r="EX269" i="20"/>
  <c r="EW269" i="20"/>
  <c r="EV269" i="20"/>
  <c r="EU269" i="20"/>
  <c r="ET269" i="20"/>
  <c r="ES269" i="20"/>
  <c r="ER269" i="20"/>
  <c r="EQ269" i="20"/>
  <c r="EP269" i="20"/>
  <c r="EO269" i="20"/>
  <c r="EN269" i="20"/>
  <c r="EM269" i="20"/>
  <c r="EL269" i="20"/>
  <c r="EK269" i="20"/>
  <c r="EJ269" i="20"/>
  <c r="EI269" i="20"/>
  <c r="EH269" i="20"/>
  <c r="FG268" i="20"/>
  <c r="FF268" i="20"/>
  <c r="FE268" i="20"/>
  <c r="FD268" i="20"/>
  <c r="FC268" i="20"/>
  <c r="FB268" i="20"/>
  <c r="FA268" i="20"/>
  <c r="EZ268" i="20"/>
  <c r="EY268" i="20"/>
  <c r="EX268" i="20"/>
  <c r="EW268" i="20"/>
  <c r="EV268" i="20"/>
  <c r="EU268" i="20"/>
  <c r="ET268" i="20"/>
  <c r="ES268" i="20"/>
  <c r="ER268" i="20"/>
  <c r="EQ268" i="20"/>
  <c r="EP268" i="20"/>
  <c r="EO268" i="20"/>
  <c r="EN268" i="20"/>
  <c r="EM268" i="20"/>
  <c r="EL268" i="20"/>
  <c r="EK268" i="20"/>
  <c r="EJ268" i="20"/>
  <c r="EI268" i="20"/>
  <c r="EH268" i="20"/>
  <c r="FG267" i="20"/>
  <c r="FF267" i="20"/>
  <c r="FE267" i="20"/>
  <c r="FD267" i="20"/>
  <c r="FC267" i="20"/>
  <c r="FB267" i="20"/>
  <c r="FA267" i="20"/>
  <c r="EZ267" i="20"/>
  <c r="EY267" i="20"/>
  <c r="EX267" i="20"/>
  <c r="EW267" i="20"/>
  <c r="EV267" i="20"/>
  <c r="EU267" i="20"/>
  <c r="ET267" i="20"/>
  <c r="ES267" i="20"/>
  <c r="ER267" i="20"/>
  <c r="EQ267" i="20"/>
  <c r="EP267" i="20"/>
  <c r="EO267" i="20"/>
  <c r="EN267" i="20"/>
  <c r="EM267" i="20"/>
  <c r="EL267" i="20"/>
  <c r="EK267" i="20"/>
  <c r="EJ267" i="20"/>
  <c r="EI267" i="20"/>
  <c r="EH267" i="20"/>
  <c r="FG266" i="20"/>
  <c r="FF266" i="20"/>
  <c r="FE266" i="20"/>
  <c r="FD266" i="20"/>
  <c r="FC266" i="20"/>
  <c r="FB266" i="20"/>
  <c r="FA266" i="20"/>
  <c r="EZ266" i="20"/>
  <c r="EY266" i="20"/>
  <c r="EX266" i="20"/>
  <c r="EW266" i="20"/>
  <c r="EV266" i="20"/>
  <c r="EU266" i="20"/>
  <c r="ET266" i="20"/>
  <c r="ES266" i="20"/>
  <c r="ER266" i="20"/>
  <c r="EQ266" i="20"/>
  <c r="EP266" i="20"/>
  <c r="EO266" i="20"/>
  <c r="EN266" i="20"/>
  <c r="EM266" i="20"/>
  <c r="EL266" i="20"/>
  <c r="EK266" i="20"/>
  <c r="EJ266" i="20"/>
  <c r="EI266" i="20"/>
  <c r="EH266" i="20"/>
  <c r="FG265" i="20"/>
  <c r="FF265" i="20"/>
  <c r="FE265" i="20"/>
  <c r="FD265" i="20"/>
  <c r="FC265" i="20"/>
  <c r="FB265" i="20"/>
  <c r="FA265" i="20"/>
  <c r="EZ265" i="20"/>
  <c r="EY265" i="20"/>
  <c r="EX265" i="20"/>
  <c r="EW265" i="20"/>
  <c r="EV265" i="20"/>
  <c r="EU265" i="20"/>
  <c r="ET265" i="20"/>
  <c r="ES265" i="20"/>
  <c r="ER265" i="20"/>
  <c r="EQ265" i="20"/>
  <c r="EP265" i="20"/>
  <c r="EO265" i="20"/>
  <c r="EN265" i="20"/>
  <c r="EM265" i="20"/>
  <c r="EL265" i="20"/>
  <c r="EK265" i="20"/>
  <c r="EJ265" i="20"/>
  <c r="EI265" i="20"/>
  <c r="EH265" i="20"/>
  <c r="FG264" i="20"/>
  <c r="FF264" i="20"/>
  <c r="FE264" i="20"/>
  <c r="FD264" i="20"/>
  <c r="FC264" i="20"/>
  <c r="FB264" i="20"/>
  <c r="FA264" i="20"/>
  <c r="EZ264" i="20"/>
  <c r="EY264" i="20"/>
  <c r="EX264" i="20"/>
  <c r="EW264" i="20"/>
  <c r="EV264" i="20"/>
  <c r="EU264" i="20"/>
  <c r="ET264" i="20"/>
  <c r="ES264" i="20"/>
  <c r="ER264" i="20"/>
  <c r="EQ264" i="20"/>
  <c r="EP264" i="20"/>
  <c r="EO264" i="20"/>
  <c r="EN264" i="20"/>
  <c r="EM264" i="20"/>
  <c r="EL264" i="20"/>
  <c r="EK264" i="20"/>
  <c r="EJ264" i="20"/>
  <c r="EI264" i="20"/>
  <c r="EH264" i="20"/>
  <c r="FG263" i="20"/>
  <c r="FF263" i="20"/>
  <c r="FE263" i="20"/>
  <c r="FD263" i="20"/>
  <c r="FC263" i="20"/>
  <c r="FB263" i="20"/>
  <c r="FA263" i="20"/>
  <c r="EZ263" i="20"/>
  <c r="EY263" i="20"/>
  <c r="EX263" i="20"/>
  <c r="EW263" i="20"/>
  <c r="EV263" i="20"/>
  <c r="EU263" i="20"/>
  <c r="ET263" i="20"/>
  <c r="ES263" i="20"/>
  <c r="ER263" i="20"/>
  <c r="EQ263" i="20"/>
  <c r="EP263" i="20"/>
  <c r="EO263" i="20"/>
  <c r="EN263" i="20"/>
  <c r="EM263" i="20"/>
  <c r="EL263" i="20"/>
  <c r="EK263" i="20"/>
  <c r="EJ263" i="20"/>
  <c r="EI263" i="20"/>
  <c r="EH263" i="20"/>
  <c r="FG262" i="20"/>
  <c r="FF262" i="20"/>
  <c r="FE262" i="20"/>
  <c r="FD262" i="20"/>
  <c r="FC262" i="20"/>
  <c r="FB262" i="20"/>
  <c r="FA262" i="20"/>
  <c r="EZ262" i="20"/>
  <c r="EY262" i="20"/>
  <c r="EX262" i="20"/>
  <c r="EW262" i="20"/>
  <c r="EV262" i="20"/>
  <c r="EU262" i="20"/>
  <c r="ET262" i="20"/>
  <c r="ES262" i="20"/>
  <c r="ER262" i="20"/>
  <c r="EQ262" i="20"/>
  <c r="EP262" i="20"/>
  <c r="EO262" i="20"/>
  <c r="EN262" i="20"/>
  <c r="EM262" i="20"/>
  <c r="EL262" i="20"/>
  <c r="EK262" i="20"/>
  <c r="EJ262" i="20"/>
  <c r="EI262" i="20"/>
  <c r="EH262" i="20"/>
  <c r="FG261" i="20"/>
  <c r="FF261" i="20"/>
  <c r="FE261" i="20"/>
  <c r="FD261" i="20"/>
  <c r="FC261" i="20"/>
  <c r="FB261" i="20"/>
  <c r="FA261" i="20"/>
  <c r="EZ261" i="20"/>
  <c r="EY261" i="20"/>
  <c r="EX261" i="20"/>
  <c r="EW261" i="20"/>
  <c r="EV261" i="20"/>
  <c r="EU261" i="20"/>
  <c r="ET261" i="20"/>
  <c r="ES261" i="20"/>
  <c r="ER261" i="20"/>
  <c r="EQ261" i="20"/>
  <c r="EP261" i="20"/>
  <c r="EO261" i="20"/>
  <c r="EN261" i="20"/>
  <c r="EM261" i="20"/>
  <c r="EL261" i="20"/>
  <c r="EK261" i="20"/>
  <c r="EJ261" i="20"/>
  <c r="EI261" i="20"/>
  <c r="EH261" i="20"/>
  <c r="FG260" i="20"/>
  <c r="FF260" i="20"/>
  <c r="FE260" i="20"/>
  <c r="FD260" i="20"/>
  <c r="FC260" i="20"/>
  <c r="FB260" i="20"/>
  <c r="FA260" i="20"/>
  <c r="EZ260" i="20"/>
  <c r="EY260" i="20"/>
  <c r="EX260" i="20"/>
  <c r="EW260" i="20"/>
  <c r="EV260" i="20"/>
  <c r="EU260" i="20"/>
  <c r="ET260" i="20"/>
  <c r="ES260" i="20"/>
  <c r="ER260" i="20"/>
  <c r="EQ260" i="20"/>
  <c r="EP260" i="20"/>
  <c r="EO260" i="20"/>
  <c r="EN260" i="20"/>
  <c r="EM260" i="20"/>
  <c r="EL260" i="20"/>
  <c r="EK260" i="20"/>
  <c r="EJ260" i="20"/>
  <c r="EI260" i="20"/>
  <c r="EH260" i="20"/>
  <c r="FG259" i="20"/>
  <c r="FF259" i="20"/>
  <c r="FE259" i="20"/>
  <c r="FD259" i="20"/>
  <c r="FC259" i="20"/>
  <c r="FB259" i="20"/>
  <c r="FA259" i="20"/>
  <c r="EZ259" i="20"/>
  <c r="EY259" i="20"/>
  <c r="EX259" i="20"/>
  <c r="EW259" i="20"/>
  <c r="EV259" i="20"/>
  <c r="EU259" i="20"/>
  <c r="ET259" i="20"/>
  <c r="ES259" i="20"/>
  <c r="ER259" i="20"/>
  <c r="EQ259" i="20"/>
  <c r="EP259" i="20"/>
  <c r="EO259" i="20"/>
  <c r="EN259" i="20"/>
  <c r="EM259" i="20"/>
  <c r="EL259" i="20"/>
  <c r="EK259" i="20"/>
  <c r="EJ259" i="20"/>
  <c r="EI259" i="20"/>
  <c r="EH259" i="20"/>
  <c r="FG258" i="20"/>
  <c r="FF258" i="20"/>
  <c r="FE258" i="20"/>
  <c r="FD258" i="20"/>
  <c r="FC258" i="20"/>
  <c r="FB258" i="20"/>
  <c r="FA258" i="20"/>
  <c r="EZ258" i="20"/>
  <c r="EY258" i="20"/>
  <c r="EX258" i="20"/>
  <c r="EW258" i="20"/>
  <c r="EV258" i="20"/>
  <c r="EU258" i="20"/>
  <c r="ET258" i="20"/>
  <c r="ES258" i="20"/>
  <c r="ER258" i="20"/>
  <c r="EQ258" i="20"/>
  <c r="EP258" i="20"/>
  <c r="EO258" i="20"/>
  <c r="EN258" i="20"/>
  <c r="EM258" i="20"/>
  <c r="EL258" i="20"/>
  <c r="EK258" i="20"/>
  <c r="EJ258" i="20"/>
  <c r="EI258" i="20"/>
  <c r="EH258" i="20"/>
  <c r="FG257" i="20"/>
  <c r="FF257" i="20"/>
  <c r="FE257" i="20"/>
  <c r="FD257" i="20"/>
  <c r="FC257" i="20"/>
  <c r="FB257" i="20"/>
  <c r="FA257" i="20"/>
  <c r="EZ257" i="20"/>
  <c r="EY257" i="20"/>
  <c r="EX257" i="20"/>
  <c r="EW257" i="20"/>
  <c r="EV257" i="20"/>
  <c r="EU257" i="20"/>
  <c r="ET257" i="20"/>
  <c r="ES257" i="20"/>
  <c r="ER257" i="20"/>
  <c r="EQ257" i="20"/>
  <c r="EP257" i="20"/>
  <c r="EO257" i="20"/>
  <c r="EN257" i="20"/>
  <c r="EM257" i="20"/>
  <c r="EL257" i="20"/>
  <c r="EK257" i="20"/>
  <c r="EJ257" i="20"/>
  <c r="EI257" i="20"/>
  <c r="EH257" i="20"/>
  <c r="FG256" i="20"/>
  <c r="FF256" i="20"/>
  <c r="FE256" i="20"/>
  <c r="FD256" i="20"/>
  <c r="FC256" i="20"/>
  <c r="FB256" i="20"/>
  <c r="FA256" i="20"/>
  <c r="EZ256" i="20"/>
  <c r="EY256" i="20"/>
  <c r="EX256" i="20"/>
  <c r="EW256" i="20"/>
  <c r="EV256" i="20"/>
  <c r="EU256" i="20"/>
  <c r="ET256" i="20"/>
  <c r="ES256" i="20"/>
  <c r="ER256" i="20"/>
  <c r="EQ256" i="20"/>
  <c r="EP256" i="20"/>
  <c r="EO256" i="20"/>
  <c r="EN256" i="20"/>
  <c r="EM256" i="20"/>
  <c r="EL256" i="20"/>
  <c r="EK256" i="20"/>
  <c r="EJ256" i="20"/>
  <c r="EI256" i="20"/>
  <c r="EH256" i="20"/>
  <c r="FG255" i="20"/>
  <c r="FF255" i="20"/>
  <c r="FE255" i="20"/>
  <c r="FD255" i="20"/>
  <c r="FC255" i="20"/>
  <c r="FB255" i="20"/>
  <c r="FA255" i="20"/>
  <c r="EZ255" i="20"/>
  <c r="EY255" i="20"/>
  <c r="EX255" i="20"/>
  <c r="EW255" i="20"/>
  <c r="EV255" i="20"/>
  <c r="EU255" i="20"/>
  <c r="ET255" i="20"/>
  <c r="ES255" i="20"/>
  <c r="ER255" i="20"/>
  <c r="EQ255" i="20"/>
  <c r="EP255" i="20"/>
  <c r="EO255" i="20"/>
  <c r="EN255" i="20"/>
  <c r="EM255" i="20"/>
  <c r="EL255" i="20"/>
  <c r="EK255" i="20"/>
  <c r="EJ255" i="20"/>
  <c r="EI255" i="20"/>
  <c r="EH255" i="20"/>
  <c r="EC250" i="20" l="1"/>
  <c r="EC219" i="20"/>
  <c r="EC188" i="20"/>
  <c r="EC157" i="20"/>
  <c r="EC126" i="20"/>
  <c r="EC95" i="20"/>
  <c r="EC64" i="20"/>
  <c r="EC33" i="20"/>
  <c r="EC562" i="20"/>
  <c r="ED562" i="20" s="1"/>
  <c r="D562" i="20"/>
  <c r="A562" i="20"/>
  <c r="EC561" i="20"/>
  <c r="ED561" i="20" s="1"/>
  <c r="D561" i="20"/>
  <c r="A561" i="20"/>
  <c r="EC560" i="20"/>
  <c r="ED560" i="20" s="1"/>
  <c r="D560" i="20"/>
  <c r="A560" i="20"/>
  <c r="EC559" i="20"/>
  <c r="ED559" i="20" s="1"/>
  <c r="EF559" i="20" s="1"/>
  <c r="D559" i="20"/>
  <c r="A559" i="20"/>
  <c r="EC558" i="20"/>
  <c r="ED558" i="20" s="1"/>
  <c r="D558" i="20"/>
  <c r="A558" i="20"/>
  <c r="EC557" i="20"/>
  <c r="ED557" i="20" s="1"/>
  <c r="D557" i="20"/>
  <c r="A557" i="20"/>
  <c r="EC556" i="20"/>
  <c r="ED556" i="20" s="1"/>
  <c r="D556" i="20"/>
  <c r="A556" i="20"/>
  <c r="EC555" i="20"/>
  <c r="ED555" i="20" s="1"/>
  <c r="D555" i="20"/>
  <c r="A555" i="20"/>
  <c r="EC554" i="20"/>
  <c r="ED554" i="20" s="1"/>
  <c r="D554" i="20"/>
  <c r="A554" i="20"/>
  <c r="EC553" i="20"/>
  <c r="ED553" i="20" s="1"/>
  <c r="D553" i="20"/>
  <c r="A553" i="20"/>
  <c r="EC552" i="20"/>
  <c r="ED552" i="20" s="1"/>
  <c r="EF552" i="20" s="1"/>
  <c r="D552" i="20"/>
  <c r="A552" i="20"/>
  <c r="EE558" i="20" l="1"/>
  <c r="EF558" i="20"/>
  <c r="EE557" i="20"/>
  <c r="EF557" i="20"/>
  <c r="EF560" i="20"/>
  <c r="EE560" i="20"/>
  <c r="EE562" i="20"/>
  <c r="EF562" i="20"/>
  <c r="EF553" i="20"/>
  <c r="EE553" i="20"/>
  <c r="EE554" i="20"/>
  <c r="EF554" i="20"/>
  <c r="EF555" i="20"/>
  <c r="EE555" i="20"/>
  <c r="EF556" i="20"/>
  <c r="EE556" i="20"/>
  <c r="EF561" i="20"/>
  <c r="EE561" i="20"/>
  <c r="EE559" i="20"/>
  <c r="EE552" i="20"/>
  <c r="DY6" i="20" l="1"/>
  <c r="DV6" i="20"/>
  <c r="DS6" i="20"/>
  <c r="DP6" i="20"/>
  <c r="DO6" i="20"/>
  <c r="DN6" i="20"/>
  <c r="DM6" i="20"/>
  <c r="DL6" i="20"/>
  <c r="DK6" i="20"/>
  <c r="DJ6" i="20"/>
  <c r="DG6" i="20"/>
  <c r="DF6" i="20"/>
  <c r="DC6" i="20"/>
  <c r="DB6" i="20"/>
  <c r="CY6" i="20"/>
  <c r="CX6" i="20"/>
  <c r="CU6" i="20"/>
  <c r="CT6" i="20"/>
  <c r="CQ6" i="20"/>
  <c r="CP6" i="20"/>
  <c r="CM6" i="20"/>
  <c r="CL6" i="20"/>
  <c r="CI6" i="20"/>
  <c r="CH6" i="20"/>
  <c r="CE6" i="20"/>
  <c r="CD6" i="20"/>
  <c r="CA6" i="20"/>
  <c r="BZ6" i="20"/>
  <c r="BW6" i="20"/>
  <c r="BV6" i="20"/>
  <c r="BS6" i="20"/>
  <c r="BR6" i="20"/>
  <c r="BO6" i="20"/>
  <c r="BN6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L6" i="20"/>
  <c r="AI6" i="20"/>
  <c r="AF6" i="20"/>
  <c r="AC6" i="20"/>
  <c r="Z6" i="20"/>
  <c r="Y6" i="20"/>
  <c r="X6" i="20"/>
  <c r="W6" i="20"/>
  <c r="V6" i="20"/>
  <c r="U6" i="20"/>
  <c r="T6" i="20"/>
  <c r="S6" i="20"/>
  <c r="R6" i="20"/>
  <c r="Q6" i="20"/>
  <c r="J6" i="20"/>
  <c r="I6" i="20"/>
  <c r="H6" i="20"/>
  <c r="EQ5" i="20"/>
  <c r="ER5" i="20"/>
  <c r="ES5" i="20"/>
  <c r="ET5" i="20"/>
  <c r="EU5" i="20"/>
  <c r="EV5" i="20"/>
  <c r="EW5" i="20"/>
  <c r="EX5" i="20"/>
  <c r="EY5" i="20"/>
  <c r="EZ5" i="20"/>
  <c r="CR6" i="20" l="1"/>
  <c r="BL6" i="20"/>
  <c r="CB6" i="20"/>
  <c r="BT6" i="20"/>
  <c r="CJ6" i="20"/>
  <c r="BX6" i="20"/>
  <c r="CN6" i="20"/>
  <c r="BP6" i="20"/>
  <c r="CF6" i="20"/>
  <c r="CV6" i="20"/>
  <c r="EH6" i="20"/>
  <c r="EP6" i="20"/>
  <c r="EX6" i="20"/>
  <c r="CO6" i="20" s="1"/>
  <c r="FF6" i="20"/>
  <c r="EQ6" i="20"/>
  <c r="BM6" i="20" s="1"/>
  <c r="FG6" i="20"/>
  <c r="EI6" i="20"/>
  <c r="EY6" i="20"/>
  <c r="CS6" i="20" s="1"/>
  <c r="EJ6" i="20"/>
  <c r="ER6" i="20"/>
  <c r="BQ6" i="20" s="1"/>
  <c r="EZ6" i="20"/>
  <c r="CW6" i="20" s="1"/>
  <c r="EK6" i="20"/>
  <c r="ES6" i="20"/>
  <c r="BU6" i="20" s="1"/>
  <c r="FA6" i="20"/>
  <c r="EL6" i="20"/>
  <c r="ET6" i="20"/>
  <c r="BY6" i="20" s="1"/>
  <c r="FB6" i="20"/>
  <c r="EM6" i="20"/>
  <c r="EU6" i="20"/>
  <c r="CC6" i="20" s="1"/>
  <c r="EN6" i="20"/>
  <c r="EV6" i="20"/>
  <c r="CG6" i="20" s="1"/>
  <c r="FD6" i="20"/>
  <c r="FC6" i="20"/>
  <c r="EO6" i="20"/>
  <c r="EW6" i="20"/>
  <c r="CK6" i="20" s="1"/>
  <c r="FE6" i="20"/>
  <c r="EC249" i="20" l="1"/>
  <c r="EC218" i="20"/>
  <c r="EC187" i="20"/>
  <c r="EC156" i="20"/>
  <c r="EC125" i="20"/>
  <c r="EC94" i="20"/>
  <c r="EC63" i="20"/>
  <c r="EC32" i="20"/>
  <c r="EC551" i="20"/>
  <c r="ED551" i="20" s="1"/>
  <c r="D551" i="20"/>
  <c r="A551" i="20"/>
  <c r="EC550" i="20"/>
  <c r="ED550" i="20" s="1"/>
  <c r="EF550" i="20" s="1"/>
  <c r="D550" i="20"/>
  <c r="A550" i="20"/>
  <c r="EC549" i="20"/>
  <c r="ED549" i="20" s="1"/>
  <c r="D549" i="20"/>
  <c r="A549" i="20"/>
  <c r="EC548" i="20"/>
  <c r="ED548" i="20" s="1"/>
  <c r="D548" i="20"/>
  <c r="A548" i="20"/>
  <c r="EC547" i="20"/>
  <c r="ED547" i="20" s="1"/>
  <c r="D547" i="20"/>
  <c r="A547" i="20"/>
  <c r="EC546" i="20"/>
  <c r="ED546" i="20" s="1"/>
  <c r="EE546" i="20" s="1"/>
  <c r="D546" i="20"/>
  <c r="A546" i="20"/>
  <c r="EC545" i="20"/>
  <c r="ED545" i="20" s="1"/>
  <c r="D545" i="20"/>
  <c r="A545" i="20"/>
  <c r="EC544" i="20"/>
  <c r="ED544" i="20" s="1"/>
  <c r="D544" i="20"/>
  <c r="A544" i="20"/>
  <c r="EC543" i="20"/>
  <c r="ED543" i="20" s="1"/>
  <c r="D543" i="20"/>
  <c r="A543" i="20"/>
  <c r="EC542" i="20"/>
  <c r="ED542" i="20" s="1"/>
  <c r="D542" i="20"/>
  <c r="A542" i="20"/>
  <c r="EC541" i="20"/>
  <c r="ED541" i="20" s="1"/>
  <c r="D541" i="20"/>
  <c r="A541" i="20"/>
  <c r="EE549" i="20" l="1"/>
  <c r="EF549" i="20"/>
  <c r="EF543" i="20"/>
  <c r="EE543" i="20"/>
  <c r="EE542" i="20"/>
  <c r="EF542" i="20"/>
  <c r="EF544" i="20"/>
  <c r="EE544" i="20"/>
  <c r="EF548" i="20"/>
  <c r="EE548" i="20"/>
  <c r="EF547" i="20"/>
  <c r="EE547" i="20"/>
  <c r="EF541" i="20"/>
  <c r="EE541" i="20"/>
  <c r="EE545" i="20"/>
  <c r="EF545" i="20"/>
  <c r="EF551" i="20"/>
  <c r="EE551" i="20"/>
  <c r="EE550" i="20"/>
  <c r="EF546" i="20"/>
  <c r="D539" i="20" l="1"/>
  <c r="D540" i="20"/>
  <c r="B5" i="31" l="1"/>
  <c r="EC248" i="20" l="1"/>
  <c r="EC217" i="20"/>
  <c r="EC186" i="20"/>
  <c r="EC155" i="20"/>
  <c r="EC124" i="20"/>
  <c r="EC93" i="20"/>
  <c r="EC62" i="20"/>
  <c r="EC31" i="20"/>
  <c r="EC540" i="20"/>
  <c r="ED540" i="20" s="1"/>
  <c r="A540" i="20"/>
  <c r="EC539" i="20"/>
  <c r="ED539" i="20" s="1"/>
  <c r="EF539" i="20" s="1"/>
  <c r="A539" i="20"/>
  <c r="EC538" i="20"/>
  <c r="ED538" i="20" s="1"/>
  <c r="D538" i="20"/>
  <c r="A538" i="20"/>
  <c r="EC537" i="20"/>
  <c r="ED537" i="20" s="1"/>
  <c r="D537" i="20"/>
  <c r="A537" i="20"/>
  <c r="EC536" i="20"/>
  <c r="ED536" i="20" s="1"/>
  <c r="D536" i="20"/>
  <c r="A536" i="20"/>
  <c r="EC535" i="20"/>
  <c r="ED535" i="20" s="1"/>
  <c r="EE535" i="20" s="1"/>
  <c r="D535" i="20"/>
  <c r="A535" i="20"/>
  <c r="EC534" i="20"/>
  <c r="ED534" i="20" s="1"/>
  <c r="D534" i="20"/>
  <c r="A534" i="20"/>
  <c r="EC533" i="20"/>
  <c r="ED533" i="20" s="1"/>
  <c r="D533" i="20"/>
  <c r="A533" i="20"/>
  <c r="EC532" i="20"/>
  <c r="ED532" i="20" s="1"/>
  <c r="D532" i="20"/>
  <c r="A532" i="20"/>
  <c r="EC531" i="20"/>
  <c r="ED531" i="20" s="1"/>
  <c r="EF531" i="20" s="1"/>
  <c r="D531" i="20"/>
  <c r="A531" i="20"/>
  <c r="EC530" i="20"/>
  <c r="ED530" i="20" s="1"/>
  <c r="D530" i="20"/>
  <c r="A530" i="20"/>
  <c r="EF532" i="20" l="1"/>
  <c r="EE532" i="20"/>
  <c r="EF537" i="20"/>
  <c r="EE537" i="20"/>
  <c r="EE534" i="20"/>
  <c r="EF534" i="20"/>
  <c r="EF540" i="20"/>
  <c r="EE540" i="20"/>
  <c r="EE530" i="20"/>
  <c r="EF530" i="20"/>
  <c r="EF533" i="20"/>
  <c r="EE533" i="20"/>
  <c r="EE538" i="20"/>
  <c r="EF538" i="20"/>
  <c r="EF536" i="20"/>
  <c r="EE536" i="20"/>
  <c r="EE531" i="20"/>
  <c r="EE539" i="20"/>
  <c r="EF535" i="20"/>
  <c r="H10" i="43" l="1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B6" i="44" l="1"/>
  <c r="B4" i="44"/>
  <c r="B11" i="44"/>
  <c r="B9" i="44"/>
  <c r="B8" i="44"/>
  <c r="B12" i="44" l="1"/>
  <c r="EC247" i="20"/>
  <c r="EC216" i="20"/>
  <c r="EC185" i="20"/>
  <c r="EC154" i="20"/>
  <c r="EC123" i="20"/>
  <c r="EC92" i="20"/>
  <c r="EC61" i="20"/>
  <c r="EC30" i="20"/>
  <c r="EC529" i="20"/>
  <c r="ED529" i="20" s="1"/>
  <c r="D529" i="20"/>
  <c r="A529" i="20"/>
  <c r="EC528" i="20"/>
  <c r="ED528" i="20" s="1"/>
  <c r="EF528" i="20" s="1"/>
  <c r="D528" i="20"/>
  <c r="A528" i="20"/>
  <c r="EC527" i="20"/>
  <c r="ED527" i="20" s="1"/>
  <c r="EE527" i="20" s="1"/>
  <c r="D527" i="20"/>
  <c r="A527" i="20"/>
  <c r="EC526" i="20"/>
  <c r="ED526" i="20" s="1"/>
  <c r="EE526" i="20" s="1"/>
  <c r="D526" i="20"/>
  <c r="A526" i="20"/>
  <c r="EC525" i="20"/>
  <c r="ED525" i="20" s="1"/>
  <c r="D525" i="20"/>
  <c r="A525" i="20"/>
  <c r="EC524" i="20"/>
  <c r="ED524" i="20" s="1"/>
  <c r="EF524" i="20" s="1"/>
  <c r="D524" i="20"/>
  <c r="A524" i="20"/>
  <c r="EC523" i="20"/>
  <c r="ED523" i="20" s="1"/>
  <c r="EE523" i="20" s="1"/>
  <c r="D523" i="20"/>
  <c r="A523" i="20"/>
  <c r="EC522" i="20"/>
  <c r="ED522" i="20" s="1"/>
  <c r="D522" i="20"/>
  <c r="A522" i="20"/>
  <c r="EC521" i="20"/>
  <c r="ED521" i="20" s="1"/>
  <c r="D521" i="20"/>
  <c r="A521" i="20"/>
  <c r="EC520" i="20"/>
  <c r="ED520" i="20" s="1"/>
  <c r="D520" i="20"/>
  <c r="A520" i="20"/>
  <c r="EC519" i="20"/>
  <c r="ED519" i="20" s="1"/>
  <c r="EE519" i="20" s="1"/>
  <c r="D519" i="20"/>
  <c r="A519" i="20"/>
  <c r="B13" i="44" l="1"/>
  <c r="B14" i="44" s="1"/>
  <c r="EE522" i="20"/>
  <c r="EF522" i="20"/>
  <c r="EF526" i="20"/>
  <c r="EF521" i="20"/>
  <c r="EE521" i="20"/>
  <c r="EF520" i="20"/>
  <c r="EE520" i="20"/>
  <c r="EF529" i="20"/>
  <c r="EE529" i="20"/>
  <c r="EF525" i="20"/>
  <c r="EE525" i="20"/>
  <c r="EF519" i="20"/>
  <c r="EE524" i="20"/>
  <c r="EE528" i="20"/>
  <c r="EF523" i="20"/>
  <c r="EF527" i="20"/>
  <c r="B15" i="44" l="1"/>
  <c r="EC29" i="20"/>
  <c r="EC60" i="20"/>
  <c r="EC91" i="20"/>
  <c r="EC122" i="20"/>
  <c r="EC153" i="20"/>
  <c r="EC184" i="20"/>
  <c r="EC215" i="20"/>
  <c r="EC246" i="20"/>
  <c r="EC518" i="20"/>
  <c r="ED518" i="20" s="1"/>
  <c r="D518" i="20"/>
  <c r="A518" i="20"/>
  <c r="EC517" i="20"/>
  <c r="ED517" i="20" s="1"/>
  <c r="EE517" i="20" s="1"/>
  <c r="D517" i="20"/>
  <c r="A517" i="20"/>
  <c r="EC516" i="20"/>
  <c r="ED516" i="20" s="1"/>
  <c r="D516" i="20"/>
  <c r="A516" i="20"/>
  <c r="EC515" i="20"/>
  <c r="ED515" i="20" s="1"/>
  <c r="D515" i="20"/>
  <c r="A515" i="20"/>
  <c r="EC514" i="20"/>
  <c r="ED514" i="20" s="1"/>
  <c r="EF514" i="20" s="1"/>
  <c r="D514" i="20"/>
  <c r="A514" i="20"/>
  <c r="EC513" i="20"/>
  <c r="ED513" i="20" s="1"/>
  <c r="D513" i="20"/>
  <c r="A513" i="20"/>
  <c r="EC512" i="20"/>
  <c r="ED512" i="20" s="1"/>
  <c r="D512" i="20"/>
  <c r="A512" i="20"/>
  <c r="EC511" i="20"/>
  <c r="ED511" i="20" s="1"/>
  <c r="D511" i="20"/>
  <c r="A511" i="20"/>
  <c r="EC510" i="20"/>
  <c r="ED510" i="20" s="1"/>
  <c r="D510" i="20"/>
  <c r="A510" i="20"/>
  <c r="EC509" i="20"/>
  <c r="ED509" i="20" s="1"/>
  <c r="D509" i="20"/>
  <c r="A509" i="20"/>
  <c r="EC508" i="20"/>
  <c r="ED508" i="20" s="1"/>
  <c r="D508" i="20"/>
  <c r="A508" i="20"/>
  <c r="A266" i="20"/>
  <c r="D266" i="20"/>
  <c r="EC266" i="20"/>
  <c r="ED266" i="20" s="1"/>
  <c r="EE266" i="20" s="1"/>
  <c r="A267" i="20"/>
  <c r="D267" i="20"/>
  <c r="EC267" i="20"/>
  <c r="ED267" i="20" s="1"/>
  <c r="A268" i="20"/>
  <c r="D268" i="20"/>
  <c r="EC268" i="20"/>
  <c r="ED268" i="20" s="1"/>
  <c r="EE268" i="20" s="1"/>
  <c r="A269" i="20"/>
  <c r="D269" i="20"/>
  <c r="EC269" i="20"/>
  <c r="ED269" i="20" s="1"/>
  <c r="A270" i="20"/>
  <c r="D270" i="20"/>
  <c r="EC270" i="20"/>
  <c r="ED270" i="20" s="1"/>
  <c r="EE270" i="20" s="1"/>
  <c r="A271" i="20"/>
  <c r="D271" i="20"/>
  <c r="EC271" i="20"/>
  <c r="ED271" i="20" s="1"/>
  <c r="A272" i="20"/>
  <c r="D272" i="20"/>
  <c r="EC272" i="20"/>
  <c r="ED272" i="20" s="1"/>
  <c r="EF272" i="20" s="1"/>
  <c r="A273" i="20"/>
  <c r="D273" i="20"/>
  <c r="EC273" i="20"/>
  <c r="ED273" i="20" s="1"/>
  <c r="A274" i="20"/>
  <c r="D274" i="20"/>
  <c r="EC274" i="20"/>
  <c r="ED274" i="20" s="1"/>
  <c r="A275" i="20"/>
  <c r="D275" i="20"/>
  <c r="EC275" i="20"/>
  <c r="ED275" i="20" s="1"/>
  <c r="EE275" i="20" s="1"/>
  <c r="A276" i="20"/>
  <c r="D276" i="20"/>
  <c r="EC276" i="20"/>
  <c r="ED276" i="20" s="1"/>
  <c r="A277" i="20"/>
  <c r="D277" i="20"/>
  <c r="EC277" i="20"/>
  <c r="ED277" i="20" s="1"/>
  <c r="A278" i="20"/>
  <c r="D278" i="20"/>
  <c r="EC278" i="20"/>
  <c r="ED278" i="20" s="1"/>
  <c r="A279" i="20"/>
  <c r="D279" i="20"/>
  <c r="EC279" i="20"/>
  <c r="ED279" i="20" s="1"/>
  <c r="EE279" i="20" s="1"/>
  <c r="A280" i="20"/>
  <c r="D280" i="20"/>
  <c r="EC280" i="20"/>
  <c r="ED280" i="20" s="1"/>
  <c r="A281" i="20"/>
  <c r="D281" i="20"/>
  <c r="EC281" i="20"/>
  <c r="ED281" i="20" s="1"/>
  <c r="EE281" i="20" s="1"/>
  <c r="A282" i="20"/>
  <c r="D282" i="20"/>
  <c r="EC282" i="20"/>
  <c r="ED282" i="20" s="1"/>
  <c r="A283" i="20"/>
  <c r="D283" i="20"/>
  <c r="EC283" i="20"/>
  <c r="ED283" i="20" s="1"/>
  <c r="EE283" i="20" s="1"/>
  <c r="A284" i="20"/>
  <c r="D284" i="20"/>
  <c r="EC284" i="20"/>
  <c r="ED284" i="20" s="1"/>
  <c r="EE284" i="20" s="1"/>
  <c r="A285" i="20"/>
  <c r="D285" i="20"/>
  <c r="EC285" i="20"/>
  <c r="ED285" i="20" s="1"/>
  <c r="A286" i="20"/>
  <c r="D286" i="20"/>
  <c r="EC286" i="20"/>
  <c r="ED286" i="20" s="1"/>
  <c r="EF286" i="20" s="1"/>
  <c r="A287" i="20"/>
  <c r="D287" i="20"/>
  <c r="EC287" i="20"/>
  <c r="ED287" i="20" s="1"/>
  <c r="A288" i="20"/>
  <c r="D288" i="20"/>
  <c r="EC288" i="20"/>
  <c r="ED288" i="20" s="1"/>
  <c r="EE288" i="20" s="1"/>
  <c r="A289" i="20"/>
  <c r="D289" i="20"/>
  <c r="EC289" i="20"/>
  <c r="ED289" i="20" s="1"/>
  <c r="A290" i="20"/>
  <c r="D290" i="20"/>
  <c r="EC290" i="20"/>
  <c r="ED290" i="20" s="1"/>
  <c r="EE290" i="20" s="1"/>
  <c r="A291" i="20"/>
  <c r="D291" i="20"/>
  <c r="EC291" i="20"/>
  <c r="ED291" i="20" s="1"/>
  <c r="EE291" i="20" s="1"/>
  <c r="A292" i="20"/>
  <c r="D292" i="20"/>
  <c r="EC292" i="20"/>
  <c r="ED292" i="20" s="1"/>
  <c r="A293" i="20"/>
  <c r="D293" i="20"/>
  <c r="EC293" i="20"/>
  <c r="ED293" i="20" s="1"/>
  <c r="EF293" i="20" s="1"/>
  <c r="A294" i="20"/>
  <c r="D294" i="20"/>
  <c r="EC294" i="20"/>
  <c r="ED294" i="20" s="1"/>
  <c r="A295" i="20"/>
  <c r="D295" i="20"/>
  <c r="EC295" i="20"/>
  <c r="ED295" i="20" s="1"/>
  <c r="EF295" i="20" s="1"/>
  <c r="A296" i="20"/>
  <c r="D296" i="20"/>
  <c r="EC296" i="20"/>
  <c r="ED296" i="20" s="1"/>
  <c r="A297" i="20"/>
  <c r="D297" i="20"/>
  <c r="EC297" i="20"/>
  <c r="ED297" i="20" s="1"/>
  <c r="A298" i="20"/>
  <c r="D298" i="20"/>
  <c r="EC298" i="20"/>
  <c r="ED298" i="20" s="1"/>
  <c r="A299" i="20"/>
  <c r="D299" i="20"/>
  <c r="EC299" i="20"/>
  <c r="ED299" i="20" s="1"/>
  <c r="EE299" i="20" s="1"/>
  <c r="A300" i="20"/>
  <c r="D300" i="20"/>
  <c r="EC300" i="20"/>
  <c r="ED300" i="20" s="1"/>
  <c r="A301" i="20"/>
  <c r="D301" i="20"/>
  <c r="EC301" i="20"/>
  <c r="ED301" i="20" s="1"/>
  <c r="EF301" i="20" s="1"/>
  <c r="A302" i="20"/>
  <c r="D302" i="20"/>
  <c r="EC302" i="20"/>
  <c r="ED302" i="20" s="1"/>
  <c r="EF302" i="20" s="1"/>
  <c r="A303" i="20"/>
  <c r="D303" i="20"/>
  <c r="EC303" i="20"/>
  <c r="ED303" i="20" s="1"/>
  <c r="EF303" i="20" s="1"/>
  <c r="A304" i="20"/>
  <c r="D304" i="20"/>
  <c r="EC304" i="20"/>
  <c r="ED304" i="20" s="1"/>
  <c r="EE304" i="20" s="1"/>
  <c r="A305" i="20"/>
  <c r="D305" i="20"/>
  <c r="EC305" i="20"/>
  <c r="ED305" i="20" s="1"/>
  <c r="A306" i="20"/>
  <c r="D306" i="20"/>
  <c r="EC306" i="20"/>
  <c r="ED306" i="20" s="1"/>
  <c r="EE306" i="20" s="1"/>
  <c r="A307" i="20"/>
  <c r="D307" i="20"/>
  <c r="EC307" i="20"/>
  <c r="ED307" i="20" s="1"/>
  <c r="EF307" i="20" s="1"/>
  <c r="A308" i="20"/>
  <c r="D308" i="20"/>
  <c r="EC308" i="20"/>
  <c r="ED308" i="20" s="1"/>
  <c r="A309" i="20"/>
  <c r="D309" i="20"/>
  <c r="EC309" i="20"/>
  <c r="ED309" i="20" s="1"/>
  <c r="EE309" i="20" s="1"/>
  <c r="A310" i="20"/>
  <c r="D310" i="20"/>
  <c r="EC310" i="20"/>
  <c r="ED310" i="20" s="1"/>
  <c r="A311" i="20"/>
  <c r="D311" i="20"/>
  <c r="EC311" i="20"/>
  <c r="ED311" i="20" s="1"/>
  <c r="EE311" i="20" s="1"/>
  <c r="A312" i="20"/>
  <c r="D312" i="20"/>
  <c r="EC312" i="20"/>
  <c r="ED312" i="20" s="1"/>
  <c r="A313" i="20"/>
  <c r="D313" i="20"/>
  <c r="EC313" i="20"/>
  <c r="ED313" i="20" s="1"/>
  <c r="A314" i="20"/>
  <c r="D314" i="20"/>
  <c r="EC314" i="20"/>
  <c r="ED314" i="20" s="1"/>
  <c r="A315" i="20"/>
  <c r="D315" i="20"/>
  <c r="EC315" i="20"/>
  <c r="ED315" i="20" s="1"/>
  <c r="EE315" i="20" s="1"/>
  <c r="A316" i="20"/>
  <c r="D316" i="20"/>
  <c r="EC316" i="20"/>
  <c r="ED316" i="20" s="1"/>
  <c r="A317" i="20"/>
  <c r="D317" i="20"/>
  <c r="EC317" i="20"/>
  <c r="ED317" i="20" s="1"/>
  <c r="EF317" i="20" s="1"/>
  <c r="A318" i="20"/>
  <c r="D318" i="20"/>
  <c r="EC318" i="20"/>
  <c r="ED318" i="20" s="1"/>
  <c r="EE318" i="20" s="1"/>
  <c r="A319" i="20"/>
  <c r="D319" i="20"/>
  <c r="EC319" i="20"/>
  <c r="ED319" i="20" s="1"/>
  <c r="A320" i="20"/>
  <c r="D320" i="20"/>
  <c r="EC320" i="20"/>
  <c r="ED320" i="20" s="1"/>
  <c r="EF320" i="20" s="1"/>
  <c r="A321" i="20"/>
  <c r="D321" i="20"/>
  <c r="EC321" i="20"/>
  <c r="ED321" i="20" s="1"/>
  <c r="A322" i="20"/>
  <c r="D322" i="20"/>
  <c r="EC322" i="20"/>
  <c r="ED322" i="20" s="1"/>
  <c r="A323" i="20"/>
  <c r="D323" i="20"/>
  <c r="EC323" i="20"/>
  <c r="ED323" i="20" s="1"/>
  <c r="A324" i="20"/>
  <c r="D324" i="20"/>
  <c r="EC324" i="20"/>
  <c r="ED324" i="20" s="1"/>
  <c r="EE324" i="20" s="1"/>
  <c r="A325" i="20"/>
  <c r="D325" i="20"/>
  <c r="EC325" i="20"/>
  <c r="ED325" i="20" s="1"/>
  <c r="A326" i="20"/>
  <c r="D326" i="20"/>
  <c r="EC326" i="20"/>
  <c r="ED326" i="20" s="1"/>
  <c r="EF326" i="20" s="1"/>
  <c r="A327" i="20"/>
  <c r="D327" i="20"/>
  <c r="EC327" i="20"/>
  <c r="ED327" i="20" s="1"/>
  <c r="A328" i="20"/>
  <c r="D328" i="20"/>
  <c r="EC328" i="20"/>
  <c r="ED328" i="20" s="1"/>
  <c r="EE328" i="20" s="1"/>
  <c r="A329" i="20"/>
  <c r="D329" i="20"/>
  <c r="EC329" i="20"/>
  <c r="ED329" i="20" s="1"/>
  <c r="EF329" i="20" s="1"/>
  <c r="A330" i="20"/>
  <c r="D330" i="20"/>
  <c r="EC330" i="20"/>
  <c r="ED330" i="20" s="1"/>
  <c r="EE330" i="20" s="1"/>
  <c r="A331" i="20"/>
  <c r="D331" i="20"/>
  <c r="EC331" i="20"/>
  <c r="ED331" i="20" s="1"/>
  <c r="EF331" i="20" s="1"/>
  <c r="A332" i="20"/>
  <c r="D332" i="20"/>
  <c r="EC332" i="20"/>
  <c r="ED332" i="20" s="1"/>
  <c r="A333" i="20"/>
  <c r="D333" i="20"/>
  <c r="EC333" i="20"/>
  <c r="ED333" i="20" s="1"/>
  <c r="EF333" i="20" s="1"/>
  <c r="A334" i="20"/>
  <c r="D334" i="20"/>
  <c r="EC334" i="20"/>
  <c r="ED334" i="20" s="1"/>
  <c r="A335" i="20"/>
  <c r="D335" i="20"/>
  <c r="EC335" i="20"/>
  <c r="ED335" i="20" s="1"/>
  <c r="EE335" i="20" s="1"/>
  <c r="A336" i="20"/>
  <c r="D336" i="20"/>
  <c r="EC336" i="20"/>
  <c r="ED336" i="20" s="1"/>
  <c r="A337" i="20"/>
  <c r="D337" i="20"/>
  <c r="EC337" i="20"/>
  <c r="ED337" i="20" s="1"/>
  <c r="EE337" i="20" s="1"/>
  <c r="A338" i="20"/>
  <c r="D338" i="20"/>
  <c r="EC338" i="20"/>
  <c r="ED338" i="20" s="1"/>
  <c r="A339" i="20"/>
  <c r="D339" i="20"/>
  <c r="EC339" i="20"/>
  <c r="ED339" i="20" s="1"/>
  <c r="EE339" i="20" s="1"/>
  <c r="A340" i="20"/>
  <c r="D340" i="20"/>
  <c r="EC340" i="20"/>
  <c r="ED340" i="20" s="1"/>
  <c r="A341" i="20"/>
  <c r="D341" i="20"/>
  <c r="EC341" i="20"/>
  <c r="ED341" i="20" s="1"/>
  <c r="A342" i="20"/>
  <c r="D342" i="20"/>
  <c r="EC342" i="20"/>
  <c r="ED342" i="20" s="1"/>
  <c r="EE342" i="20" s="1"/>
  <c r="A343" i="20"/>
  <c r="D343" i="20"/>
  <c r="EC343" i="20"/>
  <c r="ED343" i="20" s="1"/>
  <c r="EF343" i="20" s="1"/>
  <c r="A344" i="20"/>
  <c r="D344" i="20"/>
  <c r="EC344" i="20"/>
  <c r="ED344" i="20" s="1"/>
  <c r="EE344" i="20" s="1"/>
  <c r="A345" i="20"/>
  <c r="D345" i="20"/>
  <c r="EC345" i="20"/>
  <c r="ED345" i="20" s="1"/>
  <c r="A346" i="20"/>
  <c r="D346" i="20"/>
  <c r="EC346" i="20"/>
  <c r="ED346" i="20" s="1"/>
  <c r="EF346" i="20" s="1"/>
  <c r="A347" i="20"/>
  <c r="D347" i="20"/>
  <c r="EC347" i="20"/>
  <c r="ED347" i="20" s="1"/>
  <c r="A348" i="20"/>
  <c r="D348" i="20"/>
  <c r="EC348" i="20"/>
  <c r="ED348" i="20" s="1"/>
  <c r="EE348" i="20" s="1"/>
  <c r="A349" i="20"/>
  <c r="D349" i="20"/>
  <c r="EC349" i="20"/>
  <c r="ED349" i="20" s="1"/>
  <c r="A350" i="20"/>
  <c r="D350" i="20"/>
  <c r="EC350" i="20"/>
  <c r="ED350" i="20" s="1"/>
  <c r="EF350" i="20" s="1"/>
  <c r="A351" i="20"/>
  <c r="D351" i="20"/>
  <c r="EC351" i="20"/>
  <c r="ED351" i="20" s="1"/>
  <c r="A352" i="20"/>
  <c r="D352" i="20"/>
  <c r="EC352" i="20"/>
  <c r="ED352" i="20" s="1"/>
  <c r="EE352" i="20" s="1"/>
  <c r="A353" i="20"/>
  <c r="D353" i="20"/>
  <c r="EC353" i="20"/>
  <c r="ED353" i="20" s="1"/>
  <c r="A354" i="20"/>
  <c r="D354" i="20"/>
  <c r="EC354" i="20"/>
  <c r="ED354" i="20" s="1"/>
  <c r="A355" i="20"/>
  <c r="D355" i="20"/>
  <c r="EC355" i="20"/>
  <c r="ED355" i="20" s="1"/>
  <c r="A356" i="20"/>
  <c r="D356" i="20"/>
  <c r="EC356" i="20"/>
  <c r="ED356" i="20" s="1"/>
  <c r="A357" i="20"/>
  <c r="D357" i="20"/>
  <c r="EC357" i="20"/>
  <c r="ED357" i="20" s="1"/>
  <c r="A358" i="20"/>
  <c r="D358" i="20"/>
  <c r="EC358" i="20"/>
  <c r="ED358" i="20" s="1"/>
  <c r="A359" i="20"/>
  <c r="D359" i="20"/>
  <c r="EC359" i="20"/>
  <c r="ED359" i="20" s="1"/>
  <c r="EF359" i="20" s="1"/>
  <c r="A360" i="20"/>
  <c r="D360" i="20"/>
  <c r="EC360" i="20"/>
  <c r="ED360" i="20" s="1"/>
  <c r="EE360" i="20" s="1"/>
  <c r="A361" i="20"/>
  <c r="D361" i="20"/>
  <c r="EC361" i="20"/>
  <c r="ED361" i="20" s="1"/>
  <c r="A362" i="20"/>
  <c r="D362" i="20"/>
  <c r="EC362" i="20"/>
  <c r="ED362" i="20" s="1"/>
  <c r="EE362" i="20" s="1"/>
  <c r="A363" i="20"/>
  <c r="D363" i="20"/>
  <c r="EC363" i="20"/>
  <c r="ED363" i="20" s="1"/>
  <c r="A364" i="20"/>
  <c r="D364" i="20"/>
  <c r="EC364" i="20"/>
  <c r="ED364" i="20" s="1"/>
  <c r="A365" i="20"/>
  <c r="D365" i="20"/>
  <c r="EC365" i="20"/>
  <c r="ED365" i="20" s="1"/>
  <c r="EF365" i="20" s="1"/>
  <c r="A366" i="20"/>
  <c r="D366" i="20"/>
  <c r="EC366" i="20"/>
  <c r="ED366" i="20" s="1"/>
  <c r="A367" i="20"/>
  <c r="D367" i="20"/>
  <c r="EC367" i="20"/>
  <c r="ED367" i="20" s="1"/>
  <c r="EF367" i="20" s="1"/>
  <c r="A368" i="20"/>
  <c r="D368" i="20"/>
  <c r="EC368" i="20"/>
  <c r="ED368" i="20" s="1"/>
  <c r="A369" i="20"/>
  <c r="D369" i="20"/>
  <c r="EC369" i="20"/>
  <c r="ED369" i="20" s="1"/>
  <c r="EE369" i="20" s="1"/>
  <c r="A370" i="20"/>
  <c r="D370" i="20"/>
  <c r="EC370" i="20"/>
  <c r="ED370" i="20" s="1"/>
  <c r="A371" i="20"/>
  <c r="D371" i="20"/>
  <c r="EC371" i="20"/>
  <c r="ED371" i="20" s="1"/>
  <c r="EE371" i="20" s="1"/>
  <c r="A372" i="20"/>
  <c r="D372" i="20"/>
  <c r="EC372" i="20"/>
  <c r="ED372" i="20" s="1"/>
  <c r="A373" i="20"/>
  <c r="D373" i="20"/>
  <c r="EC373" i="20"/>
  <c r="ED373" i="20" s="1"/>
  <c r="EF373" i="20" s="1"/>
  <c r="A374" i="20"/>
  <c r="D374" i="20"/>
  <c r="EC374" i="20"/>
  <c r="ED374" i="20" s="1"/>
  <c r="A375" i="20"/>
  <c r="D375" i="20"/>
  <c r="EC375" i="20"/>
  <c r="ED375" i="20" s="1"/>
  <c r="EE375" i="20" s="1"/>
  <c r="A376" i="20"/>
  <c r="D376" i="20"/>
  <c r="EC376" i="20"/>
  <c r="ED376" i="20" s="1"/>
  <c r="A377" i="20"/>
  <c r="D377" i="20"/>
  <c r="EC377" i="20"/>
  <c r="ED377" i="20" s="1"/>
  <c r="A378" i="20"/>
  <c r="D378" i="20"/>
  <c r="EC378" i="20"/>
  <c r="ED378" i="20" s="1"/>
  <c r="A379" i="20"/>
  <c r="D379" i="20"/>
  <c r="EC379" i="20"/>
  <c r="ED379" i="20" s="1"/>
  <c r="A380" i="20"/>
  <c r="D380" i="20"/>
  <c r="EC380" i="20"/>
  <c r="ED380" i="20" s="1"/>
  <c r="EE380" i="20" s="1"/>
  <c r="A381" i="20"/>
  <c r="D381" i="20"/>
  <c r="EC381" i="20"/>
  <c r="ED381" i="20" s="1"/>
  <c r="EE381" i="20" s="1"/>
  <c r="A382" i="20"/>
  <c r="D382" i="20"/>
  <c r="EC382" i="20"/>
  <c r="ED382" i="20" s="1"/>
  <c r="EE382" i="20" s="1"/>
  <c r="A383" i="20"/>
  <c r="D383" i="20"/>
  <c r="EC383" i="20"/>
  <c r="ED383" i="20" s="1"/>
  <c r="EE383" i="20" s="1"/>
  <c r="A384" i="20"/>
  <c r="D384" i="20"/>
  <c r="EC384" i="20"/>
  <c r="ED384" i="20" s="1"/>
  <c r="A385" i="20"/>
  <c r="D385" i="20"/>
  <c r="EC385" i="20"/>
  <c r="ED385" i="20" s="1"/>
  <c r="A386" i="20"/>
  <c r="D386" i="20"/>
  <c r="EC386" i="20"/>
  <c r="ED386" i="20" s="1"/>
  <c r="A387" i="20"/>
  <c r="D387" i="20"/>
  <c r="EC387" i="20"/>
  <c r="ED387" i="20" s="1"/>
  <c r="EE387" i="20" s="1"/>
  <c r="A388" i="20"/>
  <c r="D388" i="20"/>
  <c r="EC388" i="20"/>
  <c r="ED388" i="20" s="1"/>
  <c r="EF388" i="20" s="1"/>
  <c r="A389" i="20"/>
  <c r="D389" i="20"/>
  <c r="EC389" i="20"/>
  <c r="ED389" i="20" s="1"/>
  <c r="A390" i="20"/>
  <c r="D390" i="20"/>
  <c r="EC390" i="20"/>
  <c r="ED390" i="20" s="1"/>
  <c r="EE390" i="20" s="1"/>
  <c r="A391" i="20"/>
  <c r="D391" i="20"/>
  <c r="EC391" i="20"/>
  <c r="ED391" i="20" s="1"/>
  <c r="A392" i="20"/>
  <c r="D392" i="20"/>
  <c r="EC392" i="20"/>
  <c r="ED392" i="20" s="1"/>
  <c r="EF392" i="20" s="1"/>
  <c r="A393" i="20"/>
  <c r="D393" i="20"/>
  <c r="EC393" i="20"/>
  <c r="ED393" i="20" s="1"/>
  <c r="A394" i="20"/>
  <c r="D394" i="20"/>
  <c r="EC394" i="20"/>
  <c r="ED394" i="20" s="1"/>
  <c r="A395" i="20"/>
  <c r="D395" i="20"/>
  <c r="EC395" i="20"/>
  <c r="ED395" i="20" s="1"/>
  <c r="A396" i="20"/>
  <c r="D396" i="20"/>
  <c r="EC396" i="20"/>
  <c r="ED396" i="20" s="1"/>
  <c r="EF396" i="20" s="1"/>
  <c r="A397" i="20"/>
  <c r="D397" i="20"/>
  <c r="EC397" i="20"/>
  <c r="ED397" i="20" s="1"/>
  <c r="EF397" i="20" s="1"/>
  <c r="A398" i="20"/>
  <c r="D398" i="20"/>
  <c r="EC398" i="20"/>
  <c r="ED398" i="20" s="1"/>
  <c r="EF398" i="20" s="1"/>
  <c r="A399" i="20"/>
  <c r="D399" i="20"/>
  <c r="EC399" i="20"/>
  <c r="ED399" i="20" s="1"/>
  <c r="A400" i="20"/>
  <c r="D400" i="20"/>
  <c r="EC400" i="20"/>
  <c r="ED400" i="20" s="1"/>
  <c r="EF400" i="20" s="1"/>
  <c r="A401" i="20"/>
  <c r="D401" i="20"/>
  <c r="EC401" i="20"/>
  <c r="ED401" i="20" s="1"/>
  <c r="A402" i="20"/>
  <c r="D402" i="20"/>
  <c r="EC402" i="20"/>
  <c r="ED402" i="20" s="1"/>
  <c r="EE402" i="20" s="1"/>
  <c r="A403" i="20"/>
  <c r="D403" i="20"/>
  <c r="EC403" i="20"/>
  <c r="ED403" i="20" s="1"/>
  <c r="A404" i="20"/>
  <c r="D404" i="20"/>
  <c r="EC404" i="20"/>
  <c r="ED404" i="20" s="1"/>
  <c r="A405" i="20"/>
  <c r="D405" i="20"/>
  <c r="EC405" i="20"/>
  <c r="ED405" i="20" s="1"/>
  <c r="A406" i="20"/>
  <c r="D406" i="20"/>
  <c r="EC406" i="20"/>
  <c r="ED406" i="20" s="1"/>
  <c r="A407" i="20"/>
  <c r="D407" i="20"/>
  <c r="EC407" i="20"/>
  <c r="ED407" i="20" s="1"/>
  <c r="A408" i="20"/>
  <c r="D408" i="20"/>
  <c r="EC408" i="20"/>
  <c r="ED408" i="20" s="1"/>
  <c r="EE408" i="20" s="1"/>
  <c r="A409" i="20"/>
  <c r="D409" i="20"/>
  <c r="EC409" i="20"/>
  <c r="ED409" i="20" s="1"/>
  <c r="A410" i="20"/>
  <c r="D410" i="20"/>
  <c r="EC410" i="20"/>
  <c r="ED410" i="20" s="1"/>
  <c r="EF410" i="20" s="1"/>
  <c r="A411" i="20"/>
  <c r="D411" i="20"/>
  <c r="EC411" i="20"/>
  <c r="ED411" i="20" s="1"/>
  <c r="EE411" i="20" s="1"/>
  <c r="A412" i="20"/>
  <c r="D412" i="20"/>
  <c r="EC412" i="20"/>
  <c r="ED412" i="20" s="1"/>
  <c r="A413" i="20"/>
  <c r="D413" i="20"/>
  <c r="EC413" i="20"/>
  <c r="ED413" i="20" s="1"/>
  <c r="EF413" i="20" s="1"/>
  <c r="A414" i="20"/>
  <c r="D414" i="20"/>
  <c r="EC414" i="20"/>
  <c r="ED414" i="20" s="1"/>
  <c r="EF414" i="20" s="1"/>
  <c r="A415" i="20"/>
  <c r="D415" i="20"/>
  <c r="EC415" i="20"/>
  <c r="ED415" i="20" s="1"/>
  <c r="A416" i="20"/>
  <c r="D416" i="20"/>
  <c r="EC416" i="20"/>
  <c r="ED416" i="20" s="1"/>
  <c r="A417" i="20"/>
  <c r="D417" i="20"/>
  <c r="EC417" i="20"/>
  <c r="ED417" i="20" s="1"/>
  <c r="A418" i="20"/>
  <c r="D418" i="20"/>
  <c r="EC418" i="20"/>
  <c r="ED418" i="20" s="1"/>
  <c r="EE418" i="20" s="1"/>
  <c r="A419" i="20"/>
  <c r="D419" i="20"/>
  <c r="EC419" i="20"/>
  <c r="ED419" i="20" s="1"/>
  <c r="EE419" i="20" s="1"/>
  <c r="A420" i="20"/>
  <c r="D420" i="20"/>
  <c r="EC420" i="20"/>
  <c r="ED420" i="20" s="1"/>
  <c r="A421" i="20"/>
  <c r="D421" i="20"/>
  <c r="EC421" i="20"/>
  <c r="ED421" i="20" s="1"/>
  <c r="A422" i="20"/>
  <c r="D422" i="20"/>
  <c r="EC422" i="20"/>
  <c r="ED422" i="20" s="1"/>
  <c r="EF422" i="20" s="1"/>
  <c r="A423" i="20"/>
  <c r="D423" i="20"/>
  <c r="EC423" i="20"/>
  <c r="ED423" i="20" s="1"/>
  <c r="A424" i="20"/>
  <c r="D424" i="20"/>
  <c r="EC424" i="20"/>
  <c r="ED424" i="20" s="1"/>
  <c r="EF424" i="20" s="1"/>
  <c r="A425" i="20"/>
  <c r="D425" i="20"/>
  <c r="EC425" i="20"/>
  <c r="ED425" i="20" s="1"/>
  <c r="EF425" i="20" s="1"/>
  <c r="A426" i="20"/>
  <c r="D426" i="20"/>
  <c r="EC426" i="20"/>
  <c r="ED426" i="20" s="1"/>
  <c r="A427" i="20"/>
  <c r="D427" i="20"/>
  <c r="EC427" i="20"/>
  <c r="ED427" i="20" s="1"/>
  <c r="A428" i="20"/>
  <c r="D428" i="20"/>
  <c r="EC428" i="20"/>
  <c r="ED428" i="20" s="1"/>
  <c r="A429" i="20"/>
  <c r="D429" i="20"/>
  <c r="EC429" i="20"/>
  <c r="ED429" i="20" s="1"/>
  <c r="A430" i="20"/>
  <c r="D430" i="20"/>
  <c r="EC430" i="20"/>
  <c r="ED430" i="20" s="1"/>
  <c r="A431" i="20"/>
  <c r="D431" i="20"/>
  <c r="EC431" i="20"/>
  <c r="ED431" i="20" s="1"/>
  <c r="EE431" i="20" s="1"/>
  <c r="A432" i="20"/>
  <c r="D432" i="20"/>
  <c r="EC432" i="20"/>
  <c r="ED432" i="20" s="1"/>
  <c r="EF432" i="20" s="1"/>
  <c r="A433" i="20"/>
  <c r="D433" i="20"/>
  <c r="EC433" i="20"/>
  <c r="ED433" i="20" s="1"/>
  <c r="EE433" i="20" s="1"/>
  <c r="A434" i="20"/>
  <c r="D434" i="20"/>
  <c r="EC434" i="20"/>
  <c r="ED434" i="20" s="1"/>
  <c r="EE434" i="20" s="1"/>
  <c r="A435" i="20"/>
  <c r="D435" i="20"/>
  <c r="EC435" i="20"/>
  <c r="ED435" i="20" s="1"/>
  <c r="A436" i="20"/>
  <c r="D436" i="20"/>
  <c r="EC436" i="20"/>
  <c r="ED436" i="20" s="1"/>
  <c r="A437" i="20"/>
  <c r="D437" i="20"/>
  <c r="EC437" i="20"/>
  <c r="ED437" i="20" s="1"/>
  <c r="A438" i="20"/>
  <c r="D438" i="20"/>
  <c r="EC438" i="20"/>
  <c r="ED438" i="20" s="1"/>
  <c r="A439" i="20"/>
  <c r="D439" i="20"/>
  <c r="EC439" i="20"/>
  <c r="ED439" i="20" s="1"/>
  <c r="A440" i="20"/>
  <c r="D440" i="20"/>
  <c r="EC440" i="20"/>
  <c r="ED440" i="20" s="1"/>
  <c r="A441" i="20"/>
  <c r="D441" i="20"/>
  <c r="EC441" i="20"/>
  <c r="ED441" i="20" s="1"/>
  <c r="A442" i="20"/>
  <c r="D442" i="20"/>
  <c r="EC442" i="20"/>
  <c r="ED442" i="20" s="1"/>
  <c r="EF442" i="20" s="1"/>
  <c r="A443" i="20"/>
  <c r="D443" i="20"/>
  <c r="EC443" i="20"/>
  <c r="ED443" i="20" s="1"/>
  <c r="EE443" i="20" s="1"/>
  <c r="A444" i="20"/>
  <c r="D444" i="20"/>
  <c r="EC444" i="20"/>
  <c r="ED444" i="20" s="1"/>
  <c r="A445" i="20"/>
  <c r="D445" i="20"/>
  <c r="EC445" i="20"/>
  <c r="ED445" i="20" s="1"/>
  <c r="A446" i="20"/>
  <c r="D446" i="20"/>
  <c r="EC446" i="20"/>
  <c r="ED446" i="20" s="1"/>
  <c r="A447" i="20"/>
  <c r="D447" i="20"/>
  <c r="EC447" i="20"/>
  <c r="ED447" i="20" s="1"/>
  <c r="EE447" i="20" s="1"/>
  <c r="A448" i="20"/>
  <c r="D448" i="20"/>
  <c r="EC448" i="20"/>
  <c r="ED448" i="20" s="1"/>
  <c r="A449" i="20"/>
  <c r="D449" i="20"/>
  <c r="EC449" i="20"/>
  <c r="ED449" i="20" s="1"/>
  <c r="A450" i="20"/>
  <c r="D450" i="20"/>
  <c r="EC450" i="20"/>
  <c r="ED450" i="20" s="1"/>
  <c r="A451" i="20"/>
  <c r="D451" i="20"/>
  <c r="EC451" i="20"/>
  <c r="ED451" i="20" s="1"/>
  <c r="EE451" i="20" s="1"/>
  <c r="A452" i="20"/>
  <c r="D452" i="20"/>
  <c r="EC452" i="20"/>
  <c r="ED452" i="20" s="1"/>
  <c r="EF452" i="20" s="1"/>
  <c r="A453" i="20"/>
  <c r="D453" i="20"/>
  <c r="EC453" i="20"/>
  <c r="ED453" i="20" s="1"/>
  <c r="A454" i="20"/>
  <c r="D454" i="20"/>
  <c r="EC454" i="20"/>
  <c r="ED454" i="20" s="1"/>
  <c r="EF454" i="20" s="1"/>
  <c r="A455" i="20"/>
  <c r="D455" i="20"/>
  <c r="EC455" i="20"/>
  <c r="ED455" i="20" s="1"/>
  <c r="EF455" i="20" s="1"/>
  <c r="A456" i="20"/>
  <c r="D456" i="20"/>
  <c r="EC456" i="20"/>
  <c r="ED456" i="20" s="1"/>
  <c r="A457" i="20"/>
  <c r="D457" i="20"/>
  <c r="EC457" i="20"/>
  <c r="ED457" i="20" s="1"/>
  <c r="A458" i="20"/>
  <c r="D458" i="20"/>
  <c r="EC458" i="20"/>
  <c r="ED458" i="20" s="1"/>
  <c r="A459" i="20"/>
  <c r="D459" i="20"/>
  <c r="EC459" i="20"/>
  <c r="ED459" i="20" s="1"/>
  <c r="A460" i="20"/>
  <c r="D460" i="20"/>
  <c r="EC460" i="20"/>
  <c r="ED460" i="20" s="1"/>
  <c r="A461" i="20"/>
  <c r="D461" i="20"/>
  <c r="EC461" i="20"/>
  <c r="ED461" i="20" s="1"/>
  <c r="A462" i="20"/>
  <c r="D462" i="20"/>
  <c r="EC462" i="20"/>
  <c r="ED462" i="20" s="1"/>
  <c r="EE462" i="20" s="1"/>
  <c r="A463" i="20"/>
  <c r="D463" i="20"/>
  <c r="EC463" i="20"/>
  <c r="ED463" i="20" s="1"/>
  <c r="EF463" i="20" s="1"/>
  <c r="A464" i="20"/>
  <c r="D464" i="20"/>
  <c r="EC464" i="20"/>
  <c r="ED464" i="20" s="1"/>
  <c r="A465" i="20"/>
  <c r="D465" i="20"/>
  <c r="EC465" i="20"/>
  <c r="ED465" i="20" s="1"/>
  <c r="A466" i="20"/>
  <c r="D466" i="20"/>
  <c r="EC466" i="20"/>
  <c r="ED466" i="20" s="1"/>
  <c r="A467" i="20"/>
  <c r="D467" i="20"/>
  <c r="EC467" i="20"/>
  <c r="ED467" i="20" s="1"/>
  <c r="A468" i="20"/>
  <c r="D468" i="20"/>
  <c r="EC468" i="20"/>
  <c r="ED468" i="20" s="1"/>
  <c r="A469" i="20"/>
  <c r="D469" i="20"/>
  <c r="EC469" i="20"/>
  <c r="ED469" i="20" s="1"/>
  <c r="A470" i="20"/>
  <c r="D470" i="20"/>
  <c r="EC470" i="20"/>
  <c r="ED470" i="20" s="1"/>
  <c r="A471" i="20"/>
  <c r="D471" i="20"/>
  <c r="EC471" i="20"/>
  <c r="ED471" i="20" s="1"/>
  <c r="EF471" i="20" s="1"/>
  <c r="A472" i="20"/>
  <c r="D472" i="20"/>
  <c r="EC472" i="20"/>
  <c r="ED472" i="20" s="1"/>
  <c r="A473" i="20"/>
  <c r="D473" i="20"/>
  <c r="EC473" i="20"/>
  <c r="ED473" i="20" s="1"/>
  <c r="EF473" i="20" s="1"/>
  <c r="A474" i="20"/>
  <c r="D474" i="20"/>
  <c r="EC474" i="20"/>
  <c r="ED474" i="20" s="1"/>
  <c r="A475" i="20"/>
  <c r="D475" i="20"/>
  <c r="EC475" i="20"/>
  <c r="ED475" i="20" s="1"/>
  <c r="EF475" i="20" s="1"/>
  <c r="A476" i="20"/>
  <c r="D476" i="20"/>
  <c r="EC476" i="20"/>
  <c r="ED476" i="20" s="1"/>
  <c r="A477" i="20"/>
  <c r="D477" i="20"/>
  <c r="EC477" i="20"/>
  <c r="ED477" i="20" s="1"/>
  <c r="A478" i="20"/>
  <c r="D478" i="20"/>
  <c r="EC478" i="20"/>
  <c r="ED478" i="20" s="1"/>
  <c r="A479" i="20"/>
  <c r="D479" i="20"/>
  <c r="EC479" i="20"/>
  <c r="ED479" i="20" s="1"/>
  <c r="EE479" i="20" s="1"/>
  <c r="A480" i="20"/>
  <c r="D480" i="20"/>
  <c r="EC480" i="20"/>
  <c r="ED480" i="20" s="1"/>
  <c r="A481" i="20"/>
  <c r="D481" i="20"/>
  <c r="EC481" i="20"/>
  <c r="ED481" i="20" s="1"/>
  <c r="EE481" i="20" s="1"/>
  <c r="A482" i="20"/>
  <c r="D482" i="20"/>
  <c r="EC482" i="20"/>
  <c r="ED482" i="20" s="1"/>
  <c r="EF482" i="20" s="1"/>
  <c r="A483" i="20"/>
  <c r="D483" i="20"/>
  <c r="EC483" i="20"/>
  <c r="ED483" i="20" s="1"/>
  <c r="EE483" i="20" s="1"/>
  <c r="A484" i="20"/>
  <c r="D484" i="20"/>
  <c r="EC484" i="20"/>
  <c r="ED484" i="20" s="1"/>
  <c r="A485" i="20"/>
  <c r="D485" i="20"/>
  <c r="EC485" i="20"/>
  <c r="ED485" i="20" s="1"/>
  <c r="EE485" i="20" s="1"/>
  <c r="A486" i="20"/>
  <c r="D486" i="20"/>
  <c r="EC486" i="20"/>
  <c r="ED486" i="20" s="1"/>
  <c r="A487" i="20"/>
  <c r="D487" i="20"/>
  <c r="EC487" i="20"/>
  <c r="ED487" i="20" s="1"/>
  <c r="EE487" i="20" s="1"/>
  <c r="A488" i="20"/>
  <c r="D488" i="20"/>
  <c r="EC488" i="20"/>
  <c r="ED488" i="20" s="1"/>
  <c r="A489" i="20"/>
  <c r="D489" i="20"/>
  <c r="EC489" i="20"/>
  <c r="ED489" i="20" s="1"/>
  <c r="A490" i="20"/>
  <c r="D490" i="20"/>
  <c r="EC490" i="20"/>
  <c r="ED490" i="20" s="1"/>
  <c r="A491" i="20"/>
  <c r="D491" i="20"/>
  <c r="EC491" i="20"/>
  <c r="ED491" i="20" s="1"/>
  <c r="EE491" i="20" s="1"/>
  <c r="A492" i="20"/>
  <c r="D492" i="20"/>
  <c r="EC492" i="20"/>
  <c r="ED492" i="20" s="1"/>
  <c r="A493" i="20"/>
  <c r="D493" i="20"/>
  <c r="EC493" i="20"/>
  <c r="ED493" i="20" s="1"/>
  <c r="A494" i="20"/>
  <c r="D494" i="20"/>
  <c r="EC494" i="20"/>
  <c r="ED494" i="20" s="1"/>
  <c r="EF494" i="20" s="1"/>
  <c r="A495" i="20"/>
  <c r="D495" i="20"/>
  <c r="EC495" i="20"/>
  <c r="ED495" i="20" s="1"/>
  <c r="EF495" i="20" s="1"/>
  <c r="A496" i="20"/>
  <c r="D496" i="20"/>
  <c r="EC496" i="20"/>
  <c r="ED496" i="20" s="1"/>
  <c r="EE496" i="20" s="1"/>
  <c r="A497" i="20"/>
  <c r="D497" i="20"/>
  <c r="EC497" i="20"/>
  <c r="ED497" i="20" s="1"/>
  <c r="A498" i="20"/>
  <c r="D498" i="20"/>
  <c r="EC498" i="20"/>
  <c r="ED498" i="20" s="1"/>
  <c r="A499" i="20"/>
  <c r="D499" i="20"/>
  <c r="EC499" i="20"/>
  <c r="ED499" i="20" s="1"/>
  <c r="EE499" i="20" s="1"/>
  <c r="A500" i="20"/>
  <c r="D500" i="20"/>
  <c r="EC500" i="20"/>
  <c r="ED500" i="20" s="1"/>
  <c r="EF500" i="20" s="1"/>
  <c r="A501" i="20"/>
  <c r="D501" i="20"/>
  <c r="EC501" i="20"/>
  <c r="ED501" i="20" s="1"/>
  <c r="EF501" i="20" s="1"/>
  <c r="A502" i="20"/>
  <c r="D502" i="20"/>
  <c r="EC502" i="20"/>
  <c r="ED502" i="20" s="1"/>
  <c r="EE502" i="20" s="1"/>
  <c r="A503" i="20"/>
  <c r="D503" i="20"/>
  <c r="EC503" i="20"/>
  <c r="ED503" i="20" s="1"/>
  <c r="A504" i="20"/>
  <c r="D504" i="20"/>
  <c r="EC504" i="20"/>
  <c r="ED504" i="20" s="1"/>
  <c r="A505" i="20"/>
  <c r="D505" i="20"/>
  <c r="EC505" i="20"/>
  <c r="ED505" i="20" s="1"/>
  <c r="A506" i="20"/>
  <c r="D506" i="20"/>
  <c r="EC506" i="20"/>
  <c r="ED506" i="20" s="1"/>
  <c r="A507" i="20"/>
  <c r="D507" i="20"/>
  <c r="EC507" i="20"/>
  <c r="ED507" i="20" s="1"/>
  <c r="EE346" i="20"/>
  <c r="EF290" i="20"/>
  <c r="EC245" i="20"/>
  <c r="EC214" i="20"/>
  <c r="EC183" i="20"/>
  <c r="EC152" i="20"/>
  <c r="EC121" i="20"/>
  <c r="EC90" i="20"/>
  <c r="EC59" i="20"/>
  <c r="EC28" i="20"/>
  <c r="EC244" i="20"/>
  <c r="EC213" i="20"/>
  <c r="EC182" i="20"/>
  <c r="EC151" i="20"/>
  <c r="EC120" i="20"/>
  <c r="EC89" i="20"/>
  <c r="EC58" i="20"/>
  <c r="EC27" i="20"/>
  <c r="EC255" i="20"/>
  <c r="ED255" i="20" s="1"/>
  <c r="EF255" i="20" s="1"/>
  <c r="EC256" i="20"/>
  <c r="ED256" i="20" s="1"/>
  <c r="EE256" i="20" s="1"/>
  <c r="EC257" i="20"/>
  <c r="ED257" i="20" s="1"/>
  <c r="EC258" i="20"/>
  <c r="ED258" i="20" s="1"/>
  <c r="EC259" i="20"/>
  <c r="ED259" i="20" s="1"/>
  <c r="EE259" i="20" s="1"/>
  <c r="EC260" i="20"/>
  <c r="ED260" i="20" s="1"/>
  <c r="EF260" i="20" s="1"/>
  <c r="EC261" i="20"/>
  <c r="ED261" i="20" s="1"/>
  <c r="EC262" i="20"/>
  <c r="ED262" i="20" s="1"/>
  <c r="EC263" i="20"/>
  <c r="ED263" i="20" s="1"/>
  <c r="EC264" i="20"/>
  <c r="ED264" i="20" s="1"/>
  <c r="EC265" i="20"/>
  <c r="ED265" i="20" s="1"/>
  <c r="EE265" i="20" s="1"/>
  <c r="FA5" i="20"/>
  <c r="EI5" i="20"/>
  <c r="B9" i="43"/>
  <c r="B9" i="33"/>
  <c r="B8" i="33"/>
  <c r="B9" i="32"/>
  <c r="B8" i="32"/>
  <c r="B9" i="31"/>
  <c r="B8" i="31"/>
  <c r="B9" i="30"/>
  <c r="B8" i="30"/>
  <c r="B7" i="30"/>
  <c r="B7" i="29"/>
  <c r="B8" i="29"/>
  <c r="B9" i="29"/>
  <c r="B6" i="43"/>
  <c r="B4" i="43"/>
  <c r="D223" i="20"/>
  <c r="D192" i="20"/>
  <c r="D161" i="20"/>
  <c r="D130" i="20"/>
  <c r="D99" i="20"/>
  <c r="A99" i="20" s="1"/>
  <c r="D68" i="20"/>
  <c r="F68" i="20" s="1"/>
  <c r="D37" i="20"/>
  <c r="D6" i="20"/>
  <c r="F6" i="20" s="1"/>
  <c r="EC243" i="20"/>
  <c r="EC212" i="20"/>
  <c r="EC181" i="20"/>
  <c r="EC150" i="20"/>
  <c r="EC119" i="20"/>
  <c r="EC88" i="20"/>
  <c r="EC57" i="20"/>
  <c r="EC26" i="20"/>
  <c r="B4" i="10"/>
  <c r="FM11" i="20"/>
  <c r="E575" i="20" s="1"/>
  <c r="FM12" i="20"/>
  <c r="E577" i="20" s="1"/>
  <c r="FM9" i="20"/>
  <c r="E579" i="20" s="1"/>
  <c r="EC149" i="20"/>
  <c r="EC148" i="20"/>
  <c r="EC147" i="20"/>
  <c r="EC146" i="20"/>
  <c r="EC145" i="20"/>
  <c r="EC144" i="20"/>
  <c r="EC143" i="20"/>
  <c r="EC142" i="20"/>
  <c r="EC141" i="20"/>
  <c r="EC140" i="20"/>
  <c r="EC139" i="20"/>
  <c r="EC138" i="20"/>
  <c r="EC137" i="20"/>
  <c r="EC136" i="20"/>
  <c r="EC135" i="20"/>
  <c r="EC134" i="20"/>
  <c r="EC133" i="20"/>
  <c r="EC132" i="20"/>
  <c r="EC131" i="20"/>
  <c r="B131" i="20"/>
  <c r="EC130" i="20"/>
  <c r="ED130" i="20" s="1"/>
  <c r="EC87" i="20"/>
  <c r="EC86" i="20"/>
  <c r="EC85" i="20"/>
  <c r="EC84" i="20"/>
  <c r="EC83" i="20"/>
  <c r="EC82" i="20"/>
  <c r="EC81" i="20"/>
  <c r="EC80" i="20"/>
  <c r="EC79" i="20"/>
  <c r="EC78" i="20"/>
  <c r="EC77" i="20"/>
  <c r="EC76" i="20"/>
  <c r="EC75" i="20"/>
  <c r="EC74" i="20"/>
  <c r="EC73" i="20"/>
  <c r="EC72" i="20"/>
  <c r="EC71" i="20"/>
  <c r="EC70" i="20"/>
  <c r="EC69" i="20"/>
  <c r="B69" i="20"/>
  <c r="EC68" i="20"/>
  <c r="ED68" i="20" s="1"/>
  <c r="EC242" i="20"/>
  <c r="EC211" i="20"/>
  <c r="EC180" i="20"/>
  <c r="EC118" i="20"/>
  <c r="EC56" i="20"/>
  <c r="EC25" i="20"/>
  <c r="EC241" i="20"/>
  <c r="EC210" i="20"/>
  <c r="EC179" i="20"/>
  <c r="EC117" i="20"/>
  <c r="EC55" i="20"/>
  <c r="EC24" i="20"/>
  <c r="EC240" i="20"/>
  <c r="EC209" i="20"/>
  <c r="EC178" i="20"/>
  <c r="EC116" i="20"/>
  <c r="EC54" i="20"/>
  <c r="EC23" i="20"/>
  <c r="EC239" i="20"/>
  <c r="EC208" i="20"/>
  <c r="EC177" i="20"/>
  <c r="EC115" i="20"/>
  <c r="EC53" i="20"/>
  <c r="EC22" i="20"/>
  <c r="EC238" i="20"/>
  <c r="EC207" i="20"/>
  <c r="EC176" i="20"/>
  <c r="EC114" i="20"/>
  <c r="EC52" i="20"/>
  <c r="EC21" i="20"/>
  <c r="EC237" i="20"/>
  <c r="EC206" i="20"/>
  <c r="EC175" i="20"/>
  <c r="EC113" i="20"/>
  <c r="EC51" i="20"/>
  <c r="EC20" i="20"/>
  <c r="FG5" i="20"/>
  <c r="FF5" i="20"/>
  <c r="FE5" i="20"/>
  <c r="FD5" i="20"/>
  <c r="FC5" i="20"/>
  <c r="FB5" i="20"/>
  <c r="EP5" i="20"/>
  <c r="EO5" i="20"/>
  <c r="EN5" i="20"/>
  <c r="EM5" i="20"/>
  <c r="EL5" i="20"/>
  <c r="EK5" i="20"/>
  <c r="EJ5" i="20"/>
  <c r="EH5" i="20"/>
  <c r="EC236" i="20"/>
  <c r="EC205" i="20"/>
  <c r="EC174" i="20"/>
  <c r="EC112" i="20"/>
  <c r="B224" i="20"/>
  <c r="B193" i="20"/>
  <c r="B162" i="20"/>
  <c r="B100" i="20"/>
  <c r="EC50" i="20"/>
  <c r="B38" i="20"/>
  <c r="B7" i="20"/>
  <c r="EC19" i="20"/>
  <c r="B31" i="43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EC235" i="20"/>
  <c r="EC204" i="20"/>
  <c r="EC173" i="20"/>
  <c r="EC111" i="20"/>
  <c r="EC49" i="20"/>
  <c r="EC18" i="20"/>
  <c r="EC234" i="20"/>
  <c r="EC203" i="20"/>
  <c r="EC172" i="20"/>
  <c r="EC110" i="20"/>
  <c r="EC48" i="20"/>
  <c r="EC17" i="20"/>
  <c r="EC233" i="20"/>
  <c r="EC202" i="20"/>
  <c r="EC171" i="20"/>
  <c r="EC109" i="20"/>
  <c r="EC47" i="20"/>
  <c r="EC16" i="20"/>
  <c r="EC232" i="20"/>
  <c r="EC201" i="20"/>
  <c r="EC170" i="20"/>
  <c r="EC108" i="20"/>
  <c r="EC46" i="20"/>
  <c r="EC15" i="20"/>
  <c r="EC231" i="20"/>
  <c r="EC230" i="20"/>
  <c r="EC229" i="20"/>
  <c r="EC228" i="20"/>
  <c r="EC227" i="20"/>
  <c r="EC226" i="20"/>
  <c r="EC225" i="20"/>
  <c r="EC224" i="20"/>
  <c r="EC223" i="20"/>
  <c r="ED223" i="20" s="1"/>
  <c r="EF223" i="20" s="1"/>
  <c r="EC200" i="20"/>
  <c r="EC169" i="20"/>
  <c r="EC107" i="20"/>
  <c r="EC45" i="20"/>
  <c r="EC14" i="20"/>
  <c r="EC199" i="20"/>
  <c r="EC168" i="20"/>
  <c r="EC106" i="20"/>
  <c r="EC44" i="20"/>
  <c r="EC13" i="20"/>
  <c r="EC198" i="20"/>
  <c r="EC167" i="20"/>
  <c r="EC105" i="20"/>
  <c r="EC43" i="20"/>
  <c r="EC12" i="20"/>
  <c r="EC197" i="20"/>
  <c r="EC196" i="20"/>
  <c r="EC195" i="20"/>
  <c r="EC194" i="20"/>
  <c r="EC193" i="20"/>
  <c r="EC192" i="20"/>
  <c r="ED192" i="20" s="1"/>
  <c r="EF192" i="20" s="1"/>
  <c r="EC166" i="20"/>
  <c r="EC165" i="20"/>
  <c r="EC164" i="20"/>
  <c r="EC163" i="20"/>
  <c r="EC162" i="20"/>
  <c r="EC161" i="20"/>
  <c r="ED161" i="20" s="1"/>
  <c r="EC104" i="20"/>
  <c r="EC103" i="20"/>
  <c r="EC102" i="20"/>
  <c r="EC101" i="20"/>
  <c r="EC100" i="20"/>
  <c r="EC99" i="20"/>
  <c r="ED99" i="20" s="1"/>
  <c r="EC42" i="20"/>
  <c r="EC41" i="20"/>
  <c r="EC40" i="20"/>
  <c r="EC39" i="20"/>
  <c r="EC38" i="20"/>
  <c r="EC37" i="20"/>
  <c r="ED37" i="20" s="1"/>
  <c r="EC11" i="20"/>
  <c r="EC10" i="20"/>
  <c r="EC9" i="20"/>
  <c r="EC8" i="20"/>
  <c r="EC7" i="20"/>
  <c r="EC6" i="20"/>
  <c r="ED6" i="20" s="1"/>
  <c r="FM8" i="20"/>
  <c r="FM10" i="20"/>
  <c r="FM14" i="20"/>
  <c r="E582" i="20" s="1"/>
  <c r="FM13" i="20"/>
  <c r="D258" i="20"/>
  <c r="D259" i="20"/>
  <c r="D260" i="20"/>
  <c r="D265" i="20"/>
  <c r="D255" i="20"/>
  <c r="D264" i="20"/>
  <c r="D256" i="20"/>
  <c r="D262" i="20"/>
  <c r="D261" i="20"/>
  <c r="D263" i="20"/>
  <c r="D257" i="20"/>
  <c r="B4" i="33"/>
  <c r="B6" i="33"/>
  <c r="B6" i="32"/>
  <c r="B4" i="32"/>
  <c r="B3" i="31"/>
  <c r="B3" i="30"/>
  <c r="B5" i="30"/>
  <c r="B3" i="29"/>
  <c r="B5" i="29"/>
  <c r="B11" i="33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6" i="10"/>
  <c r="B11" i="32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11" i="30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11" i="29"/>
  <c r="B12" i="29"/>
  <c r="B13" i="29"/>
  <c r="B14" i="29"/>
  <c r="B15" i="29"/>
  <c r="B16" i="29"/>
  <c r="B17" i="29"/>
  <c r="B18" i="29"/>
  <c r="B11" i="3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19" i="29"/>
  <c r="B20" i="29"/>
  <c r="B21" i="29"/>
  <c r="B22" i="29"/>
  <c r="B23" i="29"/>
  <c r="A263" i="20"/>
  <c r="A261" i="20"/>
  <c r="A262" i="20"/>
  <c r="A256" i="20"/>
  <c r="A264" i="20"/>
  <c r="A255" i="20"/>
  <c r="A265" i="20"/>
  <c r="A260" i="20"/>
  <c r="A259" i="20"/>
  <c r="A258" i="20"/>
  <c r="A257" i="2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 s="1"/>
  <c r="B37" i="29" s="1"/>
  <c r="B38" i="29" s="1"/>
  <c r="B39" i="29" s="1"/>
  <c r="B40" i="29" s="1"/>
  <c r="B41" i="29" s="1"/>
  <c r="E583" i="20" l="1"/>
  <c r="E574" i="20"/>
  <c r="E581" i="20"/>
  <c r="E576" i="20"/>
  <c r="E580" i="20"/>
  <c r="E584" i="20"/>
  <c r="E578" i="20"/>
  <c r="EF275" i="20"/>
  <c r="EE307" i="20"/>
  <c r="EF299" i="20"/>
  <c r="E572" i="20"/>
  <c r="E563" i="20"/>
  <c r="E570" i="20"/>
  <c r="E565" i="20"/>
  <c r="E569" i="20"/>
  <c r="E560" i="20"/>
  <c r="E571" i="20"/>
  <c r="E557" i="20"/>
  <c r="E568" i="20"/>
  <c r="E573" i="20"/>
  <c r="E567" i="20"/>
  <c r="E555" i="20"/>
  <c r="E566" i="20"/>
  <c r="E553" i="20"/>
  <c r="E564" i="20"/>
  <c r="EE388" i="20"/>
  <c r="EF443" i="20"/>
  <c r="E559" i="20"/>
  <c r="E554" i="20"/>
  <c r="E558" i="20"/>
  <c r="E561" i="20"/>
  <c r="E552" i="20"/>
  <c r="E562" i="20"/>
  <c r="E556" i="20"/>
  <c r="DV7" i="20"/>
  <c r="DJ7" i="20"/>
  <c r="CT7" i="20"/>
  <c r="CD7" i="20"/>
  <c r="BN7" i="20"/>
  <c r="BD7" i="20"/>
  <c r="AV7" i="20"/>
  <c r="AL7" i="20"/>
  <c r="V7" i="20"/>
  <c r="H7" i="20"/>
  <c r="DS7" i="20"/>
  <c r="DG7" i="20"/>
  <c r="CQ7" i="20"/>
  <c r="CA7" i="20"/>
  <c r="BK7" i="20"/>
  <c r="BC7" i="20"/>
  <c r="AU7" i="20"/>
  <c r="AI7" i="20"/>
  <c r="U7" i="20"/>
  <c r="DP7" i="20"/>
  <c r="DF7" i="20"/>
  <c r="CP7" i="20"/>
  <c r="BZ7" i="20"/>
  <c r="BJ7" i="20"/>
  <c r="BB7" i="20"/>
  <c r="AT7" i="20"/>
  <c r="AF7" i="20"/>
  <c r="T7" i="20"/>
  <c r="DO7" i="20"/>
  <c r="DC7" i="20"/>
  <c r="CM7" i="20"/>
  <c r="BW7" i="20"/>
  <c r="BI7" i="20"/>
  <c r="BA7" i="20"/>
  <c r="AS7" i="20"/>
  <c r="AC7" i="20"/>
  <c r="S7" i="20"/>
  <c r="DN7" i="20"/>
  <c r="DB7" i="20"/>
  <c r="CL7" i="20"/>
  <c r="BV7" i="20"/>
  <c r="BH7" i="20"/>
  <c r="AZ7" i="20"/>
  <c r="AR7" i="20"/>
  <c r="Z7" i="20"/>
  <c r="R7" i="20"/>
  <c r="DM7" i="20"/>
  <c r="CY7" i="20"/>
  <c r="CI7" i="20"/>
  <c r="BS7" i="20"/>
  <c r="BG7" i="20"/>
  <c r="AY7" i="20"/>
  <c r="AQ7" i="20"/>
  <c r="Y7" i="20"/>
  <c r="Q7" i="20"/>
  <c r="DL7" i="20"/>
  <c r="CX7" i="20"/>
  <c r="CH7" i="20"/>
  <c r="BR7" i="20"/>
  <c r="BF7" i="20"/>
  <c r="AX7" i="20"/>
  <c r="AP7" i="20"/>
  <c r="X7" i="20"/>
  <c r="J7" i="20"/>
  <c r="DY7" i="20"/>
  <c r="DK7" i="20"/>
  <c r="CU7" i="20"/>
  <c r="CV7" i="20" s="1"/>
  <c r="CE7" i="20"/>
  <c r="CF7" i="20" s="1"/>
  <c r="BO7" i="20"/>
  <c r="BP7" i="20" s="1"/>
  <c r="BE7" i="20"/>
  <c r="AW7" i="20"/>
  <c r="AO7" i="20"/>
  <c r="W7" i="20"/>
  <c r="I7" i="20"/>
  <c r="FA7" i="20"/>
  <c r="EW7" i="20"/>
  <c r="EK7" i="20"/>
  <c r="EH7" i="20"/>
  <c r="EI7" i="20"/>
  <c r="ES7" i="20"/>
  <c r="EP7" i="20"/>
  <c r="EQ7" i="20"/>
  <c r="EN7" i="20"/>
  <c r="EX7" i="20"/>
  <c r="EY7" i="20"/>
  <c r="EZ7" i="20"/>
  <c r="ET7" i="20"/>
  <c r="FC7" i="20"/>
  <c r="FE7" i="20"/>
  <c r="EO7" i="20"/>
  <c r="FB7" i="20"/>
  <c r="FD7" i="20"/>
  <c r="FG7" i="20"/>
  <c r="FF7" i="20"/>
  <c r="EJ7" i="20"/>
  <c r="ER7" i="20"/>
  <c r="EL7" i="20"/>
  <c r="EM7" i="20"/>
  <c r="EU7" i="20"/>
  <c r="EV7" i="20"/>
  <c r="CG7" i="20" s="1"/>
  <c r="EE286" i="20"/>
  <c r="FA223" i="20"/>
  <c r="ES223" i="20"/>
  <c r="EK223" i="20"/>
  <c r="DO223" i="20"/>
  <c r="DC223" i="20"/>
  <c r="CM223" i="20"/>
  <c r="BW223" i="20"/>
  <c r="BI223" i="20"/>
  <c r="BA223" i="20"/>
  <c r="AS223" i="20"/>
  <c r="AC223" i="20"/>
  <c r="S223" i="20"/>
  <c r="EZ223" i="20"/>
  <c r="ER223" i="20"/>
  <c r="EJ223" i="20"/>
  <c r="DN223" i="20"/>
  <c r="DB223" i="20"/>
  <c r="CL223" i="20"/>
  <c r="BV223" i="20"/>
  <c r="BH223" i="20"/>
  <c r="AZ223" i="20"/>
  <c r="AR223" i="20"/>
  <c r="Z223" i="20"/>
  <c r="R223" i="20"/>
  <c r="FG223" i="20"/>
  <c r="EY223" i="20"/>
  <c r="EQ223" i="20"/>
  <c r="EI223" i="20"/>
  <c r="DM223" i="20"/>
  <c r="CY223" i="20"/>
  <c r="CI223" i="20"/>
  <c r="BS223" i="20"/>
  <c r="BG223" i="20"/>
  <c r="AY223" i="20"/>
  <c r="AQ223" i="20"/>
  <c r="Y223" i="20"/>
  <c r="Q223" i="20"/>
  <c r="FE223" i="20"/>
  <c r="EW223" i="20"/>
  <c r="EO223" i="20"/>
  <c r="DY223" i="20"/>
  <c r="DK223" i="20"/>
  <c r="CU223" i="20"/>
  <c r="CE223" i="20"/>
  <c r="BO223" i="20"/>
  <c r="BE223" i="20"/>
  <c r="AW223" i="20"/>
  <c r="AO223" i="20"/>
  <c r="W223" i="20"/>
  <c r="I223" i="20"/>
  <c r="EV223" i="20"/>
  <c r="DV223" i="20"/>
  <c r="CT223" i="20"/>
  <c r="BN223" i="20"/>
  <c r="AV223" i="20"/>
  <c r="V223" i="20"/>
  <c r="EU223" i="20"/>
  <c r="DS223" i="20"/>
  <c r="CQ223" i="20"/>
  <c r="BK223" i="20"/>
  <c r="AU223" i="20"/>
  <c r="U223" i="20"/>
  <c r="ET223" i="20"/>
  <c r="DP223" i="20"/>
  <c r="CP223" i="20"/>
  <c r="BJ223" i="20"/>
  <c r="AT223" i="20"/>
  <c r="T223" i="20"/>
  <c r="FF223" i="20"/>
  <c r="EP223" i="20"/>
  <c r="DL223" i="20"/>
  <c r="CH223" i="20"/>
  <c r="BF223" i="20"/>
  <c r="AP223" i="20"/>
  <c r="J223" i="20"/>
  <c r="EN223" i="20"/>
  <c r="CD223" i="20"/>
  <c r="AL223" i="20"/>
  <c r="EL223" i="20"/>
  <c r="BZ223" i="20"/>
  <c r="AF223" i="20"/>
  <c r="EH223" i="20"/>
  <c r="BR223" i="20"/>
  <c r="X223" i="20"/>
  <c r="EM223" i="20"/>
  <c r="BB223" i="20"/>
  <c r="DJ223" i="20"/>
  <c r="AX223" i="20"/>
  <c r="DG223" i="20"/>
  <c r="AI223" i="20"/>
  <c r="DF223" i="20"/>
  <c r="H223" i="20"/>
  <c r="FD223" i="20"/>
  <c r="FC223" i="20"/>
  <c r="FB223" i="20"/>
  <c r="EX223" i="20"/>
  <c r="FG192" i="20"/>
  <c r="EY192" i="20"/>
  <c r="EQ192" i="20"/>
  <c r="EI192" i="20"/>
  <c r="DM192" i="20"/>
  <c r="CY192" i="20"/>
  <c r="CI192" i="20"/>
  <c r="BS192" i="20"/>
  <c r="BG192" i="20"/>
  <c r="AY192" i="20"/>
  <c r="AQ192" i="20"/>
  <c r="Y192" i="20"/>
  <c r="Q192" i="20"/>
  <c r="FF192" i="20"/>
  <c r="EX192" i="20"/>
  <c r="EP192" i="20"/>
  <c r="EH192" i="20"/>
  <c r="DL192" i="20"/>
  <c r="CX192" i="20"/>
  <c r="CH192" i="20"/>
  <c r="BR192" i="20"/>
  <c r="BF192" i="20"/>
  <c r="AX192" i="20"/>
  <c r="AP192" i="20"/>
  <c r="X192" i="20"/>
  <c r="J192" i="20"/>
  <c r="FE192" i="20"/>
  <c r="EW192" i="20"/>
  <c r="CK192" i="20" s="1"/>
  <c r="EO192" i="20"/>
  <c r="DY192" i="20"/>
  <c r="DK192" i="20"/>
  <c r="CU192" i="20"/>
  <c r="CE192" i="20"/>
  <c r="BO192" i="20"/>
  <c r="BE192" i="20"/>
  <c r="AW192" i="20"/>
  <c r="AO192" i="20"/>
  <c r="W192" i="20"/>
  <c r="I192" i="20"/>
  <c r="FD192" i="20"/>
  <c r="EV192" i="20"/>
  <c r="EN192" i="20"/>
  <c r="DV192" i="20"/>
  <c r="DJ192" i="20"/>
  <c r="CT192" i="20"/>
  <c r="CD192" i="20"/>
  <c r="BN192" i="20"/>
  <c r="BD192" i="20"/>
  <c r="AV192" i="20"/>
  <c r="AL192" i="20"/>
  <c r="V192" i="20"/>
  <c r="H192" i="20"/>
  <c r="FC192" i="20"/>
  <c r="EM192" i="20"/>
  <c r="DG192" i="20"/>
  <c r="CA192" i="20"/>
  <c r="BC192" i="20"/>
  <c r="AI192" i="20"/>
  <c r="FB192" i="20"/>
  <c r="EL192" i="20"/>
  <c r="DF192" i="20"/>
  <c r="BZ192" i="20"/>
  <c r="BB192" i="20"/>
  <c r="AF192" i="20"/>
  <c r="FA192" i="20"/>
  <c r="EK192" i="20"/>
  <c r="DC192" i="20"/>
  <c r="BW192" i="20"/>
  <c r="BA192" i="20"/>
  <c r="AC192" i="20"/>
  <c r="EZ192" i="20"/>
  <c r="EJ192" i="20"/>
  <c r="DB192" i="20"/>
  <c r="BV192" i="20"/>
  <c r="AZ192" i="20"/>
  <c r="Z192" i="20"/>
  <c r="CX223" i="20"/>
  <c r="EU192" i="20"/>
  <c r="CC192" i="20" s="1"/>
  <c r="DS192" i="20"/>
  <c r="CQ192" i="20"/>
  <c r="BK192" i="20"/>
  <c r="AU192" i="20"/>
  <c r="U192" i="20"/>
  <c r="BD223" i="20"/>
  <c r="ES192" i="20"/>
  <c r="BU192" i="20" s="1"/>
  <c r="DO192" i="20"/>
  <c r="CM192" i="20"/>
  <c r="BI192" i="20"/>
  <c r="AS192" i="20"/>
  <c r="S192" i="20"/>
  <c r="CP192" i="20"/>
  <c r="FE161" i="20"/>
  <c r="EW161" i="20"/>
  <c r="EO161" i="20"/>
  <c r="DY161" i="20"/>
  <c r="DK161" i="20"/>
  <c r="CU161" i="20"/>
  <c r="CE161" i="20"/>
  <c r="BO161" i="20"/>
  <c r="BE161" i="20"/>
  <c r="AW161" i="20"/>
  <c r="CL192" i="20"/>
  <c r="FD161" i="20"/>
  <c r="EV161" i="20"/>
  <c r="EN161" i="20"/>
  <c r="DV161" i="20"/>
  <c r="CA223" i="20"/>
  <c r="BJ192" i="20"/>
  <c r="FC161" i="20"/>
  <c r="EU161" i="20"/>
  <c r="EM161" i="20"/>
  <c r="DS161" i="20"/>
  <c r="DG161" i="20"/>
  <c r="CQ161" i="20"/>
  <c r="CA161" i="20"/>
  <c r="BK161" i="20"/>
  <c r="BC223" i="20"/>
  <c r="BH192" i="20"/>
  <c r="FB161" i="20"/>
  <c r="ET161" i="20"/>
  <c r="EL161" i="20"/>
  <c r="DP161" i="20"/>
  <c r="DF161" i="20"/>
  <c r="CP161" i="20"/>
  <c r="BZ161" i="20"/>
  <c r="BJ161" i="20"/>
  <c r="BB161" i="20"/>
  <c r="AT161" i="20"/>
  <c r="AF161" i="20"/>
  <c r="T161" i="20"/>
  <c r="ET192" i="20"/>
  <c r="AT192" i="20"/>
  <c r="FA161" i="20"/>
  <c r="ES161" i="20"/>
  <c r="EK161" i="20"/>
  <c r="DO161" i="20"/>
  <c r="DC161" i="20"/>
  <c r="CM161" i="20"/>
  <c r="BW161" i="20"/>
  <c r="BI161" i="20"/>
  <c r="BA161" i="20"/>
  <c r="AS161" i="20"/>
  <c r="AC161" i="20"/>
  <c r="DP192" i="20"/>
  <c r="T192" i="20"/>
  <c r="FG161" i="20"/>
  <c r="EY161" i="20"/>
  <c r="EQ161" i="20"/>
  <c r="EI161" i="20"/>
  <c r="DM161" i="20"/>
  <c r="CY161" i="20"/>
  <c r="CI161" i="20"/>
  <c r="BS161" i="20"/>
  <c r="BG161" i="20"/>
  <c r="AY161" i="20"/>
  <c r="AQ161" i="20"/>
  <c r="Y161" i="20"/>
  <c r="Q161" i="20"/>
  <c r="AR192" i="20"/>
  <c r="EJ161" i="20"/>
  <c r="CL161" i="20"/>
  <c r="BD161" i="20"/>
  <c r="AO161" i="20"/>
  <c r="S161" i="20"/>
  <c r="R192" i="20"/>
  <c r="EH161" i="20"/>
  <c r="CH161" i="20"/>
  <c r="BC161" i="20"/>
  <c r="AL161" i="20"/>
  <c r="R161" i="20"/>
  <c r="DN161" i="20"/>
  <c r="CD161" i="20"/>
  <c r="AZ161" i="20"/>
  <c r="AI161" i="20"/>
  <c r="J161" i="20"/>
  <c r="FF161" i="20"/>
  <c r="DL161" i="20"/>
  <c r="BV161" i="20"/>
  <c r="AX161" i="20"/>
  <c r="Z161" i="20"/>
  <c r="I161" i="20"/>
  <c r="EZ161" i="20"/>
  <c r="DJ161" i="20"/>
  <c r="BR161" i="20"/>
  <c r="AV161" i="20"/>
  <c r="X161" i="20"/>
  <c r="H161" i="20"/>
  <c r="ER192" i="20"/>
  <c r="ER161" i="20"/>
  <c r="CX161" i="20"/>
  <c r="BH161" i="20"/>
  <c r="AR161" i="20"/>
  <c r="V161" i="20"/>
  <c r="BN161" i="20"/>
  <c r="FG130" i="20"/>
  <c r="EY130" i="20"/>
  <c r="EQ130" i="20"/>
  <c r="EI130" i="20"/>
  <c r="DM130" i="20"/>
  <c r="CY130" i="20"/>
  <c r="CI130" i="20"/>
  <c r="BS130" i="20"/>
  <c r="BG130" i="20"/>
  <c r="AY130" i="20"/>
  <c r="AQ130" i="20"/>
  <c r="Y130" i="20"/>
  <c r="Q130" i="20"/>
  <c r="BF161" i="20"/>
  <c r="FF130" i="20"/>
  <c r="EX130" i="20"/>
  <c r="EP130" i="20"/>
  <c r="EH130" i="20"/>
  <c r="DL130" i="20"/>
  <c r="CX130" i="20"/>
  <c r="CH130" i="20"/>
  <c r="BR130" i="20"/>
  <c r="BF130" i="20"/>
  <c r="AX130" i="20"/>
  <c r="AP130" i="20"/>
  <c r="X130" i="20"/>
  <c r="J130" i="20"/>
  <c r="AU161" i="20"/>
  <c r="FE130" i="20"/>
  <c r="EW130" i="20"/>
  <c r="EO130" i="20"/>
  <c r="DY130" i="20"/>
  <c r="DK130" i="20"/>
  <c r="CU130" i="20"/>
  <c r="CE130" i="20"/>
  <c r="BO130" i="20"/>
  <c r="BE130" i="20"/>
  <c r="AW130" i="20"/>
  <c r="AO130" i="20"/>
  <c r="W130" i="20"/>
  <c r="I130" i="20"/>
  <c r="AP161" i="20"/>
  <c r="FD130" i="20"/>
  <c r="EV130" i="20"/>
  <c r="EN130" i="20"/>
  <c r="DV130" i="20"/>
  <c r="DJ130" i="20"/>
  <c r="CT130" i="20"/>
  <c r="CD130" i="20"/>
  <c r="BN130" i="20"/>
  <c r="BD130" i="20"/>
  <c r="AV130" i="20"/>
  <c r="AL130" i="20"/>
  <c r="V130" i="20"/>
  <c r="H130" i="20"/>
  <c r="EX161" i="20"/>
  <c r="W161" i="20"/>
  <c r="FC130" i="20"/>
  <c r="EU130" i="20"/>
  <c r="EM130" i="20"/>
  <c r="DS130" i="20"/>
  <c r="DG130" i="20"/>
  <c r="CQ130" i="20"/>
  <c r="CA130" i="20"/>
  <c r="BK130" i="20"/>
  <c r="BC130" i="20"/>
  <c r="AU130" i="20"/>
  <c r="AI130" i="20"/>
  <c r="U130" i="20"/>
  <c r="DB161" i="20"/>
  <c r="FA130" i="20"/>
  <c r="ES130" i="20"/>
  <c r="EK130" i="20"/>
  <c r="DO130" i="20"/>
  <c r="DC130" i="20"/>
  <c r="CM130" i="20"/>
  <c r="BW130" i="20"/>
  <c r="BI130" i="20"/>
  <c r="BA130" i="20"/>
  <c r="AS130" i="20"/>
  <c r="AC130" i="20"/>
  <c r="S130" i="20"/>
  <c r="DN192" i="20"/>
  <c r="U161" i="20"/>
  <c r="DP130" i="20"/>
  <c r="BJ130" i="20"/>
  <c r="T130" i="20"/>
  <c r="DN130" i="20"/>
  <c r="BH130" i="20"/>
  <c r="R130" i="20"/>
  <c r="FB130" i="20"/>
  <c r="DF130" i="20"/>
  <c r="BB130" i="20"/>
  <c r="EZ130" i="20"/>
  <c r="DB130" i="20"/>
  <c r="AZ130" i="20"/>
  <c r="ET130" i="20"/>
  <c r="CP130" i="20"/>
  <c r="AT130" i="20"/>
  <c r="ER130" i="20"/>
  <c r="CL130" i="20"/>
  <c r="AR130" i="20"/>
  <c r="BZ130" i="20"/>
  <c r="BV130" i="20"/>
  <c r="EP161" i="20"/>
  <c r="AF130" i="20"/>
  <c r="CT161" i="20"/>
  <c r="Z130" i="20"/>
  <c r="FF99" i="20"/>
  <c r="EX99" i="20"/>
  <c r="EP99" i="20"/>
  <c r="EH99" i="20"/>
  <c r="DL99" i="20"/>
  <c r="CX99" i="20"/>
  <c r="CH99" i="20"/>
  <c r="BR99" i="20"/>
  <c r="BF99" i="20"/>
  <c r="AX99" i="20"/>
  <c r="AP99" i="20"/>
  <c r="X99" i="20"/>
  <c r="J99" i="20"/>
  <c r="FE99" i="20"/>
  <c r="EW99" i="20"/>
  <c r="CK99" i="20" s="1"/>
  <c r="EO99" i="20"/>
  <c r="DY99" i="20"/>
  <c r="DK99" i="20"/>
  <c r="CU99" i="20"/>
  <c r="CE99" i="20"/>
  <c r="BO99" i="20"/>
  <c r="BE99" i="20"/>
  <c r="AW99" i="20"/>
  <c r="AO99" i="20"/>
  <c r="W99" i="20"/>
  <c r="I99" i="20"/>
  <c r="FD99" i="20"/>
  <c r="EV99" i="20"/>
  <c r="EN99" i="20"/>
  <c r="DV99" i="20"/>
  <c r="DJ99" i="20"/>
  <c r="CT99" i="20"/>
  <c r="CD99" i="20"/>
  <c r="BN99" i="20"/>
  <c r="BD99" i="20"/>
  <c r="AV99" i="20"/>
  <c r="AL99" i="20"/>
  <c r="V99" i="20"/>
  <c r="H99" i="20"/>
  <c r="FC99" i="20"/>
  <c r="EU99" i="20"/>
  <c r="EM99" i="20"/>
  <c r="DS99" i="20"/>
  <c r="DG99" i="20"/>
  <c r="CQ99" i="20"/>
  <c r="CA99" i="20"/>
  <c r="BK99" i="20"/>
  <c r="BC99" i="20"/>
  <c r="AU99" i="20"/>
  <c r="AI99" i="20"/>
  <c r="U99" i="20"/>
  <c r="EL130" i="20"/>
  <c r="FB99" i="20"/>
  <c r="ET99" i="20"/>
  <c r="EL99" i="20"/>
  <c r="DP99" i="20"/>
  <c r="DF99" i="20"/>
  <c r="CP99" i="20"/>
  <c r="BZ99" i="20"/>
  <c r="BJ99" i="20"/>
  <c r="BB99" i="20"/>
  <c r="AT99" i="20"/>
  <c r="AF99" i="20"/>
  <c r="T99" i="20"/>
  <c r="EJ130" i="20"/>
  <c r="FA99" i="20"/>
  <c r="ES99" i="20"/>
  <c r="EK99" i="20"/>
  <c r="DO99" i="20"/>
  <c r="DC99" i="20"/>
  <c r="CM99" i="20"/>
  <c r="BW99" i="20"/>
  <c r="BI99" i="20"/>
  <c r="BA99" i="20"/>
  <c r="AS99" i="20"/>
  <c r="AC99" i="20"/>
  <c r="S99" i="20"/>
  <c r="DN99" i="20"/>
  <c r="BH99" i="20"/>
  <c r="R99" i="20"/>
  <c r="FD68" i="20"/>
  <c r="EV68" i="20"/>
  <c r="EN68" i="20"/>
  <c r="DV68" i="20"/>
  <c r="DJ68" i="20"/>
  <c r="CT68" i="20"/>
  <c r="CD68" i="20"/>
  <c r="BN68" i="20"/>
  <c r="BD68" i="20"/>
  <c r="AV68" i="20"/>
  <c r="AL68" i="20"/>
  <c r="V68" i="20"/>
  <c r="H68" i="20"/>
  <c r="FG99" i="20"/>
  <c r="DM99" i="20"/>
  <c r="BG99" i="20"/>
  <c r="Q99" i="20"/>
  <c r="FC68" i="20"/>
  <c r="EU68" i="20"/>
  <c r="EM68" i="20"/>
  <c r="DS68" i="20"/>
  <c r="DG68" i="20"/>
  <c r="CQ68" i="20"/>
  <c r="CA68" i="20"/>
  <c r="BK68" i="20"/>
  <c r="BC68" i="20"/>
  <c r="AU68" i="20"/>
  <c r="AI68" i="20"/>
  <c r="U68" i="20"/>
  <c r="EZ99" i="20"/>
  <c r="DB99" i="20"/>
  <c r="AZ99" i="20"/>
  <c r="FB68" i="20"/>
  <c r="ET68" i="20"/>
  <c r="EL68" i="20"/>
  <c r="DP68" i="20"/>
  <c r="DF68" i="20"/>
  <c r="CP68" i="20"/>
  <c r="BZ68" i="20"/>
  <c r="BJ68" i="20"/>
  <c r="BB68" i="20"/>
  <c r="AT68" i="20"/>
  <c r="AF68" i="20"/>
  <c r="T68" i="20"/>
  <c r="EY99" i="20"/>
  <c r="CY99" i="20"/>
  <c r="AY99" i="20"/>
  <c r="FA68" i="20"/>
  <c r="ES68" i="20"/>
  <c r="EK68" i="20"/>
  <c r="DO68" i="20"/>
  <c r="DC68" i="20"/>
  <c r="CM68" i="20"/>
  <c r="BW68" i="20"/>
  <c r="BI68" i="20"/>
  <c r="BA68" i="20"/>
  <c r="AS68" i="20"/>
  <c r="AC68" i="20"/>
  <c r="S68" i="20"/>
  <c r="ER99" i="20"/>
  <c r="CL99" i="20"/>
  <c r="AR99" i="20"/>
  <c r="EZ68" i="20"/>
  <c r="ER68" i="20"/>
  <c r="BQ68" i="20" s="1"/>
  <c r="EJ68" i="20"/>
  <c r="DN68" i="20"/>
  <c r="DB68" i="20"/>
  <c r="CL68" i="20"/>
  <c r="BV68" i="20"/>
  <c r="BH68" i="20"/>
  <c r="AZ68" i="20"/>
  <c r="AR68" i="20"/>
  <c r="Z68" i="20"/>
  <c r="R68" i="20"/>
  <c r="EJ99" i="20"/>
  <c r="BV99" i="20"/>
  <c r="Z99" i="20"/>
  <c r="FF68" i="20"/>
  <c r="EX68" i="20"/>
  <c r="EP68" i="20"/>
  <c r="EH68" i="20"/>
  <c r="DL68" i="20"/>
  <c r="CX68" i="20"/>
  <c r="CH68" i="20"/>
  <c r="BR68" i="20"/>
  <c r="BF68" i="20"/>
  <c r="AX68" i="20"/>
  <c r="AP68" i="20"/>
  <c r="X68" i="20"/>
  <c r="J68" i="20"/>
  <c r="EQ99" i="20"/>
  <c r="EQ68" i="20"/>
  <c r="CI68" i="20"/>
  <c r="AQ68" i="20"/>
  <c r="FG37" i="20"/>
  <c r="EY37" i="20"/>
  <c r="EQ37" i="20"/>
  <c r="EI37" i="20"/>
  <c r="DM37" i="20"/>
  <c r="CY37" i="20"/>
  <c r="CI37" i="20"/>
  <c r="BS37" i="20"/>
  <c r="BG37" i="20"/>
  <c r="AY37" i="20"/>
  <c r="AQ37" i="20"/>
  <c r="Y37" i="20"/>
  <c r="Q37" i="20"/>
  <c r="EI99" i="20"/>
  <c r="EO68" i="20"/>
  <c r="CE68" i="20"/>
  <c r="AO68" i="20"/>
  <c r="FF37" i="20"/>
  <c r="EX37" i="20"/>
  <c r="EP37" i="20"/>
  <c r="EH37" i="20"/>
  <c r="DL37" i="20"/>
  <c r="CX37" i="20"/>
  <c r="CH37" i="20"/>
  <c r="BR37" i="20"/>
  <c r="BF37" i="20"/>
  <c r="AX37" i="20"/>
  <c r="AP37" i="20"/>
  <c r="X37" i="20"/>
  <c r="J37" i="20"/>
  <c r="CI99" i="20"/>
  <c r="EI68" i="20"/>
  <c r="BS68" i="20"/>
  <c r="Y68" i="20"/>
  <c r="FE37" i="20"/>
  <c r="EW37" i="20"/>
  <c r="EO37" i="20"/>
  <c r="DY37" i="20"/>
  <c r="DK37" i="20"/>
  <c r="CU37" i="20"/>
  <c r="CE37" i="20"/>
  <c r="BO37" i="20"/>
  <c r="BE37" i="20"/>
  <c r="AW37" i="20"/>
  <c r="AO37" i="20"/>
  <c r="W37" i="20"/>
  <c r="I37" i="20"/>
  <c r="BS99" i="20"/>
  <c r="DY68" i="20"/>
  <c r="BO68" i="20"/>
  <c r="BP68" i="20" s="1"/>
  <c r="W68" i="20"/>
  <c r="FD37" i="20"/>
  <c r="EV37" i="20"/>
  <c r="EN37" i="20"/>
  <c r="DV37" i="20"/>
  <c r="DJ37" i="20"/>
  <c r="CT37" i="20"/>
  <c r="CD37" i="20"/>
  <c r="BN37" i="20"/>
  <c r="BD37" i="20"/>
  <c r="AV37" i="20"/>
  <c r="AL37" i="20"/>
  <c r="V37" i="20"/>
  <c r="H37" i="20"/>
  <c r="AQ99" i="20"/>
  <c r="FG68" i="20"/>
  <c r="DM68" i="20"/>
  <c r="BG68" i="20"/>
  <c r="Q68" i="20"/>
  <c r="FC37" i="20"/>
  <c r="EU37" i="20"/>
  <c r="EM37" i="20"/>
  <c r="DS37" i="20"/>
  <c r="DG37" i="20"/>
  <c r="CQ37" i="20"/>
  <c r="CA37" i="20"/>
  <c r="BK37" i="20"/>
  <c r="BC37" i="20"/>
  <c r="AU37" i="20"/>
  <c r="AI37" i="20"/>
  <c r="U37" i="20"/>
  <c r="Y99" i="20"/>
  <c r="FE68" i="20"/>
  <c r="DK68" i="20"/>
  <c r="BE68" i="20"/>
  <c r="I68" i="20"/>
  <c r="FB37" i="20"/>
  <c r="ET37" i="20"/>
  <c r="EL37" i="20"/>
  <c r="DP37" i="20"/>
  <c r="DF37" i="20"/>
  <c r="CP37" i="20"/>
  <c r="BZ37" i="20"/>
  <c r="BJ37" i="20"/>
  <c r="BB37" i="20"/>
  <c r="AT37" i="20"/>
  <c r="AF37" i="20"/>
  <c r="T37" i="20"/>
  <c r="EY68" i="20"/>
  <c r="CY68" i="20"/>
  <c r="AY68" i="20"/>
  <c r="FA37" i="20"/>
  <c r="ES37" i="20"/>
  <c r="EK37" i="20"/>
  <c r="DO37" i="20"/>
  <c r="DC37" i="20"/>
  <c r="CM37" i="20"/>
  <c r="BW37" i="20"/>
  <c r="BI37" i="20"/>
  <c r="BA37" i="20"/>
  <c r="AS37" i="20"/>
  <c r="AC37" i="20"/>
  <c r="S37" i="20"/>
  <c r="EW68" i="20"/>
  <c r="EJ37" i="20"/>
  <c r="Z37" i="20"/>
  <c r="CU68" i="20"/>
  <c r="DN37" i="20"/>
  <c r="R37" i="20"/>
  <c r="AW68" i="20"/>
  <c r="DB37" i="20"/>
  <c r="CL37" i="20"/>
  <c r="BV37" i="20"/>
  <c r="BH37" i="20"/>
  <c r="EZ37" i="20"/>
  <c r="AZ37" i="20"/>
  <c r="ER37" i="20"/>
  <c r="AR37" i="20"/>
  <c r="EE326" i="20"/>
  <c r="EV131" i="20"/>
  <c r="DN131" i="20"/>
  <c r="I131" i="20"/>
  <c r="AR69" i="20"/>
  <c r="AY69" i="20"/>
  <c r="Y69" i="20"/>
  <c r="EP69" i="20"/>
  <c r="DY69" i="20"/>
  <c r="I69" i="20"/>
  <c r="DJ69" i="20"/>
  <c r="CD69" i="20"/>
  <c r="EM69" i="20"/>
  <c r="AI69" i="20"/>
  <c r="U69" i="20"/>
  <c r="S69" i="20"/>
  <c r="EF402" i="20"/>
  <c r="EE302" i="20"/>
  <c r="EE317" i="20"/>
  <c r="EE301" i="20"/>
  <c r="EF279" i="20"/>
  <c r="EE293" i="20"/>
  <c r="EE359" i="20"/>
  <c r="EE425" i="20"/>
  <c r="EF304" i="20"/>
  <c r="AN6" i="20"/>
  <c r="A192" i="20"/>
  <c r="AK6" i="20"/>
  <c r="EF281" i="20"/>
  <c r="B101" i="20"/>
  <c r="EE101" i="20" s="1"/>
  <c r="DX6" i="20"/>
  <c r="F223" i="20"/>
  <c r="ED224" i="20"/>
  <c r="EE224" i="20" s="1"/>
  <c r="B163" i="20"/>
  <c r="EF163" i="20" s="1"/>
  <c r="D38" i="20"/>
  <c r="DU6" i="20"/>
  <c r="EE422" i="20"/>
  <c r="D224" i="20"/>
  <c r="DK224" i="20" s="1"/>
  <c r="D69" i="20"/>
  <c r="EY69" i="20" s="1"/>
  <c r="DR6" i="20"/>
  <c r="O6" i="20"/>
  <c r="F161" i="20"/>
  <c r="EA6" i="20"/>
  <c r="F99" i="20"/>
  <c r="DE6" i="20"/>
  <c r="N6" i="20"/>
  <c r="B194" i="20"/>
  <c r="EF194" i="20" s="1"/>
  <c r="D131" i="20"/>
  <c r="CQ131" i="20" s="1"/>
  <c r="DA6" i="20"/>
  <c r="L6" i="20"/>
  <c r="EF328" i="20"/>
  <c r="EE343" i="20"/>
  <c r="EF451" i="20"/>
  <c r="EE432" i="20"/>
  <c r="EE367" i="20"/>
  <c r="EE424" i="20"/>
  <c r="EF288" i="20"/>
  <c r="EF342" i="20"/>
  <c r="A161" i="20"/>
  <c r="D162" i="20"/>
  <c r="F37" i="20"/>
  <c r="A37" i="20"/>
  <c r="EF433" i="20"/>
  <c r="EF390" i="20"/>
  <c r="EE332" i="20"/>
  <c r="EF332" i="20"/>
  <c r="EF256" i="20"/>
  <c r="EF371" i="20"/>
  <c r="EF324" i="20"/>
  <c r="EE274" i="20"/>
  <c r="EF274" i="20"/>
  <c r="A68" i="20"/>
  <c r="F130" i="20"/>
  <c r="EF270" i="20"/>
  <c r="EF411" i="20"/>
  <c r="EE514" i="20"/>
  <c r="A223" i="20"/>
  <c r="EF306" i="20"/>
  <c r="EF517" i="20"/>
  <c r="EE442" i="20"/>
  <c r="A130" i="20"/>
  <c r="EF344" i="20"/>
  <c r="EF341" i="20"/>
  <c r="EE341" i="20"/>
  <c r="EF268" i="20"/>
  <c r="EF387" i="20"/>
  <c r="EF309" i="20"/>
  <c r="EF291" i="20"/>
  <c r="EE471" i="20"/>
  <c r="EE397" i="20"/>
  <c r="EF369" i="20"/>
  <c r="D7" i="20"/>
  <c r="D8" i="20" s="1"/>
  <c r="F8" i="20" s="1"/>
  <c r="EE501" i="20"/>
  <c r="EF491" i="20"/>
  <c r="D100" i="20"/>
  <c r="EF283" i="20"/>
  <c r="EF348" i="20"/>
  <c r="EE399" i="20"/>
  <c r="EF399" i="20"/>
  <c r="EF355" i="20"/>
  <c r="EE355" i="20"/>
  <c r="EF404" i="20"/>
  <c r="EE404" i="20"/>
  <c r="EF334" i="20"/>
  <c r="EE334" i="20"/>
  <c r="EE321" i="20"/>
  <c r="EF321" i="20"/>
  <c r="EE313" i="20"/>
  <c r="EF313" i="20"/>
  <c r="EE465" i="20"/>
  <c r="EF465" i="20"/>
  <c r="EE512" i="20"/>
  <c r="EF512" i="20"/>
  <c r="E545" i="20"/>
  <c r="E551" i="20"/>
  <c r="E540" i="20"/>
  <c r="EF375" i="20"/>
  <c r="E535" i="20"/>
  <c r="E546" i="20"/>
  <c r="EE295" i="20"/>
  <c r="EF318" i="20"/>
  <c r="E533" i="20"/>
  <c r="E544" i="20"/>
  <c r="E531" i="20"/>
  <c r="E542" i="20"/>
  <c r="EF447" i="20"/>
  <c r="EF335" i="20"/>
  <c r="FM24" i="20"/>
  <c r="E549" i="20"/>
  <c r="E550" i="20"/>
  <c r="E541" i="20"/>
  <c r="E539" i="20"/>
  <c r="EF479" i="20"/>
  <c r="EF315" i="20"/>
  <c r="EE350" i="20"/>
  <c r="EE303" i="20"/>
  <c r="E547" i="20"/>
  <c r="E548" i="20"/>
  <c r="E543" i="20"/>
  <c r="EF352" i="20"/>
  <c r="EE396" i="20"/>
  <c r="EF406" i="20"/>
  <c r="EE406" i="20"/>
  <c r="EE378" i="20"/>
  <c r="EF378" i="20"/>
  <c r="EF267" i="20"/>
  <c r="EE267" i="20"/>
  <c r="EE436" i="20"/>
  <c r="EF436" i="20"/>
  <c r="EF357" i="20"/>
  <c r="EE357" i="20"/>
  <c r="EF310" i="20"/>
  <c r="EE310" i="20"/>
  <c r="EF277" i="20"/>
  <c r="EE277" i="20"/>
  <c r="EF416" i="20"/>
  <c r="EE416" i="20"/>
  <c r="EE449" i="20"/>
  <c r="EF449" i="20"/>
  <c r="EE393" i="20"/>
  <c r="EF393" i="20"/>
  <c r="EE292" i="20"/>
  <c r="EF292" i="20"/>
  <c r="EE456" i="20"/>
  <c r="EF456" i="20"/>
  <c r="EE322" i="20"/>
  <c r="EF322" i="20"/>
  <c r="EE489" i="20"/>
  <c r="EF489" i="20"/>
  <c r="EE476" i="20"/>
  <c r="EF476" i="20"/>
  <c r="EF438" i="20"/>
  <c r="EE438" i="20"/>
  <c r="EE319" i="20"/>
  <c r="EF319" i="20"/>
  <c r="EE445" i="20"/>
  <c r="EF445" i="20"/>
  <c r="EE389" i="20"/>
  <c r="EF389" i="20"/>
  <c r="EE366" i="20"/>
  <c r="EF366" i="20"/>
  <c r="EF285" i="20"/>
  <c r="EE285" i="20"/>
  <c r="EF360" i="20"/>
  <c r="EE400" i="20"/>
  <c r="EF408" i="20"/>
  <c r="EF419" i="20"/>
  <c r="EF284" i="20"/>
  <c r="EE463" i="20"/>
  <c r="EF330" i="20"/>
  <c r="E532" i="20"/>
  <c r="E536" i="20"/>
  <c r="E537" i="20"/>
  <c r="EE131" i="20"/>
  <c r="EE500" i="20"/>
  <c r="EE413" i="20"/>
  <c r="EF362" i="20"/>
  <c r="E527" i="20"/>
  <c r="E538" i="20"/>
  <c r="EE260" i="20"/>
  <c r="E312" i="20"/>
  <c r="EE272" i="20"/>
  <c r="E530" i="20"/>
  <c r="EF266" i="20"/>
  <c r="EF339" i="20"/>
  <c r="EF337" i="20"/>
  <c r="E534" i="20"/>
  <c r="EE410" i="20"/>
  <c r="E509" i="20"/>
  <c r="K6" i="20"/>
  <c r="B37" i="32"/>
  <c r="EE403" i="20"/>
  <c r="EF403" i="20"/>
  <c r="EE482" i="20"/>
  <c r="EF472" i="20"/>
  <c r="EE472" i="20"/>
  <c r="EE377" i="20"/>
  <c r="EF377" i="20"/>
  <c r="EF336" i="20"/>
  <c r="EE336" i="20"/>
  <c r="EE329" i="20"/>
  <c r="EE305" i="20"/>
  <c r="EF305" i="20"/>
  <c r="EE300" i="20"/>
  <c r="EF300" i="20"/>
  <c r="EF510" i="20"/>
  <c r="EE510" i="20"/>
  <c r="EE269" i="20"/>
  <c r="EF269" i="20"/>
  <c r="EF262" i="20"/>
  <c r="EE262" i="20"/>
  <c r="EF467" i="20"/>
  <c r="EE467" i="20"/>
  <c r="EF429" i="20"/>
  <c r="EE429" i="20"/>
  <c r="EF379" i="20"/>
  <c r="EE379" i="20"/>
  <c r="EF338" i="20"/>
  <c r="EE338" i="20"/>
  <c r="EE503" i="20"/>
  <c r="EF503" i="20"/>
  <c r="EE493" i="20"/>
  <c r="EF493" i="20"/>
  <c r="EF469" i="20"/>
  <c r="EE469" i="20"/>
  <c r="EE453" i="20"/>
  <c r="EF453" i="20"/>
  <c r="EF421" i="20"/>
  <c r="EE421" i="20"/>
  <c r="EF511" i="20"/>
  <c r="EE511" i="20"/>
  <c r="EE308" i="20"/>
  <c r="EF308" i="20"/>
  <c r="EF513" i="20"/>
  <c r="EE513" i="20"/>
  <c r="EE423" i="20"/>
  <c r="EF423" i="20"/>
  <c r="EE364" i="20"/>
  <c r="EF364" i="20"/>
  <c r="EF314" i="20"/>
  <c r="EE314" i="20"/>
  <c r="EE297" i="20"/>
  <c r="EF297" i="20"/>
  <c r="EF280" i="20"/>
  <c r="EE280" i="20"/>
  <c r="EE273" i="20"/>
  <c r="EF273" i="20"/>
  <c r="EF515" i="20"/>
  <c r="EE515" i="20"/>
  <c r="EF518" i="20"/>
  <c r="EE518" i="20"/>
  <c r="B225" i="20"/>
  <c r="EE440" i="20"/>
  <c r="EF440" i="20"/>
  <c r="EF349" i="20"/>
  <c r="EE349" i="20"/>
  <c r="EE287" i="20"/>
  <c r="EF287" i="20"/>
  <c r="EE508" i="20"/>
  <c r="EF508" i="20"/>
  <c r="EE461" i="20"/>
  <c r="EF461" i="20"/>
  <c r="EF327" i="20"/>
  <c r="EE327" i="20"/>
  <c r="B8" i="20"/>
  <c r="EE435" i="20"/>
  <c r="EF435" i="20"/>
  <c r="EE420" i="20"/>
  <c r="EF420" i="20"/>
  <c r="EE385" i="20"/>
  <c r="EF385" i="20"/>
  <c r="EE356" i="20"/>
  <c r="EF356" i="20"/>
  <c r="EF351" i="20"/>
  <c r="EE351" i="20"/>
  <c r="EE316" i="20"/>
  <c r="EF316" i="20"/>
  <c r="EE289" i="20"/>
  <c r="EF289" i="20"/>
  <c r="EE516" i="20"/>
  <c r="EF516" i="20"/>
  <c r="EF264" i="20"/>
  <c r="EE264" i="20"/>
  <c r="EF298" i="20"/>
  <c r="EE298" i="20"/>
  <c r="F192" i="20"/>
  <c r="D193" i="20"/>
  <c r="EE507" i="20"/>
  <c r="EF507" i="20"/>
  <c r="EE437" i="20"/>
  <c r="EF437" i="20"/>
  <c r="EE394" i="20"/>
  <c r="EF394" i="20"/>
  <c r="EF296" i="20"/>
  <c r="EE296" i="20"/>
  <c r="EF509" i="20"/>
  <c r="EE509" i="20"/>
  <c r="EE494" i="20"/>
  <c r="A6" i="20"/>
  <c r="AE6" i="20"/>
  <c r="EE331" i="20"/>
  <c r="EE392" i="20"/>
  <c r="EF431" i="20"/>
  <c r="EE452" i="20"/>
  <c r="EE454" i="20"/>
  <c r="EF381" i="20"/>
  <c r="EE333" i="20"/>
  <c r="EF418" i="20"/>
  <c r="EF383" i="20"/>
  <c r="EF311" i="20"/>
  <c r="EF481" i="20"/>
  <c r="EF462" i="20"/>
  <c r="EF382" i="20"/>
  <c r="EF380" i="20"/>
  <c r="E355" i="20"/>
  <c r="EE255" i="20"/>
  <c r="EF487" i="20"/>
  <c r="EE365" i="20"/>
  <c r="EE320" i="20"/>
  <c r="EF496" i="20"/>
  <c r="EF434" i="20"/>
  <c r="EF485" i="20"/>
  <c r="EE398" i="20"/>
  <c r="EF499" i="20"/>
  <c r="AA6" i="20"/>
  <c r="EF162" i="20"/>
  <c r="EF259" i="20"/>
  <c r="EE373" i="20"/>
  <c r="EE414" i="20"/>
  <c r="B16" i="44"/>
  <c r="E485" i="20"/>
  <c r="E329" i="20"/>
  <c r="E223" i="20"/>
  <c r="E224" i="20" s="1"/>
  <c r="E225" i="20" s="1"/>
  <c r="E226" i="20" s="1"/>
  <c r="E227" i="20" s="1"/>
  <c r="E228" i="20" s="1"/>
  <c r="E229" i="20" s="1"/>
  <c r="E230" i="20" s="1"/>
  <c r="E231" i="20" s="1"/>
  <c r="E232" i="20" s="1"/>
  <c r="E233" i="20" s="1"/>
  <c r="E234" i="20" s="1"/>
  <c r="E235" i="20" s="1"/>
  <c r="E236" i="20" s="1"/>
  <c r="E237" i="20" s="1"/>
  <c r="E238" i="20" s="1"/>
  <c r="E239" i="20" s="1"/>
  <c r="E240" i="20" s="1"/>
  <c r="E241" i="20" s="1"/>
  <c r="E242" i="20" s="1"/>
  <c r="E243" i="20" s="1"/>
  <c r="E244" i="20" s="1"/>
  <c r="E245" i="20" s="1"/>
  <c r="E246" i="20" s="1"/>
  <c r="E247" i="20" s="1"/>
  <c r="E248" i="20" s="1"/>
  <c r="E249" i="20" s="1"/>
  <c r="E250" i="20" s="1"/>
  <c r="E251" i="20" s="1"/>
  <c r="E252" i="20" s="1"/>
  <c r="E304" i="20"/>
  <c r="ED193" i="20"/>
  <c r="E306" i="20"/>
  <c r="EE162" i="20"/>
  <c r="E498" i="20"/>
  <c r="E399" i="20"/>
  <c r="E267" i="20"/>
  <c r="EE193" i="20"/>
  <c r="EF193" i="20"/>
  <c r="E421" i="20"/>
  <c r="E417" i="20"/>
  <c r="E377" i="20"/>
  <c r="E262" i="20"/>
  <c r="FM17" i="20"/>
  <c r="E465" i="20"/>
  <c r="E410" i="20"/>
  <c r="E318" i="20"/>
  <c r="E256" i="20"/>
  <c r="E322" i="20"/>
  <c r="E344" i="20"/>
  <c r="E389" i="20"/>
  <c r="ED162" i="20"/>
  <c r="E316" i="20"/>
  <c r="E257" i="20"/>
  <c r="E492" i="20"/>
  <c r="E305" i="20"/>
  <c r="E408" i="20"/>
  <c r="E342" i="20"/>
  <c r="E280" i="20"/>
  <c r="E476" i="20"/>
  <c r="E473" i="20"/>
  <c r="E415" i="20"/>
  <c r="E504" i="20"/>
  <c r="ED131" i="20"/>
  <c r="EF131" i="20"/>
  <c r="E366" i="20"/>
  <c r="E520" i="20"/>
  <c r="E289" i="20"/>
  <c r="E454" i="20"/>
  <c r="E130" i="20"/>
  <c r="E131" i="20" s="1"/>
  <c r="E132" i="20" s="1"/>
  <c r="E133" i="20" s="1"/>
  <c r="E134" i="20" s="1"/>
  <c r="E135" i="20" s="1"/>
  <c r="E136" i="20" s="1"/>
  <c r="E137" i="20" s="1"/>
  <c r="E138" i="20" s="1"/>
  <c r="E139" i="20" s="1"/>
  <c r="E140" i="20" s="1"/>
  <c r="E141" i="20" s="1"/>
  <c r="E142" i="20" s="1"/>
  <c r="E143" i="20" s="1"/>
  <c r="E144" i="20" s="1"/>
  <c r="E145" i="20" s="1"/>
  <c r="E146" i="20" s="1"/>
  <c r="E147" i="20" s="1"/>
  <c r="E148" i="20" s="1"/>
  <c r="E149" i="20" s="1"/>
  <c r="E150" i="20" s="1"/>
  <c r="E151" i="20" s="1"/>
  <c r="E152" i="20" s="1"/>
  <c r="E153" i="20" s="1"/>
  <c r="E154" i="20" s="1"/>
  <c r="E155" i="20" s="1"/>
  <c r="E156" i="20" s="1"/>
  <c r="E157" i="20" s="1"/>
  <c r="E158" i="20" s="1"/>
  <c r="E159" i="20" s="1"/>
  <c r="E443" i="20"/>
  <c r="E487" i="20"/>
  <c r="E300" i="20"/>
  <c r="E333" i="20"/>
  <c r="E388" i="20"/>
  <c r="E354" i="20"/>
  <c r="E334" i="20"/>
  <c r="E278" i="20"/>
  <c r="ED7" i="20"/>
  <c r="EF7" i="20"/>
  <c r="B39" i="20"/>
  <c r="E482" i="20"/>
  <c r="E356" i="20"/>
  <c r="E387" i="20"/>
  <c r="E367" i="20"/>
  <c r="E320" i="20"/>
  <c r="E311" i="20"/>
  <c r="EE100" i="20"/>
  <c r="ED100" i="20"/>
  <c r="EF100" i="20"/>
  <c r="EF68" i="20"/>
  <c r="EE68" i="20"/>
  <c r="E360" i="20"/>
  <c r="E302" i="20"/>
  <c r="E327" i="20"/>
  <c r="E295" i="20"/>
  <c r="EE7" i="20"/>
  <c r="E472" i="20"/>
  <c r="E440" i="20"/>
  <c r="E380" i="20"/>
  <c r="E371" i="20"/>
  <c r="E301" i="20"/>
  <c r="E486" i="20"/>
  <c r="E462" i="20"/>
  <c r="E449" i="20"/>
  <c r="E413" i="20"/>
  <c r="E404" i="20"/>
  <c r="E386" i="20"/>
  <c r="E384" i="20"/>
  <c r="E373" i="20"/>
  <c r="E319" i="20"/>
  <c r="E276" i="20"/>
  <c r="FM23" i="20"/>
  <c r="E372" i="20"/>
  <c r="EF38" i="20"/>
  <c r="EE38" i="20"/>
  <c r="ED38" i="20"/>
  <c r="E474" i="20"/>
  <c r="E309" i="20"/>
  <c r="E298" i="20"/>
  <c r="E424" i="20"/>
  <c r="E369" i="20"/>
  <c r="E270" i="20"/>
  <c r="FM26" i="20"/>
  <c r="E441" i="20"/>
  <c r="E331" i="20"/>
  <c r="E402" i="20"/>
  <c r="FM20" i="20"/>
  <c r="E463" i="20"/>
  <c r="E364" i="20"/>
  <c r="E287" i="20"/>
  <c r="E512" i="20"/>
  <c r="E452" i="20"/>
  <c r="E375" i="20"/>
  <c r="E435" i="20"/>
  <c r="E303" i="20"/>
  <c r="E457" i="20"/>
  <c r="E347" i="20"/>
  <c r="E430" i="20"/>
  <c r="E314" i="20"/>
  <c r="E37" i="20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446" i="20"/>
  <c r="E281" i="20"/>
  <c r="E501" i="20"/>
  <c r="E479" i="20"/>
  <c r="E353" i="20"/>
  <c r="E358" i="20"/>
  <c r="E325" i="20"/>
  <c r="E255" i="20"/>
  <c r="E522" i="20"/>
  <c r="E291" i="20"/>
  <c r="E269" i="20"/>
  <c r="E445" i="20"/>
  <c r="E467" i="20"/>
  <c r="E368" i="20"/>
  <c r="E456" i="20"/>
  <c r="FM19" i="20"/>
  <c r="E390" i="20"/>
  <c r="E313" i="20"/>
  <c r="E161" i="20"/>
  <c r="E162" i="20" s="1"/>
  <c r="E163" i="20" s="1"/>
  <c r="E164" i="20" s="1"/>
  <c r="E165" i="20" s="1"/>
  <c r="E166" i="20" s="1"/>
  <c r="E167" i="20" s="1"/>
  <c r="E168" i="20" s="1"/>
  <c r="E169" i="20" s="1"/>
  <c r="E170" i="20" s="1"/>
  <c r="E171" i="20" s="1"/>
  <c r="E172" i="20" s="1"/>
  <c r="E173" i="20" s="1"/>
  <c r="E174" i="20" s="1"/>
  <c r="E175" i="20" s="1"/>
  <c r="E176" i="20" s="1"/>
  <c r="E177" i="20" s="1"/>
  <c r="E178" i="20" s="1"/>
  <c r="E179" i="20" s="1"/>
  <c r="E180" i="20" s="1"/>
  <c r="E181" i="20" s="1"/>
  <c r="E182" i="20" s="1"/>
  <c r="E183" i="20" s="1"/>
  <c r="E184" i="20" s="1"/>
  <c r="E185" i="20" s="1"/>
  <c r="E186" i="20" s="1"/>
  <c r="E187" i="20" s="1"/>
  <c r="E188" i="20" s="1"/>
  <c r="E189" i="20" s="1"/>
  <c r="E190" i="20" s="1"/>
  <c r="E335" i="20"/>
  <c r="E478" i="20"/>
  <c r="E423" i="20"/>
  <c r="E324" i="20"/>
  <c r="E357" i="20"/>
  <c r="E401" i="20"/>
  <c r="E511" i="20"/>
  <c r="E379" i="20"/>
  <c r="E346" i="20"/>
  <c r="E500" i="20"/>
  <c r="E489" i="20"/>
  <c r="E292" i="20"/>
  <c r="E496" i="20"/>
  <c r="E431" i="20"/>
  <c r="E265" i="20"/>
  <c r="FM22" i="20"/>
  <c r="E451" i="20"/>
  <c r="E285" i="20"/>
  <c r="E394" i="20"/>
  <c r="E459" i="20"/>
  <c r="E411" i="20"/>
  <c r="E481" i="20"/>
  <c r="E495" i="20"/>
  <c r="E341" i="20"/>
  <c r="E483" i="20"/>
  <c r="E338" i="20"/>
  <c r="E448" i="20"/>
  <c r="E349" i="20"/>
  <c r="E263" i="20"/>
  <c r="E259" i="20"/>
  <c r="E99" i="20"/>
  <c r="E100" i="20" s="1"/>
  <c r="E101" i="20" s="1"/>
  <c r="E102" i="20" s="1"/>
  <c r="E103" i="20" s="1"/>
  <c r="E104" i="20" s="1"/>
  <c r="E105" i="20" s="1"/>
  <c r="E106" i="20" s="1"/>
  <c r="E107" i="20" s="1"/>
  <c r="E108" i="20" s="1"/>
  <c r="E109" i="20" s="1"/>
  <c r="E110" i="20" s="1"/>
  <c r="E111" i="20" s="1"/>
  <c r="E112" i="20" s="1"/>
  <c r="E113" i="20" s="1"/>
  <c r="E114" i="20" s="1"/>
  <c r="E115" i="20" s="1"/>
  <c r="E116" i="20" s="1"/>
  <c r="E117" i="20" s="1"/>
  <c r="E118" i="20" s="1"/>
  <c r="E119" i="20" s="1"/>
  <c r="E120" i="20" s="1"/>
  <c r="E121" i="20" s="1"/>
  <c r="E122" i="20" s="1"/>
  <c r="E123" i="20" s="1"/>
  <c r="E124" i="20" s="1"/>
  <c r="E125" i="20" s="1"/>
  <c r="E126" i="20" s="1"/>
  <c r="E127" i="20" s="1"/>
  <c r="E128" i="20" s="1"/>
  <c r="E275" i="20"/>
  <c r="E453" i="20"/>
  <c r="E400" i="20"/>
  <c r="E261" i="20"/>
  <c r="E258" i="20"/>
  <c r="E192" i="20"/>
  <c r="E193" i="20" s="1"/>
  <c r="E194" i="20" s="1"/>
  <c r="E195" i="20" s="1"/>
  <c r="E196" i="20" s="1"/>
  <c r="E197" i="20" s="1"/>
  <c r="E198" i="20" s="1"/>
  <c r="E199" i="20" s="1"/>
  <c r="E200" i="20" s="1"/>
  <c r="E201" i="20" s="1"/>
  <c r="E202" i="20" s="1"/>
  <c r="E203" i="20" s="1"/>
  <c r="E204" i="20" s="1"/>
  <c r="E205" i="20" s="1"/>
  <c r="E206" i="20" s="1"/>
  <c r="E207" i="20" s="1"/>
  <c r="E208" i="20" s="1"/>
  <c r="E209" i="20" s="1"/>
  <c r="E210" i="20" s="1"/>
  <c r="E211" i="20" s="1"/>
  <c r="E212" i="20" s="1"/>
  <c r="E213" i="20" s="1"/>
  <c r="E214" i="20" s="1"/>
  <c r="E215" i="20" s="1"/>
  <c r="E216" i="20" s="1"/>
  <c r="E217" i="20" s="1"/>
  <c r="E218" i="20" s="1"/>
  <c r="E219" i="20" s="1"/>
  <c r="E220" i="20" s="1"/>
  <c r="E221" i="20" s="1"/>
  <c r="E330" i="20"/>
  <c r="E352" i="20"/>
  <c r="E428" i="20"/>
  <c r="E494" i="20"/>
  <c r="E477" i="20"/>
  <c r="E493" i="20"/>
  <c r="E508" i="20"/>
  <c r="E497" i="20"/>
  <c r="E484" i="20"/>
  <c r="E343" i="20"/>
  <c r="E455" i="20"/>
  <c r="E332" i="20"/>
  <c r="E407" i="20"/>
  <c r="E277" i="20"/>
  <c r="E395" i="20"/>
  <c r="E296" i="20"/>
  <c r="E340" i="20"/>
  <c r="E517" i="20"/>
  <c r="E412" i="20"/>
  <c r="E490" i="20"/>
  <c r="E450" i="20"/>
  <c r="E432" i="20"/>
  <c r="E374" i="20"/>
  <c r="E264" i="20"/>
  <c r="FM16" i="20"/>
  <c r="E507" i="20"/>
  <c r="E336" i="20"/>
  <c r="E397" i="20"/>
  <c r="E468" i="20"/>
  <c r="E419" i="20"/>
  <c r="E321" i="20"/>
  <c r="E288" i="20"/>
  <c r="E475" i="20"/>
  <c r="E351" i="20"/>
  <c r="E274" i="20"/>
  <c r="E434" i="20"/>
  <c r="E396" i="20"/>
  <c r="E310" i="20"/>
  <c r="E385" i="20"/>
  <c r="E406" i="20"/>
  <c r="E362" i="20"/>
  <c r="EE506" i="20"/>
  <c r="EF506" i="20"/>
  <c r="DD6" i="20"/>
  <c r="EE427" i="20"/>
  <c r="EF427" i="20"/>
  <c r="EF376" i="20"/>
  <c r="EE376" i="20"/>
  <c r="AB6" i="20"/>
  <c r="EF161" i="20"/>
  <c r="EE161" i="20"/>
  <c r="E260" i="20"/>
  <c r="E350" i="20"/>
  <c r="E515" i="20"/>
  <c r="EE99" i="20"/>
  <c r="EF99" i="20"/>
  <c r="E526" i="20"/>
  <c r="E525" i="20"/>
  <c r="E521" i="20"/>
  <c r="E328" i="20"/>
  <c r="E383" i="20"/>
  <c r="E378" i="20"/>
  <c r="E470" i="20"/>
  <c r="E460" i="20"/>
  <c r="E416" i="20"/>
  <c r="E290" i="20"/>
  <c r="E283" i="20"/>
  <c r="E438" i="20"/>
  <c r="E279" i="20"/>
  <c r="E499" i="20"/>
  <c r="E393" i="20"/>
  <c r="E345" i="20"/>
  <c r="E294" i="20"/>
  <c r="E503" i="20"/>
  <c r="E323" i="20"/>
  <c r="E284" i="20"/>
  <c r="E514" i="20"/>
  <c r="E339" i="20"/>
  <c r="E488" i="20"/>
  <c r="E427" i="20"/>
  <c r="E268" i="20"/>
  <c r="E272" i="20"/>
  <c r="E466" i="20"/>
  <c r="E273" i="20"/>
  <c r="E433" i="20"/>
  <c r="E317" i="20"/>
  <c r="E510" i="20"/>
  <c r="E437" i="20"/>
  <c r="E405" i="20"/>
  <c r="E382" i="20"/>
  <c r="E422" i="20"/>
  <c r="E471" i="20"/>
  <c r="E361" i="20"/>
  <c r="E444" i="20"/>
  <c r="E426" i="20"/>
  <c r="FM18" i="20"/>
  <c r="EE192" i="20"/>
  <c r="EE37" i="20"/>
  <c r="EF37" i="20"/>
  <c r="EF6" i="20"/>
  <c r="EE6" i="20"/>
  <c r="E391" i="20"/>
  <c r="E398" i="20"/>
  <c r="E506" i="20"/>
  <c r="E308" i="20"/>
  <c r="E420" i="20"/>
  <c r="E429" i="20"/>
  <c r="E286" i="20"/>
  <c r="E461" i="20"/>
  <c r="E307" i="20"/>
  <c r="E439" i="20"/>
  <c r="E516" i="20"/>
  <c r="E365" i="20"/>
  <c r="E418" i="20"/>
  <c r="E297" i="20"/>
  <c r="E464" i="20"/>
  <c r="E519" i="20"/>
  <c r="E528" i="20"/>
  <c r="E442" i="20"/>
  <c r="E529" i="20"/>
  <c r="E523" i="20"/>
  <c r="FM25" i="20"/>
  <c r="E266" i="20"/>
  <c r="E409" i="20"/>
  <c r="E363" i="20"/>
  <c r="E376" i="20"/>
  <c r="E299" i="20"/>
  <c r="E505" i="20"/>
  <c r="E518" i="20"/>
  <c r="EE405" i="20"/>
  <c r="EF405" i="20"/>
  <c r="EF374" i="20"/>
  <c r="EE374" i="20"/>
  <c r="EF353" i="20"/>
  <c r="EE353" i="20"/>
  <c r="EE223" i="20"/>
  <c r="E524" i="20"/>
  <c r="E326" i="20"/>
  <c r="E282" i="20"/>
  <c r="E337" i="20"/>
  <c r="E271" i="20"/>
  <c r="E348" i="20"/>
  <c r="E392" i="20"/>
  <c r="E359" i="20"/>
  <c r="E502" i="20"/>
  <c r="E458" i="20"/>
  <c r="E381" i="20"/>
  <c r="E68" i="20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E87" i="20" s="1"/>
  <c r="E88" i="20" s="1"/>
  <c r="E89" i="20" s="1"/>
  <c r="E90" i="20" s="1"/>
  <c r="E91" i="20" s="1"/>
  <c r="E92" i="20" s="1"/>
  <c r="E93" i="20" s="1"/>
  <c r="E94" i="20" s="1"/>
  <c r="E95" i="20" s="1"/>
  <c r="E96" i="20" s="1"/>
  <c r="E97" i="20" s="1"/>
  <c r="E425" i="20"/>
  <c r="E315" i="20"/>
  <c r="E469" i="20"/>
  <c r="E370" i="20"/>
  <c r="E491" i="20"/>
  <c r="FM21" i="20"/>
  <c r="E293" i="20"/>
  <c r="E480" i="20"/>
  <c r="E447" i="20"/>
  <c r="EE498" i="20"/>
  <c r="EF498" i="20"/>
  <c r="EF470" i="20"/>
  <c r="EE470" i="20"/>
  <c r="EF468" i="20"/>
  <c r="EE468" i="20"/>
  <c r="EF466" i="20"/>
  <c r="EE466" i="20"/>
  <c r="EF464" i="20"/>
  <c r="EE464" i="20"/>
  <c r="EE458" i="20"/>
  <c r="EF458" i="20"/>
  <c r="E414" i="20"/>
  <c r="EF391" i="20"/>
  <c r="EE391" i="20"/>
  <c r="E403" i="20"/>
  <c r="EF474" i="20"/>
  <c r="EE474" i="20"/>
  <c r="EE460" i="20"/>
  <c r="EF460" i="20"/>
  <c r="E436" i="20"/>
  <c r="EE386" i="20"/>
  <c r="EF386" i="20"/>
  <c r="EF384" i="20"/>
  <c r="EE384" i="20"/>
  <c r="E513" i="20"/>
  <c r="EF265" i="20"/>
  <c r="EF261" i="20"/>
  <c r="EE261" i="20"/>
  <c r="ED69" i="20"/>
  <c r="EE69" i="20"/>
  <c r="B70" i="20"/>
  <c r="EF69" i="20"/>
  <c r="EE130" i="20"/>
  <c r="EF130" i="20"/>
  <c r="EE505" i="20"/>
  <c r="EF505" i="20"/>
  <c r="DI6" i="20"/>
  <c r="EE257" i="20"/>
  <c r="EF257" i="20"/>
  <c r="EE497" i="20"/>
  <c r="EF497" i="20"/>
  <c r="EE486" i="20"/>
  <c r="EF486" i="20"/>
  <c r="EE484" i="20"/>
  <c r="EF484" i="20"/>
  <c r="EE480" i="20"/>
  <c r="EF480" i="20"/>
  <c r="EE457" i="20"/>
  <c r="EF457" i="20"/>
  <c r="EE446" i="20"/>
  <c r="EF446" i="20"/>
  <c r="EF444" i="20"/>
  <c r="EE444" i="20"/>
  <c r="EF415" i="20"/>
  <c r="EE415" i="20"/>
  <c r="EE395" i="20"/>
  <c r="EF395" i="20"/>
  <c r="EF345" i="20"/>
  <c r="EE345" i="20"/>
  <c r="EE323" i="20"/>
  <c r="EF323" i="20"/>
  <c r="EE278" i="20"/>
  <c r="EF278" i="20"/>
  <c r="EE276" i="20"/>
  <c r="EF276" i="20"/>
  <c r="EF439" i="20"/>
  <c r="EE439" i="20"/>
  <c r="EF428" i="20"/>
  <c r="EE428" i="20"/>
  <c r="EE417" i="20"/>
  <c r="EF417" i="20"/>
  <c r="EE368" i="20"/>
  <c r="EF368" i="20"/>
  <c r="EE361" i="20"/>
  <c r="EF361" i="20"/>
  <c r="EE354" i="20"/>
  <c r="EF354" i="20"/>
  <c r="EF347" i="20"/>
  <c r="EE347" i="20"/>
  <c r="EE340" i="20"/>
  <c r="EF340" i="20"/>
  <c r="EE325" i="20"/>
  <c r="EF325" i="20"/>
  <c r="EE312" i="20"/>
  <c r="EF312" i="20"/>
  <c r="EE294" i="20"/>
  <c r="EF294" i="20"/>
  <c r="EE263" i="20"/>
  <c r="EF263" i="20"/>
  <c r="EF258" i="20"/>
  <c r="EE258" i="20"/>
  <c r="EF504" i="20"/>
  <c r="EE504" i="20"/>
  <c r="EE488" i="20"/>
  <c r="EF488" i="20"/>
  <c r="EE448" i="20"/>
  <c r="EF448" i="20"/>
  <c r="EE441" i="20"/>
  <c r="EF441" i="20"/>
  <c r="EE430" i="20"/>
  <c r="EF430" i="20"/>
  <c r="EF412" i="20"/>
  <c r="EE412" i="20"/>
  <c r="EF401" i="20"/>
  <c r="EE401" i="20"/>
  <c r="EE370" i="20"/>
  <c r="EF370" i="20"/>
  <c r="EF363" i="20"/>
  <c r="EE363" i="20"/>
  <c r="EE358" i="20"/>
  <c r="EF358" i="20"/>
  <c r="EF271" i="20"/>
  <c r="EE271" i="20"/>
  <c r="M6" i="20"/>
  <c r="EE492" i="20"/>
  <c r="EF492" i="20"/>
  <c r="EE490" i="20"/>
  <c r="EF490" i="20"/>
  <c r="EE477" i="20"/>
  <c r="EF477" i="20"/>
  <c r="EE450" i="20"/>
  <c r="EF450" i="20"/>
  <c r="EE407" i="20"/>
  <c r="EF407" i="20"/>
  <c r="EE372" i="20"/>
  <c r="EF372" i="20"/>
  <c r="EE282" i="20"/>
  <c r="EF282" i="20"/>
  <c r="B132" i="20"/>
  <c r="EF502" i="20"/>
  <c r="EE495" i="20"/>
  <c r="EE475" i="20"/>
  <c r="EE473" i="20"/>
  <c r="EE455" i="20"/>
  <c r="EE409" i="20"/>
  <c r="EF409" i="20"/>
  <c r="EE459" i="20"/>
  <c r="EF459" i="20"/>
  <c r="EF483" i="20"/>
  <c r="EE478" i="20"/>
  <c r="EF478" i="20"/>
  <c r="EE426" i="20"/>
  <c r="EF426" i="20"/>
  <c r="DQ6" i="20"/>
  <c r="CZ6" i="20"/>
  <c r="AG6" i="20"/>
  <c r="DT6" i="20"/>
  <c r="AJ6" i="20"/>
  <c r="DZ6" i="20"/>
  <c r="AM6" i="20"/>
  <c r="DW6" i="20"/>
  <c r="AH6" i="20"/>
  <c r="AD6" i="20"/>
  <c r="DH6" i="20"/>
  <c r="DC69" i="20" l="1"/>
  <c r="BN69" i="20"/>
  <c r="EH69" i="20"/>
  <c r="EZ69" i="20"/>
  <c r="CA69" i="20"/>
  <c r="AW69" i="20"/>
  <c r="BG69" i="20"/>
  <c r="CP69" i="20"/>
  <c r="J69" i="20"/>
  <c r="AZ69" i="20"/>
  <c r="CQ69" i="20"/>
  <c r="AL69" i="20"/>
  <c r="BF69" i="20"/>
  <c r="ER69" i="20"/>
  <c r="CX131" i="20"/>
  <c r="CL131" i="20"/>
  <c r="CN131" i="20" s="1"/>
  <c r="U131" i="20"/>
  <c r="EU69" i="20"/>
  <c r="DF69" i="20"/>
  <c r="EO69" i="20"/>
  <c r="FG69" i="20"/>
  <c r="H131" i="20"/>
  <c r="DB131" i="20"/>
  <c r="AI131" i="20"/>
  <c r="BO131" i="20"/>
  <c r="BA131" i="20"/>
  <c r="FD131" i="20"/>
  <c r="F224" i="20"/>
  <c r="EP131" i="20"/>
  <c r="CM131" i="20"/>
  <c r="Q131" i="20"/>
  <c r="AT131" i="20"/>
  <c r="EO131" i="20"/>
  <c r="AQ131" i="20"/>
  <c r="BB131" i="20"/>
  <c r="AX131" i="20"/>
  <c r="EI131" i="20"/>
  <c r="BJ131" i="20"/>
  <c r="AZ224" i="20"/>
  <c r="BR224" i="20"/>
  <c r="Q224" i="20"/>
  <c r="AS224" i="20"/>
  <c r="DS224" i="20"/>
  <c r="W224" i="20"/>
  <c r="D225" i="20"/>
  <c r="DC225" i="20" s="1"/>
  <c r="A224" i="20"/>
  <c r="G10" i="30"/>
  <c r="BC69" i="20"/>
  <c r="T69" i="20"/>
  <c r="CT69" i="20"/>
  <c r="EW69" i="20"/>
  <c r="AQ69" i="20"/>
  <c r="DB69" i="20"/>
  <c r="DD69" i="20" s="1"/>
  <c r="EZ131" i="20"/>
  <c r="Y131" i="20"/>
  <c r="FB131" i="20"/>
  <c r="BZ131" i="20"/>
  <c r="BS224" i="20"/>
  <c r="EH224" i="20"/>
  <c r="AQ224" i="20"/>
  <c r="CM224" i="20"/>
  <c r="EM224" i="20"/>
  <c r="BE224" i="20"/>
  <c r="EX224" i="20"/>
  <c r="AF224" i="20"/>
  <c r="BG224" i="20"/>
  <c r="EK224" i="20"/>
  <c r="EU224" i="20"/>
  <c r="BO224" i="20"/>
  <c r="Y224" i="20"/>
  <c r="DF224" i="20"/>
  <c r="CI224" i="20"/>
  <c r="ES224" i="20"/>
  <c r="BD224" i="20"/>
  <c r="CE224" i="20"/>
  <c r="ES69" i="20"/>
  <c r="BK69" i="20"/>
  <c r="DP69" i="20"/>
  <c r="W69" i="20"/>
  <c r="CX69" i="20"/>
  <c r="BS69" i="20"/>
  <c r="X131" i="20"/>
  <c r="W131" i="20"/>
  <c r="ER131" i="20"/>
  <c r="DC131" i="20"/>
  <c r="DD131" i="20" s="1"/>
  <c r="BK131" i="20"/>
  <c r="CY224" i="20"/>
  <c r="EL224" i="20"/>
  <c r="BH224" i="20"/>
  <c r="FA224" i="20"/>
  <c r="BN224" i="20"/>
  <c r="CU224" i="20"/>
  <c r="AU69" i="20"/>
  <c r="EK69" i="20"/>
  <c r="O69" i="20" s="1"/>
  <c r="FB69" i="20"/>
  <c r="AO69" i="20"/>
  <c r="DL69" i="20"/>
  <c r="CD131" i="20"/>
  <c r="AO131" i="20"/>
  <c r="FA131" i="20"/>
  <c r="DO131" i="20"/>
  <c r="EM131" i="20"/>
  <c r="ET224" i="20"/>
  <c r="FB224" i="20"/>
  <c r="CL224" i="20"/>
  <c r="U224" i="20"/>
  <c r="CD224" i="20"/>
  <c r="T224" i="20"/>
  <c r="J224" i="20"/>
  <c r="DN224" i="20"/>
  <c r="CQ224" i="20"/>
  <c r="DV224" i="20"/>
  <c r="BJ224" i="20"/>
  <c r="FF224" i="20"/>
  <c r="AC224" i="20"/>
  <c r="DG224" i="20"/>
  <c r="EN224" i="20"/>
  <c r="H10" i="32"/>
  <c r="ED163" i="20"/>
  <c r="CB223" i="20"/>
  <c r="BQ7" i="20"/>
  <c r="EF101" i="20"/>
  <c r="W10" i="33"/>
  <c r="N10" i="10"/>
  <c r="S10" i="32"/>
  <c r="N10" i="30"/>
  <c r="I10" i="10"/>
  <c r="U10" i="10"/>
  <c r="N10" i="33"/>
  <c r="I10" i="33"/>
  <c r="AF10" i="10"/>
  <c r="T10" i="10"/>
  <c r="L10" i="30"/>
  <c r="Z10" i="10"/>
  <c r="T10" i="33"/>
  <c r="R10" i="32"/>
  <c r="M10" i="30"/>
  <c r="H10" i="33"/>
  <c r="H10" i="29"/>
  <c r="E10" i="29"/>
  <c r="Q10" i="10"/>
  <c r="Z10" i="33"/>
  <c r="AC10" i="10"/>
  <c r="J10" i="29"/>
  <c r="G10" i="10"/>
  <c r="E10" i="30"/>
  <c r="Q10" i="33"/>
  <c r="H10" i="10"/>
  <c r="U10" i="33"/>
  <c r="S10" i="29"/>
  <c r="S10" i="10"/>
  <c r="Y10" i="33"/>
  <c r="Q10" i="29"/>
  <c r="AE10" i="10"/>
  <c r="S10" i="33"/>
  <c r="K10" i="33"/>
  <c r="O10" i="10"/>
  <c r="I10" i="32"/>
  <c r="G10" i="32"/>
  <c r="L10" i="29"/>
  <c r="AI10" i="10"/>
  <c r="AC10" i="33"/>
  <c r="B102" i="20"/>
  <c r="O10" i="33"/>
  <c r="AA10" i="10"/>
  <c r="U10" i="29"/>
  <c r="G10" i="29"/>
  <c r="E10" i="10"/>
  <c r="K10" i="10"/>
  <c r="M10" i="33"/>
  <c r="ED101" i="20"/>
  <c r="S10" i="31"/>
  <c r="U10" i="31"/>
  <c r="W10" i="31"/>
  <c r="T10" i="31"/>
  <c r="Q10" i="31"/>
  <c r="Y10" i="31"/>
  <c r="X10" i="31"/>
  <c r="AA10" i="31"/>
  <c r="Z10" i="31"/>
  <c r="R10" i="31"/>
  <c r="J10" i="30"/>
  <c r="AA10" i="33"/>
  <c r="Q10" i="32"/>
  <c r="T10" i="29"/>
  <c r="K10" i="29"/>
  <c r="M10" i="10"/>
  <c r="W10" i="10"/>
  <c r="G10" i="33"/>
  <c r="EF224" i="20"/>
  <c r="K10" i="30"/>
  <c r="AG10" i="10"/>
  <c r="O10" i="32"/>
  <c r="E10" i="32"/>
  <c r="O10" i="29"/>
  <c r="P10" i="29"/>
  <c r="AK10" i="10"/>
  <c r="Y10" i="10"/>
  <c r="I10" i="30"/>
  <c r="E10" i="33"/>
  <c r="BQ192" i="20"/>
  <c r="CW7" i="20"/>
  <c r="CS7" i="20"/>
  <c r="CO161" i="20"/>
  <c r="BU7" i="20"/>
  <c r="CC7" i="20"/>
  <c r="CF68" i="20"/>
  <c r="CJ99" i="20"/>
  <c r="CW37" i="20"/>
  <c r="CK130" i="20"/>
  <c r="BQ37" i="20"/>
  <c r="BU37" i="20"/>
  <c r="CS161" i="20"/>
  <c r="BX7" i="20"/>
  <c r="BY7" i="20"/>
  <c r="CV68" i="20"/>
  <c r="CS68" i="20"/>
  <c r="CW192" i="20"/>
  <c r="CK7" i="20"/>
  <c r="BQ130" i="20"/>
  <c r="CW68" i="20"/>
  <c r="CG99" i="20"/>
  <c r="BU130" i="20"/>
  <c r="CC68" i="20"/>
  <c r="BY223" i="20"/>
  <c r="BP37" i="20"/>
  <c r="BT68" i="20"/>
  <c r="DL193" i="20"/>
  <c r="EU193" i="20"/>
  <c r="DP193" i="20"/>
  <c r="AF193" i="20"/>
  <c r="BA193" i="20"/>
  <c r="CM193" i="20"/>
  <c r="DF193" i="20"/>
  <c r="X193" i="20"/>
  <c r="BN193" i="20"/>
  <c r="Q193" i="20"/>
  <c r="EK193" i="20"/>
  <c r="CE193" i="20"/>
  <c r="CX193" i="20"/>
  <c r="FD193" i="20"/>
  <c r="EM193" i="20"/>
  <c r="CU193" i="20"/>
  <c r="ES193" i="20"/>
  <c r="T193" i="20"/>
  <c r="AS193" i="20"/>
  <c r="BV193" i="20"/>
  <c r="BS193" i="20"/>
  <c r="EZ193" i="20"/>
  <c r="AV193" i="20"/>
  <c r="EJ193" i="20"/>
  <c r="J193" i="20"/>
  <c r="EX193" i="20"/>
  <c r="DK193" i="20"/>
  <c r="DG193" i="20"/>
  <c r="AU193" i="20"/>
  <c r="AT193" i="20"/>
  <c r="S193" i="20"/>
  <c r="Z193" i="20"/>
  <c r="AX193" i="20"/>
  <c r="I193" i="20"/>
  <c r="H193" i="20"/>
  <c r="EP193" i="20"/>
  <c r="EV193" i="20"/>
  <c r="CQ193" i="20"/>
  <c r="AI193" i="20"/>
  <c r="R193" i="20"/>
  <c r="DB193" i="20"/>
  <c r="EL193" i="20"/>
  <c r="AP193" i="20"/>
  <c r="EH193" i="20"/>
  <c r="EN193" i="20"/>
  <c r="CA193" i="20"/>
  <c r="U193" i="20"/>
  <c r="ER193" i="20"/>
  <c r="FG193" i="20"/>
  <c r="FB193" i="20"/>
  <c r="BO193" i="20"/>
  <c r="CL193" i="20"/>
  <c r="AL193" i="20"/>
  <c r="CI193" i="20"/>
  <c r="BD193" i="20"/>
  <c r="FF193" i="20"/>
  <c r="BC193" i="20"/>
  <c r="BB193" i="20"/>
  <c r="BR193" i="20"/>
  <c r="DV193" i="20"/>
  <c r="DO193" i="20"/>
  <c r="DN193" i="20"/>
  <c r="EQ193" i="20"/>
  <c r="AY193" i="20"/>
  <c r="AW193" i="20"/>
  <c r="BG193" i="20"/>
  <c r="FC193" i="20"/>
  <c r="BJ193" i="20"/>
  <c r="AZ193" i="20"/>
  <c r="CY193" i="20"/>
  <c r="FE193" i="20"/>
  <c r="DJ193" i="20"/>
  <c r="ET193" i="20"/>
  <c r="CT193" i="20"/>
  <c r="CP193" i="20"/>
  <c r="DM193" i="20"/>
  <c r="Y193" i="20"/>
  <c r="W193" i="20"/>
  <c r="AQ193" i="20"/>
  <c r="BF193" i="20"/>
  <c r="DY193" i="20"/>
  <c r="AC193" i="20"/>
  <c r="AO193" i="20"/>
  <c r="EW193" i="20"/>
  <c r="CD193" i="20"/>
  <c r="BZ193" i="20"/>
  <c r="BW193" i="20"/>
  <c r="BH193" i="20"/>
  <c r="FA193" i="20"/>
  <c r="EY193" i="20"/>
  <c r="CH193" i="20"/>
  <c r="EO193" i="20"/>
  <c r="BK193" i="20"/>
  <c r="BI193" i="20"/>
  <c r="DC193" i="20"/>
  <c r="BE193" i="20"/>
  <c r="EI193" i="20"/>
  <c r="DS193" i="20"/>
  <c r="AR193" i="20"/>
  <c r="V193" i="20"/>
  <c r="EZ100" i="20"/>
  <c r="EY100" i="20"/>
  <c r="EP100" i="20"/>
  <c r="BB100" i="20"/>
  <c r="BA100" i="20"/>
  <c r="AZ100" i="20"/>
  <c r="AY100" i="20"/>
  <c r="AX100" i="20"/>
  <c r="AW100" i="20"/>
  <c r="DY100" i="20"/>
  <c r="AU100" i="20"/>
  <c r="BK100" i="20"/>
  <c r="FB100" i="20"/>
  <c r="FA100" i="20"/>
  <c r="ER100" i="20"/>
  <c r="EQ100" i="20"/>
  <c r="EH100" i="20"/>
  <c r="AT100" i="20"/>
  <c r="AS100" i="20"/>
  <c r="AR100" i="20"/>
  <c r="AQ100" i="20"/>
  <c r="AP100" i="20"/>
  <c r="AO100" i="20"/>
  <c r="AV100" i="20"/>
  <c r="AI100" i="20"/>
  <c r="EL100" i="20"/>
  <c r="DC100" i="20"/>
  <c r="FG100" i="20"/>
  <c r="CX100" i="20"/>
  <c r="DJ100" i="20"/>
  <c r="BH100" i="20"/>
  <c r="Q100" i="20"/>
  <c r="CH100" i="20"/>
  <c r="FC100" i="20"/>
  <c r="DP100" i="20"/>
  <c r="CM100" i="20"/>
  <c r="EI100" i="20"/>
  <c r="FE100" i="20"/>
  <c r="BW100" i="20"/>
  <c r="Z100" i="20"/>
  <c r="EO100" i="20"/>
  <c r="BO100" i="20"/>
  <c r="CE100" i="20"/>
  <c r="EU100" i="20"/>
  <c r="DF100" i="20"/>
  <c r="DM100" i="20"/>
  <c r="DK100" i="20"/>
  <c r="BI100" i="20"/>
  <c r="R100" i="20"/>
  <c r="CI100" i="20"/>
  <c r="BE100" i="20"/>
  <c r="AL100" i="20"/>
  <c r="ES100" i="20"/>
  <c r="EM100" i="20"/>
  <c r="CP100" i="20"/>
  <c r="EJ100" i="20"/>
  <c r="CY100" i="20"/>
  <c r="CA100" i="20"/>
  <c r="AC100" i="20"/>
  <c r="EV100" i="20"/>
  <c r="BR100" i="20"/>
  <c r="W100" i="20"/>
  <c r="DV100" i="20"/>
  <c r="ET100" i="20"/>
  <c r="DO100" i="20"/>
  <c r="DS100" i="20"/>
  <c r="BZ100" i="20"/>
  <c r="DN100" i="20"/>
  <c r="BJ100" i="20"/>
  <c r="S100" i="20"/>
  <c r="CT100" i="20"/>
  <c r="BF100" i="20"/>
  <c r="I100" i="20"/>
  <c r="BN100" i="20"/>
  <c r="CD100" i="20"/>
  <c r="U100" i="20"/>
  <c r="V100" i="20"/>
  <c r="CQ100" i="20"/>
  <c r="EK100" i="20"/>
  <c r="CL100" i="20"/>
  <c r="EX100" i="20"/>
  <c r="T100" i="20"/>
  <c r="CU100" i="20"/>
  <c r="BG100" i="20"/>
  <c r="J100" i="20"/>
  <c r="H100" i="20"/>
  <c r="DL100" i="20"/>
  <c r="BV100" i="20"/>
  <c r="EN100" i="20"/>
  <c r="BC100" i="20"/>
  <c r="DG100" i="20"/>
  <c r="DB100" i="20"/>
  <c r="FF100" i="20"/>
  <c r="AF100" i="20"/>
  <c r="EW100" i="20"/>
  <c r="BS100" i="20"/>
  <c r="X100" i="20"/>
  <c r="BD100" i="20"/>
  <c r="FD100" i="20"/>
  <c r="Y100" i="20"/>
  <c r="EM38" i="20"/>
  <c r="AI38" i="20"/>
  <c r="DP38" i="20"/>
  <c r="T38" i="20"/>
  <c r="DC38" i="20"/>
  <c r="CL38" i="20"/>
  <c r="CY38" i="20"/>
  <c r="DL38" i="20"/>
  <c r="J38" i="20"/>
  <c r="DY38" i="20"/>
  <c r="W38" i="20"/>
  <c r="EN38" i="20"/>
  <c r="CT38" i="20"/>
  <c r="DS38" i="20"/>
  <c r="U38" i="20"/>
  <c r="DF38" i="20"/>
  <c r="CM38" i="20"/>
  <c r="BV38" i="20"/>
  <c r="CI38" i="20"/>
  <c r="CX38" i="20"/>
  <c r="DK38" i="20"/>
  <c r="I38" i="20"/>
  <c r="AL38" i="20"/>
  <c r="EQ38" i="20"/>
  <c r="Q38" i="20"/>
  <c r="FE38" i="20"/>
  <c r="V38" i="20"/>
  <c r="FC38" i="20"/>
  <c r="BJ38" i="20"/>
  <c r="EK38" i="20"/>
  <c r="AR38" i="20"/>
  <c r="EI38" i="20"/>
  <c r="BF38" i="20"/>
  <c r="EW38" i="20"/>
  <c r="BN38" i="20"/>
  <c r="EU38" i="20"/>
  <c r="BB38" i="20"/>
  <c r="DO38" i="20"/>
  <c r="EZ38" i="20"/>
  <c r="Z38" i="20"/>
  <c r="DM38" i="20"/>
  <c r="AX38" i="20"/>
  <c r="EO38" i="20"/>
  <c r="FD38" i="20"/>
  <c r="DJ38" i="20"/>
  <c r="AY38" i="20"/>
  <c r="EP38" i="20"/>
  <c r="BK38" i="20"/>
  <c r="EL38" i="20"/>
  <c r="AU38" i="20"/>
  <c r="BR38" i="20"/>
  <c r="AO38" i="20"/>
  <c r="DG38" i="20"/>
  <c r="AT38" i="20"/>
  <c r="BW38" i="20"/>
  <c r="ER38" i="20"/>
  <c r="R38" i="20"/>
  <c r="BS38" i="20"/>
  <c r="FF38" i="20"/>
  <c r="AP38" i="20"/>
  <c r="CU38" i="20"/>
  <c r="CV38" i="20" s="1"/>
  <c r="BD38" i="20"/>
  <c r="H38" i="20"/>
  <c r="CA38" i="20"/>
  <c r="ET38" i="20"/>
  <c r="DB38" i="20"/>
  <c r="AQ38" i="20"/>
  <c r="EH38" i="20"/>
  <c r="BE38" i="20"/>
  <c r="AV38" i="20"/>
  <c r="AW38" i="20"/>
  <c r="DV38" i="20"/>
  <c r="ES38" i="20"/>
  <c r="CQ38" i="20"/>
  <c r="FB38" i="20"/>
  <c r="AF38" i="20"/>
  <c r="BI38" i="20"/>
  <c r="EJ38" i="20"/>
  <c r="BG38" i="20"/>
  <c r="EX38" i="20"/>
  <c r="X38" i="20"/>
  <c r="CE38" i="20"/>
  <c r="BO38" i="20"/>
  <c r="BP38" i="20" s="1"/>
  <c r="EV38" i="20"/>
  <c r="CD38" i="20"/>
  <c r="A38" i="20"/>
  <c r="BZ38" i="20"/>
  <c r="BA38" i="20"/>
  <c r="DN38" i="20"/>
  <c r="AS38" i="20"/>
  <c r="FG38" i="20"/>
  <c r="BC38" i="20"/>
  <c r="CP38" i="20"/>
  <c r="FA38" i="20"/>
  <c r="AC38" i="20"/>
  <c r="BH38" i="20"/>
  <c r="EY38" i="20"/>
  <c r="Y38" i="20"/>
  <c r="CH38" i="20"/>
  <c r="S38" i="20"/>
  <c r="AZ38" i="20"/>
  <c r="D163" i="20"/>
  <c r="DV163" i="20" s="1"/>
  <c r="ES162" i="20"/>
  <c r="AS162" i="20"/>
  <c r="DB162" i="20"/>
  <c r="BS162" i="20"/>
  <c r="FF162" i="20"/>
  <c r="BF162" i="20"/>
  <c r="EO162" i="20"/>
  <c r="AO162" i="20"/>
  <c r="DG162" i="20"/>
  <c r="DV162" i="20"/>
  <c r="BD162" i="20"/>
  <c r="ET162" i="20"/>
  <c r="EK162" i="20"/>
  <c r="AC162" i="20"/>
  <c r="CL162" i="20"/>
  <c r="BG162" i="20"/>
  <c r="EX162" i="20"/>
  <c r="AX162" i="20"/>
  <c r="DY162" i="20"/>
  <c r="W162" i="20"/>
  <c r="CQ162" i="20"/>
  <c r="BN162" i="20"/>
  <c r="H162" i="20"/>
  <c r="EV162" i="20"/>
  <c r="AT162" i="20"/>
  <c r="FG162" i="20"/>
  <c r="BA162" i="20"/>
  <c r="BH162" i="20"/>
  <c r="DM162" i="20"/>
  <c r="X162" i="20"/>
  <c r="BO162" i="20"/>
  <c r="DS162" i="20"/>
  <c r="DP162" i="20"/>
  <c r="CP162" i="20"/>
  <c r="S162" i="20"/>
  <c r="AZ162" i="20"/>
  <c r="CY162" i="20"/>
  <c r="EP162" i="20"/>
  <c r="J162" i="20"/>
  <c r="BE162" i="20"/>
  <c r="CA162" i="20"/>
  <c r="BJ162" i="20"/>
  <c r="BZ162" i="20"/>
  <c r="FA162" i="20"/>
  <c r="AR162" i="20"/>
  <c r="CI162" i="20"/>
  <c r="EH162" i="20"/>
  <c r="AW162" i="20"/>
  <c r="BK162" i="20"/>
  <c r="T162" i="20"/>
  <c r="BI162" i="20"/>
  <c r="AP162" i="20"/>
  <c r="BB162" i="20"/>
  <c r="DO162" i="20"/>
  <c r="EZ162" i="20"/>
  <c r="Z162" i="20"/>
  <c r="AY162" i="20"/>
  <c r="DL162" i="20"/>
  <c r="FE162" i="20"/>
  <c r="I162" i="20"/>
  <c r="BC162" i="20"/>
  <c r="FD162" i="20"/>
  <c r="CT162" i="20"/>
  <c r="BW162" i="20"/>
  <c r="EQ162" i="20"/>
  <c r="BR162" i="20"/>
  <c r="EU162" i="20"/>
  <c r="DF162" i="20"/>
  <c r="DC162" i="20"/>
  <c r="ER162" i="20"/>
  <c r="BQ162" i="20" s="1"/>
  <c r="R162" i="20"/>
  <c r="AQ162" i="20"/>
  <c r="CX162" i="20"/>
  <c r="EW162" i="20"/>
  <c r="AU162" i="20"/>
  <c r="DJ162" i="20"/>
  <c r="AV162" i="20"/>
  <c r="EL162" i="20"/>
  <c r="EI162" i="20"/>
  <c r="CE162" i="20"/>
  <c r="V162" i="20"/>
  <c r="CM162" i="20"/>
  <c r="EJ162" i="20"/>
  <c r="EY162" i="20"/>
  <c r="Y162" i="20"/>
  <c r="CH162" i="20"/>
  <c r="DK162" i="20"/>
  <c r="FC162" i="20"/>
  <c r="AI162" i="20"/>
  <c r="FB162" i="20"/>
  <c r="EN162" i="20"/>
  <c r="AF162" i="20"/>
  <c r="DN162" i="20"/>
  <c r="Q162" i="20"/>
  <c r="CU162" i="20"/>
  <c r="CV162" i="20" s="1"/>
  <c r="U162" i="20"/>
  <c r="CD162" i="20"/>
  <c r="BV162" i="20"/>
  <c r="EM162" i="20"/>
  <c r="AL162" i="20"/>
  <c r="CR69" i="20"/>
  <c r="CF224" i="20"/>
  <c r="AP131" i="20"/>
  <c r="BD131" i="20"/>
  <c r="CE131" i="20"/>
  <c r="CF131" i="20" s="1"/>
  <c r="AY131" i="20"/>
  <c r="R131" i="20"/>
  <c r="EK131" i="20"/>
  <c r="CP131" i="20"/>
  <c r="CR131" i="20" s="1"/>
  <c r="CA131" i="20"/>
  <c r="CB131" i="20" s="1"/>
  <c r="BL37" i="20"/>
  <c r="EE163" i="20"/>
  <c r="EJ69" i="20"/>
  <c r="N69" i="20" s="1"/>
  <c r="Z69" i="20"/>
  <c r="CY69" i="20"/>
  <c r="CH69" i="20"/>
  <c r="CK69" i="20" s="1"/>
  <c r="BO69" i="20"/>
  <c r="BP69" i="20" s="1"/>
  <c r="FD69" i="20"/>
  <c r="BD69" i="20"/>
  <c r="ET69" i="20"/>
  <c r="AT69" i="20"/>
  <c r="DO69" i="20"/>
  <c r="DZ69" i="20" s="1"/>
  <c r="FC69" i="20"/>
  <c r="DE69" i="20" s="1"/>
  <c r="DN69" i="20"/>
  <c r="R69" i="20"/>
  <c r="CI69" i="20"/>
  <c r="BR69" i="20"/>
  <c r="FE69" i="20"/>
  <c r="BE69" i="20"/>
  <c r="EV69" i="20"/>
  <c r="CG69" i="20" s="1"/>
  <c r="AV69" i="20"/>
  <c r="EL69" i="20"/>
  <c r="AF69" i="20"/>
  <c r="AG69" i="20" s="1"/>
  <c r="DS69" i="20"/>
  <c r="BI69" i="20"/>
  <c r="DG69" i="20"/>
  <c r="FA69" i="20"/>
  <c r="DI69" i="20" s="1"/>
  <c r="AS69" i="20"/>
  <c r="CM69" i="20"/>
  <c r="BB69" i="20"/>
  <c r="DV69" i="20"/>
  <c r="CE69" i="20"/>
  <c r="CF69" i="20" s="1"/>
  <c r="X69" i="20"/>
  <c r="EX69" i="20"/>
  <c r="DM69" i="20"/>
  <c r="BH69" i="20"/>
  <c r="V131" i="20"/>
  <c r="CH131" i="20"/>
  <c r="J131" i="20"/>
  <c r="CU131" i="20"/>
  <c r="BG131" i="20"/>
  <c r="AZ131" i="20"/>
  <c r="S131" i="20"/>
  <c r="ET131" i="20"/>
  <c r="EL131" i="20"/>
  <c r="AX224" i="20"/>
  <c r="Z224" i="20"/>
  <c r="AA224" i="20" s="1"/>
  <c r="AP224" i="20"/>
  <c r="FG224" i="20"/>
  <c r="BA224" i="20"/>
  <c r="AI224" i="20"/>
  <c r="V224" i="20"/>
  <c r="EV224" i="20"/>
  <c r="CG224" i="20" s="1"/>
  <c r="BL131" i="20"/>
  <c r="FF131" i="20"/>
  <c r="BC131" i="20"/>
  <c r="DP131" i="20"/>
  <c r="T131" i="20"/>
  <c r="BW131" i="20"/>
  <c r="ES131" i="20"/>
  <c r="AR131" i="20"/>
  <c r="CY131" i="20"/>
  <c r="BE131" i="20"/>
  <c r="FG131" i="20"/>
  <c r="CT131" i="20"/>
  <c r="AL131" i="20"/>
  <c r="DV131" i="20"/>
  <c r="BR131" i="20"/>
  <c r="EW131" i="20"/>
  <c r="AU131" i="20"/>
  <c r="DF131" i="20"/>
  <c r="BI131" i="20"/>
  <c r="EJ131" i="20"/>
  <c r="Z131" i="20"/>
  <c r="CI131" i="20"/>
  <c r="EY131" i="20"/>
  <c r="AW131" i="20"/>
  <c r="DJ131" i="20"/>
  <c r="AV131" i="20"/>
  <c r="EH131" i="20"/>
  <c r="DY8" i="20"/>
  <c r="DK8" i="20"/>
  <c r="CU8" i="20"/>
  <c r="CE8" i="20"/>
  <c r="BO8" i="20"/>
  <c r="BE8" i="20"/>
  <c r="AW8" i="20"/>
  <c r="AO8" i="20"/>
  <c r="W8" i="20"/>
  <c r="DP8" i="20"/>
  <c r="DC8" i="20"/>
  <c r="CL8" i="20"/>
  <c r="BS8" i="20"/>
  <c r="BF8" i="20"/>
  <c r="AV8" i="20"/>
  <c r="AI8" i="20"/>
  <c r="T8" i="20"/>
  <c r="DO8" i="20"/>
  <c r="DB8" i="20"/>
  <c r="CI8" i="20"/>
  <c r="BR8" i="20"/>
  <c r="BD8" i="20"/>
  <c r="AU8" i="20"/>
  <c r="AF8" i="20"/>
  <c r="S8" i="20"/>
  <c r="DN8" i="20"/>
  <c r="CY8" i="20"/>
  <c r="CH8" i="20"/>
  <c r="BN8" i="20"/>
  <c r="BC8" i="20"/>
  <c r="AT8" i="20"/>
  <c r="AC8" i="20"/>
  <c r="R8" i="20"/>
  <c r="DM8" i="20"/>
  <c r="CX8" i="20"/>
  <c r="CD8" i="20"/>
  <c r="BK8" i="20"/>
  <c r="BB8" i="20"/>
  <c r="AS8" i="20"/>
  <c r="Z8" i="20"/>
  <c r="Q8" i="20"/>
  <c r="DL8" i="20"/>
  <c r="CT8" i="20"/>
  <c r="CA8" i="20"/>
  <c r="BJ8" i="20"/>
  <c r="BA8" i="20"/>
  <c r="AR8" i="20"/>
  <c r="Y8" i="20"/>
  <c r="J8" i="20"/>
  <c r="DJ8" i="20"/>
  <c r="CQ8" i="20"/>
  <c r="BZ8" i="20"/>
  <c r="BI8" i="20"/>
  <c r="AZ8" i="20"/>
  <c r="AQ8" i="20"/>
  <c r="X8" i="20"/>
  <c r="I8" i="20"/>
  <c r="DV8" i="20"/>
  <c r="DG8" i="20"/>
  <c r="CP8" i="20"/>
  <c r="BW8" i="20"/>
  <c r="BH8" i="20"/>
  <c r="AY8" i="20"/>
  <c r="AP8" i="20"/>
  <c r="V8" i="20"/>
  <c r="H8" i="20"/>
  <c r="DS8" i="20"/>
  <c r="DF8" i="20"/>
  <c r="CM8" i="20"/>
  <c r="BV8" i="20"/>
  <c r="BG8" i="20"/>
  <c r="AX8" i="20"/>
  <c r="AL8" i="20"/>
  <c r="U8" i="20"/>
  <c r="EN8" i="20"/>
  <c r="FE8" i="20"/>
  <c r="EX8" i="20"/>
  <c r="FG8" i="20"/>
  <c r="FC8" i="20"/>
  <c r="EV8" i="20"/>
  <c r="FF8" i="20"/>
  <c r="EY8" i="20"/>
  <c r="FD8" i="20"/>
  <c r="EU8" i="20"/>
  <c r="EM8" i="20"/>
  <c r="EW8" i="20"/>
  <c r="ET8" i="20"/>
  <c r="EH8" i="20"/>
  <c r="ER8" i="20"/>
  <c r="ES8" i="20"/>
  <c r="FB8" i="20"/>
  <c r="EO8" i="20"/>
  <c r="EP8" i="20"/>
  <c r="EI8" i="20"/>
  <c r="EZ8" i="20"/>
  <c r="EQ8" i="20"/>
  <c r="FA8" i="20"/>
  <c r="EK8" i="20"/>
  <c r="EL8" i="20"/>
  <c r="EJ8" i="20"/>
  <c r="EW224" i="20"/>
  <c r="AW224" i="20"/>
  <c r="DJ224" i="20"/>
  <c r="H224" i="20"/>
  <c r="BK224" i="20"/>
  <c r="BL224" i="20" s="1"/>
  <c r="DO224" i="20"/>
  <c r="S224" i="20"/>
  <c r="EQ224" i="20"/>
  <c r="BM224" i="20" s="1"/>
  <c r="DL224" i="20"/>
  <c r="BZ224" i="20"/>
  <c r="X224" i="20"/>
  <c r="DB224" i="20"/>
  <c r="EY224" i="20"/>
  <c r="CP224" i="20"/>
  <c r="CR224" i="20" s="1"/>
  <c r="EO224" i="20"/>
  <c r="AO224" i="20"/>
  <c r="CT224" i="20"/>
  <c r="FC224" i="20"/>
  <c r="BC224" i="20"/>
  <c r="DC224" i="20"/>
  <c r="DD224" i="20" s="1"/>
  <c r="ER224" i="20"/>
  <c r="BQ224" i="20" s="1"/>
  <c r="DM224" i="20"/>
  <c r="DT224" i="20" s="1"/>
  <c r="CH224" i="20"/>
  <c r="BB224" i="20"/>
  <c r="DP224" i="20"/>
  <c r="DQ224" i="20" s="1"/>
  <c r="AT224" i="20"/>
  <c r="AC69" i="20"/>
  <c r="BJ69" i="20"/>
  <c r="H69" i="20"/>
  <c r="EN69" i="20"/>
  <c r="CU69" i="20"/>
  <c r="CV69" i="20" s="1"/>
  <c r="AP69" i="20"/>
  <c r="FF69" i="20"/>
  <c r="EI69" i="20"/>
  <c r="M69" i="20" s="1"/>
  <c r="BV69" i="20"/>
  <c r="EQ131" i="20"/>
  <c r="BM131" i="20" s="1"/>
  <c r="BF131" i="20"/>
  <c r="DK131" i="20"/>
  <c r="BS131" i="20"/>
  <c r="BH131" i="20"/>
  <c r="AC131" i="20"/>
  <c r="FC131" i="20"/>
  <c r="DE131" i="20" s="1"/>
  <c r="EU131" i="20"/>
  <c r="CC131" i="20" s="1"/>
  <c r="DG131" i="20"/>
  <c r="CX224" i="20"/>
  <c r="CZ224" i="20" s="1"/>
  <c r="EZ224" i="20"/>
  <c r="EI224" i="20"/>
  <c r="BV224" i="20"/>
  <c r="BY224" i="20" s="1"/>
  <c r="BF224" i="20"/>
  <c r="R224" i="20"/>
  <c r="BI224" i="20"/>
  <c r="AU224" i="20"/>
  <c r="AL224" i="20"/>
  <c r="FD224" i="20"/>
  <c r="DY224" i="20"/>
  <c r="BA69" i="20"/>
  <c r="BW69" i="20"/>
  <c r="BZ69" i="20"/>
  <c r="CB69" i="20" s="1"/>
  <c r="V69" i="20"/>
  <c r="DK69" i="20"/>
  <c r="AX69" i="20"/>
  <c r="Q69" i="20"/>
  <c r="EQ69" i="20"/>
  <c r="CL69" i="20"/>
  <c r="BN131" i="20"/>
  <c r="BP131" i="20" s="1"/>
  <c r="EX131" i="20"/>
  <c r="CO131" i="20" s="1"/>
  <c r="DL131" i="20"/>
  <c r="DR131" i="20" s="1"/>
  <c r="DY131" i="20"/>
  <c r="DM131" i="20"/>
  <c r="BV131" i="20"/>
  <c r="AS131" i="20"/>
  <c r="AF131" i="20"/>
  <c r="FE131" i="20"/>
  <c r="DS131" i="20"/>
  <c r="EN131" i="20"/>
  <c r="AY224" i="20"/>
  <c r="EJ224" i="20"/>
  <c r="EP224" i="20"/>
  <c r="AR224" i="20"/>
  <c r="BW224" i="20"/>
  <c r="BX224" i="20" s="1"/>
  <c r="CA224" i="20"/>
  <c r="AV224" i="20"/>
  <c r="I224" i="20"/>
  <c r="L224" i="20" s="1"/>
  <c r="FE224" i="20"/>
  <c r="CK68" i="20"/>
  <c r="BM99" i="20"/>
  <c r="BX37" i="20"/>
  <c r="CB37" i="20"/>
  <c r="CK37" i="20"/>
  <c r="BY68" i="20"/>
  <c r="CG68" i="20"/>
  <c r="CO99" i="20"/>
  <c r="CW130" i="20"/>
  <c r="CO223" i="20"/>
  <c r="CS37" i="20"/>
  <c r="CB68" i="20"/>
  <c r="BX99" i="20"/>
  <c r="CN130" i="20"/>
  <c r="CG130" i="20"/>
  <c r="BP130" i="20"/>
  <c r="CW161" i="20"/>
  <c r="BU161" i="20"/>
  <c r="CC161" i="20"/>
  <c r="CN223" i="20"/>
  <c r="CJ68" i="20"/>
  <c r="BY192" i="20"/>
  <c r="CB161" i="20"/>
  <c r="CN7" i="20"/>
  <c r="BL7" i="20"/>
  <c r="CB7" i="20"/>
  <c r="CR7" i="20"/>
  <c r="CO7" i="20"/>
  <c r="BM7" i="20"/>
  <c r="BT7" i="20"/>
  <c r="CJ7" i="20"/>
  <c r="CJ161" i="20"/>
  <c r="BY161" i="20"/>
  <c r="CG161" i="20"/>
  <c r="CR192" i="20"/>
  <c r="CB192" i="20"/>
  <c r="CV192" i="20"/>
  <c r="BT192" i="20"/>
  <c r="BT223" i="20"/>
  <c r="CN37" i="20"/>
  <c r="CR37" i="20"/>
  <c r="CO37" i="20"/>
  <c r="BM37" i="20"/>
  <c r="BU68" i="20"/>
  <c r="BL68" i="20"/>
  <c r="CC99" i="20"/>
  <c r="BX130" i="20"/>
  <c r="CN192" i="20"/>
  <c r="CO192" i="20"/>
  <c r="CJ192" i="20"/>
  <c r="CK223" i="20"/>
  <c r="CJ223" i="20"/>
  <c r="BX223" i="20"/>
  <c r="BQ223" i="20"/>
  <c r="DO225" i="20"/>
  <c r="S225" i="20"/>
  <c r="BH225" i="20"/>
  <c r="EI225" i="20"/>
  <c r="Y225" i="20"/>
  <c r="CE225" i="20"/>
  <c r="EN225" i="20"/>
  <c r="DG225" i="20"/>
  <c r="BB225" i="20"/>
  <c r="DV225" i="20"/>
  <c r="BF225" i="20"/>
  <c r="CT225" i="20"/>
  <c r="BK225" i="20"/>
  <c r="BQ69" i="20"/>
  <c r="CW69" i="20"/>
  <c r="CG131" i="20"/>
  <c r="CF37" i="20"/>
  <c r="CO68" i="20"/>
  <c r="CR68" i="20"/>
  <c r="CN99" i="20"/>
  <c r="BL99" i="20"/>
  <c r="CC130" i="20"/>
  <c r="CF130" i="20"/>
  <c r="BM130" i="20"/>
  <c r="BQ161" i="20"/>
  <c r="CK161" i="20"/>
  <c r="BP223" i="20"/>
  <c r="CW223" i="20"/>
  <c r="BY37" i="20"/>
  <c r="BT99" i="20"/>
  <c r="CV37" i="20"/>
  <c r="BT37" i="20"/>
  <c r="BX68" i="20"/>
  <c r="CW99" i="20"/>
  <c r="BY99" i="20"/>
  <c r="CB99" i="20"/>
  <c r="CV130" i="20"/>
  <c r="CS130" i="20"/>
  <c r="BM161" i="20"/>
  <c r="BL161" i="20"/>
  <c r="BX192" i="20"/>
  <c r="BL223" i="20"/>
  <c r="CF223" i="20"/>
  <c r="EV163" i="20"/>
  <c r="EN163" i="20"/>
  <c r="AV163" i="20"/>
  <c r="FC163" i="20"/>
  <c r="BK163" i="20"/>
  <c r="BC163" i="20"/>
  <c r="DF163" i="20"/>
  <c r="CL163" i="20"/>
  <c r="EQ163" i="20"/>
  <c r="DY163" i="20"/>
  <c r="I163" i="20"/>
  <c r="EZ163" i="20"/>
  <c r="AP163" i="20"/>
  <c r="W163" i="20"/>
  <c r="BI163" i="20"/>
  <c r="AY163" i="20"/>
  <c r="BZ163" i="20"/>
  <c r="BH163" i="20"/>
  <c r="DL163" i="20"/>
  <c r="CP163" i="20"/>
  <c r="BW163" i="20"/>
  <c r="S163" i="20"/>
  <c r="BE163" i="20"/>
  <c r="DM163" i="20"/>
  <c r="CM163" i="20"/>
  <c r="AS163" i="20"/>
  <c r="CS69" i="20"/>
  <c r="CC37" i="20"/>
  <c r="CJ37" i="20"/>
  <c r="CN68" i="20"/>
  <c r="CS99" i="20"/>
  <c r="CR99" i="20"/>
  <c r="BP99" i="20"/>
  <c r="BY130" i="20"/>
  <c r="BL130" i="20"/>
  <c r="BX161" i="20"/>
  <c r="BP161" i="20"/>
  <c r="BM192" i="20"/>
  <c r="CR223" i="20"/>
  <c r="CG223" i="20"/>
  <c r="CV223" i="20"/>
  <c r="BM223" i="20"/>
  <c r="BM68" i="20"/>
  <c r="BQ99" i="20"/>
  <c r="CF99" i="20"/>
  <c r="CB130" i="20"/>
  <c r="CO130" i="20"/>
  <c r="BT130" i="20"/>
  <c r="CN161" i="20"/>
  <c r="CR161" i="20"/>
  <c r="CF161" i="20"/>
  <c r="BP192" i="20"/>
  <c r="CS192" i="20"/>
  <c r="CS223" i="20"/>
  <c r="BU223" i="20"/>
  <c r="CG37" i="20"/>
  <c r="BU99" i="20"/>
  <c r="CV99" i="20"/>
  <c r="CR130" i="20"/>
  <c r="CJ130" i="20"/>
  <c r="BT161" i="20"/>
  <c r="CV161" i="20"/>
  <c r="BL192" i="20"/>
  <c r="CG192" i="20"/>
  <c r="CF192" i="20"/>
  <c r="CC223" i="20"/>
  <c r="AE7" i="20"/>
  <c r="EE194" i="20"/>
  <c r="ED194" i="20"/>
  <c r="DW7" i="20"/>
  <c r="F162" i="20"/>
  <c r="A162" i="20"/>
  <c r="A131" i="20"/>
  <c r="D132" i="20"/>
  <c r="A132" i="20" s="1"/>
  <c r="F131" i="20"/>
  <c r="CZ68" i="20"/>
  <c r="F7" i="20"/>
  <c r="N7" i="20"/>
  <c r="B195" i="20"/>
  <c r="F38" i="20"/>
  <c r="D39" i="20"/>
  <c r="B164" i="20"/>
  <c r="M131" i="20"/>
  <c r="A100" i="20"/>
  <c r="D70" i="20"/>
  <c r="L69" i="20"/>
  <c r="N38" i="20"/>
  <c r="A69" i="20"/>
  <c r="F69" i="20"/>
  <c r="K69" i="20"/>
  <c r="DR68" i="20"/>
  <c r="M7" i="20"/>
  <c r="EA192" i="20"/>
  <c r="AH7" i="20"/>
  <c r="AB7" i="20"/>
  <c r="A7" i="20"/>
  <c r="Q11" i="31" s="1"/>
  <c r="D101" i="20"/>
  <c r="F100" i="20"/>
  <c r="A193" i="20"/>
  <c r="AK7" i="20"/>
  <c r="CZ7" i="20"/>
  <c r="EA7" i="20"/>
  <c r="O7" i="20"/>
  <c r="EE8" i="20"/>
  <c r="AD7" i="20"/>
  <c r="B9" i="20"/>
  <c r="ED8" i="20"/>
  <c r="EF8" i="20"/>
  <c r="DR7" i="20"/>
  <c r="L7" i="20"/>
  <c r="DX7" i="20"/>
  <c r="AJ7" i="20"/>
  <c r="DZ7" i="20"/>
  <c r="DD7" i="20"/>
  <c r="AE161" i="20"/>
  <c r="DE37" i="20"/>
  <c r="DA7" i="20"/>
  <c r="AA7" i="20"/>
  <c r="AG7" i="20"/>
  <c r="AE99" i="20"/>
  <c r="DT7" i="20"/>
  <c r="DU130" i="20"/>
  <c r="DT192" i="20"/>
  <c r="M161" i="20"/>
  <c r="L161" i="20"/>
  <c r="AM37" i="20"/>
  <c r="DA99" i="20"/>
  <c r="DQ99" i="20"/>
  <c r="AD37" i="20"/>
  <c r="AH192" i="20"/>
  <c r="DX192" i="20"/>
  <c r="L37" i="20"/>
  <c r="EA161" i="20"/>
  <c r="AE37" i="20"/>
  <c r="O161" i="20"/>
  <c r="DX37" i="20"/>
  <c r="AE192" i="20"/>
  <c r="N161" i="20"/>
  <c r="N37" i="20"/>
  <c r="DU99" i="20"/>
  <c r="M37" i="20"/>
  <c r="EA37" i="20"/>
  <c r="O37" i="20"/>
  <c r="DU161" i="20"/>
  <c r="AM7" i="20"/>
  <c r="K223" i="20"/>
  <c r="DX223" i="20"/>
  <c r="DX161" i="20"/>
  <c r="AE223" i="20"/>
  <c r="DE192" i="20"/>
  <c r="AA161" i="20"/>
  <c r="DU7" i="20"/>
  <c r="A8" i="20"/>
  <c r="EA99" i="20"/>
  <c r="D9" i="20"/>
  <c r="F9" i="20" s="1"/>
  <c r="DR161" i="20"/>
  <c r="AB37" i="20"/>
  <c r="DR223" i="20"/>
  <c r="AN161" i="20"/>
  <c r="DR192" i="20"/>
  <c r="DZ223" i="20"/>
  <c r="DQ223" i="20"/>
  <c r="AN7" i="20"/>
  <c r="DT161" i="20"/>
  <c r="K7" i="20"/>
  <c r="AB223" i="20"/>
  <c r="DW223" i="20"/>
  <c r="DE99" i="20"/>
  <c r="CZ161" i="20"/>
  <c r="AK37" i="20"/>
  <c r="AM192" i="20"/>
  <c r="DQ7" i="20"/>
  <c r="AD161" i="20"/>
  <c r="K130" i="20"/>
  <c r="DE223" i="20"/>
  <c r="DA223" i="20"/>
  <c r="DE7" i="20"/>
  <c r="DA192" i="20"/>
  <c r="DD223" i="20"/>
  <c r="AN37" i="20"/>
  <c r="CZ37" i="20"/>
  <c r="AG192" i="20"/>
  <c r="DT99" i="20"/>
  <c r="AK192" i="20"/>
  <c r="AJ37" i="20"/>
  <c r="CZ99" i="20"/>
  <c r="DW99" i="20"/>
  <c r="DD99" i="20"/>
  <c r="CZ192" i="20"/>
  <c r="DW68" i="20"/>
  <c r="DD161" i="20"/>
  <c r="DX99" i="20"/>
  <c r="DU68" i="20"/>
  <c r="DR99" i="20"/>
  <c r="DI192" i="20"/>
  <c r="DH130" i="20"/>
  <c r="L223" i="20"/>
  <c r="AM223" i="20"/>
  <c r="AK161" i="20"/>
  <c r="AK99" i="20"/>
  <c r="AG37" i="20"/>
  <c r="B38" i="32"/>
  <c r="O99" i="20"/>
  <c r="M99" i="20"/>
  <c r="M68" i="20"/>
  <c r="DI161" i="20"/>
  <c r="D194" i="20"/>
  <c r="F193" i="20"/>
  <c r="L99" i="20"/>
  <c r="AG161" i="20"/>
  <c r="DH223" i="20"/>
  <c r="N99" i="20"/>
  <c r="DU37" i="20"/>
  <c r="DI223" i="20"/>
  <c r="B226" i="20"/>
  <c r="ED225" i="20"/>
  <c r="DR130" i="20"/>
  <c r="DI224" i="20"/>
  <c r="CZ130" i="20"/>
  <c r="B17" i="44"/>
  <c r="DT223" i="20"/>
  <c r="EA130" i="20"/>
  <c r="L130" i="20"/>
  <c r="DX68" i="20"/>
  <c r="AE130" i="20"/>
  <c r="DD68" i="20"/>
  <c r="DQ68" i="20"/>
  <c r="DU223" i="20"/>
  <c r="AM99" i="20"/>
  <c r="DI7" i="20"/>
  <c r="N192" i="20"/>
  <c r="DH161" i="20"/>
  <c r="DW37" i="20"/>
  <c r="AB130" i="20"/>
  <c r="DU192" i="20"/>
  <c r="O223" i="20"/>
  <c r="M223" i="20"/>
  <c r="L68" i="20"/>
  <c r="AN68" i="20"/>
  <c r="DW130" i="20"/>
  <c r="O130" i="20"/>
  <c r="AA223" i="20"/>
  <c r="N223" i="20"/>
  <c r="K192" i="20"/>
  <c r="M192" i="20"/>
  <c r="DA37" i="20"/>
  <c r="L192" i="20"/>
  <c r="AA130" i="20"/>
  <c r="DD37" i="20"/>
  <c r="O192" i="20"/>
  <c r="AN192" i="20"/>
  <c r="DQ37" i="20"/>
  <c r="DD130" i="20"/>
  <c r="DE68" i="20"/>
  <c r="EA68" i="20"/>
  <c r="AD68" i="20"/>
  <c r="DH7" i="20"/>
  <c r="DR37" i="20"/>
  <c r="DZ192" i="20"/>
  <c r="AH99" i="20"/>
  <c r="EA223" i="20"/>
  <c r="AG99" i="20"/>
  <c r="AE68" i="20"/>
  <c r="DE130" i="20"/>
  <c r="DZ37" i="20"/>
  <c r="DZ99" i="20"/>
  <c r="AD223" i="20"/>
  <c r="AD130" i="20"/>
  <c r="DI130" i="20"/>
  <c r="AD99" i="20"/>
  <c r="DT37" i="20"/>
  <c r="K68" i="20"/>
  <c r="DQ130" i="20"/>
  <c r="DE161" i="20"/>
  <c r="N130" i="20"/>
  <c r="AJ130" i="20"/>
  <c r="DQ161" i="20"/>
  <c r="DW161" i="20"/>
  <c r="AK130" i="20"/>
  <c r="AK68" i="20"/>
  <c r="DW192" i="20"/>
  <c r="DD192" i="20"/>
  <c r="K161" i="20"/>
  <c r="AA192" i="20"/>
  <c r="AK223" i="20"/>
  <c r="AD192" i="20"/>
  <c r="K37" i="20"/>
  <c r="DI68" i="20"/>
  <c r="AH68" i="20"/>
  <c r="DT130" i="20"/>
  <c r="AB68" i="20"/>
  <c r="DH68" i="20"/>
  <c r="DA130" i="20"/>
  <c r="N68" i="20"/>
  <c r="AM130" i="20"/>
  <c r="DZ68" i="20"/>
  <c r="AM161" i="20"/>
  <c r="AJ99" i="20"/>
  <c r="AA99" i="20"/>
  <c r="AA37" i="20"/>
  <c r="AH161" i="20"/>
  <c r="O68" i="20"/>
  <c r="AB99" i="20"/>
  <c r="B40" i="20"/>
  <c r="EF39" i="20"/>
  <c r="ED39" i="20"/>
  <c r="EE39" i="20"/>
  <c r="DZ161" i="20"/>
  <c r="K99" i="20"/>
  <c r="DQ192" i="20"/>
  <c r="AN99" i="20"/>
  <c r="AJ161" i="20"/>
  <c r="AJ192" i="20"/>
  <c r="CZ223" i="20"/>
  <c r="B103" i="20"/>
  <c r="EF102" i="20"/>
  <c r="ED102" i="20"/>
  <c r="EE102" i="20"/>
  <c r="DA68" i="20"/>
  <c r="AB192" i="20"/>
  <c r="AJ223" i="20"/>
  <c r="AG68" i="20"/>
  <c r="M130" i="20"/>
  <c r="AN130" i="20"/>
  <c r="DZ130" i="20"/>
  <c r="AH37" i="20"/>
  <c r="AG223" i="20"/>
  <c r="AH223" i="20"/>
  <c r="DA161" i="20"/>
  <c r="AB161" i="20"/>
  <c r="AN223" i="20"/>
  <c r="AA68" i="20"/>
  <c r="AM68" i="20"/>
  <c r="DT68" i="20"/>
  <c r="AG130" i="20"/>
  <c r="AH130" i="20"/>
  <c r="DH37" i="20"/>
  <c r="DI37" i="20"/>
  <c r="DH192" i="20"/>
  <c r="DH99" i="20"/>
  <c r="B133" i="20"/>
  <c r="EF132" i="20"/>
  <c r="EE132" i="20"/>
  <c r="ED132" i="20"/>
  <c r="AJ68" i="20"/>
  <c r="B71" i="20"/>
  <c r="EE70" i="20"/>
  <c r="ED70" i="20"/>
  <c r="EF70" i="20"/>
  <c r="DX130" i="20"/>
  <c r="DI99" i="20"/>
  <c r="AG224" i="20" l="1"/>
  <c r="CC8" i="20"/>
  <c r="AB224" i="20"/>
  <c r="BU224" i="20"/>
  <c r="BT224" i="20"/>
  <c r="DH224" i="20"/>
  <c r="BX131" i="20"/>
  <c r="BU69" i="20"/>
  <c r="DX224" i="20"/>
  <c r="CC162" i="20"/>
  <c r="DW224" i="20"/>
  <c r="DX69" i="20"/>
  <c r="AM224" i="20"/>
  <c r="AH224" i="20"/>
  <c r="BT131" i="20"/>
  <c r="DA224" i="20"/>
  <c r="CO224" i="20"/>
  <c r="H11" i="10"/>
  <c r="J11" i="30"/>
  <c r="K11" i="30"/>
  <c r="CJ224" i="20"/>
  <c r="BP224" i="20"/>
  <c r="CN224" i="20"/>
  <c r="CU225" i="20"/>
  <c r="CV225" i="20" s="1"/>
  <c r="CP225" i="20"/>
  <c r="DS225" i="20"/>
  <c r="FF225" i="20"/>
  <c r="AX225" i="20"/>
  <c r="DF225" i="20"/>
  <c r="FC225" i="20"/>
  <c r="I225" i="20"/>
  <c r="DK225" i="20"/>
  <c r="AY225" i="20"/>
  <c r="EY225" i="20"/>
  <c r="CL225" i="20"/>
  <c r="AS225" i="20"/>
  <c r="ES225" i="20"/>
  <c r="CQ225" i="20"/>
  <c r="AU225" i="20"/>
  <c r="T225" i="20"/>
  <c r="BR225" i="20"/>
  <c r="EL225" i="20"/>
  <c r="H225" i="20"/>
  <c r="W225" i="20"/>
  <c r="DY225" i="20"/>
  <c r="DZ225" i="20" s="1"/>
  <c r="BG225" i="20"/>
  <c r="FG225" i="20"/>
  <c r="EA225" i="20" s="1"/>
  <c r="DB225" i="20"/>
  <c r="DD225" i="20" s="1"/>
  <c r="BA225" i="20"/>
  <c r="FA225" i="20"/>
  <c r="CH225" i="20"/>
  <c r="AT225" i="20"/>
  <c r="DL225" i="20"/>
  <c r="X225" i="20"/>
  <c r="BZ225" i="20"/>
  <c r="EM225" i="20"/>
  <c r="FD225" i="20"/>
  <c r="AQ225" i="20"/>
  <c r="EQ225" i="20"/>
  <c r="BV225" i="20"/>
  <c r="AC225" i="20"/>
  <c r="EK225" i="20"/>
  <c r="EU225" i="20"/>
  <c r="CC225" i="20" s="1"/>
  <c r="EP225" i="20"/>
  <c r="AN225" i="20" s="1"/>
  <c r="BJ225" i="20"/>
  <c r="BL225" i="20" s="1"/>
  <c r="CX225" i="20"/>
  <c r="FB225" i="20"/>
  <c r="AL225" i="20"/>
  <c r="AO225" i="20"/>
  <c r="EO225" i="20"/>
  <c r="BS225" i="20"/>
  <c r="R225" i="20"/>
  <c r="DN225" i="20"/>
  <c r="BI225" i="20"/>
  <c r="D226" i="20"/>
  <c r="D227" i="20" s="1"/>
  <c r="D228" i="20" s="1"/>
  <c r="D229" i="20" s="1"/>
  <c r="BL69" i="20"/>
  <c r="A225" i="20"/>
  <c r="EA131" i="20"/>
  <c r="F225" i="20"/>
  <c r="U225" i="20"/>
  <c r="ET225" i="20"/>
  <c r="V225" i="20"/>
  <c r="EX225" i="20"/>
  <c r="CO225" i="20" s="1"/>
  <c r="BC225" i="20"/>
  <c r="CD225" i="20"/>
  <c r="CF225" i="20" s="1"/>
  <c r="BE225" i="20"/>
  <c r="FE225" i="20"/>
  <c r="CY225" i="20"/>
  <c r="CZ225" i="20" s="1"/>
  <c r="AR225" i="20"/>
  <c r="ER225" i="20"/>
  <c r="CM225" i="20"/>
  <c r="CN225" i="20" s="1"/>
  <c r="CC224" i="20"/>
  <c r="DI131" i="20"/>
  <c r="EV225" i="20"/>
  <c r="AV225" i="20"/>
  <c r="DP225" i="20"/>
  <c r="EH225" i="20"/>
  <c r="AI225" i="20"/>
  <c r="BD225" i="20"/>
  <c r="AW225" i="20"/>
  <c r="EW225" i="20"/>
  <c r="CI225" i="20"/>
  <c r="Z225" i="20"/>
  <c r="EJ225" i="20"/>
  <c r="BW225" i="20"/>
  <c r="BX225" i="20" s="1"/>
  <c r="AP225" i="20"/>
  <c r="J225" i="20"/>
  <c r="BN225" i="20"/>
  <c r="AF225" i="20"/>
  <c r="AG225" i="20" s="1"/>
  <c r="CA225" i="20"/>
  <c r="DJ225" i="20"/>
  <c r="BO225" i="20"/>
  <c r="BP225" i="20" s="1"/>
  <c r="Q225" i="20"/>
  <c r="DM225" i="20"/>
  <c r="AZ225" i="20"/>
  <c r="EZ225" i="20"/>
  <c r="CW225" i="20" s="1"/>
  <c r="CV224" i="20"/>
  <c r="AE224" i="20"/>
  <c r="CW131" i="20"/>
  <c r="CS162" i="20"/>
  <c r="U11" i="10"/>
  <c r="BL100" i="20"/>
  <c r="DI38" i="20"/>
  <c r="CN100" i="20"/>
  <c r="AG11" i="10"/>
  <c r="R11" i="32"/>
  <c r="BP100" i="20"/>
  <c r="CB193" i="20"/>
  <c r="EJ163" i="20"/>
  <c r="N163" i="20" s="1"/>
  <c r="CE163" i="20"/>
  <c r="FA163" i="20"/>
  <c r="DI163" i="20" s="1"/>
  <c r="BD163" i="20"/>
  <c r="DK163" i="20"/>
  <c r="EI163" i="20"/>
  <c r="CX163" i="20"/>
  <c r="AZ163" i="20"/>
  <c r="X163" i="20"/>
  <c r="EH163" i="20"/>
  <c r="CA163" i="20"/>
  <c r="CB163" i="20" s="1"/>
  <c r="FD163" i="20"/>
  <c r="DR163" i="20" s="1"/>
  <c r="FE163" i="20"/>
  <c r="DU163" i="20" s="1"/>
  <c r="BG163" i="20"/>
  <c r="R163" i="20"/>
  <c r="ET163" i="20"/>
  <c r="DN163" i="20"/>
  <c r="DW163" i="20" s="1"/>
  <c r="CY163" i="20"/>
  <c r="BJ163" i="20"/>
  <c r="BM163" i="20" s="1"/>
  <c r="AQ163" i="20"/>
  <c r="J163" i="20"/>
  <c r="K163" i="20" s="1"/>
  <c r="ER163" i="20"/>
  <c r="CQ163" i="20"/>
  <c r="CR163" i="20" s="1"/>
  <c r="BN163" i="20"/>
  <c r="F163" i="20"/>
  <c r="CN193" i="20"/>
  <c r="AF163" i="20"/>
  <c r="AG163" i="20" s="1"/>
  <c r="EK163" i="20"/>
  <c r="O163" i="20" s="1"/>
  <c r="AC163" i="20"/>
  <c r="FF163" i="20"/>
  <c r="EL163" i="20"/>
  <c r="DO163" i="20"/>
  <c r="CH163" i="20"/>
  <c r="BA163" i="20"/>
  <c r="Y163" i="20"/>
  <c r="FB163" i="20"/>
  <c r="DG163" i="20"/>
  <c r="DH163" i="20" s="1"/>
  <c r="CD163" i="20"/>
  <c r="EW163" i="20"/>
  <c r="D164" i="20"/>
  <c r="F164" i="20" s="1"/>
  <c r="CU163" i="20"/>
  <c r="Q163" i="20"/>
  <c r="AT163" i="20"/>
  <c r="T163" i="20"/>
  <c r="EX163" i="20"/>
  <c r="CO163" i="20" s="1"/>
  <c r="EO163" i="20"/>
  <c r="DB163" i="20"/>
  <c r="DE163" i="20" s="1"/>
  <c r="BO163" i="20"/>
  <c r="AR163" i="20"/>
  <c r="U163" i="20"/>
  <c r="DS163" i="20"/>
  <c r="DT163" i="20" s="1"/>
  <c r="CT163" i="20"/>
  <c r="CW163" i="20" s="1"/>
  <c r="DT38" i="20"/>
  <c r="FG163" i="20"/>
  <c r="BS163" i="20"/>
  <c r="BF163" i="20"/>
  <c r="AL163" i="20"/>
  <c r="V163" i="20"/>
  <c r="EY163" i="20"/>
  <c r="CS163" i="20" s="1"/>
  <c r="DP163" i="20"/>
  <c r="DQ163" i="20" s="1"/>
  <c r="CI163" i="20"/>
  <c r="BB163" i="20"/>
  <c r="AI163" i="20"/>
  <c r="EM163" i="20"/>
  <c r="DJ163" i="20"/>
  <c r="A163" i="20"/>
  <c r="Z163" i="20"/>
  <c r="AW163" i="20"/>
  <c r="ES163" i="20"/>
  <c r="BV163" i="20"/>
  <c r="AX163" i="20"/>
  <c r="AO163" i="20"/>
  <c r="H163" i="20"/>
  <c r="EP163" i="20"/>
  <c r="DC163" i="20"/>
  <c r="BR163" i="20"/>
  <c r="AU163" i="20"/>
  <c r="EU163" i="20"/>
  <c r="CC163" i="20" s="1"/>
  <c r="CF162" i="20"/>
  <c r="CS38" i="20"/>
  <c r="CN162" i="20"/>
  <c r="E12" i="10"/>
  <c r="E12" i="30"/>
  <c r="S12" i="33"/>
  <c r="E12" i="33"/>
  <c r="K12" i="33"/>
  <c r="Q12" i="33"/>
  <c r="W12" i="33"/>
  <c r="G12" i="33"/>
  <c r="AC12" i="33"/>
  <c r="BQ193" i="20"/>
  <c r="S11" i="31"/>
  <c r="E11" i="29"/>
  <c r="H11" i="33"/>
  <c r="S11" i="32"/>
  <c r="I11" i="33"/>
  <c r="AA11" i="33"/>
  <c r="I11" i="10"/>
  <c r="Q11" i="33"/>
  <c r="K11" i="29"/>
  <c r="M11" i="33"/>
  <c r="U11" i="31"/>
  <c r="AA11" i="10"/>
  <c r="T11" i="33"/>
  <c r="AF11" i="10"/>
  <c r="S11" i="29"/>
  <c r="R11" i="31"/>
  <c r="H11" i="32"/>
  <c r="O11" i="33"/>
  <c r="N11" i="33"/>
  <c r="Z11" i="33"/>
  <c r="N11" i="10"/>
  <c r="L11" i="30"/>
  <c r="G11" i="10"/>
  <c r="I11" i="30"/>
  <c r="O11" i="32"/>
  <c r="I11" i="32"/>
  <c r="Z11" i="10"/>
  <c r="U11" i="29"/>
  <c r="AD100" i="20"/>
  <c r="CF100" i="20"/>
  <c r="CB162" i="20"/>
  <c r="BU100" i="20"/>
  <c r="M12" i="33"/>
  <c r="O12" i="32"/>
  <c r="Q12" i="32"/>
  <c r="E12" i="32"/>
  <c r="G12" i="32"/>
  <c r="P11" i="29"/>
  <c r="G11" i="32"/>
  <c r="H11" i="29"/>
  <c r="AA11" i="31"/>
  <c r="W11" i="31"/>
  <c r="E11" i="10"/>
  <c r="S11" i="10"/>
  <c r="AE12" i="10"/>
  <c r="K12" i="10"/>
  <c r="G12" i="30"/>
  <c r="I12" i="30"/>
  <c r="AI12" i="10"/>
  <c r="AK12" i="10"/>
  <c r="E12" i="29"/>
  <c r="Q12" i="10"/>
  <c r="Y12" i="33"/>
  <c r="AI11" i="10"/>
  <c r="E11" i="32"/>
  <c r="Y11" i="33"/>
  <c r="AC11" i="33"/>
  <c r="J11" i="29"/>
  <c r="T11" i="10"/>
  <c r="U11" i="33"/>
  <c r="N11" i="30"/>
  <c r="U12" i="29"/>
  <c r="O12" i="29"/>
  <c r="W12" i="10"/>
  <c r="AC12" i="10"/>
  <c r="G12" i="10"/>
  <c r="M12" i="10"/>
  <c r="S12" i="10"/>
  <c r="Y12" i="10"/>
  <c r="H12" i="29"/>
  <c r="AC11" i="10"/>
  <c r="K11" i="33"/>
  <c r="AE11" i="10"/>
  <c r="Q11" i="29"/>
  <c r="Q11" i="10"/>
  <c r="G11" i="30"/>
  <c r="M11" i="30"/>
  <c r="Z12" i="31"/>
  <c r="G12" i="29"/>
  <c r="P12" i="29"/>
  <c r="Q12" i="29"/>
  <c r="J12" i="29"/>
  <c r="K12" i="29"/>
  <c r="L12" i="29"/>
  <c r="S12" i="29"/>
  <c r="T12" i="29"/>
  <c r="O11" i="29"/>
  <c r="W11" i="10"/>
  <c r="X11" i="31"/>
  <c r="S11" i="33"/>
  <c r="M11" i="10"/>
  <c r="Z11" i="31"/>
  <c r="O11" i="10"/>
  <c r="U12" i="31"/>
  <c r="Q12" i="31"/>
  <c r="W12" i="31"/>
  <c r="R12" i="31"/>
  <c r="X12" i="31"/>
  <c r="S12" i="31"/>
  <c r="T12" i="31"/>
  <c r="Y12" i="31"/>
  <c r="W11" i="33"/>
  <c r="G11" i="33"/>
  <c r="Y11" i="31"/>
  <c r="T11" i="29"/>
  <c r="Q11" i="32"/>
  <c r="K11" i="10"/>
  <c r="E11" i="30"/>
  <c r="G11" i="29"/>
  <c r="AA12" i="31"/>
  <c r="AK11" i="10"/>
  <c r="E11" i="33"/>
  <c r="L11" i="29"/>
  <c r="Y11" i="10"/>
  <c r="T11" i="31"/>
  <c r="BT100" i="20"/>
  <c r="DE193" i="20"/>
  <c r="BP193" i="20"/>
  <c r="BL193" i="20"/>
  <c r="BU131" i="20"/>
  <c r="AD224" i="20"/>
  <c r="AB162" i="20"/>
  <c r="DR162" i="20"/>
  <c r="EA162" i="20"/>
  <c r="CB100" i="20"/>
  <c r="AK224" i="20"/>
  <c r="BM100" i="20"/>
  <c r="DT69" i="20"/>
  <c r="AD162" i="20"/>
  <c r="BX193" i="20"/>
  <c r="N224" i="20"/>
  <c r="BP162" i="20"/>
  <c r="BY193" i="20"/>
  <c r="O224" i="20"/>
  <c r="K224" i="20"/>
  <c r="BM162" i="20"/>
  <c r="BL162" i="20"/>
  <c r="BL38" i="20"/>
  <c r="DZ224" i="20"/>
  <c r="AJ224" i="20"/>
  <c r="DQ162" i="20"/>
  <c r="BM193" i="20"/>
  <c r="M224" i="20"/>
  <c r="BY131" i="20"/>
  <c r="CG100" i="20"/>
  <c r="CC100" i="20"/>
  <c r="DX8" i="20"/>
  <c r="U12" i="33" s="1"/>
  <c r="DU224" i="20"/>
  <c r="AE162" i="20"/>
  <c r="DH162" i="20"/>
  <c r="DI162" i="20"/>
  <c r="BT162" i="20"/>
  <c r="CF38" i="20"/>
  <c r="DU38" i="20"/>
  <c r="AE100" i="20"/>
  <c r="CO193" i="20"/>
  <c r="CC193" i="20"/>
  <c r="BY38" i="20"/>
  <c r="CG38" i="20"/>
  <c r="AN162" i="20"/>
  <c r="CW224" i="20"/>
  <c r="BU8" i="20"/>
  <c r="BX38" i="20"/>
  <c r="BQ8" i="20"/>
  <c r="BQ131" i="20"/>
  <c r="K162" i="20"/>
  <c r="CR38" i="20"/>
  <c r="CJ69" i="20"/>
  <c r="DW69" i="20"/>
  <c r="CK38" i="20"/>
  <c r="AH38" i="20"/>
  <c r="CV100" i="20"/>
  <c r="CS193" i="20"/>
  <c r="BX69" i="20"/>
  <c r="CR193" i="20"/>
  <c r="DQ131" i="20"/>
  <c r="CW162" i="20"/>
  <c r="AK162" i="20"/>
  <c r="CJ100" i="20"/>
  <c r="CG193" i="20"/>
  <c r="CR162" i="20"/>
  <c r="BU38" i="20"/>
  <c r="BQ38" i="20"/>
  <c r="CJ38" i="20"/>
  <c r="CW100" i="20"/>
  <c r="BX100" i="20"/>
  <c r="CK193" i="20"/>
  <c r="CK100" i="20"/>
  <c r="BM69" i="20"/>
  <c r="BT69" i="20"/>
  <c r="CW38" i="20"/>
  <c r="AM162" i="20"/>
  <c r="CR100" i="20"/>
  <c r="DR100" i="20"/>
  <c r="AN100" i="20"/>
  <c r="CS8" i="20"/>
  <c r="DU131" i="20"/>
  <c r="CG8" i="20"/>
  <c r="CK8" i="20"/>
  <c r="CC69" i="20"/>
  <c r="CK224" i="20"/>
  <c r="CO8" i="20"/>
  <c r="CN8" i="20"/>
  <c r="CS224" i="20"/>
  <c r="BU162" i="20"/>
  <c r="N193" i="20"/>
  <c r="CB224" i="20"/>
  <c r="BM8" i="20"/>
  <c r="AD69" i="20"/>
  <c r="CW8" i="20"/>
  <c r="CS100" i="20"/>
  <c r="CJ193" i="20"/>
  <c r="CW193" i="20"/>
  <c r="BY162" i="20"/>
  <c r="DR224" i="20"/>
  <c r="CK162" i="20"/>
  <c r="DE224" i="20"/>
  <c r="CR8" i="20"/>
  <c r="CV8" i="20"/>
  <c r="CV131" i="20"/>
  <c r="BY69" i="20"/>
  <c r="DS9" i="20"/>
  <c r="DG9" i="20"/>
  <c r="CQ9" i="20"/>
  <c r="CA9" i="20"/>
  <c r="BK9" i="20"/>
  <c r="BC9" i="20"/>
  <c r="AU9" i="20"/>
  <c r="AI9" i="20"/>
  <c r="U9" i="20"/>
  <c r="DM9" i="20"/>
  <c r="CY9" i="20"/>
  <c r="DY9" i="20"/>
  <c r="DK9" i="20"/>
  <c r="CU9" i="20"/>
  <c r="DF9" i="20"/>
  <c r="CI9" i="20"/>
  <c r="BR9" i="20"/>
  <c r="BE9" i="20"/>
  <c r="AV9" i="20"/>
  <c r="AF9" i="20"/>
  <c r="S9" i="20"/>
  <c r="DC9" i="20"/>
  <c r="CH9" i="20"/>
  <c r="BO9" i="20"/>
  <c r="BD9" i="20"/>
  <c r="AT9" i="20"/>
  <c r="AC9" i="20"/>
  <c r="R9" i="20"/>
  <c r="DV9" i="20"/>
  <c r="DB9" i="20"/>
  <c r="CE9" i="20"/>
  <c r="BN9" i="20"/>
  <c r="BB9" i="20"/>
  <c r="AS9" i="20"/>
  <c r="Z9" i="20"/>
  <c r="Q9" i="20"/>
  <c r="DP9" i="20"/>
  <c r="CX9" i="20"/>
  <c r="CD9" i="20"/>
  <c r="BJ9" i="20"/>
  <c r="BA9" i="20"/>
  <c r="AR9" i="20"/>
  <c r="Y9" i="20"/>
  <c r="J9" i="20"/>
  <c r="DO9" i="20"/>
  <c r="CT9" i="20"/>
  <c r="BZ9" i="20"/>
  <c r="BI9" i="20"/>
  <c r="AZ9" i="20"/>
  <c r="AQ9" i="20"/>
  <c r="X9" i="20"/>
  <c r="I9" i="20"/>
  <c r="DN9" i="20"/>
  <c r="CP9" i="20"/>
  <c r="BW9" i="20"/>
  <c r="BH9" i="20"/>
  <c r="AY9" i="20"/>
  <c r="AP9" i="20"/>
  <c r="W9" i="20"/>
  <c r="H9" i="20"/>
  <c r="DL9" i="20"/>
  <c r="CM9" i="20"/>
  <c r="BV9" i="20"/>
  <c r="BG9" i="20"/>
  <c r="AX9" i="20"/>
  <c r="AO9" i="20"/>
  <c r="V9" i="20"/>
  <c r="DJ9" i="20"/>
  <c r="CL9" i="20"/>
  <c r="BS9" i="20"/>
  <c r="BF9" i="20"/>
  <c r="AW9" i="20"/>
  <c r="AL9" i="20"/>
  <c r="T9" i="20"/>
  <c r="EN9" i="20"/>
  <c r="EL9" i="20"/>
  <c r="FA9" i="20"/>
  <c r="EM9" i="20"/>
  <c r="EV9" i="20"/>
  <c r="CG9" i="20" s="1"/>
  <c r="EQ9" i="20"/>
  <c r="BM9" i="20" s="1"/>
  <c r="ES9" i="20"/>
  <c r="BU9" i="20" s="1"/>
  <c r="ET9" i="20"/>
  <c r="EU9" i="20"/>
  <c r="EW9" i="20"/>
  <c r="FD9" i="20"/>
  <c r="DR9" i="20" s="1"/>
  <c r="FG9" i="20"/>
  <c r="EJ9" i="20"/>
  <c r="EK9" i="20"/>
  <c r="FB9" i="20"/>
  <c r="FC9" i="20"/>
  <c r="EH9" i="20"/>
  <c r="ER9" i="20"/>
  <c r="FE9" i="20"/>
  <c r="FF9" i="20"/>
  <c r="EO9" i="20"/>
  <c r="EX9" i="20"/>
  <c r="EZ9" i="20"/>
  <c r="EI9" i="20"/>
  <c r="EY9" i="20"/>
  <c r="EP9" i="20"/>
  <c r="CN163" i="20"/>
  <c r="CK131" i="20"/>
  <c r="CN69" i="20"/>
  <c r="BY8" i="20"/>
  <c r="CS131" i="20"/>
  <c r="CJ131" i="20"/>
  <c r="BX8" i="20"/>
  <c r="BL8" i="20"/>
  <c r="BT8" i="20"/>
  <c r="BP8" i="20"/>
  <c r="CO69" i="20"/>
  <c r="CB8" i="20"/>
  <c r="CJ8" i="20"/>
  <c r="CF8" i="20"/>
  <c r="CO162" i="20"/>
  <c r="CO38" i="20"/>
  <c r="CB38" i="20"/>
  <c r="BM38" i="20"/>
  <c r="CV193" i="20"/>
  <c r="BX162" i="20"/>
  <c r="CG162" i="20"/>
  <c r="CJ162" i="20"/>
  <c r="CO100" i="20"/>
  <c r="BT193" i="20"/>
  <c r="CC38" i="20"/>
  <c r="BY100" i="20"/>
  <c r="CF193" i="20"/>
  <c r="BQ100" i="20"/>
  <c r="BT38" i="20"/>
  <c r="CN38" i="20"/>
  <c r="BU193" i="20"/>
  <c r="FG101" i="20"/>
  <c r="EY101" i="20"/>
  <c r="EQ101" i="20"/>
  <c r="EI101" i="20"/>
  <c r="DM101" i="20"/>
  <c r="CY101" i="20"/>
  <c r="CI101" i="20"/>
  <c r="BS101" i="20"/>
  <c r="BG101" i="20"/>
  <c r="AY101" i="20"/>
  <c r="AQ101" i="20"/>
  <c r="Y101" i="20"/>
  <c r="Q101" i="20"/>
  <c r="FF101" i="20"/>
  <c r="EX101" i="20"/>
  <c r="EP101" i="20"/>
  <c r="EH101" i="20"/>
  <c r="DL101" i="20"/>
  <c r="CX101" i="20"/>
  <c r="CH101" i="20"/>
  <c r="BR101" i="20"/>
  <c r="BF101" i="20"/>
  <c r="AX101" i="20"/>
  <c r="AP101" i="20"/>
  <c r="X101" i="20"/>
  <c r="J101" i="20"/>
  <c r="FE101" i="20"/>
  <c r="EW101" i="20"/>
  <c r="CK101" i="20" s="1"/>
  <c r="EO101" i="20"/>
  <c r="DY101" i="20"/>
  <c r="DK101" i="20"/>
  <c r="CU101" i="20"/>
  <c r="CE101" i="20"/>
  <c r="BO101" i="20"/>
  <c r="BE101" i="20"/>
  <c r="AW101" i="20"/>
  <c r="AO101" i="20"/>
  <c r="W101" i="20"/>
  <c r="I101" i="20"/>
  <c r="FD101" i="20"/>
  <c r="EV101" i="20"/>
  <c r="EN101" i="20"/>
  <c r="DV101" i="20"/>
  <c r="DJ101" i="20"/>
  <c r="CT101" i="20"/>
  <c r="CD101" i="20"/>
  <c r="BN101" i="20"/>
  <c r="BD101" i="20"/>
  <c r="AV101" i="20"/>
  <c r="AL101" i="20"/>
  <c r="V101" i="20"/>
  <c r="H101" i="20"/>
  <c r="FC101" i="20"/>
  <c r="EU101" i="20"/>
  <c r="EM101" i="20"/>
  <c r="DS101" i="20"/>
  <c r="DG101" i="20"/>
  <c r="CQ101" i="20"/>
  <c r="CA101" i="20"/>
  <c r="BK101" i="20"/>
  <c r="BC101" i="20"/>
  <c r="AU101" i="20"/>
  <c r="AI101" i="20"/>
  <c r="U101" i="20"/>
  <c r="FB101" i="20"/>
  <c r="ET101" i="20"/>
  <c r="EL101" i="20"/>
  <c r="DP101" i="20"/>
  <c r="DF101" i="20"/>
  <c r="CP101" i="20"/>
  <c r="BZ101" i="20"/>
  <c r="BJ101" i="20"/>
  <c r="BB101" i="20"/>
  <c r="AT101" i="20"/>
  <c r="AF101" i="20"/>
  <c r="T101" i="20"/>
  <c r="FA101" i="20"/>
  <c r="DC101" i="20"/>
  <c r="BA101" i="20"/>
  <c r="EZ101" i="20"/>
  <c r="DB101" i="20"/>
  <c r="AZ101" i="20"/>
  <c r="ES101" i="20"/>
  <c r="CM101" i="20"/>
  <c r="AS101" i="20"/>
  <c r="ER101" i="20"/>
  <c r="CL101" i="20"/>
  <c r="AR101" i="20"/>
  <c r="EK101" i="20"/>
  <c r="BW101" i="20"/>
  <c r="AC101" i="20"/>
  <c r="EJ101" i="20"/>
  <c r="BV101" i="20"/>
  <c r="Z101" i="20"/>
  <c r="S101" i="20"/>
  <c r="R101" i="20"/>
  <c r="DO101" i="20"/>
  <c r="BI101" i="20"/>
  <c r="DN101" i="20"/>
  <c r="BH101" i="20"/>
  <c r="FD70" i="20"/>
  <c r="EV70" i="20"/>
  <c r="EN70" i="20"/>
  <c r="DV70" i="20"/>
  <c r="DJ70" i="20"/>
  <c r="CT70" i="20"/>
  <c r="CD70" i="20"/>
  <c r="BN70" i="20"/>
  <c r="BD70" i="20"/>
  <c r="AV70" i="20"/>
  <c r="AL70" i="20"/>
  <c r="V70" i="20"/>
  <c r="H70" i="20"/>
  <c r="FC70" i="20"/>
  <c r="EU70" i="20"/>
  <c r="EM70" i="20"/>
  <c r="DS70" i="20"/>
  <c r="DG70" i="20"/>
  <c r="CQ70" i="20"/>
  <c r="CA70" i="20"/>
  <c r="BK70" i="20"/>
  <c r="BC70" i="20"/>
  <c r="AU70" i="20"/>
  <c r="AI70" i="20"/>
  <c r="U70" i="20"/>
  <c r="FB70" i="20"/>
  <c r="ET70" i="20"/>
  <c r="EL70" i="20"/>
  <c r="DP70" i="20"/>
  <c r="DF70" i="20"/>
  <c r="CP70" i="20"/>
  <c r="BZ70" i="20"/>
  <c r="BJ70" i="20"/>
  <c r="BB70" i="20"/>
  <c r="AT70" i="20"/>
  <c r="AF70" i="20"/>
  <c r="T70" i="20"/>
  <c r="FA70" i="20"/>
  <c r="ES70" i="20"/>
  <c r="EK70" i="20"/>
  <c r="DO70" i="20"/>
  <c r="DC70" i="20"/>
  <c r="CM70" i="20"/>
  <c r="BW70" i="20"/>
  <c r="BI70" i="20"/>
  <c r="BA70" i="20"/>
  <c r="AS70" i="20"/>
  <c r="AC70" i="20"/>
  <c r="S70" i="20"/>
  <c r="EZ70" i="20"/>
  <c r="ER70" i="20"/>
  <c r="EJ70" i="20"/>
  <c r="DN70" i="20"/>
  <c r="DB70" i="20"/>
  <c r="CL70" i="20"/>
  <c r="BV70" i="20"/>
  <c r="BH70" i="20"/>
  <c r="AZ70" i="20"/>
  <c r="AR70" i="20"/>
  <c r="Z70" i="20"/>
  <c r="R70" i="20"/>
  <c r="FF70" i="20"/>
  <c r="EX70" i="20"/>
  <c r="EP70" i="20"/>
  <c r="EH70" i="20"/>
  <c r="DL70" i="20"/>
  <c r="CX70" i="20"/>
  <c r="CH70" i="20"/>
  <c r="BR70" i="20"/>
  <c r="BF70" i="20"/>
  <c r="AX70" i="20"/>
  <c r="AP70" i="20"/>
  <c r="X70" i="20"/>
  <c r="J70" i="20"/>
  <c r="EI70" i="20"/>
  <c r="BS70" i="20"/>
  <c r="Y70" i="20"/>
  <c r="DY70" i="20"/>
  <c r="BO70" i="20"/>
  <c r="W70" i="20"/>
  <c r="FG70" i="20"/>
  <c r="DM70" i="20"/>
  <c r="BG70" i="20"/>
  <c r="Q70" i="20"/>
  <c r="FE70" i="20"/>
  <c r="DK70" i="20"/>
  <c r="BE70" i="20"/>
  <c r="I70" i="20"/>
  <c r="EY70" i="20"/>
  <c r="CY70" i="20"/>
  <c r="AY70" i="20"/>
  <c r="EW70" i="20"/>
  <c r="CK70" i="20" s="1"/>
  <c r="CU70" i="20"/>
  <c r="AW70" i="20"/>
  <c r="EQ70" i="20"/>
  <c r="CI70" i="20"/>
  <c r="AQ70" i="20"/>
  <c r="EO70" i="20"/>
  <c r="CE70" i="20"/>
  <c r="AO70" i="20"/>
  <c r="BI226" i="20"/>
  <c r="F132" i="20"/>
  <c r="FC132" i="20"/>
  <c r="EU132" i="20"/>
  <c r="EM132" i="20"/>
  <c r="DS132" i="20"/>
  <c r="DG132" i="20"/>
  <c r="CQ132" i="20"/>
  <c r="CA132" i="20"/>
  <c r="FB132" i="20"/>
  <c r="ET132" i="20"/>
  <c r="EL132" i="20"/>
  <c r="DP132" i="20"/>
  <c r="DF132" i="20"/>
  <c r="CP132" i="20"/>
  <c r="BZ132" i="20"/>
  <c r="FA132" i="20"/>
  <c r="ES132" i="20"/>
  <c r="EZ132" i="20"/>
  <c r="ER132" i="20"/>
  <c r="EJ132" i="20"/>
  <c r="DN132" i="20"/>
  <c r="DB132" i="20"/>
  <c r="CL132" i="20"/>
  <c r="BV132" i="20"/>
  <c r="BH132" i="20"/>
  <c r="AZ132" i="20"/>
  <c r="AR132" i="20"/>
  <c r="Z132" i="20"/>
  <c r="R132" i="20"/>
  <c r="FE132" i="20"/>
  <c r="EW132" i="20"/>
  <c r="EO132" i="20"/>
  <c r="DY132" i="20"/>
  <c r="DK132" i="20"/>
  <c r="CU132" i="20"/>
  <c r="CE132" i="20"/>
  <c r="BO132" i="20"/>
  <c r="BE132" i="20"/>
  <c r="AW132" i="20"/>
  <c r="AO132" i="20"/>
  <c r="EQ132" i="20"/>
  <c r="DM132" i="20"/>
  <c r="CI132" i="20"/>
  <c r="BJ132" i="20"/>
  <c r="AY132" i="20"/>
  <c r="AL132" i="20"/>
  <c r="U132" i="20"/>
  <c r="EP132" i="20"/>
  <c r="DL132" i="20"/>
  <c r="CH132" i="20"/>
  <c r="BI132" i="20"/>
  <c r="AX132" i="20"/>
  <c r="AI132" i="20"/>
  <c r="T132" i="20"/>
  <c r="FG132" i="20"/>
  <c r="EN132" i="20"/>
  <c r="DJ132" i="20"/>
  <c r="CD132" i="20"/>
  <c r="BG132" i="20"/>
  <c r="AV132" i="20"/>
  <c r="AF132" i="20"/>
  <c r="S132" i="20"/>
  <c r="FF132" i="20"/>
  <c r="EK132" i="20"/>
  <c r="DC132" i="20"/>
  <c r="BW132" i="20"/>
  <c r="BF132" i="20"/>
  <c r="AU132" i="20"/>
  <c r="AC132" i="20"/>
  <c r="Q132" i="20"/>
  <c r="FD132" i="20"/>
  <c r="EI132" i="20"/>
  <c r="CY132" i="20"/>
  <c r="BS132" i="20"/>
  <c r="BD132" i="20"/>
  <c r="AT132" i="20"/>
  <c r="Y132" i="20"/>
  <c r="J132" i="20"/>
  <c r="EX132" i="20"/>
  <c r="CO132" i="20" s="1"/>
  <c r="DV132" i="20"/>
  <c r="CT132" i="20"/>
  <c r="BN132" i="20"/>
  <c r="BB132" i="20"/>
  <c r="AQ132" i="20"/>
  <c r="W132" i="20"/>
  <c r="H132" i="20"/>
  <c r="BR132" i="20"/>
  <c r="I132" i="20"/>
  <c r="BK132" i="20"/>
  <c r="EY132" i="20"/>
  <c r="BC132" i="20"/>
  <c r="EV132" i="20"/>
  <c r="BA132" i="20"/>
  <c r="EH132" i="20"/>
  <c r="AS132" i="20"/>
  <c r="DO132" i="20"/>
  <c r="AP132" i="20"/>
  <c r="CX132" i="20"/>
  <c r="CM132" i="20"/>
  <c r="X132" i="20"/>
  <c r="V132" i="20"/>
  <c r="BX163" i="20"/>
  <c r="FB194" i="20"/>
  <c r="ET194" i="20"/>
  <c r="EL194" i="20"/>
  <c r="DP194" i="20"/>
  <c r="DF194" i="20"/>
  <c r="CP194" i="20"/>
  <c r="BZ194" i="20"/>
  <c r="BJ194" i="20"/>
  <c r="BB194" i="20"/>
  <c r="AT194" i="20"/>
  <c r="AF194" i="20"/>
  <c r="T194" i="20"/>
  <c r="FA194" i="20"/>
  <c r="ES194" i="20"/>
  <c r="EK194" i="20"/>
  <c r="DO194" i="20"/>
  <c r="DC194" i="20"/>
  <c r="CM194" i="20"/>
  <c r="BW194" i="20"/>
  <c r="BI194" i="20"/>
  <c r="BA194" i="20"/>
  <c r="AS194" i="20"/>
  <c r="AC194" i="20"/>
  <c r="S194" i="20"/>
  <c r="EZ194" i="20"/>
  <c r="ER194" i="20"/>
  <c r="EJ194" i="20"/>
  <c r="DN194" i="20"/>
  <c r="DB194" i="20"/>
  <c r="CL194" i="20"/>
  <c r="BV194" i="20"/>
  <c r="BH194" i="20"/>
  <c r="AZ194" i="20"/>
  <c r="AR194" i="20"/>
  <c r="Z194" i="20"/>
  <c r="R194" i="20"/>
  <c r="FG194" i="20"/>
  <c r="EY194" i="20"/>
  <c r="CS194" i="20" s="1"/>
  <c r="EQ194" i="20"/>
  <c r="EI194" i="20"/>
  <c r="DM194" i="20"/>
  <c r="CY194" i="20"/>
  <c r="CI194" i="20"/>
  <c r="BS194" i="20"/>
  <c r="BG194" i="20"/>
  <c r="AY194" i="20"/>
  <c r="AQ194" i="20"/>
  <c r="Y194" i="20"/>
  <c r="Q194" i="20"/>
  <c r="FF194" i="20"/>
  <c r="EP194" i="20"/>
  <c r="DL194" i="20"/>
  <c r="CH194" i="20"/>
  <c r="BF194" i="20"/>
  <c r="AP194" i="20"/>
  <c r="J194" i="20"/>
  <c r="FE194" i="20"/>
  <c r="EO194" i="20"/>
  <c r="DK194" i="20"/>
  <c r="CE194" i="20"/>
  <c r="BE194" i="20"/>
  <c r="AO194" i="20"/>
  <c r="I194" i="20"/>
  <c r="FD194" i="20"/>
  <c r="EN194" i="20"/>
  <c r="DJ194" i="20"/>
  <c r="CD194" i="20"/>
  <c r="BD194" i="20"/>
  <c r="AL194" i="20"/>
  <c r="H194" i="20"/>
  <c r="FC194" i="20"/>
  <c r="EM194" i="20"/>
  <c r="DG194" i="20"/>
  <c r="CA194" i="20"/>
  <c r="BC194" i="20"/>
  <c r="AI194" i="20"/>
  <c r="EX194" i="20"/>
  <c r="CX194" i="20"/>
  <c r="AX194" i="20"/>
  <c r="EW194" i="20"/>
  <c r="CU194" i="20"/>
  <c r="AW194" i="20"/>
  <c r="EV194" i="20"/>
  <c r="CG194" i="20" s="1"/>
  <c r="CT194" i="20"/>
  <c r="AV194" i="20"/>
  <c r="EU194" i="20"/>
  <c r="CQ194" i="20"/>
  <c r="AU194" i="20"/>
  <c r="EH194" i="20"/>
  <c r="BR194" i="20"/>
  <c r="X194" i="20"/>
  <c r="DV194" i="20"/>
  <c r="BN194" i="20"/>
  <c r="V194" i="20"/>
  <c r="W194" i="20"/>
  <c r="U194" i="20"/>
  <c r="DY194" i="20"/>
  <c r="BO194" i="20"/>
  <c r="DS194" i="20"/>
  <c r="BK194" i="20"/>
  <c r="FG39" i="20"/>
  <c r="EY39" i="20"/>
  <c r="EQ39" i="20"/>
  <c r="EI39" i="20"/>
  <c r="DM39" i="20"/>
  <c r="CY39" i="20"/>
  <c r="CI39" i="20"/>
  <c r="BS39" i="20"/>
  <c r="BG39" i="20"/>
  <c r="AY39" i="20"/>
  <c r="AQ39" i="20"/>
  <c r="Y39" i="20"/>
  <c r="Q39" i="20"/>
  <c r="FF39" i="20"/>
  <c r="EX39" i="20"/>
  <c r="EP39" i="20"/>
  <c r="EH39" i="20"/>
  <c r="DL39" i="20"/>
  <c r="CX39" i="20"/>
  <c r="CH39" i="20"/>
  <c r="BR39" i="20"/>
  <c r="BF39" i="20"/>
  <c r="AX39" i="20"/>
  <c r="AP39" i="20"/>
  <c r="X39" i="20"/>
  <c r="J39" i="20"/>
  <c r="FE39" i="20"/>
  <c r="EW39" i="20"/>
  <c r="EO39" i="20"/>
  <c r="DY39" i="20"/>
  <c r="DK39" i="20"/>
  <c r="CU39" i="20"/>
  <c r="CE39" i="20"/>
  <c r="BO39" i="20"/>
  <c r="BE39" i="20"/>
  <c r="AW39" i="20"/>
  <c r="AO39" i="20"/>
  <c r="W39" i="20"/>
  <c r="I39" i="20"/>
  <c r="FD39" i="20"/>
  <c r="EV39" i="20"/>
  <c r="EN39" i="20"/>
  <c r="DV39" i="20"/>
  <c r="DJ39" i="20"/>
  <c r="CT39" i="20"/>
  <c r="CD39" i="20"/>
  <c r="BN39" i="20"/>
  <c r="BD39" i="20"/>
  <c r="AV39" i="20"/>
  <c r="AL39" i="20"/>
  <c r="V39" i="20"/>
  <c r="H39" i="20"/>
  <c r="FC39" i="20"/>
  <c r="EU39" i="20"/>
  <c r="EM39" i="20"/>
  <c r="DS39" i="20"/>
  <c r="DG39" i="20"/>
  <c r="CQ39" i="20"/>
  <c r="CA39" i="20"/>
  <c r="BK39" i="20"/>
  <c r="BC39" i="20"/>
  <c r="AU39" i="20"/>
  <c r="AI39" i="20"/>
  <c r="U39" i="20"/>
  <c r="FB39" i="20"/>
  <c r="ET39" i="20"/>
  <c r="EL39" i="20"/>
  <c r="DP39" i="20"/>
  <c r="DF39" i="20"/>
  <c r="CP39" i="20"/>
  <c r="BZ39" i="20"/>
  <c r="BJ39" i="20"/>
  <c r="BB39" i="20"/>
  <c r="AT39" i="20"/>
  <c r="AF39" i="20"/>
  <c r="T39" i="20"/>
  <c r="FA39" i="20"/>
  <c r="ES39" i="20"/>
  <c r="EK39" i="20"/>
  <c r="DO39" i="20"/>
  <c r="DC39" i="20"/>
  <c r="CM39" i="20"/>
  <c r="BW39" i="20"/>
  <c r="BI39" i="20"/>
  <c r="BA39" i="20"/>
  <c r="AS39" i="20"/>
  <c r="AC39" i="20"/>
  <c r="S39" i="20"/>
  <c r="DN39" i="20"/>
  <c r="R39" i="20"/>
  <c r="DB39" i="20"/>
  <c r="CL39" i="20"/>
  <c r="BV39" i="20"/>
  <c r="BH39" i="20"/>
  <c r="EZ39" i="20"/>
  <c r="AZ39" i="20"/>
  <c r="ER39" i="20"/>
  <c r="AR39" i="20"/>
  <c r="EJ39" i="20"/>
  <c r="Z39" i="20"/>
  <c r="AN224" i="20"/>
  <c r="AA131" i="20"/>
  <c r="EA224" i="20"/>
  <c r="L193" i="20"/>
  <c r="AH162" i="20"/>
  <c r="AA38" i="20"/>
  <c r="AB131" i="20"/>
  <c r="AJ162" i="20"/>
  <c r="AK100" i="20"/>
  <c r="DD100" i="20"/>
  <c r="DA69" i="20"/>
  <c r="AH100" i="20"/>
  <c r="DX100" i="20"/>
  <c r="DQ69" i="20"/>
  <c r="AG100" i="20"/>
  <c r="AG131" i="20"/>
  <c r="AD131" i="20"/>
  <c r="DZ100" i="20"/>
  <c r="N162" i="20"/>
  <c r="O162" i="20"/>
  <c r="CZ69" i="20"/>
  <c r="M162" i="20"/>
  <c r="AH131" i="20"/>
  <c r="AN69" i="20"/>
  <c r="CZ38" i="20"/>
  <c r="L162" i="20"/>
  <c r="DZ38" i="20"/>
  <c r="D133" i="20"/>
  <c r="A133" i="20" s="1"/>
  <c r="DZ162" i="20"/>
  <c r="DD38" i="20"/>
  <c r="DD162" i="20"/>
  <c r="DT162" i="20"/>
  <c r="AN38" i="20"/>
  <c r="DU162" i="20"/>
  <c r="DE38" i="20"/>
  <c r="F70" i="20"/>
  <c r="AK69" i="20"/>
  <c r="AE69" i="20"/>
  <c r="M193" i="20"/>
  <c r="DW131" i="20"/>
  <c r="AH69" i="20"/>
  <c r="DU100" i="20"/>
  <c r="AA100" i="20"/>
  <c r="AG162" i="20"/>
  <c r="K131" i="20"/>
  <c r="EA100" i="20"/>
  <c r="O131" i="20"/>
  <c r="AJ38" i="20"/>
  <c r="N131" i="20"/>
  <c r="L131" i="20"/>
  <c r="DH38" i="20"/>
  <c r="AM38" i="20"/>
  <c r="DT100" i="20"/>
  <c r="DR8" i="20"/>
  <c r="I12" i="33" s="1"/>
  <c r="AA162" i="20"/>
  <c r="DU8" i="20"/>
  <c r="O12" i="33" s="1"/>
  <c r="DT131" i="20"/>
  <c r="AE8" i="20"/>
  <c r="O12" i="10" s="1"/>
  <c r="AK131" i="20"/>
  <c r="AB38" i="20"/>
  <c r="CZ8" i="20"/>
  <c r="R12" i="32" s="1"/>
  <c r="A70" i="20"/>
  <c r="D71" i="20"/>
  <c r="DR38" i="20"/>
  <c r="DW8" i="20"/>
  <c r="T12" i="33" s="1"/>
  <c r="DA131" i="20"/>
  <c r="K100" i="20"/>
  <c r="DD193" i="20"/>
  <c r="N8" i="20"/>
  <c r="M12" i="30" s="1"/>
  <c r="AJ131" i="20"/>
  <c r="AG38" i="20"/>
  <c r="EA69" i="20"/>
  <c r="DQ100" i="20"/>
  <c r="DW38" i="20"/>
  <c r="DX38" i="20"/>
  <c r="DH131" i="20"/>
  <c r="DA100" i="20"/>
  <c r="DR69" i="20"/>
  <c r="DE162" i="20"/>
  <c r="AE131" i="20"/>
  <c r="AB69" i="20"/>
  <c r="CZ162" i="20"/>
  <c r="DH69" i="20"/>
  <c r="AK38" i="20"/>
  <c r="DW162" i="20"/>
  <c r="DH100" i="20"/>
  <c r="A9" i="20"/>
  <c r="DX162" i="20"/>
  <c r="AM69" i="20"/>
  <c r="DW100" i="20"/>
  <c r="N100" i="20"/>
  <c r="B10" i="20"/>
  <c r="EE9" i="20"/>
  <c r="ED9" i="20"/>
  <c r="AD38" i="20"/>
  <c r="AM131" i="20"/>
  <c r="AM100" i="20"/>
  <c r="CZ131" i="20"/>
  <c r="AJ69" i="20"/>
  <c r="O38" i="20"/>
  <c r="M163" i="20"/>
  <c r="L163" i="20"/>
  <c r="AE38" i="20"/>
  <c r="AN131" i="20"/>
  <c r="DE100" i="20"/>
  <c r="AB100" i="20"/>
  <c r="O100" i="20"/>
  <c r="EA38" i="20"/>
  <c r="AA69" i="20"/>
  <c r="DU69" i="20"/>
  <c r="AJ100" i="20"/>
  <c r="DA162" i="20"/>
  <c r="DH193" i="20"/>
  <c r="AH163" i="20"/>
  <c r="A39" i="20"/>
  <c r="L100" i="20"/>
  <c r="M100" i="20"/>
  <c r="DI100" i="20"/>
  <c r="AJ193" i="20"/>
  <c r="DA38" i="20"/>
  <c r="DZ131" i="20"/>
  <c r="O193" i="20"/>
  <c r="B196" i="20"/>
  <c r="ED195" i="20"/>
  <c r="EF195" i="20"/>
  <c r="EE195" i="20"/>
  <c r="DX131" i="20"/>
  <c r="CZ100" i="20"/>
  <c r="M38" i="20"/>
  <c r="B165" i="20"/>
  <c r="EE164" i="20"/>
  <c r="ED164" i="20"/>
  <c r="EF164" i="20"/>
  <c r="L38" i="20"/>
  <c r="DQ38" i="20"/>
  <c r="K193" i="20"/>
  <c r="D40" i="20"/>
  <c r="F39" i="20"/>
  <c r="EF9" i="20"/>
  <c r="K38" i="20"/>
  <c r="AG193" i="20"/>
  <c r="AH193" i="20"/>
  <c r="AH225" i="20"/>
  <c r="DX193" i="20"/>
  <c r="AE193" i="20"/>
  <c r="DQ193" i="20"/>
  <c r="DT225" i="20"/>
  <c r="O8" i="20"/>
  <c r="N12" i="30" s="1"/>
  <c r="DU193" i="20"/>
  <c r="DZ8" i="20"/>
  <c r="Z12" i="33" s="1"/>
  <c r="AD193" i="20"/>
  <c r="AA193" i="20"/>
  <c r="DI193" i="20"/>
  <c r="AB8" i="20"/>
  <c r="I12" i="10" s="1"/>
  <c r="AK225" i="20"/>
  <c r="AK193" i="20"/>
  <c r="DA193" i="20"/>
  <c r="AM193" i="20"/>
  <c r="CZ193" i="20"/>
  <c r="DT193" i="20"/>
  <c r="DR193" i="20"/>
  <c r="DW193" i="20"/>
  <c r="AN193" i="20"/>
  <c r="DZ193" i="20"/>
  <c r="AB193" i="20"/>
  <c r="EA193" i="20"/>
  <c r="M10" i="29"/>
  <c r="A101" i="20"/>
  <c r="D102" i="20"/>
  <c r="F101" i="20"/>
  <c r="AJ225" i="20"/>
  <c r="AM225" i="20"/>
  <c r="K8" i="20"/>
  <c r="J12" i="30" s="1"/>
  <c r="DH8" i="20"/>
  <c r="AG8" i="20"/>
  <c r="T12" i="10" s="1"/>
  <c r="L8" i="20"/>
  <c r="K12" i="30" s="1"/>
  <c r="DD8" i="20"/>
  <c r="H12" i="32" s="1"/>
  <c r="M8" i="20"/>
  <c r="L12" i="30" s="1"/>
  <c r="DA8" i="20"/>
  <c r="S12" i="32" s="1"/>
  <c r="EA8" i="20"/>
  <c r="AA12" i="33" s="1"/>
  <c r="AH8" i="20"/>
  <c r="U12" i="10" s="1"/>
  <c r="DE8" i="20"/>
  <c r="I12" i="32" s="1"/>
  <c r="DQ8" i="20"/>
  <c r="H12" i="33" s="1"/>
  <c r="D10" i="20"/>
  <c r="F10" i="20" s="1"/>
  <c r="DI8" i="20"/>
  <c r="AA8" i="20"/>
  <c r="H12" i="10" s="1"/>
  <c r="AD8" i="20"/>
  <c r="N12" i="10" s="1"/>
  <c r="AJ8" i="20"/>
  <c r="Z12" i="10" s="1"/>
  <c r="B39" i="32"/>
  <c r="B227" i="20"/>
  <c r="ED226" i="20"/>
  <c r="F194" i="20"/>
  <c r="D195" i="20"/>
  <c r="A194" i="20"/>
  <c r="AN8" i="20"/>
  <c r="AG12" i="10" s="1"/>
  <c r="AM8" i="20"/>
  <c r="AF12" i="10" s="1"/>
  <c r="EF225" i="20"/>
  <c r="EE225" i="20"/>
  <c r="AK8" i="20"/>
  <c r="AA12" i="10" s="1"/>
  <c r="DT8" i="20"/>
  <c r="N12" i="33" s="1"/>
  <c r="B18" i="44"/>
  <c r="B41" i="20"/>
  <c r="ED40" i="20"/>
  <c r="EE40" i="20"/>
  <c r="EF40" i="20"/>
  <c r="B104" i="20"/>
  <c r="ED103" i="20"/>
  <c r="EE103" i="20"/>
  <c r="EF103" i="20"/>
  <c r="EF133" i="20"/>
  <c r="EE133" i="20"/>
  <c r="B134" i="20"/>
  <c r="ED133" i="20"/>
  <c r="EF71" i="20"/>
  <c r="B72" i="20"/>
  <c r="ED71" i="20"/>
  <c r="EE71" i="20"/>
  <c r="BP163" i="20" l="1"/>
  <c r="AB225" i="20"/>
  <c r="AE163" i="20"/>
  <c r="BY163" i="20"/>
  <c r="AE225" i="20"/>
  <c r="DE225" i="20"/>
  <c r="EO164" i="20"/>
  <c r="FC164" i="20"/>
  <c r="EW164" i="20"/>
  <c r="EN164" i="20"/>
  <c r="CS225" i="20"/>
  <c r="DY164" i="20"/>
  <c r="CI164" i="20"/>
  <c r="AA225" i="20"/>
  <c r="EP164" i="20"/>
  <c r="Z164" i="20"/>
  <c r="DJ164" i="20"/>
  <c r="EJ164" i="20"/>
  <c r="BW164" i="20"/>
  <c r="AV164" i="20"/>
  <c r="S164" i="20"/>
  <c r="BT225" i="20"/>
  <c r="CR225" i="20"/>
  <c r="DA225" i="20"/>
  <c r="Y226" i="20"/>
  <c r="F227" i="20"/>
  <c r="BV226" i="20"/>
  <c r="A226" i="20"/>
  <c r="U226" i="20"/>
  <c r="Q226" i="20"/>
  <c r="DS226" i="20"/>
  <c r="DX225" i="20"/>
  <c r="BG226" i="20"/>
  <c r="BD226" i="20"/>
  <c r="ES227" i="20"/>
  <c r="FF226" i="20"/>
  <c r="FD226" i="20"/>
  <c r="DP226" i="20"/>
  <c r="CU226" i="20"/>
  <c r="DW225" i="20"/>
  <c r="CB225" i="20"/>
  <c r="DU225" i="20"/>
  <c r="CF163" i="20"/>
  <c r="CZ163" i="20"/>
  <c r="L225" i="20"/>
  <c r="K225" i="20"/>
  <c r="O225" i="20"/>
  <c r="DD163" i="20"/>
  <c r="M225" i="20"/>
  <c r="N225" i="20"/>
  <c r="AD163" i="20"/>
  <c r="AD225" i="20"/>
  <c r="BQ225" i="20"/>
  <c r="AA163" i="20"/>
  <c r="AN163" i="20"/>
  <c r="BM225" i="20"/>
  <c r="CJ225" i="20"/>
  <c r="ER226" i="20"/>
  <c r="AR226" i="20"/>
  <c r="BF226" i="20"/>
  <c r="BJ226" i="20"/>
  <c r="EH226" i="20"/>
  <c r="Z226" i="20"/>
  <c r="AS226" i="20"/>
  <c r="ES226" i="20"/>
  <c r="CQ226" i="20"/>
  <c r="AL226" i="20"/>
  <c r="EN226" i="20"/>
  <c r="BO226" i="20"/>
  <c r="F226" i="20"/>
  <c r="CK225" i="20"/>
  <c r="DQ225" i="20"/>
  <c r="BU225" i="20"/>
  <c r="DI225" i="20"/>
  <c r="FG226" i="20"/>
  <c r="EP226" i="20"/>
  <c r="DL226" i="20"/>
  <c r="CP226" i="20"/>
  <c r="EX226" i="20"/>
  <c r="AZ226" i="20"/>
  <c r="BA226" i="20"/>
  <c r="FA226" i="20"/>
  <c r="DG226" i="20"/>
  <c r="AV226" i="20"/>
  <c r="EV226" i="20"/>
  <c r="CE226" i="20"/>
  <c r="BL163" i="20"/>
  <c r="AF226" i="20"/>
  <c r="EQ226" i="20"/>
  <c r="R226" i="20"/>
  <c r="ET226" i="20"/>
  <c r="AY226" i="20"/>
  <c r="DB226" i="20"/>
  <c r="BW226" i="20"/>
  <c r="AI226" i="20"/>
  <c r="EM226" i="20"/>
  <c r="BN226" i="20"/>
  <c r="I226" i="20"/>
  <c r="DK226" i="20"/>
  <c r="BZ226" i="20"/>
  <c r="AP226" i="20"/>
  <c r="BB226" i="20"/>
  <c r="BH226" i="20"/>
  <c r="X226" i="20"/>
  <c r="BS226" i="20"/>
  <c r="EJ226" i="20"/>
  <c r="N226" i="20" s="1"/>
  <c r="CM226" i="20"/>
  <c r="AU226" i="20"/>
  <c r="EU226" i="20"/>
  <c r="CC226" i="20" s="1"/>
  <c r="CD226" i="20"/>
  <c r="W226" i="20"/>
  <c r="DY226" i="20"/>
  <c r="CH226" i="20"/>
  <c r="DM226" i="20"/>
  <c r="DF226" i="20"/>
  <c r="DN226" i="20"/>
  <c r="AX226" i="20"/>
  <c r="CY226" i="20"/>
  <c r="EZ226" i="20"/>
  <c r="DC226" i="20"/>
  <c r="BC226" i="20"/>
  <c r="FC226" i="20"/>
  <c r="CT226" i="20"/>
  <c r="AO226" i="20"/>
  <c r="EO226" i="20"/>
  <c r="CI226" i="20"/>
  <c r="AQ226" i="20"/>
  <c r="FB226" i="20"/>
  <c r="T226" i="20"/>
  <c r="BR226" i="20"/>
  <c r="EI226" i="20"/>
  <c r="S226" i="20"/>
  <c r="DO226" i="20"/>
  <c r="BK226" i="20"/>
  <c r="H226" i="20"/>
  <c r="DJ226" i="20"/>
  <c r="AW226" i="20"/>
  <c r="EW226" i="20"/>
  <c r="CL226" i="20"/>
  <c r="EL226" i="20"/>
  <c r="J226" i="20"/>
  <c r="AT226" i="20"/>
  <c r="CX226" i="20"/>
  <c r="CZ226" i="20" s="1"/>
  <c r="EY226" i="20"/>
  <c r="AC226" i="20"/>
  <c r="EK226" i="20"/>
  <c r="O226" i="20" s="1"/>
  <c r="CA226" i="20"/>
  <c r="V226" i="20"/>
  <c r="DV226" i="20"/>
  <c r="DW226" i="20" s="1"/>
  <c r="BE226" i="20"/>
  <c r="FE226" i="20"/>
  <c r="DR225" i="20"/>
  <c r="DH225" i="20"/>
  <c r="CG225" i="20"/>
  <c r="BY225" i="20"/>
  <c r="DH9" i="20"/>
  <c r="AM163" i="20"/>
  <c r="AJ163" i="20"/>
  <c r="AB163" i="20"/>
  <c r="DD70" i="20"/>
  <c r="BT163" i="20"/>
  <c r="DA163" i="20"/>
  <c r="CK163" i="20"/>
  <c r="AK163" i="20"/>
  <c r="DX163" i="20"/>
  <c r="CJ163" i="20"/>
  <c r="F228" i="20"/>
  <c r="DX70" i="20"/>
  <c r="CG163" i="20"/>
  <c r="EA163" i="20"/>
  <c r="CE164" i="20"/>
  <c r="AO164" i="20"/>
  <c r="V164" i="20"/>
  <c r="FB164" i="20"/>
  <c r="EH164" i="20"/>
  <c r="CQ164" i="20"/>
  <c r="BF164" i="20"/>
  <c r="AI164" i="20"/>
  <c r="T164" i="20"/>
  <c r="EX164" i="20"/>
  <c r="CY164" i="20"/>
  <c r="AR164" i="20"/>
  <c r="ER164" i="20"/>
  <c r="D165" i="20"/>
  <c r="F165" i="20" s="1"/>
  <c r="FA164" i="20"/>
  <c r="DC164" i="20"/>
  <c r="AP164" i="20"/>
  <c r="H164" i="20"/>
  <c r="ET164" i="20"/>
  <c r="DK164" i="20"/>
  <c r="BZ164" i="20"/>
  <c r="AW164" i="20"/>
  <c r="AL164" i="20"/>
  <c r="Q164" i="20"/>
  <c r="DM164" i="20"/>
  <c r="AZ164" i="20"/>
  <c r="EZ164" i="20"/>
  <c r="BQ163" i="20"/>
  <c r="U164" i="20"/>
  <c r="AS164" i="20"/>
  <c r="BB164" i="20"/>
  <c r="X164" i="20"/>
  <c r="FD164" i="20"/>
  <c r="EK164" i="20"/>
  <c r="CT164" i="20"/>
  <c r="BI164" i="20"/>
  <c r="AX164" i="20"/>
  <c r="Y164" i="20"/>
  <c r="EI164" i="20"/>
  <c r="BH164" i="20"/>
  <c r="BU163" i="20"/>
  <c r="BO164" i="20"/>
  <c r="DG164" i="20"/>
  <c r="BN164" i="20"/>
  <c r="AT164" i="20"/>
  <c r="I164" i="20"/>
  <c r="EU164" i="20"/>
  <c r="DL164" i="20"/>
  <c r="CA164" i="20"/>
  <c r="BJ164" i="20"/>
  <c r="AQ164" i="20"/>
  <c r="EQ164" i="20"/>
  <c r="BV164" i="20"/>
  <c r="DZ163" i="20"/>
  <c r="ES164" i="20"/>
  <c r="BA164" i="20"/>
  <c r="CH164" i="20"/>
  <c r="BD164" i="20"/>
  <c r="AC164" i="20"/>
  <c r="AD164" i="20" s="1"/>
  <c r="FE164" i="20"/>
  <c r="EL164" i="20"/>
  <c r="AB164" i="20" s="1"/>
  <c r="CU164" i="20"/>
  <c r="CD164" i="20"/>
  <c r="AY164" i="20"/>
  <c r="EY164" i="20"/>
  <c r="CL164" i="20"/>
  <c r="W164" i="20"/>
  <c r="DS164" i="20"/>
  <c r="DF164" i="20"/>
  <c r="BR164" i="20"/>
  <c r="AU164" i="20"/>
  <c r="J164" i="20"/>
  <c r="EV164" i="20"/>
  <c r="DO164" i="20"/>
  <c r="CX164" i="20"/>
  <c r="CZ164" i="20" s="1"/>
  <c r="BG164" i="20"/>
  <c r="FG164" i="20"/>
  <c r="DB164" i="20"/>
  <c r="DE164" i="20" s="1"/>
  <c r="A164" i="20"/>
  <c r="BK164" i="20"/>
  <c r="CM164" i="20"/>
  <c r="BC164" i="20"/>
  <c r="DV164" i="20"/>
  <c r="CP164" i="20"/>
  <c r="BE164" i="20"/>
  <c r="AF164" i="20"/>
  <c r="FF164" i="20"/>
  <c r="EM164" i="20"/>
  <c r="DP164" i="20"/>
  <c r="BS164" i="20"/>
  <c r="R164" i="20"/>
  <c r="DN164" i="20"/>
  <c r="CV163" i="20"/>
  <c r="D166" i="20"/>
  <c r="BU39" i="20"/>
  <c r="AE13" i="10"/>
  <c r="G13" i="29"/>
  <c r="Q13" i="31"/>
  <c r="W13" i="31"/>
  <c r="R13" i="31"/>
  <c r="S13" i="31"/>
  <c r="E13" i="10"/>
  <c r="M13" i="33"/>
  <c r="CP227" i="20"/>
  <c r="FA227" i="20"/>
  <c r="Z13" i="31"/>
  <c r="U13" i="31"/>
  <c r="AA13" i="31"/>
  <c r="Y13" i="10"/>
  <c r="T13" i="31"/>
  <c r="L13" i="29"/>
  <c r="EU227" i="20"/>
  <c r="W227" i="20"/>
  <c r="BT9" i="20"/>
  <c r="O13" i="32"/>
  <c r="E13" i="32"/>
  <c r="G13" i="32"/>
  <c r="X13" i="31"/>
  <c r="I13" i="33"/>
  <c r="DY227" i="20"/>
  <c r="E13" i="33"/>
  <c r="Q13" i="33"/>
  <c r="W13" i="33"/>
  <c r="G13" i="33"/>
  <c r="S13" i="33"/>
  <c r="AK13" i="10"/>
  <c r="AC13" i="33"/>
  <c r="BF227" i="20"/>
  <c r="BA227" i="20"/>
  <c r="DG227" i="20"/>
  <c r="BG227" i="20"/>
  <c r="E13" i="30"/>
  <c r="G13" i="30"/>
  <c r="I13" i="30"/>
  <c r="AI13" i="10"/>
  <c r="S13" i="10"/>
  <c r="Y13" i="33"/>
  <c r="BC227" i="20"/>
  <c r="FG227" i="20"/>
  <c r="K13" i="10"/>
  <c r="Q13" i="10"/>
  <c r="W13" i="10"/>
  <c r="AC13" i="10"/>
  <c r="G13" i="10"/>
  <c r="M13" i="10"/>
  <c r="Q13" i="32"/>
  <c r="DF227" i="20"/>
  <c r="DB227" i="20"/>
  <c r="E13" i="29"/>
  <c r="O13" i="29"/>
  <c r="P13" i="29"/>
  <c r="Q13" i="29"/>
  <c r="J13" i="29"/>
  <c r="K13" i="29"/>
  <c r="Y13" i="31"/>
  <c r="K13" i="33"/>
  <c r="CK39" i="20"/>
  <c r="DA70" i="20"/>
  <c r="CZ132" i="20"/>
  <c r="M70" i="20"/>
  <c r="BQ9" i="20"/>
  <c r="CV70" i="20"/>
  <c r="CK9" i="20"/>
  <c r="CW70" i="20"/>
  <c r="BQ101" i="20"/>
  <c r="DR132" i="20"/>
  <c r="U13" i="29"/>
  <c r="T13" i="29"/>
  <c r="AN132" i="20"/>
  <c r="EA132" i="20"/>
  <c r="S13" i="29"/>
  <c r="H13" i="29"/>
  <c r="DU39" i="20"/>
  <c r="CN132" i="20"/>
  <c r="DT39" i="20"/>
  <c r="CW39" i="20"/>
  <c r="BP70" i="20"/>
  <c r="DE132" i="20"/>
  <c r="CS9" i="20"/>
  <c r="DD132" i="20"/>
  <c r="DT132" i="20"/>
  <c r="CW9" i="20"/>
  <c r="BM194" i="20"/>
  <c r="AM132" i="20"/>
  <c r="CN39" i="20"/>
  <c r="DQ39" i="20"/>
  <c r="DQ132" i="20"/>
  <c r="BM70" i="20"/>
  <c r="BU101" i="20"/>
  <c r="BL194" i="20"/>
  <c r="CS132" i="20"/>
  <c r="BX132" i="20"/>
  <c r="BY132" i="20"/>
  <c r="AK39" i="20"/>
  <c r="BL132" i="20"/>
  <c r="BL9" i="20"/>
  <c r="BY226" i="20"/>
  <c r="CF70" i="20"/>
  <c r="BQ70" i="20"/>
  <c r="CR194" i="20"/>
  <c r="AG132" i="20"/>
  <c r="CO70" i="20"/>
  <c r="BQ39" i="20"/>
  <c r="CG39" i="20"/>
  <c r="CF39" i="20"/>
  <c r="CO194" i="20"/>
  <c r="CC132" i="20"/>
  <c r="DR39" i="20"/>
  <c r="CV39" i="20"/>
  <c r="BT39" i="20"/>
  <c r="BT194" i="20"/>
  <c r="BT132" i="20"/>
  <c r="DI132" i="20"/>
  <c r="DO10" i="20"/>
  <c r="DC10" i="20"/>
  <c r="CM10" i="20"/>
  <c r="BW10" i="20"/>
  <c r="BI10" i="20"/>
  <c r="BA10" i="20"/>
  <c r="AS10" i="20"/>
  <c r="AC10" i="20"/>
  <c r="S10" i="20"/>
  <c r="DY10" i="20"/>
  <c r="DK10" i="20"/>
  <c r="CU10" i="20"/>
  <c r="CE10" i="20"/>
  <c r="BO10" i="20"/>
  <c r="BE10" i="20"/>
  <c r="AW10" i="20"/>
  <c r="AO10" i="20"/>
  <c r="W10" i="20"/>
  <c r="I10" i="20"/>
  <c r="DS10" i="20"/>
  <c r="DG10" i="20"/>
  <c r="CQ10" i="20"/>
  <c r="CA10" i="20"/>
  <c r="BK10" i="20"/>
  <c r="BC10" i="20"/>
  <c r="AU10" i="20"/>
  <c r="AI10" i="20"/>
  <c r="U10" i="20"/>
  <c r="DL10" i="20"/>
  <c r="CL10" i="20"/>
  <c r="BN10" i="20"/>
  <c r="AY10" i="20"/>
  <c r="AF10" i="20"/>
  <c r="J10" i="20"/>
  <c r="DJ10" i="20"/>
  <c r="CI10" i="20"/>
  <c r="BJ10" i="20"/>
  <c r="AX10" i="20"/>
  <c r="Z10" i="20"/>
  <c r="H10" i="20"/>
  <c r="DF10" i="20"/>
  <c r="CH10" i="20"/>
  <c r="BH10" i="20"/>
  <c r="AV10" i="20"/>
  <c r="Y10" i="20"/>
  <c r="DB10" i="20"/>
  <c r="CD10" i="20"/>
  <c r="BG10" i="20"/>
  <c r="AT10" i="20"/>
  <c r="X10" i="20"/>
  <c r="DV10" i="20"/>
  <c r="CY10" i="20"/>
  <c r="BZ10" i="20"/>
  <c r="BF10" i="20"/>
  <c r="AR10" i="20"/>
  <c r="V10" i="20"/>
  <c r="DP10" i="20"/>
  <c r="CX10" i="20"/>
  <c r="BV10" i="20"/>
  <c r="BD10" i="20"/>
  <c r="AQ10" i="20"/>
  <c r="T10" i="20"/>
  <c r="DN10" i="20"/>
  <c r="CT10" i="20"/>
  <c r="BS10" i="20"/>
  <c r="BB10" i="20"/>
  <c r="AP10" i="20"/>
  <c r="R10" i="20"/>
  <c r="DM10" i="20"/>
  <c r="CP10" i="20"/>
  <c r="BR10" i="20"/>
  <c r="AZ10" i="20"/>
  <c r="AL10" i="20"/>
  <c r="Q10" i="20"/>
  <c r="EQ10" i="20"/>
  <c r="ER10" i="20"/>
  <c r="EY10" i="20"/>
  <c r="EZ10" i="20"/>
  <c r="EU10" i="20"/>
  <c r="FG10" i="20"/>
  <c r="EM10" i="20"/>
  <c r="EH10" i="20"/>
  <c r="EK10" i="20"/>
  <c r="O10" i="20" s="1"/>
  <c r="FC10" i="20"/>
  <c r="EN10" i="20"/>
  <c r="EO10" i="20"/>
  <c r="FF10" i="20"/>
  <c r="DX10" i="20" s="1"/>
  <c r="ES10" i="20"/>
  <c r="ET10" i="20"/>
  <c r="EI10" i="20"/>
  <c r="EJ10" i="20"/>
  <c r="N10" i="20" s="1"/>
  <c r="FB10" i="20"/>
  <c r="EX10" i="20"/>
  <c r="FA10" i="20"/>
  <c r="FD10" i="20"/>
  <c r="EL10" i="20"/>
  <c r="EW10" i="20"/>
  <c r="FE10" i="20"/>
  <c r="EP10" i="20"/>
  <c r="EV10" i="20"/>
  <c r="B11" i="20"/>
  <c r="B12" i="20" s="1"/>
  <c r="BP39" i="20"/>
  <c r="CC194" i="20"/>
  <c r="FC227" i="20"/>
  <c r="EM227" i="20"/>
  <c r="FB227" i="20"/>
  <c r="CH227" i="20"/>
  <c r="DP227" i="20"/>
  <c r="V227" i="20"/>
  <c r="AO227" i="20"/>
  <c r="EO227" i="20"/>
  <c r="BS227" i="20"/>
  <c r="R227" i="20"/>
  <c r="DN227" i="20"/>
  <c r="BI227" i="20"/>
  <c r="CV132" i="20"/>
  <c r="X227" i="20"/>
  <c r="BR227" i="20"/>
  <c r="H227" i="20"/>
  <c r="DL227" i="20"/>
  <c r="ET227" i="20"/>
  <c r="AV227" i="20"/>
  <c r="AW227" i="20"/>
  <c r="EW227" i="20"/>
  <c r="CI227" i="20"/>
  <c r="Z227" i="20"/>
  <c r="EJ227" i="20"/>
  <c r="BW227" i="20"/>
  <c r="CS70" i="20"/>
  <c r="DH132" i="20"/>
  <c r="CF194" i="20"/>
  <c r="CW132" i="20"/>
  <c r="AF227" i="20"/>
  <c r="EN227" i="20"/>
  <c r="BD227" i="20"/>
  <c r="EP227" i="20"/>
  <c r="U227" i="20"/>
  <c r="BN227" i="20"/>
  <c r="BE227" i="20"/>
  <c r="FE227" i="20"/>
  <c r="CY227" i="20"/>
  <c r="AR227" i="20"/>
  <c r="ER227" i="20"/>
  <c r="CM227" i="20"/>
  <c r="ED10" i="20"/>
  <c r="DA39" i="20"/>
  <c r="AI227" i="20"/>
  <c r="AX227" i="20"/>
  <c r="DJ227" i="20"/>
  <c r="FF227" i="20"/>
  <c r="AU227" i="20"/>
  <c r="CT227" i="20"/>
  <c r="BO227" i="20"/>
  <c r="Q227" i="20"/>
  <c r="DM227" i="20"/>
  <c r="AZ227" i="20"/>
  <c r="EZ227" i="20"/>
  <c r="DC227" i="20"/>
  <c r="F133" i="20"/>
  <c r="CC39" i="20"/>
  <c r="CB194" i="20"/>
  <c r="BY194" i="20"/>
  <c r="BZ227" i="20"/>
  <c r="EH227" i="20"/>
  <c r="CX227" i="20"/>
  <c r="FD227" i="20"/>
  <c r="T227" i="20"/>
  <c r="BK227" i="20"/>
  <c r="DV227" i="20"/>
  <c r="CE227" i="20"/>
  <c r="Y227" i="20"/>
  <c r="EI227" i="20"/>
  <c r="BH227" i="20"/>
  <c r="S227" i="20"/>
  <c r="DO227" i="20"/>
  <c r="DD39" i="20"/>
  <c r="EF10" i="20"/>
  <c r="EE10" i="20"/>
  <c r="CR132" i="20"/>
  <c r="CD227" i="20"/>
  <c r="AL227" i="20"/>
  <c r="EX227" i="20"/>
  <c r="J227" i="20"/>
  <c r="AT227" i="20"/>
  <c r="CQ227" i="20"/>
  <c r="EV227" i="20"/>
  <c r="CU227" i="20"/>
  <c r="AQ227" i="20"/>
  <c r="EQ227" i="20"/>
  <c r="BV227" i="20"/>
  <c r="AC227" i="20"/>
  <c r="EK227" i="20"/>
  <c r="CA227" i="20"/>
  <c r="EL227" i="20"/>
  <c r="BB227" i="20"/>
  <c r="AP227" i="20"/>
  <c r="BJ227" i="20"/>
  <c r="DS227" i="20"/>
  <c r="I227" i="20"/>
  <c r="DK227" i="20"/>
  <c r="AY227" i="20"/>
  <c r="EY227" i="20"/>
  <c r="CL227" i="20"/>
  <c r="AS227" i="20"/>
  <c r="CB9" i="20"/>
  <c r="CC9" i="20"/>
  <c r="CR9" i="20"/>
  <c r="CW101" i="20"/>
  <c r="BY9" i="20"/>
  <c r="CG70" i="20"/>
  <c r="CO9" i="20"/>
  <c r="BP9" i="20"/>
  <c r="CJ9" i="20"/>
  <c r="BX9" i="20"/>
  <c r="CF9" i="20"/>
  <c r="CJ70" i="20"/>
  <c r="CN101" i="20"/>
  <c r="CN9" i="20"/>
  <c r="CV9" i="20"/>
  <c r="BL39" i="20"/>
  <c r="CK194" i="20"/>
  <c r="BT70" i="20"/>
  <c r="BX70" i="20"/>
  <c r="CB70" i="20"/>
  <c r="CV101" i="20"/>
  <c r="BT101" i="20"/>
  <c r="BX39" i="20"/>
  <c r="CB39" i="20"/>
  <c r="BM39" i="20"/>
  <c r="BP132" i="20"/>
  <c r="BX226" i="20"/>
  <c r="CN70" i="20"/>
  <c r="BY70" i="20"/>
  <c r="CR70" i="20"/>
  <c r="CO101" i="20"/>
  <c r="CJ101" i="20"/>
  <c r="EZ71" i="20"/>
  <c r="ER71" i="20"/>
  <c r="EJ71" i="20"/>
  <c r="DN71" i="20"/>
  <c r="DB71" i="20"/>
  <c r="CL71" i="20"/>
  <c r="BV71" i="20"/>
  <c r="BH71" i="20"/>
  <c r="AZ71" i="20"/>
  <c r="AR71" i="20"/>
  <c r="Z71" i="20"/>
  <c r="R71" i="20"/>
  <c r="FG71" i="20"/>
  <c r="EY71" i="20"/>
  <c r="EQ71" i="20"/>
  <c r="EI71" i="20"/>
  <c r="DM71" i="20"/>
  <c r="CY71" i="20"/>
  <c r="CI71" i="20"/>
  <c r="BS71" i="20"/>
  <c r="BG71" i="20"/>
  <c r="AY71" i="20"/>
  <c r="AQ71" i="20"/>
  <c r="Y71" i="20"/>
  <c r="Q71" i="20"/>
  <c r="FF71" i="20"/>
  <c r="EX71" i="20"/>
  <c r="EP71" i="20"/>
  <c r="EH71" i="20"/>
  <c r="DL71" i="20"/>
  <c r="CX71" i="20"/>
  <c r="CH71" i="20"/>
  <c r="BR71" i="20"/>
  <c r="BF71" i="20"/>
  <c r="AX71" i="20"/>
  <c r="AP71" i="20"/>
  <c r="X71" i="20"/>
  <c r="J71" i="20"/>
  <c r="FE71" i="20"/>
  <c r="EW71" i="20"/>
  <c r="CK71" i="20" s="1"/>
  <c r="EO71" i="20"/>
  <c r="DY71" i="20"/>
  <c r="DK71" i="20"/>
  <c r="CU71" i="20"/>
  <c r="CE71" i="20"/>
  <c r="BO71" i="20"/>
  <c r="BE71" i="20"/>
  <c r="AW71" i="20"/>
  <c r="AO71" i="20"/>
  <c r="W71" i="20"/>
  <c r="I71" i="20"/>
  <c r="FD71" i="20"/>
  <c r="EV71" i="20"/>
  <c r="EN71" i="20"/>
  <c r="DV71" i="20"/>
  <c r="DJ71" i="20"/>
  <c r="CT71" i="20"/>
  <c r="CD71" i="20"/>
  <c r="BN71" i="20"/>
  <c r="BD71" i="20"/>
  <c r="AV71" i="20"/>
  <c r="AL71" i="20"/>
  <c r="V71" i="20"/>
  <c r="H71" i="20"/>
  <c r="FB71" i="20"/>
  <c r="ET71" i="20"/>
  <c r="EL71" i="20"/>
  <c r="DP71" i="20"/>
  <c r="DF71" i="20"/>
  <c r="CP71" i="20"/>
  <c r="BZ71" i="20"/>
  <c r="BJ71" i="20"/>
  <c r="BB71" i="20"/>
  <c r="AT71" i="20"/>
  <c r="AF71" i="20"/>
  <c r="T71" i="20"/>
  <c r="DS71" i="20"/>
  <c r="BK71" i="20"/>
  <c r="U71" i="20"/>
  <c r="DO71" i="20"/>
  <c r="BI71" i="20"/>
  <c r="S71" i="20"/>
  <c r="FC71" i="20"/>
  <c r="DG71" i="20"/>
  <c r="BC71" i="20"/>
  <c r="FA71" i="20"/>
  <c r="DC71" i="20"/>
  <c r="BA71" i="20"/>
  <c r="EU71" i="20"/>
  <c r="CQ71" i="20"/>
  <c r="AU71" i="20"/>
  <c r="ES71" i="20"/>
  <c r="CM71" i="20"/>
  <c r="AS71" i="20"/>
  <c r="EM71" i="20"/>
  <c r="AE71" i="20" s="1"/>
  <c r="CA71" i="20"/>
  <c r="AI71" i="20"/>
  <c r="BW71" i="20"/>
  <c r="AC71" i="20"/>
  <c r="EK71" i="20"/>
  <c r="D134" i="20"/>
  <c r="A134" i="20" s="1"/>
  <c r="FG133" i="20"/>
  <c r="EY133" i="20"/>
  <c r="EQ133" i="20"/>
  <c r="EI133" i="20"/>
  <c r="DM133" i="20"/>
  <c r="CY133" i="20"/>
  <c r="CI133" i="20"/>
  <c r="BS133" i="20"/>
  <c r="BG133" i="20"/>
  <c r="AY133" i="20"/>
  <c r="AQ133" i="20"/>
  <c r="Y133" i="20"/>
  <c r="Q133" i="20"/>
  <c r="FF133" i="20"/>
  <c r="EX133" i="20"/>
  <c r="EP133" i="20"/>
  <c r="EH133" i="20"/>
  <c r="DL133" i="20"/>
  <c r="CX133" i="20"/>
  <c r="CH133" i="20"/>
  <c r="BR133" i="20"/>
  <c r="BF133" i="20"/>
  <c r="AX133" i="20"/>
  <c r="AP133" i="20"/>
  <c r="X133" i="20"/>
  <c r="J133" i="20"/>
  <c r="FE133" i="20"/>
  <c r="EW133" i="20"/>
  <c r="EO133" i="20"/>
  <c r="DY133" i="20"/>
  <c r="DK133" i="20"/>
  <c r="CU133" i="20"/>
  <c r="CE133" i="20"/>
  <c r="BO133" i="20"/>
  <c r="BE133" i="20"/>
  <c r="AW133" i="20"/>
  <c r="AO133" i="20"/>
  <c r="W133" i="20"/>
  <c r="I133" i="20"/>
  <c r="FD133" i="20"/>
  <c r="EV133" i="20"/>
  <c r="EN133" i="20"/>
  <c r="DV133" i="20"/>
  <c r="DJ133" i="20"/>
  <c r="CT133" i="20"/>
  <c r="CD133" i="20"/>
  <c r="BN133" i="20"/>
  <c r="BD133" i="20"/>
  <c r="AV133" i="20"/>
  <c r="AL133" i="20"/>
  <c r="V133" i="20"/>
  <c r="H133" i="20"/>
  <c r="FA133" i="20"/>
  <c r="ES133" i="20"/>
  <c r="EK133" i="20"/>
  <c r="DO133" i="20"/>
  <c r="DC133" i="20"/>
  <c r="CM133" i="20"/>
  <c r="BW133" i="20"/>
  <c r="BI133" i="20"/>
  <c r="BA133" i="20"/>
  <c r="AS133" i="20"/>
  <c r="AC133" i="20"/>
  <c r="S133" i="20"/>
  <c r="EZ133" i="20"/>
  <c r="DP133" i="20"/>
  <c r="DQ133" i="20" s="1"/>
  <c r="CA133" i="20"/>
  <c r="AZ133" i="20"/>
  <c r="T133" i="20"/>
  <c r="EU133" i="20"/>
  <c r="DN133" i="20"/>
  <c r="BZ133" i="20"/>
  <c r="AU133" i="20"/>
  <c r="R133" i="20"/>
  <c r="ET133" i="20"/>
  <c r="DG133" i="20"/>
  <c r="BV133" i="20"/>
  <c r="AT133" i="20"/>
  <c r="ER133" i="20"/>
  <c r="DF133" i="20"/>
  <c r="BK133" i="20"/>
  <c r="AR133" i="20"/>
  <c r="EM133" i="20"/>
  <c r="AE133" i="20" s="1"/>
  <c r="DB133" i="20"/>
  <c r="BJ133" i="20"/>
  <c r="AI133" i="20"/>
  <c r="FC133" i="20"/>
  <c r="EJ133" i="20"/>
  <c r="CP133" i="20"/>
  <c r="BC133" i="20"/>
  <c r="Z133" i="20"/>
  <c r="AF133" i="20"/>
  <c r="FB133" i="20"/>
  <c r="U133" i="20"/>
  <c r="EL133" i="20"/>
  <c r="DS133" i="20"/>
  <c r="CQ133" i="20"/>
  <c r="CR133" i="20" s="1"/>
  <c r="CL133" i="20"/>
  <c r="BH133" i="20"/>
  <c r="BB133" i="20"/>
  <c r="BY39" i="20"/>
  <c r="CR39" i="20"/>
  <c r="CS39" i="20"/>
  <c r="BU194" i="20"/>
  <c r="CG132" i="20"/>
  <c r="CF132" i="20"/>
  <c r="CC101" i="20"/>
  <c r="CJ132" i="20"/>
  <c r="BQ132" i="20"/>
  <c r="BL101" i="20"/>
  <c r="FF195" i="20"/>
  <c r="EX195" i="20"/>
  <c r="EP195" i="20"/>
  <c r="EH195" i="20"/>
  <c r="DL195" i="20"/>
  <c r="CX195" i="20"/>
  <c r="CH195" i="20"/>
  <c r="BR195" i="20"/>
  <c r="BF195" i="20"/>
  <c r="AX195" i="20"/>
  <c r="AP195" i="20"/>
  <c r="X195" i="20"/>
  <c r="J195" i="20"/>
  <c r="FE195" i="20"/>
  <c r="EW195" i="20"/>
  <c r="CK195" i="20" s="1"/>
  <c r="EO195" i="20"/>
  <c r="DY195" i="20"/>
  <c r="DK195" i="20"/>
  <c r="CU195" i="20"/>
  <c r="CE195" i="20"/>
  <c r="BO195" i="20"/>
  <c r="BE195" i="20"/>
  <c r="AW195" i="20"/>
  <c r="AO195" i="20"/>
  <c r="W195" i="20"/>
  <c r="I195" i="20"/>
  <c r="FD195" i="20"/>
  <c r="EV195" i="20"/>
  <c r="EN195" i="20"/>
  <c r="DV195" i="20"/>
  <c r="DJ195" i="20"/>
  <c r="CT195" i="20"/>
  <c r="CD195" i="20"/>
  <c r="BN195" i="20"/>
  <c r="BD195" i="20"/>
  <c r="AV195" i="20"/>
  <c r="AL195" i="20"/>
  <c r="V195" i="20"/>
  <c r="H195" i="20"/>
  <c r="FC195" i="20"/>
  <c r="EU195" i="20"/>
  <c r="EM195" i="20"/>
  <c r="DS195" i="20"/>
  <c r="DG195" i="20"/>
  <c r="CQ195" i="20"/>
  <c r="CA195" i="20"/>
  <c r="BK195" i="20"/>
  <c r="BC195" i="20"/>
  <c r="AU195" i="20"/>
  <c r="AI195" i="20"/>
  <c r="U195" i="20"/>
  <c r="FB195" i="20"/>
  <c r="EL195" i="20"/>
  <c r="DF195" i="20"/>
  <c r="BZ195" i="20"/>
  <c r="BB195" i="20"/>
  <c r="AF195" i="20"/>
  <c r="FA195" i="20"/>
  <c r="EK195" i="20"/>
  <c r="DC195" i="20"/>
  <c r="BW195" i="20"/>
  <c r="BA195" i="20"/>
  <c r="AC195" i="20"/>
  <c r="EZ195" i="20"/>
  <c r="CW195" i="20" s="1"/>
  <c r="EJ195" i="20"/>
  <c r="DB195" i="20"/>
  <c r="BV195" i="20"/>
  <c r="AZ195" i="20"/>
  <c r="Z195" i="20"/>
  <c r="EY195" i="20"/>
  <c r="EI195" i="20"/>
  <c r="CY195" i="20"/>
  <c r="BS195" i="20"/>
  <c r="AY195" i="20"/>
  <c r="Y195" i="20"/>
  <c r="ET195" i="20"/>
  <c r="CP195" i="20"/>
  <c r="AT195" i="20"/>
  <c r="ES195" i="20"/>
  <c r="CM195" i="20"/>
  <c r="AS195" i="20"/>
  <c r="ER195" i="20"/>
  <c r="BQ195" i="20" s="1"/>
  <c r="CL195" i="20"/>
  <c r="AR195" i="20"/>
  <c r="EQ195" i="20"/>
  <c r="CI195" i="20"/>
  <c r="AQ195" i="20"/>
  <c r="DP195" i="20"/>
  <c r="BJ195" i="20"/>
  <c r="T195" i="20"/>
  <c r="DN195" i="20"/>
  <c r="BH195" i="20"/>
  <c r="R195" i="20"/>
  <c r="BI195" i="20"/>
  <c r="BG195" i="20"/>
  <c r="S195" i="20"/>
  <c r="Q195" i="20"/>
  <c r="DO195" i="20"/>
  <c r="FG195" i="20"/>
  <c r="DM195" i="20"/>
  <c r="FC40" i="20"/>
  <c r="EU40" i="20"/>
  <c r="EM40" i="20"/>
  <c r="DS40" i="20"/>
  <c r="DG40" i="20"/>
  <c r="CQ40" i="20"/>
  <c r="CA40" i="20"/>
  <c r="BK40" i="20"/>
  <c r="BC40" i="20"/>
  <c r="AU40" i="20"/>
  <c r="AI40" i="20"/>
  <c r="U40" i="20"/>
  <c r="FB40" i="20"/>
  <c r="ET40" i="20"/>
  <c r="EL40" i="20"/>
  <c r="DP40" i="20"/>
  <c r="DF40" i="20"/>
  <c r="CP40" i="20"/>
  <c r="BZ40" i="20"/>
  <c r="BJ40" i="20"/>
  <c r="BB40" i="20"/>
  <c r="AT40" i="20"/>
  <c r="AF40" i="20"/>
  <c r="T40" i="20"/>
  <c r="FA40" i="20"/>
  <c r="DI40" i="20" s="1"/>
  <c r="ES40" i="20"/>
  <c r="EK40" i="20"/>
  <c r="DO40" i="20"/>
  <c r="DC40" i="20"/>
  <c r="CM40" i="20"/>
  <c r="BW40" i="20"/>
  <c r="BI40" i="20"/>
  <c r="BA40" i="20"/>
  <c r="AS40" i="20"/>
  <c r="AC40" i="20"/>
  <c r="S40" i="20"/>
  <c r="EZ40" i="20"/>
  <c r="ER40" i="20"/>
  <c r="EJ40" i="20"/>
  <c r="DN40" i="20"/>
  <c r="DB40" i="20"/>
  <c r="CL40" i="20"/>
  <c r="BV40" i="20"/>
  <c r="BH40" i="20"/>
  <c r="AZ40" i="20"/>
  <c r="AR40" i="20"/>
  <c r="Z40" i="20"/>
  <c r="R40" i="20"/>
  <c r="FG40" i="20"/>
  <c r="EY40" i="20"/>
  <c r="CS40" i="20" s="1"/>
  <c r="EQ40" i="20"/>
  <c r="EI40" i="20"/>
  <c r="DM40" i="20"/>
  <c r="CY40" i="20"/>
  <c r="CI40" i="20"/>
  <c r="BS40" i="20"/>
  <c r="BG40" i="20"/>
  <c r="AY40" i="20"/>
  <c r="AQ40" i="20"/>
  <c r="Y40" i="20"/>
  <c r="Q40" i="20"/>
  <c r="FF40" i="20"/>
  <c r="EX40" i="20"/>
  <c r="EP40" i="20"/>
  <c r="EH40" i="20"/>
  <c r="DL40" i="20"/>
  <c r="CX40" i="20"/>
  <c r="CH40" i="20"/>
  <c r="BR40" i="20"/>
  <c r="BF40" i="20"/>
  <c r="AX40" i="20"/>
  <c r="AP40" i="20"/>
  <c r="X40" i="20"/>
  <c r="J40" i="20"/>
  <c r="FE40" i="20"/>
  <c r="EW40" i="20"/>
  <c r="EO40" i="20"/>
  <c r="DY40" i="20"/>
  <c r="DK40" i="20"/>
  <c r="CU40" i="20"/>
  <c r="CE40" i="20"/>
  <c r="BO40" i="20"/>
  <c r="BE40" i="20"/>
  <c r="AW40" i="20"/>
  <c r="AO40" i="20"/>
  <c r="W40" i="20"/>
  <c r="I40" i="20"/>
  <c r="FD40" i="20"/>
  <c r="BD40" i="20"/>
  <c r="EV40" i="20"/>
  <c r="AV40" i="20"/>
  <c r="EN40" i="20"/>
  <c r="AL40" i="20"/>
  <c r="DV40" i="20"/>
  <c r="V40" i="20"/>
  <c r="DJ40" i="20"/>
  <c r="H40" i="20"/>
  <c r="CT40" i="20"/>
  <c r="CD40" i="20"/>
  <c r="BN40" i="20"/>
  <c r="CO39" i="20"/>
  <c r="CJ39" i="20"/>
  <c r="CJ194" i="20"/>
  <c r="BX194" i="20"/>
  <c r="BM132" i="20"/>
  <c r="BU132" i="20"/>
  <c r="CB226" i="20"/>
  <c r="BU70" i="20"/>
  <c r="CC70" i="20"/>
  <c r="CB101" i="20"/>
  <c r="BM101" i="20"/>
  <c r="BP194" i="20"/>
  <c r="BQ194" i="20"/>
  <c r="CN194" i="20"/>
  <c r="CB132" i="20"/>
  <c r="CN164" i="20"/>
  <c r="BX101" i="20"/>
  <c r="BY101" i="20"/>
  <c r="CR101" i="20"/>
  <c r="BP101" i="20"/>
  <c r="CS101" i="20"/>
  <c r="FC102" i="20"/>
  <c r="EU102" i="20"/>
  <c r="EM102" i="20"/>
  <c r="DS102" i="20"/>
  <c r="DG102" i="20"/>
  <c r="CQ102" i="20"/>
  <c r="CA102" i="20"/>
  <c r="BK102" i="20"/>
  <c r="BC102" i="20"/>
  <c r="AU102" i="20"/>
  <c r="AI102" i="20"/>
  <c r="U102" i="20"/>
  <c r="FB102" i="20"/>
  <c r="ET102" i="20"/>
  <c r="EL102" i="20"/>
  <c r="DP102" i="20"/>
  <c r="DF102" i="20"/>
  <c r="CP102" i="20"/>
  <c r="BZ102" i="20"/>
  <c r="BJ102" i="20"/>
  <c r="BB102" i="20"/>
  <c r="AT102" i="20"/>
  <c r="AF102" i="20"/>
  <c r="T102" i="20"/>
  <c r="FA102" i="20"/>
  <c r="ES102" i="20"/>
  <c r="EK102" i="20"/>
  <c r="DO102" i="20"/>
  <c r="DC102" i="20"/>
  <c r="CM102" i="20"/>
  <c r="BW102" i="20"/>
  <c r="BI102" i="20"/>
  <c r="BA102" i="20"/>
  <c r="AS102" i="20"/>
  <c r="AC102" i="20"/>
  <c r="S102" i="20"/>
  <c r="EZ102" i="20"/>
  <c r="ER102" i="20"/>
  <c r="EJ102" i="20"/>
  <c r="DN102" i="20"/>
  <c r="DB102" i="20"/>
  <c r="CL102" i="20"/>
  <c r="BV102" i="20"/>
  <c r="BH102" i="20"/>
  <c r="AZ102" i="20"/>
  <c r="AR102" i="20"/>
  <c r="Z102" i="20"/>
  <c r="R102" i="20"/>
  <c r="FG102" i="20"/>
  <c r="EY102" i="20"/>
  <c r="EQ102" i="20"/>
  <c r="EI102" i="20"/>
  <c r="DM102" i="20"/>
  <c r="CY102" i="20"/>
  <c r="CI102" i="20"/>
  <c r="BS102" i="20"/>
  <c r="BG102" i="20"/>
  <c r="AY102" i="20"/>
  <c r="AQ102" i="20"/>
  <c r="Y102" i="20"/>
  <c r="Q102" i="20"/>
  <c r="FF102" i="20"/>
  <c r="EX102" i="20"/>
  <c r="EP102" i="20"/>
  <c r="EH102" i="20"/>
  <c r="DL102" i="20"/>
  <c r="CX102" i="20"/>
  <c r="CH102" i="20"/>
  <c r="BR102" i="20"/>
  <c r="BF102" i="20"/>
  <c r="AX102" i="20"/>
  <c r="AP102" i="20"/>
  <c r="X102" i="20"/>
  <c r="J102" i="20"/>
  <c r="EW102" i="20"/>
  <c r="CU102" i="20"/>
  <c r="AW102" i="20"/>
  <c r="EV102" i="20"/>
  <c r="CT102" i="20"/>
  <c r="AV102" i="20"/>
  <c r="EO102" i="20"/>
  <c r="CE102" i="20"/>
  <c r="AO102" i="20"/>
  <c r="EN102" i="20"/>
  <c r="CD102" i="20"/>
  <c r="AL102" i="20"/>
  <c r="DY102" i="20"/>
  <c r="BO102" i="20"/>
  <c r="W102" i="20"/>
  <c r="DV102" i="20"/>
  <c r="BN102" i="20"/>
  <c r="V102" i="20"/>
  <c r="BE102" i="20"/>
  <c r="BD102" i="20"/>
  <c r="I102" i="20"/>
  <c r="H102" i="20"/>
  <c r="FE102" i="20"/>
  <c r="DK102" i="20"/>
  <c r="FD102" i="20"/>
  <c r="DJ102" i="20"/>
  <c r="CV194" i="20"/>
  <c r="CW194" i="20"/>
  <c r="CK132" i="20"/>
  <c r="CJ164" i="20"/>
  <c r="CO226" i="20"/>
  <c r="CF226" i="20"/>
  <c r="BL70" i="20"/>
  <c r="CG101" i="20"/>
  <c r="CF101" i="20"/>
  <c r="DA132" i="20"/>
  <c r="AB132" i="20"/>
  <c r="AE132" i="20"/>
  <c r="M11" i="29"/>
  <c r="AH39" i="20"/>
  <c r="EA9" i="20"/>
  <c r="AA13" i="33" s="1"/>
  <c r="DH226" i="20"/>
  <c r="AD132" i="20"/>
  <c r="AA132" i="20"/>
  <c r="AH70" i="20"/>
  <c r="AN9" i="20"/>
  <c r="AG13" i="10" s="1"/>
  <c r="AJ132" i="20"/>
  <c r="AM9" i="20"/>
  <c r="AF13" i="10" s="1"/>
  <c r="DU132" i="20"/>
  <c r="AA9" i="20"/>
  <c r="H13" i="10" s="1"/>
  <c r="AK132" i="20"/>
  <c r="DW132" i="20"/>
  <c r="N132" i="20"/>
  <c r="DI101" i="20"/>
  <c r="DX132" i="20"/>
  <c r="L70" i="20"/>
  <c r="L39" i="20"/>
  <c r="DR70" i="20"/>
  <c r="N70" i="20"/>
  <c r="CZ39" i="20"/>
  <c r="DZ132" i="20"/>
  <c r="AH132" i="20"/>
  <c r="K132" i="20"/>
  <c r="AM70" i="20"/>
  <c r="D72" i="20"/>
  <c r="O132" i="20"/>
  <c r="A71" i="20"/>
  <c r="F71" i="20"/>
  <c r="L132" i="20"/>
  <c r="M132" i="20"/>
  <c r="AJ70" i="20"/>
  <c r="AN39" i="20"/>
  <c r="AG70" i="20"/>
  <c r="CZ9" i="20"/>
  <c r="R13" i="32" s="1"/>
  <c r="AE9" i="20"/>
  <c r="O13" i="10" s="1"/>
  <c r="N39" i="20"/>
  <c r="DI9" i="20"/>
  <c r="AB9" i="20"/>
  <c r="I13" i="10" s="1"/>
  <c r="M39" i="20"/>
  <c r="DA9" i="20"/>
  <c r="S13" i="32" s="1"/>
  <c r="AM39" i="20"/>
  <c r="O39" i="20"/>
  <c r="DZ39" i="20"/>
  <c r="AH9" i="20"/>
  <c r="U13" i="10" s="1"/>
  <c r="N9" i="20"/>
  <c r="M13" i="30" s="1"/>
  <c r="M9" i="20"/>
  <c r="L13" i="30" s="1"/>
  <c r="DH70" i="20"/>
  <c r="CZ70" i="20"/>
  <c r="K70" i="20"/>
  <c r="L9" i="20"/>
  <c r="K13" i="30" s="1"/>
  <c r="DU9" i="20"/>
  <c r="O13" i="33" s="1"/>
  <c r="O9" i="20"/>
  <c r="N13" i="30" s="1"/>
  <c r="K9" i="20"/>
  <c r="J13" i="30" s="1"/>
  <c r="DD9" i="20"/>
  <c r="H13" i="32" s="1"/>
  <c r="AG9" i="20"/>
  <c r="T13" i="10" s="1"/>
  <c r="DE9" i="20"/>
  <c r="I13" i="32" s="1"/>
  <c r="AJ39" i="20"/>
  <c r="EA39" i="20"/>
  <c r="AB39" i="20"/>
  <c r="EA70" i="20"/>
  <c r="DW39" i="20"/>
  <c r="DE70" i="20"/>
  <c r="DU70" i="20"/>
  <c r="DT70" i="20"/>
  <c r="DX39" i="20"/>
  <c r="DI70" i="20"/>
  <c r="DX101" i="20"/>
  <c r="DQ70" i="20"/>
  <c r="DZ70" i="20"/>
  <c r="AA70" i="20"/>
  <c r="A40" i="20"/>
  <c r="DE39" i="20"/>
  <c r="DT9" i="20"/>
  <c r="N13" i="33" s="1"/>
  <c r="AN70" i="20"/>
  <c r="DX9" i="20"/>
  <c r="U13" i="33" s="1"/>
  <c r="DW9" i="20"/>
  <c r="T13" i="33" s="1"/>
  <c r="AE70" i="20"/>
  <c r="DI39" i="20"/>
  <c r="AK70" i="20"/>
  <c r="AA39" i="20"/>
  <c r="AJ9" i="20"/>
  <c r="Z13" i="10" s="1"/>
  <c r="K39" i="20"/>
  <c r="DW70" i="20"/>
  <c r="AD39" i="20"/>
  <c r="AE39" i="20"/>
  <c r="AD70" i="20"/>
  <c r="DH39" i="20"/>
  <c r="AB70" i="20"/>
  <c r="AG39" i="20"/>
  <c r="AD9" i="20"/>
  <c r="N13" i="10" s="1"/>
  <c r="D41" i="20"/>
  <c r="F40" i="20"/>
  <c r="AK9" i="20"/>
  <c r="AA13" i="10" s="1"/>
  <c r="DQ9" i="20"/>
  <c r="H13" i="33" s="1"/>
  <c r="DZ9" i="20"/>
  <c r="Z13" i="33" s="1"/>
  <c r="B197" i="20"/>
  <c r="ED196" i="20"/>
  <c r="EE196" i="20"/>
  <c r="EF196" i="20"/>
  <c r="O70" i="20"/>
  <c r="B166" i="20"/>
  <c r="A166" i="20" s="1"/>
  <c r="EF165" i="20"/>
  <c r="EE165" i="20"/>
  <c r="ED165" i="20"/>
  <c r="DR101" i="20"/>
  <c r="DH101" i="20"/>
  <c r="DW101" i="20"/>
  <c r="AD101" i="20"/>
  <c r="EA101" i="20"/>
  <c r="AB101" i="20"/>
  <c r="AA101" i="20"/>
  <c r="O101" i="20"/>
  <c r="L101" i="20"/>
  <c r="AK101" i="20"/>
  <c r="AH101" i="20"/>
  <c r="M101" i="20"/>
  <c r="CZ101" i="20"/>
  <c r="DD101" i="20"/>
  <c r="AN101" i="20"/>
  <c r="DA101" i="20"/>
  <c r="DT101" i="20"/>
  <c r="A102" i="20"/>
  <c r="D103" i="20"/>
  <c r="F102" i="20"/>
  <c r="AJ101" i="20"/>
  <c r="N101" i="20"/>
  <c r="DH194" i="20"/>
  <c r="DU101" i="20"/>
  <c r="K101" i="20"/>
  <c r="DZ101" i="20"/>
  <c r="AM101" i="20"/>
  <c r="DE101" i="20"/>
  <c r="AG101" i="20"/>
  <c r="AE101" i="20"/>
  <c r="DQ101" i="20"/>
  <c r="M12" i="29"/>
  <c r="X12" i="29"/>
  <c r="Y12" i="29"/>
  <c r="A10" i="20"/>
  <c r="W12" i="29"/>
  <c r="D11" i="20"/>
  <c r="D12" i="20" s="1"/>
  <c r="Z12" i="29"/>
  <c r="AG194" i="20"/>
  <c r="DI194" i="20"/>
  <c r="EA194" i="20"/>
  <c r="DW194" i="20"/>
  <c r="DD194" i="20"/>
  <c r="AD194" i="20"/>
  <c r="O194" i="20"/>
  <c r="DT194" i="20"/>
  <c r="M194" i="20"/>
  <c r="N194" i="20"/>
  <c r="AH226" i="20"/>
  <c r="AA194" i="20"/>
  <c r="AJ194" i="20"/>
  <c r="AE194" i="20"/>
  <c r="L194" i="20"/>
  <c r="AJ226" i="20"/>
  <c r="AM194" i="20"/>
  <c r="AN194" i="20"/>
  <c r="DA194" i="20"/>
  <c r="B40" i="32"/>
  <c r="DX194" i="20"/>
  <c r="DU194" i="20"/>
  <c r="AH194" i="20"/>
  <c r="F195" i="20"/>
  <c r="D196" i="20"/>
  <c r="A195" i="20"/>
  <c r="DR194" i="20"/>
  <c r="DQ194" i="20"/>
  <c r="AN226" i="20"/>
  <c r="EF226" i="20"/>
  <c r="EE226" i="20"/>
  <c r="AK194" i="20"/>
  <c r="DZ194" i="20"/>
  <c r="DZ226" i="20"/>
  <c r="DX226" i="20"/>
  <c r="B228" i="20"/>
  <c r="BR228" i="20" s="1"/>
  <c r="ED227" i="20"/>
  <c r="A227" i="20"/>
  <c r="DE194" i="20"/>
  <c r="CZ194" i="20"/>
  <c r="AB194" i="20"/>
  <c r="K194" i="20"/>
  <c r="B19" i="44"/>
  <c r="F166" i="20"/>
  <c r="D167" i="20"/>
  <c r="B42" i="20"/>
  <c r="EE41" i="20"/>
  <c r="ED41" i="20"/>
  <c r="EF41" i="20"/>
  <c r="B105" i="20"/>
  <c r="EE104" i="20"/>
  <c r="ED104" i="20"/>
  <c r="EF104" i="20"/>
  <c r="F229" i="20"/>
  <c r="D230" i="20"/>
  <c r="B135" i="20"/>
  <c r="EE134" i="20"/>
  <c r="ED134" i="20"/>
  <c r="EF134" i="20"/>
  <c r="EE72" i="20"/>
  <c r="EF72" i="20"/>
  <c r="ED72" i="20"/>
  <c r="B73" i="20"/>
  <c r="AN164" i="20" l="1"/>
  <c r="DA226" i="20"/>
  <c r="AG226" i="20"/>
  <c r="CS226" i="20"/>
  <c r="L226" i="20"/>
  <c r="CV226" i="20"/>
  <c r="AK164" i="20"/>
  <c r="AE226" i="20"/>
  <c r="AM226" i="20"/>
  <c r="CK164" i="20"/>
  <c r="K226" i="20"/>
  <c r="N164" i="20"/>
  <c r="AA164" i="20"/>
  <c r="AK226" i="20"/>
  <c r="BU227" i="20"/>
  <c r="CF164" i="20"/>
  <c r="DD226" i="20"/>
  <c r="DQ226" i="20"/>
  <c r="CN226" i="20"/>
  <c r="BX164" i="20"/>
  <c r="DT164" i="20"/>
  <c r="AG10" i="20"/>
  <c r="T14" i="10" s="1"/>
  <c r="EA226" i="20"/>
  <c r="CG226" i="20"/>
  <c r="DR226" i="20"/>
  <c r="AB226" i="20"/>
  <c r="AA226" i="20"/>
  <c r="BL226" i="20"/>
  <c r="DU164" i="20"/>
  <c r="BP226" i="20"/>
  <c r="AD226" i="20"/>
  <c r="CS102" i="20"/>
  <c r="CK40" i="20"/>
  <c r="EA10" i="20"/>
  <c r="AA14" i="33" s="1"/>
  <c r="BU226" i="20"/>
  <c r="CC227" i="20"/>
  <c r="BM226" i="20"/>
  <c r="DE226" i="20"/>
  <c r="DU226" i="20"/>
  <c r="M226" i="20"/>
  <c r="DI226" i="20"/>
  <c r="CR226" i="20"/>
  <c r="BR165" i="20"/>
  <c r="DJ165" i="20"/>
  <c r="DN165" i="20"/>
  <c r="BN165" i="20"/>
  <c r="BI165" i="20"/>
  <c r="CK133" i="20"/>
  <c r="CR227" i="20"/>
  <c r="BQ226" i="20"/>
  <c r="DT226" i="20"/>
  <c r="CS227" i="20"/>
  <c r="EI165" i="20"/>
  <c r="EX165" i="20"/>
  <c r="ES165" i="20"/>
  <c r="BU165" i="20" s="1"/>
  <c r="DO165" i="20"/>
  <c r="DP165" i="20"/>
  <c r="A165" i="20"/>
  <c r="BF165" i="20"/>
  <c r="AX165" i="20"/>
  <c r="FB165" i="20"/>
  <c r="M164" i="20"/>
  <c r="AM164" i="20"/>
  <c r="CJ226" i="20"/>
  <c r="BT226" i="20"/>
  <c r="DM165" i="20"/>
  <c r="V165" i="20"/>
  <c r="CE165" i="20"/>
  <c r="BG165" i="20"/>
  <c r="ET165" i="20"/>
  <c r="AI165" i="20"/>
  <c r="EN165" i="20"/>
  <c r="EQ165" i="20"/>
  <c r="DF165" i="20"/>
  <c r="BW165" i="20"/>
  <c r="BE165" i="20"/>
  <c r="EU165" i="20"/>
  <c r="AC165" i="20"/>
  <c r="DL165" i="20"/>
  <c r="AL165" i="20"/>
  <c r="DB165" i="20"/>
  <c r="BS165" i="20"/>
  <c r="BT165" i="20" s="1"/>
  <c r="AY165" i="20"/>
  <c r="R165" i="20"/>
  <c r="BD165" i="20"/>
  <c r="CQ165" i="20"/>
  <c r="CY165" i="20"/>
  <c r="AW165" i="20"/>
  <c r="AZ165" i="20"/>
  <c r="DS165" i="20"/>
  <c r="DT165" i="20" s="1"/>
  <c r="EK165" i="20"/>
  <c r="AF165" i="20"/>
  <c r="ER165" i="20"/>
  <c r="CM165" i="20"/>
  <c r="EY165" i="20"/>
  <c r="FE165" i="20"/>
  <c r="CK226" i="20"/>
  <c r="CW226" i="20"/>
  <c r="DI164" i="20"/>
  <c r="CG164" i="20"/>
  <c r="AG164" i="20"/>
  <c r="AH10" i="20"/>
  <c r="U14" i="10" s="1"/>
  <c r="CS164" i="20"/>
  <c r="CW164" i="20"/>
  <c r="AH164" i="20"/>
  <c r="AE164" i="20"/>
  <c r="CV164" i="20"/>
  <c r="DH10" i="20"/>
  <c r="DX164" i="20"/>
  <c r="DY165" i="20"/>
  <c r="DC165" i="20"/>
  <c r="FF165" i="20"/>
  <c r="DX165" i="20" s="1"/>
  <c r="BZ165" i="20"/>
  <c r="AQ165" i="20"/>
  <c r="BH165" i="20"/>
  <c r="EO165" i="20"/>
  <c r="AU165" i="20"/>
  <c r="BO165" i="20"/>
  <c r="BP165" i="20" s="1"/>
  <c r="EV165" i="20"/>
  <c r="EM165" i="20"/>
  <c r="AE165" i="20" s="1"/>
  <c r="Q165" i="20"/>
  <c r="FD165" i="20"/>
  <c r="FA165" i="20"/>
  <c r="DV165" i="20"/>
  <c r="CP165" i="20"/>
  <c r="H165" i="20"/>
  <c r="CU165" i="20"/>
  <c r="CT165" i="20"/>
  <c r="BA165" i="20"/>
  <c r="AT165" i="20"/>
  <c r="BV165" i="20"/>
  <c r="Z165" i="20"/>
  <c r="U165" i="20"/>
  <c r="AJ10" i="20"/>
  <c r="Z14" i="10" s="1"/>
  <c r="BT164" i="20"/>
  <c r="EA164" i="20"/>
  <c r="O164" i="20"/>
  <c r="CO164" i="20"/>
  <c r="BK165" i="20"/>
  <c r="EZ165" i="20"/>
  <c r="FC165" i="20"/>
  <c r="S165" i="20"/>
  <c r="CX165" i="20"/>
  <c r="CZ165" i="20" s="1"/>
  <c r="EP165" i="20"/>
  <c r="AS165" i="20"/>
  <c r="Y165" i="20"/>
  <c r="J165" i="20"/>
  <c r="CA165" i="20"/>
  <c r="BB165" i="20"/>
  <c r="CL165" i="20"/>
  <c r="BC165" i="20"/>
  <c r="EL165" i="20"/>
  <c r="AV165" i="20"/>
  <c r="AP165" i="20"/>
  <c r="AR165" i="20"/>
  <c r="EH165" i="20"/>
  <c r="W165" i="20"/>
  <c r="I165" i="20"/>
  <c r="K164" i="20"/>
  <c r="EJ165" i="20"/>
  <c r="DK165" i="20"/>
  <c r="CI165" i="20"/>
  <c r="EW165" i="20"/>
  <c r="BJ165" i="20"/>
  <c r="DG165" i="20"/>
  <c r="CD165" i="20"/>
  <c r="AO165" i="20"/>
  <c r="X165" i="20"/>
  <c r="T165" i="20"/>
  <c r="FG165" i="20"/>
  <c r="CH165" i="20"/>
  <c r="DZ164" i="20"/>
  <c r="BL164" i="20"/>
  <c r="AM10" i="20"/>
  <c r="AF14" i="10" s="1"/>
  <c r="DQ10" i="20"/>
  <c r="H14" i="33" s="1"/>
  <c r="BM164" i="20"/>
  <c r="DA164" i="20"/>
  <c r="BP164" i="20"/>
  <c r="DW164" i="20"/>
  <c r="CR164" i="20"/>
  <c r="CB164" i="20"/>
  <c r="BQ164" i="20"/>
  <c r="L164" i="20"/>
  <c r="BY164" i="20"/>
  <c r="DH164" i="20"/>
  <c r="AN10" i="20"/>
  <c r="AG14" i="10" s="1"/>
  <c r="DU10" i="20"/>
  <c r="O14" i="33" s="1"/>
  <c r="EE11" i="20"/>
  <c r="EF11" i="20"/>
  <c r="DQ164" i="20"/>
  <c r="DD164" i="20"/>
  <c r="AJ164" i="20"/>
  <c r="ED11" i="20"/>
  <c r="BU164" i="20"/>
  <c r="CC164" i="20"/>
  <c r="AK10" i="20"/>
  <c r="AA14" i="10" s="1"/>
  <c r="DZ10" i="20"/>
  <c r="Z14" i="33" s="1"/>
  <c r="BX71" i="20"/>
  <c r="BY71" i="20"/>
  <c r="DR164" i="20"/>
  <c r="Q228" i="20"/>
  <c r="EZ166" i="20"/>
  <c r="DK228" i="20"/>
  <c r="BT227" i="20"/>
  <c r="Q14" i="31"/>
  <c r="K14" i="10"/>
  <c r="Z14" i="31"/>
  <c r="E14" i="30"/>
  <c r="G14" i="29"/>
  <c r="M14" i="10"/>
  <c r="DV166" i="20"/>
  <c r="M13" i="29"/>
  <c r="W13" i="29"/>
  <c r="DG228" i="20"/>
  <c r="DL228" i="20"/>
  <c r="EX166" i="20"/>
  <c r="BB166" i="20"/>
  <c r="U14" i="33"/>
  <c r="Q14" i="33"/>
  <c r="Q14" i="29"/>
  <c r="G14" i="10"/>
  <c r="Y14" i="31"/>
  <c r="J14" i="29"/>
  <c r="AS228" i="20"/>
  <c r="H166" i="20"/>
  <c r="FB166" i="20"/>
  <c r="T14" i="31"/>
  <c r="E14" i="32"/>
  <c r="W14" i="31"/>
  <c r="AI228" i="20"/>
  <c r="I166" i="20"/>
  <c r="K14" i="33"/>
  <c r="P14" i="29"/>
  <c r="AC14" i="10"/>
  <c r="E14" i="33"/>
  <c r="AA14" i="31"/>
  <c r="H228" i="20"/>
  <c r="J166" i="20"/>
  <c r="AI14" i="10"/>
  <c r="S14" i="31"/>
  <c r="Q14" i="32"/>
  <c r="E14" i="10"/>
  <c r="M14" i="33"/>
  <c r="EQ228" i="20"/>
  <c r="Q166" i="20"/>
  <c r="CB227" i="20"/>
  <c r="M14" i="30"/>
  <c r="N14" i="30"/>
  <c r="O14" i="29"/>
  <c r="S14" i="33"/>
  <c r="U14" i="31"/>
  <c r="Y14" i="10"/>
  <c r="AC14" i="33"/>
  <c r="AD10" i="20"/>
  <c r="CD228" i="20"/>
  <c r="CY228" i="20"/>
  <c r="BE166" i="20"/>
  <c r="DM166" i="20"/>
  <c r="R14" i="31"/>
  <c r="O14" i="32"/>
  <c r="W14" i="10"/>
  <c r="I14" i="30"/>
  <c r="L14" i="29"/>
  <c r="Q14" i="10"/>
  <c r="Y14" i="33"/>
  <c r="G14" i="32"/>
  <c r="BB228" i="20"/>
  <c r="DP228" i="20"/>
  <c r="DS166" i="20"/>
  <c r="AZ166" i="20"/>
  <c r="AE10" i="20"/>
  <c r="AE14" i="10"/>
  <c r="G14" i="33"/>
  <c r="K14" i="29"/>
  <c r="S14" i="10"/>
  <c r="X14" i="31"/>
  <c r="AK14" i="10"/>
  <c r="W14" i="33"/>
  <c r="K10" i="20"/>
  <c r="J14" i="30" s="1"/>
  <c r="DX71" i="20"/>
  <c r="DA10" i="20"/>
  <c r="S14" i="32" s="1"/>
  <c r="M10" i="20"/>
  <c r="L14" i="30" s="1"/>
  <c r="L10" i="20"/>
  <c r="K14" i="30" s="1"/>
  <c r="CG227" i="20"/>
  <c r="BP227" i="20"/>
  <c r="BQ227" i="20"/>
  <c r="DI10" i="20"/>
  <c r="DD10" i="20"/>
  <c r="H14" i="32" s="1"/>
  <c r="DE10" i="20"/>
  <c r="I14" i="32" s="1"/>
  <c r="BM227" i="20"/>
  <c r="E14" i="29"/>
  <c r="U14" i="29"/>
  <c r="S14" i="29"/>
  <c r="G14" i="30"/>
  <c r="DE40" i="20"/>
  <c r="H14" i="29"/>
  <c r="T14" i="29"/>
  <c r="AN71" i="20"/>
  <c r="CK10" i="20"/>
  <c r="DT10" i="20"/>
  <c r="N14" i="33" s="1"/>
  <c r="DI133" i="20"/>
  <c r="CZ10" i="20"/>
  <c r="R14" i="32" s="1"/>
  <c r="AB10" i="20"/>
  <c r="AM71" i="20"/>
  <c r="AH71" i="20"/>
  <c r="DR71" i="20"/>
  <c r="CF227" i="20"/>
  <c r="AA10" i="20"/>
  <c r="DQ71" i="20"/>
  <c r="DW133" i="20"/>
  <c r="AJ133" i="20"/>
  <c r="DW10" i="20"/>
  <c r="T14" i="33" s="1"/>
  <c r="CW227" i="20"/>
  <c r="BQ133" i="20"/>
  <c r="AH133" i="20"/>
  <c r="CZ133" i="20"/>
  <c r="AJ40" i="20"/>
  <c r="CV227" i="20"/>
  <c r="DR10" i="20"/>
  <c r="I14" i="33" s="1"/>
  <c r="O40" i="20"/>
  <c r="AB133" i="20"/>
  <c r="AG133" i="20"/>
  <c r="BY10" i="20"/>
  <c r="CG102" i="20"/>
  <c r="DR133" i="20"/>
  <c r="CO10" i="20"/>
  <c r="CS10" i="20"/>
  <c r="CF102" i="20"/>
  <c r="BX40" i="20"/>
  <c r="CB40" i="20"/>
  <c r="CB71" i="20"/>
  <c r="CO102" i="20"/>
  <c r="M40" i="20"/>
  <c r="DQ40" i="20"/>
  <c r="CF40" i="20"/>
  <c r="DW40" i="20"/>
  <c r="DX40" i="20"/>
  <c r="AM40" i="20"/>
  <c r="DH40" i="20"/>
  <c r="CN71" i="20"/>
  <c r="CK227" i="20"/>
  <c r="BL195" i="20"/>
  <c r="CG40" i="20"/>
  <c r="CC40" i="20"/>
  <c r="CO71" i="20"/>
  <c r="CW10" i="20"/>
  <c r="BM195" i="20"/>
  <c r="CR71" i="20"/>
  <c r="CF10" i="20"/>
  <c r="CG195" i="20"/>
  <c r="CF195" i="20"/>
  <c r="BX227" i="20"/>
  <c r="BT102" i="20"/>
  <c r="AK40" i="20"/>
  <c r="EA133" i="20"/>
  <c r="DI71" i="20"/>
  <c r="DE71" i="20"/>
  <c r="Z228" i="20"/>
  <c r="CA228" i="20"/>
  <c r="DB228" i="20"/>
  <c r="AR228" i="20"/>
  <c r="S228" i="20"/>
  <c r="EY228" i="20"/>
  <c r="EN228" i="20"/>
  <c r="CT228" i="20"/>
  <c r="BF228" i="20"/>
  <c r="CP228" i="20"/>
  <c r="CE228" i="20"/>
  <c r="CH228" i="20"/>
  <c r="EU166" i="20"/>
  <c r="CX166" i="20"/>
  <c r="BW166" i="20"/>
  <c r="DC166" i="20"/>
  <c r="EM166" i="20"/>
  <c r="EN166" i="20"/>
  <c r="EO166" i="20"/>
  <c r="EP166" i="20"/>
  <c r="CI166" i="20"/>
  <c r="Z166" i="20"/>
  <c r="EJ166" i="20"/>
  <c r="AF166" i="20"/>
  <c r="EL166" i="20"/>
  <c r="BL227" i="20"/>
  <c r="CK102" i="20"/>
  <c r="DH71" i="20"/>
  <c r="BM40" i="20"/>
  <c r="BT195" i="20"/>
  <c r="AZ228" i="20"/>
  <c r="AF228" i="20"/>
  <c r="ES228" i="20"/>
  <c r="BU228" i="20" s="1"/>
  <c r="BI228" i="20"/>
  <c r="AC228" i="20"/>
  <c r="U228" i="20"/>
  <c r="FA228" i="20"/>
  <c r="DO228" i="20"/>
  <c r="BW228" i="20"/>
  <c r="DF228" i="20"/>
  <c r="CU228" i="20"/>
  <c r="CX228" i="20"/>
  <c r="CW133" i="20"/>
  <c r="BR166" i="20"/>
  <c r="AO166" i="20"/>
  <c r="CU166" i="20"/>
  <c r="EH166" i="20"/>
  <c r="FC166" i="20"/>
  <c r="FD166" i="20"/>
  <c r="FE166" i="20"/>
  <c r="FF166" i="20"/>
  <c r="CY166" i="20"/>
  <c r="AR166" i="20"/>
  <c r="ER166" i="20"/>
  <c r="AT166" i="20"/>
  <c r="ET166" i="20"/>
  <c r="DM11" i="20"/>
  <c r="CY11" i="20"/>
  <c r="CI11" i="20"/>
  <c r="BS11" i="20"/>
  <c r="BG11" i="20"/>
  <c r="AY11" i="20"/>
  <c r="AQ11" i="20"/>
  <c r="Y11" i="20"/>
  <c r="Q11" i="20"/>
  <c r="DS11" i="20"/>
  <c r="DG11" i="20"/>
  <c r="CQ11" i="20"/>
  <c r="CA11" i="20"/>
  <c r="BK11" i="20"/>
  <c r="BC11" i="20"/>
  <c r="AU11" i="20"/>
  <c r="AI11" i="20"/>
  <c r="U11" i="20"/>
  <c r="DP11" i="20"/>
  <c r="DF11" i="20"/>
  <c r="CP11" i="20"/>
  <c r="BZ11" i="20"/>
  <c r="BJ11" i="20"/>
  <c r="BB11" i="20"/>
  <c r="AT11" i="20"/>
  <c r="DO11" i="20"/>
  <c r="DC11" i="20"/>
  <c r="CM11" i="20"/>
  <c r="BW11" i="20"/>
  <c r="BI11" i="20"/>
  <c r="BA11" i="20"/>
  <c r="AS11" i="20"/>
  <c r="AC11" i="20"/>
  <c r="S11" i="20"/>
  <c r="DK11" i="20"/>
  <c r="CE11" i="20"/>
  <c r="BE11" i="20"/>
  <c r="AO11" i="20"/>
  <c r="R11" i="20"/>
  <c r="DJ11" i="20"/>
  <c r="CD11" i="20"/>
  <c r="BD11" i="20"/>
  <c r="AL11" i="20"/>
  <c r="J11" i="20"/>
  <c r="DB11" i="20"/>
  <c r="BV11" i="20"/>
  <c r="AZ11" i="20"/>
  <c r="AF11" i="20"/>
  <c r="I11" i="20"/>
  <c r="CX11" i="20"/>
  <c r="BR11" i="20"/>
  <c r="AX11" i="20"/>
  <c r="Z11" i="20"/>
  <c r="H11" i="20"/>
  <c r="DY11" i="20"/>
  <c r="CU11" i="20"/>
  <c r="BO11" i="20"/>
  <c r="AW11" i="20"/>
  <c r="X11" i="20"/>
  <c r="DV11" i="20"/>
  <c r="CT11" i="20"/>
  <c r="BN11" i="20"/>
  <c r="AV11" i="20"/>
  <c r="W11" i="20"/>
  <c r="DN11" i="20"/>
  <c r="CL11" i="20"/>
  <c r="BH11" i="20"/>
  <c r="AR11" i="20"/>
  <c r="V11" i="20"/>
  <c r="DL11" i="20"/>
  <c r="CH11" i="20"/>
  <c r="BF11" i="20"/>
  <c r="AP11" i="20"/>
  <c r="T11" i="20"/>
  <c r="ER11" i="20"/>
  <c r="EN11" i="20"/>
  <c r="EX11" i="20"/>
  <c r="EY11" i="20"/>
  <c r="EZ11" i="20"/>
  <c r="EV11" i="20"/>
  <c r="FF11" i="20"/>
  <c r="DX11" i="20" s="1"/>
  <c r="FG11" i="20"/>
  <c r="EA11" i="20" s="1"/>
  <c r="EL11" i="20"/>
  <c r="FD11" i="20"/>
  <c r="FE11" i="20"/>
  <c r="EK11" i="20"/>
  <c r="ET11" i="20"/>
  <c r="FC11" i="20"/>
  <c r="EH11" i="20"/>
  <c r="L11" i="20" s="1"/>
  <c r="EI11" i="20"/>
  <c r="EJ11" i="20"/>
  <c r="EU11" i="20"/>
  <c r="EP11" i="20"/>
  <c r="EQ11" i="20"/>
  <c r="ES11" i="20"/>
  <c r="FB11" i="20"/>
  <c r="EM11" i="20"/>
  <c r="FA11" i="20"/>
  <c r="EO11" i="20"/>
  <c r="AK11" i="20" s="1"/>
  <c r="EW11" i="20"/>
  <c r="DY12" i="20"/>
  <c r="DK12" i="20"/>
  <c r="CU12" i="20"/>
  <c r="CE12" i="20"/>
  <c r="BO12" i="20"/>
  <c r="BE12" i="20"/>
  <c r="AW12" i="20"/>
  <c r="AO12" i="20"/>
  <c r="W12" i="20"/>
  <c r="I12" i="20"/>
  <c r="DS12" i="20"/>
  <c r="DG12" i="20"/>
  <c r="CQ12" i="20"/>
  <c r="CA12" i="20"/>
  <c r="BK12" i="20"/>
  <c r="DO12" i="20"/>
  <c r="DC12" i="20"/>
  <c r="CM12" i="20"/>
  <c r="BW12" i="20"/>
  <c r="BI12" i="20"/>
  <c r="BA12" i="20"/>
  <c r="AS12" i="20"/>
  <c r="AC12" i="20"/>
  <c r="S12" i="20"/>
  <c r="DN12" i="20"/>
  <c r="DB12" i="20"/>
  <c r="CL12" i="20"/>
  <c r="BV12" i="20"/>
  <c r="BH12" i="20"/>
  <c r="AZ12" i="20"/>
  <c r="AR12" i="20"/>
  <c r="Z12" i="20"/>
  <c r="R12" i="20"/>
  <c r="DM12" i="20"/>
  <c r="CY12" i="20"/>
  <c r="CI12" i="20"/>
  <c r="BS12" i="20"/>
  <c r="BG12" i="20"/>
  <c r="AY12" i="20"/>
  <c r="AQ12" i="20"/>
  <c r="Y12" i="20"/>
  <c r="Q12" i="20"/>
  <c r="DF12" i="20"/>
  <c r="BN12" i="20"/>
  <c r="AU12" i="20"/>
  <c r="U12" i="20"/>
  <c r="CX12" i="20"/>
  <c r="BJ12" i="20"/>
  <c r="AT12" i="20"/>
  <c r="T12" i="20"/>
  <c r="CT12" i="20"/>
  <c r="BF12" i="20"/>
  <c r="AP12" i="20"/>
  <c r="J12" i="20"/>
  <c r="CP12" i="20"/>
  <c r="BD12" i="20"/>
  <c r="AL12" i="20"/>
  <c r="H12" i="20"/>
  <c r="DV12" i="20"/>
  <c r="CH12" i="20"/>
  <c r="BC12" i="20"/>
  <c r="AI12" i="20"/>
  <c r="DP12" i="20"/>
  <c r="CD12" i="20"/>
  <c r="BB12" i="20"/>
  <c r="AF12" i="20"/>
  <c r="DL12" i="20"/>
  <c r="BZ12" i="20"/>
  <c r="AX12" i="20"/>
  <c r="X12" i="20"/>
  <c r="DJ12" i="20"/>
  <c r="BR12" i="20"/>
  <c r="AV12" i="20"/>
  <c r="V12" i="20"/>
  <c r="FC12" i="20"/>
  <c r="EW12" i="20"/>
  <c r="CK12" i="20" s="1"/>
  <c r="FE12" i="20"/>
  <c r="EL12" i="20"/>
  <c r="EJ12" i="20"/>
  <c r="EK12" i="20"/>
  <c r="ET12" i="20"/>
  <c r="EH12" i="20"/>
  <c r="ER12" i="20"/>
  <c r="EI12" i="20"/>
  <c r="ES12" i="20"/>
  <c r="EM12" i="20"/>
  <c r="EV12" i="20"/>
  <c r="FF12" i="20"/>
  <c r="EQ12" i="20"/>
  <c r="EU12" i="20"/>
  <c r="FD12" i="20"/>
  <c r="EO12" i="20"/>
  <c r="FG12" i="20"/>
  <c r="FB12" i="20"/>
  <c r="EZ12" i="20"/>
  <c r="EN12" i="20"/>
  <c r="EP12" i="20"/>
  <c r="EY12" i="20"/>
  <c r="EX12" i="20"/>
  <c r="CO12" i="20" s="1"/>
  <c r="FA12" i="20"/>
  <c r="BU195" i="20"/>
  <c r="DV228" i="20"/>
  <c r="CI228" i="20"/>
  <c r="CM228" i="20"/>
  <c r="AQ228" i="20"/>
  <c r="EV228" i="20"/>
  <c r="BA228" i="20"/>
  <c r="AU228" i="20"/>
  <c r="V228" i="20"/>
  <c r="FC228" i="20"/>
  <c r="DS228" i="20"/>
  <c r="EL228" i="20"/>
  <c r="DY228" i="20"/>
  <c r="EH228" i="20"/>
  <c r="EW166" i="20"/>
  <c r="AS166" i="20"/>
  <c r="EV166" i="20"/>
  <c r="X166" i="20"/>
  <c r="AC166" i="20"/>
  <c r="AI166" i="20"/>
  <c r="AL166" i="20"/>
  <c r="Y166" i="20"/>
  <c r="EI166" i="20"/>
  <c r="BH166" i="20"/>
  <c r="DO166" i="20"/>
  <c r="BJ166" i="20"/>
  <c r="BM102" i="20"/>
  <c r="DD71" i="20"/>
  <c r="BU102" i="20"/>
  <c r="CV40" i="20"/>
  <c r="BL40" i="20"/>
  <c r="CJ195" i="20"/>
  <c r="CS195" i="20"/>
  <c r="EI228" i="20"/>
  <c r="AX228" i="20"/>
  <c r="EM228" i="20"/>
  <c r="BH228" i="20"/>
  <c r="AT228" i="20"/>
  <c r="BK228" i="20"/>
  <c r="BC228" i="20"/>
  <c r="AL228" i="20"/>
  <c r="I228" i="20"/>
  <c r="ER228" i="20"/>
  <c r="ET228" i="20"/>
  <c r="EO228" i="20"/>
  <c r="EP228" i="20"/>
  <c r="CC133" i="20"/>
  <c r="BU133" i="20"/>
  <c r="CA166" i="20"/>
  <c r="DY166" i="20"/>
  <c r="W166" i="20"/>
  <c r="AV166" i="20"/>
  <c r="AW166" i="20"/>
  <c r="AX166" i="20"/>
  <c r="BA166" i="20"/>
  <c r="AQ166" i="20"/>
  <c r="EQ166" i="20"/>
  <c r="BV166" i="20"/>
  <c r="EK166" i="20"/>
  <c r="BZ166" i="20"/>
  <c r="CO40" i="20"/>
  <c r="CJ40" i="20"/>
  <c r="T228" i="20"/>
  <c r="EJ228" i="20"/>
  <c r="J228" i="20"/>
  <c r="DC228" i="20"/>
  <c r="BN228" i="20"/>
  <c r="CL228" i="20"/>
  <c r="BS228" i="20"/>
  <c r="BT228" i="20" s="1"/>
  <c r="AV228" i="20"/>
  <c r="W228" i="20"/>
  <c r="FD228" i="20"/>
  <c r="FB228" i="20"/>
  <c r="EW228" i="20"/>
  <c r="EX228" i="20"/>
  <c r="S166" i="20"/>
  <c r="U166" i="20"/>
  <c r="AU166" i="20"/>
  <c r="BI166" i="20"/>
  <c r="BK166" i="20"/>
  <c r="BN166" i="20"/>
  <c r="BO166" i="20"/>
  <c r="AY166" i="20"/>
  <c r="EY166" i="20"/>
  <c r="CL166" i="20"/>
  <c r="ES166" i="20"/>
  <c r="CP166" i="20"/>
  <c r="DZ133" i="20"/>
  <c r="BP102" i="20"/>
  <c r="BL102" i="20"/>
  <c r="DZ40" i="20"/>
  <c r="BQ40" i="20"/>
  <c r="CN40" i="20"/>
  <c r="BY40" i="20"/>
  <c r="CR40" i="20"/>
  <c r="BY195" i="20"/>
  <c r="X228" i="20"/>
  <c r="AY228" i="20"/>
  <c r="AP228" i="20"/>
  <c r="EU228" i="20"/>
  <c r="DM228" i="20"/>
  <c r="DJ228" i="20"/>
  <c r="CQ228" i="20"/>
  <c r="BD228" i="20"/>
  <c r="AO228" i="20"/>
  <c r="BJ228" i="20"/>
  <c r="BE228" i="20"/>
  <c r="FE228" i="20"/>
  <c r="FF228" i="20"/>
  <c r="DE133" i="20"/>
  <c r="DH133" i="20"/>
  <c r="CC71" i="20"/>
  <c r="DA71" i="20"/>
  <c r="AK71" i="20"/>
  <c r="CT166" i="20"/>
  <c r="AP166" i="20"/>
  <c r="BF166" i="20"/>
  <c r="CE166" i="20"/>
  <c r="CH166" i="20"/>
  <c r="CM166" i="20"/>
  <c r="CQ166" i="20"/>
  <c r="BG166" i="20"/>
  <c r="FG166" i="20"/>
  <c r="DB166" i="20"/>
  <c r="FA166" i="20"/>
  <c r="DF166" i="20"/>
  <c r="CJ102" i="20"/>
  <c r="BX102" i="20"/>
  <c r="CB102" i="20"/>
  <c r="CW40" i="20"/>
  <c r="CV195" i="20"/>
  <c r="Y228" i="20"/>
  <c r="FG228" i="20"/>
  <c r="BG228" i="20"/>
  <c r="R228" i="20"/>
  <c r="EZ228" i="20"/>
  <c r="CW228" i="20" s="1"/>
  <c r="EK228" i="20"/>
  <c r="DN228" i="20"/>
  <c r="BV228" i="20"/>
  <c r="AW228" i="20"/>
  <c r="BZ228" i="20"/>
  <c r="BO228" i="20"/>
  <c r="BY133" i="20"/>
  <c r="CB133" i="20"/>
  <c r="BX133" i="20"/>
  <c r="BM133" i="20"/>
  <c r="BC166" i="20"/>
  <c r="V166" i="20"/>
  <c r="BD166" i="20"/>
  <c r="CD166" i="20"/>
  <c r="DG166" i="20"/>
  <c r="DJ166" i="20"/>
  <c r="DK166" i="20"/>
  <c r="DL166" i="20"/>
  <c r="BS166" i="20"/>
  <c r="R166" i="20"/>
  <c r="DN166" i="20"/>
  <c r="T166" i="20"/>
  <c r="DP166" i="20"/>
  <c r="CC10" i="20"/>
  <c r="CB10" i="20"/>
  <c r="CR10" i="20"/>
  <c r="BP10" i="20"/>
  <c r="CN227" i="20"/>
  <c r="CJ227" i="20"/>
  <c r="CG10" i="20"/>
  <c r="BQ10" i="20"/>
  <c r="CJ10" i="20"/>
  <c r="CV10" i="20"/>
  <c r="BX10" i="20"/>
  <c r="BM10" i="20"/>
  <c r="CN10" i="20"/>
  <c r="CO227" i="20"/>
  <c r="BT10" i="20"/>
  <c r="BY227" i="20"/>
  <c r="BU10" i="20"/>
  <c r="BL10" i="20"/>
  <c r="CW71" i="20"/>
  <c r="BQ102" i="20"/>
  <c r="CN102" i="20"/>
  <c r="BY102" i="20"/>
  <c r="CR102" i="20"/>
  <c r="CO195" i="20"/>
  <c r="CN133" i="20"/>
  <c r="BP133" i="20"/>
  <c r="CS133" i="20"/>
  <c r="BM71" i="20"/>
  <c r="FB72" i="20"/>
  <c r="ET72" i="20"/>
  <c r="EL72" i="20"/>
  <c r="DP72" i="20"/>
  <c r="FA72" i="20"/>
  <c r="ES72" i="20"/>
  <c r="EK72" i="20"/>
  <c r="DO72" i="20"/>
  <c r="EZ72" i="20"/>
  <c r="ER72" i="20"/>
  <c r="EJ72" i="20"/>
  <c r="FG72" i="20"/>
  <c r="EY72" i="20"/>
  <c r="EQ72" i="20"/>
  <c r="EI72" i="20"/>
  <c r="DM72" i="20"/>
  <c r="CY72" i="20"/>
  <c r="FF72" i="20"/>
  <c r="EX72" i="20"/>
  <c r="EP72" i="20"/>
  <c r="EH72" i="20"/>
  <c r="DL72" i="20"/>
  <c r="FE72" i="20"/>
  <c r="EW72" i="20"/>
  <c r="EO72" i="20"/>
  <c r="DY72" i="20"/>
  <c r="DK72" i="20"/>
  <c r="FD72" i="20"/>
  <c r="DN72" i="20"/>
  <c r="CT72" i="20"/>
  <c r="CD72" i="20"/>
  <c r="BN72" i="20"/>
  <c r="BD72" i="20"/>
  <c r="AV72" i="20"/>
  <c r="AL72" i="20"/>
  <c r="V72" i="20"/>
  <c r="H72" i="20"/>
  <c r="FC72" i="20"/>
  <c r="DJ72" i="20"/>
  <c r="CQ72" i="20"/>
  <c r="CA72" i="20"/>
  <c r="BK72" i="20"/>
  <c r="BC72" i="20"/>
  <c r="AU72" i="20"/>
  <c r="AI72" i="20"/>
  <c r="U72" i="20"/>
  <c r="EV72" i="20"/>
  <c r="CG72" i="20" s="1"/>
  <c r="DG72" i="20"/>
  <c r="CP72" i="20"/>
  <c r="BZ72" i="20"/>
  <c r="BJ72" i="20"/>
  <c r="BB72" i="20"/>
  <c r="AT72" i="20"/>
  <c r="AF72" i="20"/>
  <c r="T72" i="20"/>
  <c r="EU72" i="20"/>
  <c r="DF72" i="20"/>
  <c r="CM72" i="20"/>
  <c r="BW72" i="20"/>
  <c r="BI72" i="20"/>
  <c r="BA72" i="20"/>
  <c r="AS72" i="20"/>
  <c r="AC72" i="20"/>
  <c r="S72" i="20"/>
  <c r="EN72" i="20"/>
  <c r="DC72" i="20"/>
  <c r="CL72" i="20"/>
  <c r="BV72" i="20"/>
  <c r="BH72" i="20"/>
  <c r="AZ72" i="20"/>
  <c r="AR72" i="20"/>
  <c r="Z72" i="20"/>
  <c r="R72" i="20"/>
  <c r="DV72" i="20"/>
  <c r="CX72" i="20"/>
  <c r="CH72" i="20"/>
  <c r="BR72" i="20"/>
  <c r="BF72" i="20"/>
  <c r="AX72" i="20"/>
  <c r="AP72" i="20"/>
  <c r="X72" i="20"/>
  <c r="J72" i="20"/>
  <c r="EM72" i="20"/>
  <c r="BG72" i="20"/>
  <c r="Q72" i="20"/>
  <c r="DS72" i="20"/>
  <c r="BE72" i="20"/>
  <c r="I72" i="20"/>
  <c r="DB72" i="20"/>
  <c r="AY72" i="20"/>
  <c r="CU72" i="20"/>
  <c r="AW72" i="20"/>
  <c r="CI72" i="20"/>
  <c r="AQ72" i="20"/>
  <c r="CE72" i="20"/>
  <c r="CF72" i="20" s="1"/>
  <c r="AO72" i="20"/>
  <c r="BS72" i="20"/>
  <c r="Y72" i="20"/>
  <c r="BO72" i="20"/>
  <c r="W72" i="20"/>
  <c r="FB196" i="20"/>
  <c r="ET196" i="20"/>
  <c r="EL196" i="20"/>
  <c r="DP196" i="20"/>
  <c r="DF196" i="20"/>
  <c r="CP196" i="20"/>
  <c r="BZ196" i="20"/>
  <c r="BJ196" i="20"/>
  <c r="BB196" i="20"/>
  <c r="AT196" i="20"/>
  <c r="AF196" i="20"/>
  <c r="T196" i="20"/>
  <c r="FA196" i="20"/>
  <c r="ES196" i="20"/>
  <c r="EK196" i="20"/>
  <c r="DO196" i="20"/>
  <c r="DC196" i="20"/>
  <c r="CM196" i="20"/>
  <c r="BW196" i="20"/>
  <c r="BI196" i="20"/>
  <c r="BA196" i="20"/>
  <c r="AS196" i="20"/>
  <c r="AC196" i="20"/>
  <c r="S196" i="20"/>
  <c r="EZ196" i="20"/>
  <c r="ER196" i="20"/>
  <c r="EJ196" i="20"/>
  <c r="DN196" i="20"/>
  <c r="DB196" i="20"/>
  <c r="CL196" i="20"/>
  <c r="BV196" i="20"/>
  <c r="BH196" i="20"/>
  <c r="AZ196" i="20"/>
  <c r="AR196" i="20"/>
  <c r="Z196" i="20"/>
  <c r="R196" i="20"/>
  <c r="FG196" i="20"/>
  <c r="EY196" i="20"/>
  <c r="CS196" i="20" s="1"/>
  <c r="EQ196" i="20"/>
  <c r="EI196" i="20"/>
  <c r="DM196" i="20"/>
  <c r="CY196" i="20"/>
  <c r="CI196" i="20"/>
  <c r="BS196" i="20"/>
  <c r="BG196" i="20"/>
  <c r="AY196" i="20"/>
  <c r="AQ196" i="20"/>
  <c r="Y196" i="20"/>
  <c r="Q196" i="20"/>
  <c r="EX196" i="20"/>
  <c r="EH196" i="20"/>
  <c r="CX196" i="20"/>
  <c r="BR196" i="20"/>
  <c r="AX196" i="20"/>
  <c r="X196" i="20"/>
  <c r="EW196" i="20"/>
  <c r="DY196" i="20"/>
  <c r="CU196" i="20"/>
  <c r="BO196" i="20"/>
  <c r="AW196" i="20"/>
  <c r="W196" i="20"/>
  <c r="EV196" i="20"/>
  <c r="DV196" i="20"/>
  <c r="CT196" i="20"/>
  <c r="BN196" i="20"/>
  <c r="AV196" i="20"/>
  <c r="V196" i="20"/>
  <c r="EU196" i="20"/>
  <c r="DS196" i="20"/>
  <c r="CQ196" i="20"/>
  <c r="CR196" i="20" s="1"/>
  <c r="BK196" i="20"/>
  <c r="AU196" i="20"/>
  <c r="U196" i="20"/>
  <c r="EP196" i="20"/>
  <c r="CH196" i="20"/>
  <c r="AP196" i="20"/>
  <c r="EO196" i="20"/>
  <c r="CE196" i="20"/>
  <c r="AO196" i="20"/>
  <c r="EN196" i="20"/>
  <c r="CD196" i="20"/>
  <c r="AL196" i="20"/>
  <c r="EM196" i="20"/>
  <c r="CA196" i="20"/>
  <c r="AI196" i="20"/>
  <c r="FF196" i="20"/>
  <c r="DL196" i="20"/>
  <c r="BF196" i="20"/>
  <c r="J196" i="20"/>
  <c r="FD196" i="20"/>
  <c r="DJ196" i="20"/>
  <c r="BD196" i="20"/>
  <c r="H196" i="20"/>
  <c r="DK196" i="20"/>
  <c r="DG196" i="20"/>
  <c r="BE196" i="20"/>
  <c r="BC196" i="20"/>
  <c r="I196" i="20"/>
  <c r="FE196" i="20"/>
  <c r="FC196" i="20"/>
  <c r="FG103" i="20"/>
  <c r="EY103" i="20"/>
  <c r="EQ103" i="20"/>
  <c r="EI103" i="20"/>
  <c r="DM103" i="20"/>
  <c r="CY103" i="20"/>
  <c r="CI103" i="20"/>
  <c r="BS103" i="20"/>
  <c r="BG103" i="20"/>
  <c r="AY103" i="20"/>
  <c r="AQ103" i="20"/>
  <c r="Y103" i="20"/>
  <c r="Q103" i="20"/>
  <c r="FF103" i="20"/>
  <c r="EX103" i="20"/>
  <c r="EP103" i="20"/>
  <c r="EH103" i="20"/>
  <c r="DL103" i="20"/>
  <c r="CX103" i="20"/>
  <c r="CH103" i="20"/>
  <c r="BR103" i="20"/>
  <c r="BF103" i="20"/>
  <c r="AX103" i="20"/>
  <c r="AP103" i="20"/>
  <c r="X103" i="20"/>
  <c r="J103" i="20"/>
  <c r="FE103" i="20"/>
  <c r="EW103" i="20"/>
  <c r="EO103" i="20"/>
  <c r="DY103" i="20"/>
  <c r="DK103" i="20"/>
  <c r="CU103" i="20"/>
  <c r="CE103" i="20"/>
  <c r="BO103" i="20"/>
  <c r="BE103" i="20"/>
  <c r="AW103" i="20"/>
  <c r="AO103" i="20"/>
  <c r="W103" i="20"/>
  <c r="I103" i="20"/>
  <c r="FD103" i="20"/>
  <c r="EV103" i="20"/>
  <c r="EN103" i="20"/>
  <c r="DV103" i="20"/>
  <c r="DJ103" i="20"/>
  <c r="CT103" i="20"/>
  <c r="CD103" i="20"/>
  <c r="BN103" i="20"/>
  <c r="BD103" i="20"/>
  <c r="AV103" i="20"/>
  <c r="AL103" i="20"/>
  <c r="V103" i="20"/>
  <c r="H103" i="20"/>
  <c r="FC103" i="20"/>
  <c r="EU103" i="20"/>
  <c r="EM103" i="20"/>
  <c r="DS103" i="20"/>
  <c r="DG103" i="20"/>
  <c r="CQ103" i="20"/>
  <c r="CA103" i="20"/>
  <c r="BK103" i="20"/>
  <c r="BC103" i="20"/>
  <c r="AU103" i="20"/>
  <c r="AI103" i="20"/>
  <c r="U103" i="20"/>
  <c r="FB103" i="20"/>
  <c r="ET103" i="20"/>
  <c r="EL103" i="20"/>
  <c r="DP103" i="20"/>
  <c r="DF103" i="20"/>
  <c r="CP103" i="20"/>
  <c r="BZ103" i="20"/>
  <c r="BJ103" i="20"/>
  <c r="BB103" i="20"/>
  <c r="AT103" i="20"/>
  <c r="AF103" i="20"/>
  <c r="T103" i="20"/>
  <c r="ES103" i="20"/>
  <c r="BU103" i="20" s="1"/>
  <c r="CM103" i="20"/>
  <c r="AS103" i="20"/>
  <c r="ER103" i="20"/>
  <c r="CL103" i="20"/>
  <c r="AR103" i="20"/>
  <c r="EK103" i="20"/>
  <c r="BW103" i="20"/>
  <c r="AC103" i="20"/>
  <c r="EJ103" i="20"/>
  <c r="BV103" i="20"/>
  <c r="Z103" i="20"/>
  <c r="DO103" i="20"/>
  <c r="BI103" i="20"/>
  <c r="S103" i="20"/>
  <c r="DN103" i="20"/>
  <c r="BH103" i="20"/>
  <c r="R103" i="20"/>
  <c r="DC103" i="20"/>
  <c r="DB103" i="20"/>
  <c r="BA103" i="20"/>
  <c r="AZ103" i="20"/>
  <c r="FA103" i="20"/>
  <c r="EZ103" i="20"/>
  <c r="CW102" i="20"/>
  <c r="CC195" i="20"/>
  <c r="BL133" i="20"/>
  <c r="CG133" i="20"/>
  <c r="CF133" i="20"/>
  <c r="BL71" i="20"/>
  <c r="BP71" i="20"/>
  <c r="CS71" i="20"/>
  <c r="FG41" i="20"/>
  <c r="EY41" i="20"/>
  <c r="EQ41" i="20"/>
  <c r="EI41" i="20"/>
  <c r="DM41" i="20"/>
  <c r="CY41" i="20"/>
  <c r="CI41" i="20"/>
  <c r="BS41" i="20"/>
  <c r="BG41" i="20"/>
  <c r="AY41" i="20"/>
  <c r="AQ41" i="20"/>
  <c r="Y41" i="20"/>
  <c r="Q41" i="20"/>
  <c r="FF41" i="20"/>
  <c r="EX41" i="20"/>
  <c r="EP41" i="20"/>
  <c r="EH41" i="20"/>
  <c r="DL41" i="20"/>
  <c r="CX41" i="20"/>
  <c r="CH41" i="20"/>
  <c r="BR41" i="20"/>
  <c r="BF41" i="20"/>
  <c r="AX41" i="20"/>
  <c r="AP41" i="20"/>
  <c r="X41" i="20"/>
  <c r="J41" i="20"/>
  <c r="FE41" i="20"/>
  <c r="EW41" i="20"/>
  <c r="EO41" i="20"/>
  <c r="DY41" i="20"/>
  <c r="DK41" i="20"/>
  <c r="CU41" i="20"/>
  <c r="CE41" i="20"/>
  <c r="BO41" i="20"/>
  <c r="BE41" i="20"/>
  <c r="AW41" i="20"/>
  <c r="AO41" i="20"/>
  <c r="W41" i="20"/>
  <c r="I41" i="20"/>
  <c r="FD41" i="20"/>
  <c r="EV41" i="20"/>
  <c r="EN41" i="20"/>
  <c r="DV41" i="20"/>
  <c r="DJ41" i="20"/>
  <c r="CT41" i="20"/>
  <c r="CD41" i="20"/>
  <c r="BN41" i="20"/>
  <c r="BD41" i="20"/>
  <c r="AV41" i="20"/>
  <c r="AL41" i="20"/>
  <c r="V41" i="20"/>
  <c r="H41" i="20"/>
  <c r="FC41" i="20"/>
  <c r="EU41" i="20"/>
  <c r="EM41" i="20"/>
  <c r="DS41" i="20"/>
  <c r="DG41" i="20"/>
  <c r="CQ41" i="20"/>
  <c r="CA41" i="20"/>
  <c r="BK41" i="20"/>
  <c r="BC41" i="20"/>
  <c r="AU41" i="20"/>
  <c r="AI41" i="20"/>
  <c r="U41" i="20"/>
  <c r="FB41" i="20"/>
  <c r="ET41" i="20"/>
  <c r="EL41" i="20"/>
  <c r="DP41" i="20"/>
  <c r="DF41" i="20"/>
  <c r="CP41" i="20"/>
  <c r="BZ41" i="20"/>
  <c r="BJ41" i="20"/>
  <c r="BB41" i="20"/>
  <c r="AT41" i="20"/>
  <c r="AF41" i="20"/>
  <c r="T41" i="20"/>
  <c r="FA41" i="20"/>
  <c r="DI41" i="20" s="1"/>
  <c r="ES41" i="20"/>
  <c r="EK41" i="20"/>
  <c r="O41" i="20" s="1"/>
  <c r="DO41" i="20"/>
  <c r="DC41" i="20"/>
  <c r="CM41" i="20"/>
  <c r="BW41" i="20"/>
  <c r="BI41" i="20"/>
  <c r="BA41" i="20"/>
  <c r="AS41" i="20"/>
  <c r="AC41" i="20"/>
  <c r="S41" i="20"/>
  <c r="DB41" i="20"/>
  <c r="CL41" i="20"/>
  <c r="BV41" i="20"/>
  <c r="BH41" i="20"/>
  <c r="EZ41" i="20"/>
  <c r="CW41" i="20" s="1"/>
  <c r="AZ41" i="20"/>
  <c r="ER41" i="20"/>
  <c r="BQ41" i="20" s="1"/>
  <c r="AR41" i="20"/>
  <c r="EJ41" i="20"/>
  <c r="Z41" i="20"/>
  <c r="DN41" i="20"/>
  <c r="R41" i="20"/>
  <c r="CV102" i="20"/>
  <c r="BP40" i="20"/>
  <c r="BU40" i="20"/>
  <c r="CN195" i="20"/>
  <c r="CV133" i="20"/>
  <c r="BT133" i="20"/>
  <c r="F134" i="20"/>
  <c r="FC134" i="20"/>
  <c r="EU134" i="20"/>
  <c r="EM134" i="20"/>
  <c r="DS134" i="20"/>
  <c r="DG134" i="20"/>
  <c r="CQ134" i="20"/>
  <c r="CA134" i="20"/>
  <c r="BK134" i="20"/>
  <c r="BC134" i="20"/>
  <c r="AU134" i="20"/>
  <c r="AI134" i="20"/>
  <c r="U134" i="20"/>
  <c r="FB134" i="20"/>
  <c r="ET134" i="20"/>
  <c r="EL134" i="20"/>
  <c r="DP134" i="20"/>
  <c r="DF134" i="20"/>
  <c r="CP134" i="20"/>
  <c r="BZ134" i="20"/>
  <c r="BJ134" i="20"/>
  <c r="BB134" i="20"/>
  <c r="AT134" i="20"/>
  <c r="AF134" i="20"/>
  <c r="T134" i="20"/>
  <c r="FA134" i="20"/>
  <c r="ES134" i="20"/>
  <c r="EK134" i="20"/>
  <c r="DO134" i="20"/>
  <c r="DC134" i="20"/>
  <c r="CM134" i="20"/>
  <c r="BW134" i="20"/>
  <c r="BI134" i="20"/>
  <c r="BA134" i="20"/>
  <c r="AS134" i="20"/>
  <c r="AC134" i="20"/>
  <c r="S134" i="20"/>
  <c r="EZ134" i="20"/>
  <c r="ER134" i="20"/>
  <c r="EJ134" i="20"/>
  <c r="DN134" i="20"/>
  <c r="DB134" i="20"/>
  <c r="CL134" i="20"/>
  <c r="BV134" i="20"/>
  <c r="BH134" i="20"/>
  <c r="AZ134" i="20"/>
  <c r="AR134" i="20"/>
  <c r="Z134" i="20"/>
  <c r="R134" i="20"/>
  <c r="FE134" i="20"/>
  <c r="EW134" i="20"/>
  <c r="EO134" i="20"/>
  <c r="DY134" i="20"/>
  <c r="DZ134" i="20" s="1"/>
  <c r="DK134" i="20"/>
  <c r="CU134" i="20"/>
  <c r="CE134" i="20"/>
  <c r="BO134" i="20"/>
  <c r="BE134" i="20"/>
  <c r="AW134" i="20"/>
  <c r="AO134" i="20"/>
  <c r="W134" i="20"/>
  <c r="I134" i="20"/>
  <c r="FF134" i="20"/>
  <c r="EI134" i="20"/>
  <c r="CT134" i="20"/>
  <c r="BF134" i="20"/>
  <c r="Y134" i="20"/>
  <c r="FD134" i="20"/>
  <c r="EH134" i="20"/>
  <c r="CI134" i="20"/>
  <c r="BD134" i="20"/>
  <c r="X134" i="20"/>
  <c r="EY134" i="20"/>
  <c r="DV134" i="20"/>
  <c r="CH134" i="20"/>
  <c r="AY134" i="20"/>
  <c r="V134" i="20"/>
  <c r="EX134" i="20"/>
  <c r="DM134" i="20"/>
  <c r="CD134" i="20"/>
  <c r="AX134" i="20"/>
  <c r="Q134" i="20"/>
  <c r="EV134" i="20"/>
  <c r="DL134" i="20"/>
  <c r="BS134" i="20"/>
  <c r="AV134" i="20"/>
  <c r="J134" i="20"/>
  <c r="EP134" i="20"/>
  <c r="CY134" i="20"/>
  <c r="BN134" i="20"/>
  <c r="AP134" i="20"/>
  <c r="EQ134" i="20"/>
  <c r="H134" i="20"/>
  <c r="EN134" i="20"/>
  <c r="DJ134" i="20"/>
  <c r="CX134" i="20"/>
  <c r="BR134" i="20"/>
  <c r="BG134" i="20"/>
  <c r="AQ134" i="20"/>
  <c r="AL134" i="20"/>
  <c r="FG134" i="20"/>
  <c r="EA134" i="20" s="1"/>
  <c r="D135" i="20"/>
  <c r="A135" i="20" s="1"/>
  <c r="CG71" i="20"/>
  <c r="CF71" i="20"/>
  <c r="CO133" i="20"/>
  <c r="CJ133" i="20"/>
  <c r="BU71" i="20"/>
  <c r="CV71" i="20"/>
  <c r="BT71" i="20"/>
  <c r="DD133" i="20"/>
  <c r="CC102" i="20"/>
  <c r="BT40" i="20"/>
  <c r="CB195" i="20"/>
  <c r="CJ71" i="20"/>
  <c r="BX195" i="20"/>
  <c r="CR195" i="20"/>
  <c r="BP195" i="20"/>
  <c r="BQ71" i="20"/>
  <c r="Z13" i="29"/>
  <c r="AD133" i="20"/>
  <c r="DT133" i="20"/>
  <c r="DA133" i="20"/>
  <c r="M71" i="20"/>
  <c r="N40" i="20"/>
  <c r="AB40" i="20"/>
  <c r="L227" i="20"/>
  <c r="K40" i="20"/>
  <c r="DA40" i="20"/>
  <c r="L40" i="20"/>
  <c r="CZ40" i="20"/>
  <c r="DW71" i="20"/>
  <c r="AK195" i="20"/>
  <c r="AG40" i="20"/>
  <c r="AD40" i="20"/>
  <c r="DU71" i="20"/>
  <c r="AD71" i="20"/>
  <c r="CZ71" i="20"/>
  <c r="DU133" i="20"/>
  <c r="AK133" i="20"/>
  <c r="EA71" i="20"/>
  <c r="DQ195" i="20"/>
  <c r="M133" i="20"/>
  <c r="AJ71" i="20"/>
  <c r="L133" i="20"/>
  <c r="K133" i="20"/>
  <c r="EA40" i="20"/>
  <c r="O133" i="20"/>
  <c r="AE40" i="20"/>
  <c r="DU40" i="20"/>
  <c r="AA71" i="20"/>
  <c r="AA133" i="20"/>
  <c r="DR40" i="20"/>
  <c r="DX133" i="20"/>
  <c r="AM133" i="20"/>
  <c r="N133" i="20"/>
  <c r="AB71" i="20"/>
  <c r="Y13" i="29"/>
  <c r="K71" i="20"/>
  <c r="DT40" i="20"/>
  <c r="N71" i="20"/>
  <c r="O71" i="20"/>
  <c r="AN133" i="20"/>
  <c r="L71" i="20"/>
  <c r="X13" i="29"/>
  <c r="DT71" i="20"/>
  <c r="DZ71" i="20"/>
  <c r="DD40" i="20"/>
  <c r="AN40" i="20"/>
  <c r="A72" i="20"/>
  <c r="AA40" i="20"/>
  <c r="D73" i="20"/>
  <c r="F72" i="20"/>
  <c r="AG71" i="20"/>
  <c r="DE102" i="20"/>
  <c r="AH40" i="20"/>
  <c r="AG165" i="20"/>
  <c r="DQ165" i="20"/>
  <c r="DW165" i="20"/>
  <c r="EF197" i="20"/>
  <c r="B198" i="20"/>
  <c r="ED197" i="20"/>
  <c r="EE197" i="20"/>
  <c r="A41" i="20"/>
  <c r="F41" i="20"/>
  <c r="D42" i="20"/>
  <c r="F11" i="20"/>
  <c r="B167" i="20"/>
  <c r="EV167" i="20" s="1"/>
  <c r="EF166" i="20"/>
  <c r="ED166" i="20"/>
  <c r="EE166" i="20"/>
  <c r="AJ227" i="20"/>
  <c r="AK102" i="20"/>
  <c r="EA102" i="20"/>
  <c r="DD102" i="20"/>
  <c r="DZ102" i="20"/>
  <c r="CZ102" i="20"/>
  <c r="DI102" i="20"/>
  <c r="DH102" i="20"/>
  <c r="AA102" i="20"/>
  <c r="AD102" i="20"/>
  <c r="AE102" i="20"/>
  <c r="AN102" i="20"/>
  <c r="DX102" i="20"/>
  <c r="DW102" i="20"/>
  <c r="N102" i="20"/>
  <c r="AH102" i="20"/>
  <c r="O102" i="20"/>
  <c r="L102" i="20"/>
  <c r="AG102" i="20"/>
  <c r="AB102" i="20"/>
  <c r="A103" i="20"/>
  <c r="F103" i="20"/>
  <c r="D104" i="20"/>
  <c r="DA102" i="20"/>
  <c r="DR102" i="20"/>
  <c r="K102" i="20"/>
  <c r="DQ102" i="20"/>
  <c r="M102" i="20"/>
  <c r="AM102" i="20"/>
  <c r="DT102" i="20"/>
  <c r="DU102" i="20"/>
  <c r="AJ102" i="20"/>
  <c r="A11" i="20"/>
  <c r="L195" i="20"/>
  <c r="N195" i="20"/>
  <c r="AE195" i="20"/>
  <c r="EA227" i="20"/>
  <c r="DU227" i="20"/>
  <c r="DT227" i="20"/>
  <c r="AG195" i="20"/>
  <c r="DD227" i="20"/>
  <c r="K227" i="20"/>
  <c r="CZ227" i="20"/>
  <c r="DZ195" i="20"/>
  <c r="DA227" i="20"/>
  <c r="AJ195" i="20"/>
  <c r="AH227" i="20"/>
  <c r="AM195" i="20"/>
  <c r="DX195" i="20"/>
  <c r="AN195" i="20"/>
  <c r="AE227" i="20"/>
  <c r="DU195" i="20"/>
  <c r="DW227" i="20"/>
  <c r="DI195" i="20"/>
  <c r="O227" i="20"/>
  <c r="AK227" i="20"/>
  <c r="DZ227" i="20"/>
  <c r="DI227" i="20"/>
  <c r="DR195" i="20"/>
  <c r="DE227" i="20"/>
  <c r="DX227" i="20"/>
  <c r="B41" i="32"/>
  <c r="M195" i="20"/>
  <c r="DA195" i="20"/>
  <c r="DR227" i="20"/>
  <c r="AA227" i="20"/>
  <c r="DH227" i="20"/>
  <c r="AH195" i="20"/>
  <c r="DE195" i="20"/>
  <c r="AD195" i="20"/>
  <c r="M227" i="20"/>
  <c r="AM227" i="20"/>
  <c r="EE227" i="20"/>
  <c r="EF227" i="20"/>
  <c r="CZ195" i="20"/>
  <c r="EA195" i="20"/>
  <c r="B229" i="20"/>
  <c r="ED228" i="20"/>
  <c r="A228" i="20"/>
  <c r="AA195" i="20"/>
  <c r="DD195" i="20"/>
  <c r="DT195" i="20"/>
  <c r="AN227" i="20"/>
  <c r="AB227" i="20"/>
  <c r="AG227" i="20"/>
  <c r="O195" i="20"/>
  <c r="DQ227" i="20"/>
  <c r="N227" i="20"/>
  <c r="K195" i="20"/>
  <c r="AB195" i="20"/>
  <c r="AD227" i="20"/>
  <c r="DW195" i="20"/>
  <c r="DH195" i="20"/>
  <c r="F196" i="20"/>
  <c r="D197" i="20"/>
  <c r="A196" i="20"/>
  <c r="B20" i="44"/>
  <c r="F12" i="20"/>
  <c r="D13" i="20"/>
  <c r="F167" i="20"/>
  <c r="D168" i="20"/>
  <c r="B43" i="20"/>
  <c r="ED42" i="20"/>
  <c r="EE42" i="20"/>
  <c r="EF42" i="20"/>
  <c r="B106" i="20"/>
  <c r="EF105" i="20"/>
  <c r="EE105" i="20"/>
  <c r="ED105" i="20"/>
  <c r="A12" i="20"/>
  <c r="B13" i="20"/>
  <c r="ED12" i="20"/>
  <c r="EE12" i="20"/>
  <c r="EF12" i="20"/>
  <c r="D231" i="20"/>
  <c r="F230" i="20"/>
  <c r="EF73" i="20"/>
  <c r="EE73" i="20"/>
  <c r="B74" i="20"/>
  <c r="ED73" i="20"/>
  <c r="ED135" i="20"/>
  <c r="EE135" i="20"/>
  <c r="B136" i="20"/>
  <c r="EF135" i="20"/>
  <c r="AJ165" i="20" l="1"/>
  <c r="CC165" i="20"/>
  <c r="DA165" i="20"/>
  <c r="CN165" i="20"/>
  <c r="AG11" i="20"/>
  <c r="CO165" i="20"/>
  <c r="DA11" i="20"/>
  <c r="S15" i="32" s="1"/>
  <c r="AH165" i="20"/>
  <c r="DZ165" i="20"/>
  <c r="CS165" i="20"/>
  <c r="AM11" i="20"/>
  <c r="AF15" i="10" s="1"/>
  <c r="EA165" i="20"/>
  <c r="AN165" i="20"/>
  <c r="DR165" i="20"/>
  <c r="DU165" i="20"/>
  <c r="AM165" i="20"/>
  <c r="DI165" i="20"/>
  <c r="DD165" i="20"/>
  <c r="DH165" i="20"/>
  <c r="DE165" i="20"/>
  <c r="BM165" i="20"/>
  <c r="BX165" i="20"/>
  <c r="AD165" i="20"/>
  <c r="O165" i="20"/>
  <c r="BY165" i="20"/>
  <c r="BQ165" i="20"/>
  <c r="N165" i="20"/>
  <c r="M165" i="20"/>
  <c r="K165" i="20"/>
  <c r="L165" i="20"/>
  <c r="CF165" i="20"/>
  <c r="CJ165" i="20"/>
  <c r="BL165" i="20"/>
  <c r="CG165" i="20"/>
  <c r="AA165" i="20"/>
  <c r="CB165" i="20"/>
  <c r="CO166" i="20"/>
  <c r="CW165" i="20"/>
  <c r="O14" i="10"/>
  <c r="AK165" i="20"/>
  <c r="CV165" i="20"/>
  <c r="EA72" i="20"/>
  <c r="CR165" i="20"/>
  <c r="AB165" i="20"/>
  <c r="CK165" i="20"/>
  <c r="CV228" i="20"/>
  <c r="CG228" i="20"/>
  <c r="CF228" i="20"/>
  <c r="AH11" i="20"/>
  <c r="U15" i="10" s="1"/>
  <c r="CW166" i="20"/>
  <c r="BM228" i="20"/>
  <c r="K15" i="30"/>
  <c r="DW11" i="20"/>
  <c r="T15" i="33" s="1"/>
  <c r="AD11" i="20"/>
  <c r="N15" i="10" s="1"/>
  <c r="AJ11" i="20"/>
  <c r="Z15" i="10" s="1"/>
  <c r="N14" i="10"/>
  <c r="BX228" i="20"/>
  <c r="M11" i="20"/>
  <c r="L15" i="30" s="1"/>
  <c r="T15" i="10"/>
  <c r="EA41" i="20"/>
  <c r="E15" i="33"/>
  <c r="E15" i="30"/>
  <c r="AA15" i="31"/>
  <c r="G15" i="29"/>
  <c r="U15" i="33"/>
  <c r="T16" i="31"/>
  <c r="AA16" i="31"/>
  <c r="T15" i="31"/>
  <c r="Q15" i="10"/>
  <c r="S15" i="10"/>
  <c r="J15" i="29"/>
  <c r="R15" i="31"/>
  <c r="L15" i="29"/>
  <c r="AC15" i="10"/>
  <c r="E16" i="33"/>
  <c r="S16" i="33"/>
  <c r="Q16" i="32"/>
  <c r="M16" i="33"/>
  <c r="Y15" i="33"/>
  <c r="Q15" i="31"/>
  <c r="AI15" i="10"/>
  <c r="W15" i="31"/>
  <c r="X15" i="31"/>
  <c r="P15" i="29"/>
  <c r="E16" i="29"/>
  <c r="G16" i="30"/>
  <c r="K16" i="33"/>
  <c r="DR11" i="20"/>
  <c r="I15" i="33" s="1"/>
  <c r="R16" i="31"/>
  <c r="AE16" i="10"/>
  <c r="K16" i="29"/>
  <c r="AC16" i="10"/>
  <c r="AI16" i="10"/>
  <c r="Q16" i="33"/>
  <c r="G16" i="32"/>
  <c r="Q16" i="10"/>
  <c r="Y16" i="33"/>
  <c r="K15" i="10"/>
  <c r="G15" i="10"/>
  <c r="E15" i="32"/>
  <c r="Y15" i="31"/>
  <c r="Z15" i="31"/>
  <c r="K16" i="10"/>
  <c r="AC16" i="33"/>
  <c r="S16" i="31"/>
  <c r="P16" i="29"/>
  <c r="G16" i="10"/>
  <c r="AK16" i="10"/>
  <c r="W16" i="33"/>
  <c r="Q15" i="29"/>
  <c r="S15" i="33"/>
  <c r="I15" i="30"/>
  <c r="S16" i="10"/>
  <c r="E16" i="32"/>
  <c r="G16" i="33"/>
  <c r="O16" i="32"/>
  <c r="G16" i="29"/>
  <c r="Q16" i="29"/>
  <c r="M16" i="10"/>
  <c r="AA15" i="10"/>
  <c r="U15" i="31"/>
  <c r="W15" i="10"/>
  <c r="AE15" i="10"/>
  <c r="AC15" i="33"/>
  <c r="G15" i="32"/>
  <c r="G15" i="33"/>
  <c r="E16" i="30"/>
  <c r="W16" i="10"/>
  <c r="Y16" i="10"/>
  <c r="I16" i="30"/>
  <c r="E16" i="10"/>
  <c r="Z16" i="31"/>
  <c r="Q16" i="31"/>
  <c r="J16" i="29"/>
  <c r="Y16" i="31"/>
  <c r="AA15" i="33"/>
  <c r="E15" i="29"/>
  <c r="O15" i="32"/>
  <c r="S15" i="31"/>
  <c r="AK15" i="10"/>
  <c r="W15" i="33"/>
  <c r="E15" i="10"/>
  <c r="M15" i="33"/>
  <c r="Q15" i="32"/>
  <c r="X16" i="31"/>
  <c r="O16" i="29"/>
  <c r="L16" i="29"/>
  <c r="U16" i="31"/>
  <c r="W16" i="31"/>
  <c r="O15" i="29"/>
  <c r="Q15" i="33"/>
  <c r="G15" i="30"/>
  <c r="M15" i="10"/>
  <c r="K15" i="29"/>
  <c r="Y15" i="10"/>
  <c r="K15" i="33"/>
  <c r="AG72" i="20"/>
  <c r="DD11" i="20"/>
  <c r="H15" i="32" s="1"/>
  <c r="DE11" i="20"/>
  <c r="I15" i="32" s="1"/>
  <c r="DH11" i="20"/>
  <c r="AE11" i="20"/>
  <c r="O15" i="10" s="1"/>
  <c r="CN166" i="20"/>
  <c r="AA72" i="20"/>
  <c r="DD41" i="20"/>
  <c r="DI11" i="20"/>
  <c r="AJ41" i="20"/>
  <c r="K11" i="20"/>
  <c r="J15" i="30" s="1"/>
  <c r="N11" i="20"/>
  <c r="M15" i="30" s="1"/>
  <c r="DI134" i="20"/>
  <c r="CR228" i="20"/>
  <c r="DT11" i="20"/>
  <c r="N15" i="33" s="1"/>
  <c r="M72" i="20"/>
  <c r="CB228" i="20"/>
  <c r="DZ11" i="20"/>
  <c r="Z15" i="33" s="1"/>
  <c r="AA11" i="20"/>
  <c r="H15" i="10" s="1"/>
  <c r="AB11" i="20"/>
  <c r="I15" i="10" s="1"/>
  <c r="AM134" i="20"/>
  <c r="DQ11" i="20"/>
  <c r="H15" i="33" s="1"/>
  <c r="DX72" i="20"/>
  <c r="H16" i="29"/>
  <c r="U15" i="29"/>
  <c r="BT166" i="20"/>
  <c r="CJ228" i="20"/>
  <c r="T16" i="29"/>
  <c r="CK228" i="20"/>
  <c r="T15" i="29"/>
  <c r="BU12" i="20"/>
  <c r="U16" i="29"/>
  <c r="DW72" i="20"/>
  <c r="H14" i="10"/>
  <c r="S15" i="29"/>
  <c r="BU166" i="20"/>
  <c r="H15" i="29"/>
  <c r="BM12" i="20"/>
  <c r="S16" i="29"/>
  <c r="I14" i="10"/>
  <c r="AN11" i="20"/>
  <c r="AG15" i="10" s="1"/>
  <c r="BL228" i="20"/>
  <c r="CW103" i="20"/>
  <c r="DX41" i="20"/>
  <c r="DU72" i="20"/>
  <c r="DU11" i="20"/>
  <c r="O15" i="33" s="1"/>
  <c r="DA41" i="20"/>
  <c r="AD72" i="20"/>
  <c r="O72" i="20"/>
  <c r="CF166" i="20"/>
  <c r="CS11" i="20"/>
  <c r="CW11" i="20"/>
  <c r="DE72" i="20"/>
  <c r="CW12" i="20"/>
  <c r="CV72" i="20"/>
  <c r="BY166" i="20"/>
  <c r="AG41" i="20"/>
  <c r="CR166" i="20"/>
  <c r="DZ41" i="20"/>
  <c r="BM11" i="20"/>
  <c r="CK11" i="20"/>
  <c r="DH41" i="20"/>
  <c r="DE41" i="20"/>
  <c r="AK41" i="20"/>
  <c r="CO228" i="20"/>
  <c r="BP166" i="20"/>
  <c r="AN134" i="20"/>
  <c r="AM41" i="20"/>
  <c r="BL166" i="20"/>
  <c r="DU41" i="20"/>
  <c r="BU41" i="20"/>
  <c r="AE72" i="20"/>
  <c r="AM72" i="20"/>
  <c r="AB72" i="20"/>
  <c r="CK103" i="20"/>
  <c r="CG166" i="20"/>
  <c r="BT72" i="20"/>
  <c r="CZ72" i="20"/>
  <c r="DA72" i="20"/>
  <c r="AN41" i="20"/>
  <c r="AH134" i="20"/>
  <c r="BY228" i="20"/>
  <c r="CB196" i="20"/>
  <c r="CC196" i="20"/>
  <c r="N72" i="20"/>
  <c r="CG11" i="20"/>
  <c r="BU11" i="20"/>
  <c r="L41" i="20"/>
  <c r="CV103" i="20"/>
  <c r="BT103" i="20"/>
  <c r="N41" i="20"/>
  <c r="AG134" i="20"/>
  <c r="CV11" i="20"/>
  <c r="BP196" i="20"/>
  <c r="BM134" i="20"/>
  <c r="DR134" i="20"/>
  <c r="BT196" i="20"/>
  <c r="BM166" i="20"/>
  <c r="CN103" i="20"/>
  <c r="CO196" i="20"/>
  <c r="BQ12" i="20"/>
  <c r="BL134" i="20"/>
  <c r="BL41" i="20"/>
  <c r="BP228" i="20"/>
  <c r="CS12" i="20"/>
  <c r="AA134" i="20"/>
  <c r="AB134" i="20"/>
  <c r="AB41" i="20"/>
  <c r="CZ41" i="20"/>
  <c r="BY12" i="20"/>
  <c r="M134" i="20"/>
  <c r="K134" i="20"/>
  <c r="DT134" i="20"/>
  <c r="AA41" i="20"/>
  <c r="AH41" i="20"/>
  <c r="K41" i="20"/>
  <c r="DR41" i="20"/>
  <c r="DE134" i="20"/>
  <c r="CC103" i="20"/>
  <c r="BQ196" i="20"/>
  <c r="CN196" i="20"/>
  <c r="BY196" i="20"/>
  <c r="CZ134" i="20"/>
  <c r="DQ134" i="20"/>
  <c r="DQ41" i="20"/>
  <c r="M41" i="20"/>
  <c r="L72" i="20"/>
  <c r="CC12" i="20"/>
  <c r="O11" i="20"/>
  <c r="N15" i="30" s="1"/>
  <c r="BL11" i="20"/>
  <c r="BQ166" i="20"/>
  <c r="CV166" i="20"/>
  <c r="CS228" i="20"/>
  <c r="N134" i="20"/>
  <c r="CJ166" i="20"/>
  <c r="CC166" i="20"/>
  <c r="CN228" i="20"/>
  <c r="CG12" i="20"/>
  <c r="AD134" i="20"/>
  <c r="L134" i="20"/>
  <c r="O134" i="20"/>
  <c r="AE134" i="20"/>
  <c r="DA134" i="20"/>
  <c r="AK134" i="20"/>
  <c r="AE41" i="20"/>
  <c r="FB167" i="20"/>
  <c r="DU134" i="20"/>
  <c r="AD41" i="20"/>
  <c r="CW134" i="20"/>
  <c r="DG167" i="20"/>
  <c r="DX134" i="20"/>
  <c r="DS13" i="20"/>
  <c r="DG13" i="20"/>
  <c r="CQ13" i="20"/>
  <c r="CA13" i="20"/>
  <c r="BK13" i="20"/>
  <c r="BC13" i="20"/>
  <c r="AU13" i="20"/>
  <c r="AI13" i="20"/>
  <c r="U13" i="20"/>
  <c r="DO13" i="20"/>
  <c r="DC13" i="20"/>
  <c r="CM13" i="20"/>
  <c r="BW13" i="20"/>
  <c r="BI13" i="20"/>
  <c r="BA13" i="20"/>
  <c r="AS13" i="20"/>
  <c r="AC13" i="20"/>
  <c r="S13" i="20"/>
  <c r="DM13" i="20"/>
  <c r="CY13" i="20"/>
  <c r="CI13" i="20"/>
  <c r="BS13" i="20"/>
  <c r="BG13" i="20"/>
  <c r="AY13" i="20"/>
  <c r="AQ13" i="20"/>
  <c r="Y13" i="20"/>
  <c r="Q13" i="20"/>
  <c r="DL13" i="20"/>
  <c r="CX13" i="20"/>
  <c r="CH13" i="20"/>
  <c r="BR13" i="20"/>
  <c r="BF13" i="20"/>
  <c r="AX13" i="20"/>
  <c r="AP13" i="20"/>
  <c r="X13" i="20"/>
  <c r="J13" i="20"/>
  <c r="DY13" i="20"/>
  <c r="DK13" i="20"/>
  <c r="CU13" i="20"/>
  <c r="CE13" i="20"/>
  <c r="BO13" i="20"/>
  <c r="BE13" i="20"/>
  <c r="AW13" i="20"/>
  <c r="AO13" i="20"/>
  <c r="W13" i="20"/>
  <c r="I13" i="20"/>
  <c r="DV13" i="20"/>
  <c r="CL13" i="20"/>
  <c r="BB13" i="20"/>
  <c r="V13" i="20"/>
  <c r="DP13" i="20"/>
  <c r="CD13" i="20"/>
  <c r="AZ13" i="20"/>
  <c r="T13" i="20"/>
  <c r="DN13" i="20"/>
  <c r="BZ13" i="20"/>
  <c r="AV13" i="20"/>
  <c r="R13" i="20"/>
  <c r="DJ13" i="20"/>
  <c r="BV13" i="20"/>
  <c r="AT13" i="20"/>
  <c r="H13" i="20"/>
  <c r="DF13" i="20"/>
  <c r="BN13" i="20"/>
  <c r="AR13" i="20"/>
  <c r="DB13" i="20"/>
  <c r="BJ13" i="20"/>
  <c r="AL13" i="20"/>
  <c r="CT13" i="20"/>
  <c r="BH13" i="20"/>
  <c r="AF13" i="20"/>
  <c r="CP13" i="20"/>
  <c r="BD13" i="20"/>
  <c r="Z13" i="20"/>
  <c r="EH13" i="20"/>
  <c r="ER13" i="20"/>
  <c r="EK13" i="20"/>
  <c r="EO13" i="20"/>
  <c r="EP13" i="20"/>
  <c r="EZ13" i="20"/>
  <c r="FA13" i="20"/>
  <c r="EW13" i="20"/>
  <c r="EX13" i="20"/>
  <c r="EI13" i="20"/>
  <c r="FE13" i="20"/>
  <c r="FF13" i="20"/>
  <c r="EQ13" i="20"/>
  <c r="EV13" i="20"/>
  <c r="ET13" i="20"/>
  <c r="EU13" i="20"/>
  <c r="FD13" i="20"/>
  <c r="EJ13" i="20"/>
  <c r="FB13" i="20"/>
  <c r="FC13" i="20"/>
  <c r="EN13" i="20"/>
  <c r="EY13" i="20"/>
  <c r="CS13" i="20" s="1"/>
  <c r="EL13" i="20"/>
  <c r="FG13" i="20"/>
  <c r="EM13" i="20"/>
  <c r="ES13" i="20"/>
  <c r="Q167" i="20"/>
  <c r="AV167" i="20"/>
  <c r="CK41" i="20"/>
  <c r="CO41" i="20"/>
  <c r="CJ41" i="20"/>
  <c r="AS167" i="20"/>
  <c r="A167" i="20"/>
  <c r="DL167" i="20"/>
  <c r="J167" i="20"/>
  <c r="BO167" i="20"/>
  <c r="EN167" i="20"/>
  <c r="AL167" i="20"/>
  <c r="CQ167" i="20"/>
  <c r="EL167" i="20"/>
  <c r="BW167" i="20"/>
  <c r="Z167" i="20"/>
  <c r="DP167" i="20"/>
  <c r="BH167" i="20"/>
  <c r="EQ167" i="20"/>
  <c r="CX167" i="20"/>
  <c r="FE167" i="20"/>
  <c r="BE167" i="20"/>
  <c r="DV167" i="20"/>
  <c r="V167" i="20"/>
  <c r="CA167" i="20"/>
  <c r="DF167" i="20"/>
  <c r="BA167" i="20"/>
  <c r="EY167" i="20"/>
  <c r="CP167" i="20"/>
  <c r="AR167" i="20"/>
  <c r="AQ167" i="20"/>
  <c r="CH167" i="20"/>
  <c r="EW167" i="20"/>
  <c r="AW167" i="20"/>
  <c r="DJ167" i="20"/>
  <c r="H167" i="20"/>
  <c r="BK167" i="20"/>
  <c r="BZ167" i="20"/>
  <c r="AC167" i="20"/>
  <c r="EI167" i="20"/>
  <c r="BJ167" i="20"/>
  <c r="R167" i="20"/>
  <c r="DO167" i="20"/>
  <c r="BR167" i="20"/>
  <c r="EO167" i="20"/>
  <c r="AO167" i="20"/>
  <c r="CT167" i="20"/>
  <c r="FC167" i="20"/>
  <c r="BC167" i="20"/>
  <c r="BB167" i="20"/>
  <c r="EZ167" i="20"/>
  <c r="CY167" i="20"/>
  <c r="AT167" i="20"/>
  <c r="BI167" i="20"/>
  <c r="S167" i="20"/>
  <c r="FF167" i="20"/>
  <c r="BF167" i="20"/>
  <c r="DY167" i="20"/>
  <c r="W167" i="20"/>
  <c r="CD167" i="20"/>
  <c r="EU167" i="20"/>
  <c r="AU167" i="20"/>
  <c r="AF167" i="20"/>
  <c r="EJ167" i="20"/>
  <c r="BS167" i="20"/>
  <c r="T167" i="20"/>
  <c r="FG167" i="20"/>
  <c r="CM167" i="20"/>
  <c r="EX167" i="20"/>
  <c r="AX167" i="20"/>
  <c r="DK167" i="20"/>
  <c r="I167" i="20"/>
  <c r="BN167" i="20"/>
  <c r="EM167" i="20"/>
  <c r="AI167" i="20"/>
  <c r="FA167" i="20"/>
  <c r="DB167" i="20"/>
  <c r="AY167" i="20"/>
  <c r="ER167" i="20"/>
  <c r="BG167" i="20"/>
  <c r="DM167" i="20"/>
  <c r="EP167" i="20"/>
  <c r="AP167" i="20"/>
  <c r="CU167" i="20"/>
  <c r="FD167" i="20"/>
  <c r="BD167" i="20"/>
  <c r="DS167" i="20"/>
  <c r="U167" i="20"/>
  <c r="EK167" i="20"/>
  <c r="BV167" i="20"/>
  <c r="Y167" i="20"/>
  <c r="DN167" i="20"/>
  <c r="ES167" i="20"/>
  <c r="CI167" i="20"/>
  <c r="EL229" i="20"/>
  <c r="AF229" i="20"/>
  <c r="BW229" i="20"/>
  <c r="EP229" i="20"/>
  <c r="AP229" i="20"/>
  <c r="BG229" i="20"/>
  <c r="BE229" i="20"/>
  <c r="BD229" i="20"/>
  <c r="AZ229" i="20"/>
  <c r="DK229" i="20"/>
  <c r="DG229" i="20"/>
  <c r="CP229" i="20"/>
  <c r="EK229" i="20"/>
  <c r="S229" i="20"/>
  <c r="BF229" i="20"/>
  <c r="CD229" i="20"/>
  <c r="AR229" i="20"/>
  <c r="U229" i="20"/>
  <c r="FC229" i="20"/>
  <c r="DJ229" i="20"/>
  <c r="BC229" i="20"/>
  <c r="AY229" i="20"/>
  <c r="CI229" i="20"/>
  <c r="BZ229" i="20"/>
  <c r="DO229" i="20"/>
  <c r="FF229" i="20"/>
  <c r="AX229" i="20"/>
  <c r="AU229" i="20"/>
  <c r="V229" i="20"/>
  <c r="EZ229" i="20"/>
  <c r="DN229" i="20"/>
  <c r="BK229" i="20"/>
  <c r="R229" i="20"/>
  <c r="AW229" i="20"/>
  <c r="BJ229" i="20"/>
  <c r="DC229" i="20"/>
  <c r="EX229" i="20"/>
  <c r="X229" i="20"/>
  <c r="W229" i="20"/>
  <c r="FD229" i="20"/>
  <c r="EN229" i="20"/>
  <c r="BS229" i="20"/>
  <c r="Z229" i="20"/>
  <c r="EJ229" i="20"/>
  <c r="EM229" i="20"/>
  <c r="BB229" i="20"/>
  <c r="CM229" i="20"/>
  <c r="EH229" i="20"/>
  <c r="J229" i="20"/>
  <c r="FE229" i="20"/>
  <c r="EQ229" i="20"/>
  <c r="BM229" i="20" s="1"/>
  <c r="DM229" i="20"/>
  <c r="AO229" i="20"/>
  <c r="EV229" i="20"/>
  <c r="I229" i="20"/>
  <c r="AV229" i="20"/>
  <c r="FB229" i="20"/>
  <c r="AT229" i="20"/>
  <c r="BI229" i="20"/>
  <c r="DL229" i="20"/>
  <c r="FG229" i="20"/>
  <c r="ER229" i="20"/>
  <c r="DS229" i="20"/>
  <c r="CQ229" i="20"/>
  <c r="EY229" i="20"/>
  <c r="BH229" i="20"/>
  <c r="CL229" i="20"/>
  <c r="H229" i="20"/>
  <c r="CU229" i="20"/>
  <c r="ET229" i="20"/>
  <c r="T229" i="20"/>
  <c r="BA229" i="20"/>
  <c r="CX229" i="20"/>
  <c r="EU229" i="20"/>
  <c r="DV229" i="20"/>
  <c r="BO229" i="20"/>
  <c r="Y229" i="20"/>
  <c r="DP229" i="20"/>
  <c r="FA229" i="20"/>
  <c r="AS229" i="20"/>
  <c r="CH229" i="20"/>
  <c r="DY229" i="20"/>
  <c r="CY229" i="20"/>
  <c r="BV229" i="20"/>
  <c r="AL229" i="20"/>
  <c r="AI229" i="20"/>
  <c r="EO229" i="20"/>
  <c r="EI229" i="20"/>
  <c r="BN229" i="20"/>
  <c r="DF229" i="20"/>
  <c r="ES229" i="20"/>
  <c r="AC229" i="20"/>
  <c r="BR229" i="20"/>
  <c r="DB229" i="20"/>
  <c r="CA229" i="20"/>
  <c r="AQ229" i="20"/>
  <c r="Q229" i="20"/>
  <c r="EW229" i="20"/>
  <c r="CT229" i="20"/>
  <c r="CE229" i="20"/>
  <c r="AJ134" i="20"/>
  <c r="CG134" i="20"/>
  <c r="BU134" i="20"/>
  <c r="CL167" i="20"/>
  <c r="CE167" i="20"/>
  <c r="CV134" i="20"/>
  <c r="DW134" i="20"/>
  <c r="DD134" i="20"/>
  <c r="DH134" i="20"/>
  <c r="ET167" i="20"/>
  <c r="X167" i="20"/>
  <c r="BQ103" i="20"/>
  <c r="AZ167" i="20"/>
  <c r="EH167" i="20"/>
  <c r="DC167" i="20"/>
  <c r="CB103" i="20"/>
  <c r="BL196" i="20"/>
  <c r="BM196" i="20"/>
  <c r="CO11" i="20"/>
  <c r="BX11" i="20"/>
  <c r="CB11" i="20"/>
  <c r="BL12" i="20"/>
  <c r="CC11" i="20"/>
  <c r="CF11" i="20"/>
  <c r="CN11" i="20"/>
  <c r="CR11" i="20"/>
  <c r="BT11" i="20"/>
  <c r="CS166" i="20"/>
  <c r="CB12" i="20"/>
  <c r="BQ11" i="20"/>
  <c r="CJ11" i="20"/>
  <c r="BT12" i="20"/>
  <c r="CR12" i="20"/>
  <c r="BP12" i="20"/>
  <c r="CZ11" i="20"/>
  <c r="R15" i="32" s="1"/>
  <c r="BP72" i="20"/>
  <c r="CC228" i="20"/>
  <c r="BQ228" i="20"/>
  <c r="CK166" i="20"/>
  <c r="CJ12" i="20"/>
  <c r="CF12" i="20"/>
  <c r="BP11" i="20"/>
  <c r="CV196" i="20"/>
  <c r="CN72" i="20"/>
  <c r="BL72" i="20"/>
  <c r="BQ72" i="20"/>
  <c r="BY72" i="20"/>
  <c r="BX12" i="20"/>
  <c r="CV12" i="20"/>
  <c r="BX166" i="20"/>
  <c r="CB166" i="20"/>
  <c r="CN12" i="20"/>
  <c r="BY11" i="20"/>
  <c r="D136" i="20"/>
  <c r="A136" i="20" s="1"/>
  <c r="FG135" i="20"/>
  <c r="EY135" i="20"/>
  <c r="EQ135" i="20"/>
  <c r="EI135" i="20"/>
  <c r="DM135" i="20"/>
  <c r="CY135" i="20"/>
  <c r="CI135" i="20"/>
  <c r="BS135" i="20"/>
  <c r="BG135" i="20"/>
  <c r="AY135" i="20"/>
  <c r="AQ135" i="20"/>
  <c r="Y135" i="20"/>
  <c r="Q135" i="20"/>
  <c r="FF135" i="20"/>
  <c r="EX135" i="20"/>
  <c r="EP135" i="20"/>
  <c r="EH135" i="20"/>
  <c r="DL135" i="20"/>
  <c r="CX135" i="20"/>
  <c r="CH135" i="20"/>
  <c r="BR135" i="20"/>
  <c r="BF135" i="20"/>
  <c r="AX135" i="20"/>
  <c r="AP135" i="20"/>
  <c r="X135" i="20"/>
  <c r="J135" i="20"/>
  <c r="FE135" i="20"/>
  <c r="EW135" i="20"/>
  <c r="CK135" i="20" s="1"/>
  <c r="EO135" i="20"/>
  <c r="DY135" i="20"/>
  <c r="DK135" i="20"/>
  <c r="CU135" i="20"/>
  <c r="CE135" i="20"/>
  <c r="BO135" i="20"/>
  <c r="BE135" i="20"/>
  <c r="AW135" i="20"/>
  <c r="AO135" i="20"/>
  <c r="W135" i="20"/>
  <c r="I135" i="20"/>
  <c r="FD135" i="20"/>
  <c r="EV135" i="20"/>
  <c r="EN135" i="20"/>
  <c r="DV135" i="20"/>
  <c r="DJ135" i="20"/>
  <c r="CT135" i="20"/>
  <c r="CD135" i="20"/>
  <c r="BN135" i="20"/>
  <c r="BD135" i="20"/>
  <c r="AV135" i="20"/>
  <c r="AL135" i="20"/>
  <c r="V135" i="20"/>
  <c r="H135" i="20"/>
  <c r="FA135" i="20"/>
  <c r="ES135" i="20"/>
  <c r="EK135" i="20"/>
  <c r="O135" i="20" s="1"/>
  <c r="DO135" i="20"/>
  <c r="DC135" i="20"/>
  <c r="CM135" i="20"/>
  <c r="BW135" i="20"/>
  <c r="BI135" i="20"/>
  <c r="BA135" i="20"/>
  <c r="AS135" i="20"/>
  <c r="AC135" i="20"/>
  <c r="S135" i="20"/>
  <c r="ER135" i="20"/>
  <c r="DF135" i="20"/>
  <c r="BK135" i="20"/>
  <c r="AR135" i="20"/>
  <c r="EM135" i="20"/>
  <c r="DB135" i="20"/>
  <c r="BJ135" i="20"/>
  <c r="AI135" i="20"/>
  <c r="EL135" i="20"/>
  <c r="CQ135" i="20"/>
  <c r="BH135" i="20"/>
  <c r="AF135" i="20"/>
  <c r="FC135" i="20"/>
  <c r="EJ135" i="20"/>
  <c r="CP135" i="20"/>
  <c r="BC135" i="20"/>
  <c r="Z135" i="20"/>
  <c r="FB135" i="20"/>
  <c r="DS135" i="20"/>
  <c r="CL135" i="20"/>
  <c r="BB135" i="20"/>
  <c r="U135" i="20"/>
  <c r="EU135" i="20"/>
  <c r="DN135" i="20"/>
  <c r="BZ135" i="20"/>
  <c r="AU135" i="20"/>
  <c r="R135" i="20"/>
  <c r="DP135" i="20"/>
  <c r="DG135" i="20"/>
  <c r="CA135" i="20"/>
  <c r="BV135" i="20"/>
  <c r="AZ135" i="20"/>
  <c r="AT135" i="20"/>
  <c r="EZ135" i="20"/>
  <c r="ET135" i="20"/>
  <c r="T135" i="20"/>
  <c r="F135" i="20"/>
  <c r="CO134" i="20"/>
  <c r="CJ134" i="20"/>
  <c r="CG41" i="20"/>
  <c r="CF41" i="20"/>
  <c r="FC42" i="20"/>
  <c r="EU42" i="20"/>
  <c r="EM42" i="20"/>
  <c r="DS42" i="20"/>
  <c r="DG42" i="20"/>
  <c r="CQ42" i="20"/>
  <c r="CA42" i="20"/>
  <c r="BK42" i="20"/>
  <c r="BC42" i="20"/>
  <c r="AU42" i="20"/>
  <c r="AI42" i="20"/>
  <c r="U42" i="20"/>
  <c r="FB42" i="20"/>
  <c r="ET42" i="20"/>
  <c r="EL42" i="20"/>
  <c r="DP42" i="20"/>
  <c r="DF42" i="20"/>
  <c r="CP42" i="20"/>
  <c r="BZ42" i="20"/>
  <c r="BJ42" i="20"/>
  <c r="BB42" i="20"/>
  <c r="AT42" i="20"/>
  <c r="AF42" i="20"/>
  <c r="T42" i="20"/>
  <c r="FA42" i="20"/>
  <c r="ES42" i="20"/>
  <c r="EK42" i="20"/>
  <c r="DO42" i="20"/>
  <c r="DC42" i="20"/>
  <c r="CM42" i="20"/>
  <c r="BW42" i="20"/>
  <c r="BI42" i="20"/>
  <c r="BA42" i="20"/>
  <c r="AS42" i="20"/>
  <c r="AC42" i="20"/>
  <c r="S42" i="20"/>
  <c r="EZ42" i="20"/>
  <c r="ER42" i="20"/>
  <c r="EJ42" i="20"/>
  <c r="DN42" i="20"/>
  <c r="DB42" i="20"/>
  <c r="CL42" i="20"/>
  <c r="BV42" i="20"/>
  <c r="BH42" i="20"/>
  <c r="AZ42" i="20"/>
  <c r="AR42" i="20"/>
  <c r="Z42" i="20"/>
  <c r="R42" i="20"/>
  <c r="FG42" i="20"/>
  <c r="EY42" i="20"/>
  <c r="CS42" i="20" s="1"/>
  <c r="EQ42" i="20"/>
  <c r="EI42" i="20"/>
  <c r="DM42" i="20"/>
  <c r="CY42" i="20"/>
  <c r="CI42" i="20"/>
  <c r="BS42" i="20"/>
  <c r="BG42" i="20"/>
  <c r="AY42" i="20"/>
  <c r="AQ42" i="20"/>
  <c r="Y42" i="20"/>
  <c r="Q42" i="20"/>
  <c r="FF42" i="20"/>
  <c r="EX42" i="20"/>
  <c r="EP42" i="20"/>
  <c r="EH42" i="20"/>
  <c r="DL42" i="20"/>
  <c r="CX42" i="20"/>
  <c r="CH42" i="20"/>
  <c r="BR42" i="20"/>
  <c r="BF42" i="20"/>
  <c r="AX42" i="20"/>
  <c r="AP42" i="20"/>
  <c r="X42" i="20"/>
  <c r="J42" i="20"/>
  <c r="FE42" i="20"/>
  <c r="EW42" i="20"/>
  <c r="CK42" i="20" s="1"/>
  <c r="EO42" i="20"/>
  <c r="DY42" i="20"/>
  <c r="DK42" i="20"/>
  <c r="CU42" i="20"/>
  <c r="CE42" i="20"/>
  <c r="BO42" i="20"/>
  <c r="BE42" i="20"/>
  <c r="AW42" i="20"/>
  <c r="AO42" i="20"/>
  <c r="W42" i="20"/>
  <c r="I42" i="20"/>
  <c r="EV42" i="20"/>
  <c r="AV42" i="20"/>
  <c r="EN42" i="20"/>
  <c r="AL42" i="20"/>
  <c r="DV42" i="20"/>
  <c r="V42" i="20"/>
  <c r="DJ42" i="20"/>
  <c r="H42" i="20"/>
  <c r="CT42" i="20"/>
  <c r="CD42" i="20"/>
  <c r="BN42" i="20"/>
  <c r="FD42" i="20"/>
  <c r="BD42" i="20"/>
  <c r="FF73" i="20"/>
  <c r="EX73" i="20"/>
  <c r="EP73" i="20"/>
  <c r="EH73" i="20"/>
  <c r="DL73" i="20"/>
  <c r="CX73" i="20"/>
  <c r="CH73" i="20"/>
  <c r="BR73" i="20"/>
  <c r="BF73" i="20"/>
  <c r="AX73" i="20"/>
  <c r="AP73" i="20"/>
  <c r="X73" i="20"/>
  <c r="J73" i="20"/>
  <c r="FE73" i="20"/>
  <c r="EW73" i="20"/>
  <c r="EO73" i="20"/>
  <c r="DY73" i="20"/>
  <c r="DK73" i="20"/>
  <c r="CU73" i="20"/>
  <c r="CE73" i="20"/>
  <c r="BO73" i="20"/>
  <c r="BE73" i="20"/>
  <c r="AW73" i="20"/>
  <c r="AO73" i="20"/>
  <c r="W73" i="20"/>
  <c r="I73" i="20"/>
  <c r="FD73" i="20"/>
  <c r="EV73" i="20"/>
  <c r="EN73" i="20"/>
  <c r="DV73" i="20"/>
  <c r="DJ73" i="20"/>
  <c r="CT73" i="20"/>
  <c r="CD73" i="20"/>
  <c r="BN73" i="20"/>
  <c r="BD73" i="20"/>
  <c r="AV73" i="20"/>
  <c r="AL73" i="20"/>
  <c r="V73" i="20"/>
  <c r="H73" i="20"/>
  <c r="FC73" i="20"/>
  <c r="EU73" i="20"/>
  <c r="EM73" i="20"/>
  <c r="DS73" i="20"/>
  <c r="DG73" i="20"/>
  <c r="CQ73" i="20"/>
  <c r="CA73" i="20"/>
  <c r="BK73" i="20"/>
  <c r="BC73" i="20"/>
  <c r="AU73" i="20"/>
  <c r="AI73" i="20"/>
  <c r="U73" i="20"/>
  <c r="FB73" i="20"/>
  <c r="ET73" i="20"/>
  <c r="EL73" i="20"/>
  <c r="DP73" i="20"/>
  <c r="DF73" i="20"/>
  <c r="CP73" i="20"/>
  <c r="BZ73" i="20"/>
  <c r="BJ73" i="20"/>
  <c r="BB73" i="20"/>
  <c r="AT73" i="20"/>
  <c r="AF73" i="20"/>
  <c r="T73" i="20"/>
  <c r="FA73" i="20"/>
  <c r="ES73" i="20"/>
  <c r="EK73" i="20"/>
  <c r="O73" i="20" s="1"/>
  <c r="DO73" i="20"/>
  <c r="DC73" i="20"/>
  <c r="CM73" i="20"/>
  <c r="BW73" i="20"/>
  <c r="BI73" i="20"/>
  <c r="BA73" i="20"/>
  <c r="AS73" i="20"/>
  <c r="AC73" i="20"/>
  <c r="S73" i="20"/>
  <c r="EZ73" i="20"/>
  <c r="DB73" i="20"/>
  <c r="AZ73" i="20"/>
  <c r="EY73" i="20"/>
  <c r="CY73" i="20"/>
  <c r="AY73" i="20"/>
  <c r="ER73" i="20"/>
  <c r="BQ73" i="20" s="1"/>
  <c r="CL73" i="20"/>
  <c r="AR73" i="20"/>
  <c r="EQ73" i="20"/>
  <c r="CI73" i="20"/>
  <c r="AQ73" i="20"/>
  <c r="EJ73" i="20"/>
  <c r="BV73" i="20"/>
  <c r="Z73" i="20"/>
  <c r="DN73" i="20"/>
  <c r="BH73" i="20"/>
  <c r="R73" i="20"/>
  <c r="FG73" i="20"/>
  <c r="EI73" i="20"/>
  <c r="DM73" i="20"/>
  <c r="BS73" i="20"/>
  <c r="BG73" i="20"/>
  <c r="Y73" i="20"/>
  <c r="Q73" i="20"/>
  <c r="BT134" i="20"/>
  <c r="CV41" i="20"/>
  <c r="BT41" i="20"/>
  <c r="CO103" i="20"/>
  <c r="CJ103" i="20"/>
  <c r="CJ196" i="20"/>
  <c r="BX196" i="20"/>
  <c r="BX72" i="20"/>
  <c r="CO72" i="20"/>
  <c r="CK134" i="20"/>
  <c r="CC134" i="20"/>
  <c r="CC41" i="20"/>
  <c r="CW196" i="20"/>
  <c r="CB72" i="20"/>
  <c r="CW72" i="20"/>
  <c r="BX103" i="20"/>
  <c r="BL103" i="20"/>
  <c r="CK196" i="20"/>
  <c r="CG167" i="20"/>
  <c r="CC72" i="20"/>
  <c r="CR72" i="20"/>
  <c r="CK72" i="20"/>
  <c r="CS134" i="20"/>
  <c r="BP134" i="20"/>
  <c r="BM103" i="20"/>
  <c r="FF197" i="20"/>
  <c r="EX197" i="20"/>
  <c r="EP197" i="20"/>
  <c r="EH197" i="20"/>
  <c r="DL197" i="20"/>
  <c r="CX197" i="20"/>
  <c r="CH197" i="20"/>
  <c r="BR197" i="20"/>
  <c r="BF197" i="20"/>
  <c r="AX197" i="20"/>
  <c r="AP197" i="20"/>
  <c r="X197" i="20"/>
  <c r="J197" i="20"/>
  <c r="FE197" i="20"/>
  <c r="EW197" i="20"/>
  <c r="CK197" i="20" s="1"/>
  <c r="EO197" i="20"/>
  <c r="DY197" i="20"/>
  <c r="DK197" i="20"/>
  <c r="CU197" i="20"/>
  <c r="CE197" i="20"/>
  <c r="BO197" i="20"/>
  <c r="BE197" i="20"/>
  <c r="AW197" i="20"/>
  <c r="AO197" i="20"/>
  <c r="W197" i="20"/>
  <c r="I197" i="20"/>
  <c r="FD197" i="20"/>
  <c r="EV197" i="20"/>
  <c r="EN197" i="20"/>
  <c r="DV197" i="20"/>
  <c r="DJ197" i="20"/>
  <c r="CT197" i="20"/>
  <c r="CD197" i="20"/>
  <c r="BN197" i="20"/>
  <c r="BD197" i="20"/>
  <c r="AV197" i="20"/>
  <c r="AL197" i="20"/>
  <c r="V197" i="20"/>
  <c r="H197" i="20"/>
  <c r="FC197" i="20"/>
  <c r="EU197" i="20"/>
  <c r="EM197" i="20"/>
  <c r="DS197" i="20"/>
  <c r="DG197" i="20"/>
  <c r="CQ197" i="20"/>
  <c r="CA197" i="20"/>
  <c r="BK197" i="20"/>
  <c r="BC197" i="20"/>
  <c r="AU197" i="20"/>
  <c r="AI197" i="20"/>
  <c r="U197" i="20"/>
  <c r="ET197" i="20"/>
  <c r="DP197" i="20"/>
  <c r="CP197" i="20"/>
  <c r="BJ197" i="20"/>
  <c r="AT197" i="20"/>
  <c r="T197" i="20"/>
  <c r="ES197" i="20"/>
  <c r="DO197" i="20"/>
  <c r="CM197" i="20"/>
  <c r="BI197" i="20"/>
  <c r="AS197" i="20"/>
  <c r="S197" i="20"/>
  <c r="ER197" i="20"/>
  <c r="DN197" i="20"/>
  <c r="CL197" i="20"/>
  <c r="BH197" i="20"/>
  <c r="AR197" i="20"/>
  <c r="R197" i="20"/>
  <c r="FG197" i="20"/>
  <c r="EQ197" i="20"/>
  <c r="BM197" i="20" s="1"/>
  <c r="DM197" i="20"/>
  <c r="CI197" i="20"/>
  <c r="BG197" i="20"/>
  <c r="AQ197" i="20"/>
  <c r="Q197" i="20"/>
  <c r="EL197" i="20"/>
  <c r="BZ197" i="20"/>
  <c r="AF197" i="20"/>
  <c r="EK197" i="20"/>
  <c r="BW197" i="20"/>
  <c r="AC197" i="20"/>
  <c r="EJ197" i="20"/>
  <c r="BV197" i="20"/>
  <c r="Z197" i="20"/>
  <c r="EI197" i="20"/>
  <c r="BS197" i="20"/>
  <c r="Y197" i="20"/>
  <c r="FB197" i="20"/>
  <c r="DF197" i="20"/>
  <c r="BB197" i="20"/>
  <c r="EZ197" i="20"/>
  <c r="DB197" i="20"/>
  <c r="AZ197" i="20"/>
  <c r="FA197" i="20"/>
  <c r="EY197" i="20"/>
  <c r="DC197" i="20"/>
  <c r="CY197" i="20"/>
  <c r="BA197" i="20"/>
  <c r="AY197" i="20"/>
  <c r="FC104" i="20"/>
  <c r="EU104" i="20"/>
  <c r="EM104" i="20"/>
  <c r="DS104" i="20"/>
  <c r="DG104" i="20"/>
  <c r="CQ104" i="20"/>
  <c r="CA104" i="20"/>
  <c r="BK104" i="20"/>
  <c r="BC104" i="20"/>
  <c r="AU104" i="20"/>
  <c r="AI104" i="20"/>
  <c r="U104" i="20"/>
  <c r="FB104" i="20"/>
  <c r="ET104" i="20"/>
  <c r="EL104" i="20"/>
  <c r="DP104" i="20"/>
  <c r="DF104" i="20"/>
  <c r="CP104" i="20"/>
  <c r="BZ104" i="20"/>
  <c r="BJ104" i="20"/>
  <c r="BB104" i="20"/>
  <c r="AT104" i="20"/>
  <c r="AF104" i="20"/>
  <c r="T104" i="20"/>
  <c r="FA104" i="20"/>
  <c r="ES104" i="20"/>
  <c r="EK104" i="20"/>
  <c r="DO104" i="20"/>
  <c r="DC104" i="20"/>
  <c r="CM104" i="20"/>
  <c r="BW104" i="20"/>
  <c r="BI104" i="20"/>
  <c r="BA104" i="20"/>
  <c r="AS104" i="20"/>
  <c r="AC104" i="20"/>
  <c r="S104" i="20"/>
  <c r="EZ104" i="20"/>
  <c r="ER104" i="20"/>
  <c r="EJ104" i="20"/>
  <c r="DN104" i="20"/>
  <c r="DB104" i="20"/>
  <c r="CL104" i="20"/>
  <c r="BV104" i="20"/>
  <c r="BH104" i="20"/>
  <c r="AZ104" i="20"/>
  <c r="AR104" i="20"/>
  <c r="Z104" i="20"/>
  <c r="R104" i="20"/>
  <c r="FG104" i="20"/>
  <c r="EY104" i="20"/>
  <c r="CS104" i="20" s="1"/>
  <c r="EQ104" i="20"/>
  <c r="EI104" i="20"/>
  <c r="DM104" i="20"/>
  <c r="CY104" i="20"/>
  <c r="CI104" i="20"/>
  <c r="BS104" i="20"/>
  <c r="BG104" i="20"/>
  <c r="AY104" i="20"/>
  <c r="AQ104" i="20"/>
  <c r="Y104" i="20"/>
  <c r="Q104" i="20"/>
  <c r="FF104" i="20"/>
  <c r="EX104" i="20"/>
  <c r="EP104" i="20"/>
  <c r="EH104" i="20"/>
  <c r="DL104" i="20"/>
  <c r="CX104" i="20"/>
  <c r="CH104" i="20"/>
  <c r="BR104" i="20"/>
  <c r="BF104" i="20"/>
  <c r="AX104" i="20"/>
  <c r="AP104" i="20"/>
  <c r="X104" i="20"/>
  <c r="J104" i="20"/>
  <c r="EO104" i="20"/>
  <c r="CE104" i="20"/>
  <c r="AO104" i="20"/>
  <c r="EN104" i="20"/>
  <c r="CD104" i="20"/>
  <c r="AL104" i="20"/>
  <c r="DY104" i="20"/>
  <c r="BO104" i="20"/>
  <c r="W104" i="20"/>
  <c r="DV104" i="20"/>
  <c r="BN104" i="20"/>
  <c r="V104" i="20"/>
  <c r="FE104" i="20"/>
  <c r="DK104" i="20"/>
  <c r="BE104" i="20"/>
  <c r="I104" i="20"/>
  <c r="FD104" i="20"/>
  <c r="DJ104" i="20"/>
  <c r="BD104" i="20"/>
  <c r="H104" i="20"/>
  <c r="EW104" i="20"/>
  <c r="EV104" i="20"/>
  <c r="CU104" i="20"/>
  <c r="CT104" i="20"/>
  <c r="AW104" i="20"/>
  <c r="AV104" i="20"/>
  <c r="CF134" i="20"/>
  <c r="BX134" i="20"/>
  <c r="CB134" i="20"/>
  <c r="BX41" i="20"/>
  <c r="CB41" i="20"/>
  <c r="BM41" i="20"/>
  <c r="BY103" i="20"/>
  <c r="CR103" i="20"/>
  <c r="BP103" i="20"/>
  <c r="CS103" i="20"/>
  <c r="CF196" i="20"/>
  <c r="CG196" i="20"/>
  <c r="BU196" i="20"/>
  <c r="BM72" i="20"/>
  <c r="BU72" i="20"/>
  <c r="BQ134" i="20"/>
  <c r="CN134" i="20"/>
  <c r="BY134" i="20"/>
  <c r="CR134" i="20"/>
  <c r="CN41" i="20"/>
  <c r="BY41" i="20"/>
  <c r="CR41" i="20"/>
  <c r="BP41" i="20"/>
  <c r="CS41" i="20"/>
  <c r="CG103" i="20"/>
  <c r="CF103" i="20"/>
  <c r="CJ72" i="20"/>
  <c r="CS72" i="20"/>
  <c r="DE166" i="20"/>
  <c r="DD72" i="20"/>
  <c r="DT72" i="20"/>
  <c r="DW41" i="20"/>
  <c r="DA103" i="20"/>
  <c r="DR72" i="20"/>
  <c r="DE12" i="20"/>
  <c r="I16" i="32" s="1"/>
  <c r="DI72" i="20"/>
  <c r="D74" i="20"/>
  <c r="F74" i="20" s="1"/>
  <c r="F73" i="20"/>
  <c r="A73" i="20"/>
  <c r="DQ72" i="20"/>
  <c r="DZ72" i="20"/>
  <c r="K72" i="20"/>
  <c r="M14" i="29"/>
  <c r="AN72" i="20"/>
  <c r="AH72" i="20"/>
  <c r="DT41" i="20"/>
  <c r="AD166" i="20"/>
  <c r="AK72" i="20"/>
  <c r="AJ72" i="20"/>
  <c r="DH72" i="20"/>
  <c r="AJ166" i="20"/>
  <c r="N166" i="20"/>
  <c r="AG166" i="20"/>
  <c r="DQ166" i="20"/>
  <c r="X14" i="29"/>
  <c r="DH166" i="20"/>
  <c r="AN166" i="20"/>
  <c r="DU166" i="20"/>
  <c r="DZ166" i="20"/>
  <c r="DX166" i="20"/>
  <c r="DT166" i="20"/>
  <c r="AM166" i="20"/>
  <c r="AK166" i="20"/>
  <c r="DI228" i="20"/>
  <c r="Y14" i="29"/>
  <c r="DA166" i="20"/>
  <c r="AH166" i="20"/>
  <c r="DD166" i="20"/>
  <c r="DR166" i="20"/>
  <c r="Z14" i="29"/>
  <c r="W14" i="29"/>
  <c r="AE166" i="20"/>
  <c r="L166" i="20"/>
  <c r="AB166" i="20"/>
  <c r="DI166" i="20"/>
  <c r="CZ166" i="20"/>
  <c r="DD103" i="20"/>
  <c r="DW166" i="20"/>
  <c r="AM196" i="20"/>
  <c r="AA166" i="20"/>
  <c r="EA166" i="20"/>
  <c r="K166" i="20"/>
  <c r="M166" i="20"/>
  <c r="O166" i="20"/>
  <c r="A42" i="20"/>
  <c r="B168" i="20"/>
  <c r="ES168" i="20" s="1"/>
  <c r="EF167" i="20"/>
  <c r="ED167" i="20"/>
  <c r="EE167" i="20"/>
  <c r="D43" i="20"/>
  <c r="F42" i="20"/>
  <c r="ED198" i="20"/>
  <c r="EF198" i="20"/>
  <c r="EE198" i="20"/>
  <c r="B199" i="20"/>
  <c r="AN103" i="20"/>
  <c r="AM103" i="20"/>
  <c r="EA103" i="20"/>
  <c r="DZ103" i="20"/>
  <c r="DU103" i="20"/>
  <c r="AG103" i="20"/>
  <c r="L103" i="20"/>
  <c r="CZ103" i="20"/>
  <c r="K103" i="20"/>
  <c r="DX103" i="20"/>
  <c r="M103" i="20"/>
  <c r="AJ103" i="20"/>
  <c r="AK103" i="20"/>
  <c r="AB103" i="20"/>
  <c r="O103" i="20"/>
  <c r="DH103" i="20"/>
  <c r="AH103" i="20"/>
  <c r="AD103" i="20"/>
  <c r="D105" i="20"/>
  <c r="A104" i="20"/>
  <c r="F104" i="20"/>
  <c r="AE103" i="20"/>
  <c r="DR103" i="20"/>
  <c r="N103" i="20"/>
  <c r="DT103" i="20"/>
  <c r="DI103" i="20"/>
  <c r="DE103" i="20"/>
  <c r="AA103" i="20"/>
  <c r="DW103" i="20"/>
  <c r="DQ103" i="20"/>
  <c r="AD228" i="20"/>
  <c r="AB196" i="20"/>
  <c r="DA228" i="20"/>
  <c r="DH196" i="20"/>
  <c r="AK196" i="20"/>
  <c r="DQ228" i="20"/>
  <c r="AN196" i="20"/>
  <c r="DU196" i="20"/>
  <c r="AH228" i="20"/>
  <c r="AE228" i="20"/>
  <c r="DX196" i="20"/>
  <c r="DU12" i="20"/>
  <c r="O16" i="33" s="1"/>
  <c r="L196" i="20"/>
  <c r="K196" i="20"/>
  <c r="O196" i="20"/>
  <c r="AA228" i="20"/>
  <c r="N196" i="20"/>
  <c r="DD196" i="20"/>
  <c r="CZ196" i="20"/>
  <c r="DD12" i="20"/>
  <c r="H16" i="32" s="1"/>
  <c r="M196" i="20"/>
  <c r="AE196" i="20"/>
  <c r="AG196" i="20"/>
  <c r="DD228" i="20"/>
  <c r="DH228" i="20"/>
  <c r="CZ228" i="20"/>
  <c r="DA196" i="20"/>
  <c r="DE196" i="20"/>
  <c r="AM228" i="20"/>
  <c r="AJ228" i="20"/>
  <c r="DZ196" i="20"/>
  <c r="AJ196" i="20"/>
  <c r="DT196" i="20"/>
  <c r="DU228" i="20"/>
  <c r="AN228" i="20"/>
  <c r="DZ228" i="20"/>
  <c r="L228" i="20"/>
  <c r="AA196" i="20"/>
  <c r="M228" i="20"/>
  <c r="DW196" i="20"/>
  <c r="AB228" i="20"/>
  <c r="DR228" i="20"/>
  <c r="EA228" i="20"/>
  <c r="DX228" i="20"/>
  <c r="O228" i="20"/>
  <c r="N228" i="20"/>
  <c r="DR196" i="20"/>
  <c r="DQ196" i="20"/>
  <c r="DI196" i="20"/>
  <c r="K228" i="20"/>
  <c r="DW228" i="20"/>
  <c r="DE228" i="20"/>
  <c r="AD196" i="20"/>
  <c r="DT228" i="20"/>
  <c r="AK228" i="20"/>
  <c r="AG228" i="20"/>
  <c r="EE228" i="20"/>
  <c r="EF228" i="20"/>
  <c r="EA196" i="20"/>
  <c r="AH196" i="20"/>
  <c r="F197" i="20"/>
  <c r="D198" i="20"/>
  <c r="A197" i="20"/>
  <c r="B230" i="20"/>
  <c r="ED229" i="20"/>
  <c r="A229" i="20"/>
  <c r="B21" i="44"/>
  <c r="DT12" i="20"/>
  <c r="N16" i="33" s="1"/>
  <c r="F13" i="20"/>
  <c r="D14" i="20"/>
  <c r="DR12" i="20"/>
  <c r="I16" i="33" s="1"/>
  <c r="DZ12" i="20"/>
  <c r="Z16" i="33" s="1"/>
  <c r="EA12" i="20"/>
  <c r="AA16" i="33" s="1"/>
  <c r="D169" i="20"/>
  <c r="F168" i="20"/>
  <c r="AE12" i="20"/>
  <c r="O16" i="10" s="1"/>
  <c r="AG12" i="20"/>
  <c r="T16" i="10" s="1"/>
  <c r="DW12" i="20"/>
  <c r="T16" i="33" s="1"/>
  <c r="DH12" i="20"/>
  <c r="DI12" i="20"/>
  <c r="DX12" i="20"/>
  <c r="U16" i="33" s="1"/>
  <c r="B44" i="20"/>
  <c r="EF43" i="20"/>
  <c r="EE43" i="20"/>
  <c r="ED43" i="20"/>
  <c r="AK12" i="20"/>
  <c r="AA16" i="10" s="1"/>
  <c r="AA12" i="20"/>
  <c r="H16" i="10" s="1"/>
  <c r="DQ12" i="20"/>
  <c r="H16" i="33" s="1"/>
  <c r="L12" i="20"/>
  <c r="K16" i="30" s="1"/>
  <c r="ED13" i="20"/>
  <c r="EE13" i="20"/>
  <c r="EF13" i="20"/>
  <c r="B14" i="20"/>
  <c r="A13" i="20"/>
  <c r="AD12" i="20"/>
  <c r="N16" i="10" s="1"/>
  <c r="AB12" i="20"/>
  <c r="I16" i="10" s="1"/>
  <c r="DA12" i="20"/>
  <c r="S16" i="32" s="1"/>
  <c r="AH12" i="20"/>
  <c r="U16" i="10" s="1"/>
  <c r="N12" i="20"/>
  <c r="M16" i="30" s="1"/>
  <c r="O12" i="20"/>
  <c r="N16" i="30" s="1"/>
  <c r="AJ12" i="20"/>
  <c r="Z16" i="10" s="1"/>
  <c r="AM12" i="20"/>
  <c r="AF16" i="10" s="1"/>
  <c r="M12" i="20"/>
  <c r="L16" i="30" s="1"/>
  <c r="K12" i="20"/>
  <c r="J16" i="30" s="1"/>
  <c r="AN12" i="20"/>
  <c r="AG16" i="10" s="1"/>
  <c r="CZ12" i="20"/>
  <c r="R16" i="32" s="1"/>
  <c r="B107" i="20"/>
  <c r="EF106" i="20"/>
  <c r="ED106" i="20"/>
  <c r="EE106" i="20"/>
  <c r="ED74" i="20"/>
  <c r="B75" i="20"/>
  <c r="EE74" i="20"/>
  <c r="EF74" i="20"/>
  <c r="EF136" i="20"/>
  <c r="ED136" i="20"/>
  <c r="EE136" i="20"/>
  <c r="B137" i="20"/>
  <c r="D232" i="20"/>
  <c r="F231" i="20"/>
  <c r="DU73" i="20" l="1"/>
  <c r="CV167" i="20"/>
  <c r="AE167" i="20"/>
  <c r="D75" i="20"/>
  <c r="Z15" i="29"/>
  <c r="EA42" i="20"/>
  <c r="BY13" i="20"/>
  <c r="CG13" i="20"/>
  <c r="DQ135" i="20"/>
  <c r="BX167" i="20"/>
  <c r="DQ73" i="20"/>
  <c r="BY167" i="20"/>
  <c r="CK73" i="20"/>
  <c r="DW42" i="20"/>
  <c r="U17" i="31"/>
  <c r="E17" i="30"/>
  <c r="E17" i="29"/>
  <c r="E7" i="29" s="1"/>
  <c r="G17" i="30"/>
  <c r="AC17" i="33"/>
  <c r="AA17" i="31"/>
  <c r="X17" i="31"/>
  <c r="CW197" i="20"/>
  <c r="CF167" i="20"/>
  <c r="FE168" i="20"/>
  <c r="Y168" i="20"/>
  <c r="K17" i="29"/>
  <c r="Q17" i="31"/>
  <c r="Q17" i="10"/>
  <c r="Y17" i="33"/>
  <c r="O17" i="32"/>
  <c r="EN168" i="20"/>
  <c r="BG168" i="20"/>
  <c r="AE17" i="10"/>
  <c r="I17" i="30"/>
  <c r="E17" i="33"/>
  <c r="Q17" i="32"/>
  <c r="J168" i="20"/>
  <c r="AR168" i="20"/>
  <c r="G17" i="33"/>
  <c r="W17" i="10"/>
  <c r="K17" i="33"/>
  <c r="G17" i="32"/>
  <c r="CH168" i="20"/>
  <c r="BH168" i="20"/>
  <c r="G17" i="10"/>
  <c r="E17" i="32"/>
  <c r="AI17" i="10"/>
  <c r="K17" i="10"/>
  <c r="Y17" i="31"/>
  <c r="O17" i="29"/>
  <c r="O7" i="29" s="1"/>
  <c r="AC17" i="10"/>
  <c r="AK17" i="10"/>
  <c r="W17" i="33"/>
  <c r="W15" i="29"/>
  <c r="Y15" i="29"/>
  <c r="AO168" i="20"/>
  <c r="EX168" i="20"/>
  <c r="AT168" i="20"/>
  <c r="AV168" i="20"/>
  <c r="DB168" i="20"/>
  <c r="S17" i="31"/>
  <c r="Q17" i="29"/>
  <c r="R17" i="31"/>
  <c r="P17" i="29"/>
  <c r="P7" i="29" s="1"/>
  <c r="M17" i="10"/>
  <c r="E17" i="10"/>
  <c r="M17" i="33"/>
  <c r="CT168" i="20"/>
  <c r="CM168" i="20"/>
  <c r="T17" i="31"/>
  <c r="G17" i="29"/>
  <c r="J17" i="29"/>
  <c r="Y17" i="10"/>
  <c r="X15" i="29"/>
  <c r="AI168" i="20"/>
  <c r="W168" i="20"/>
  <c r="S17" i="10"/>
  <c r="Q17" i="33"/>
  <c r="S17" i="33"/>
  <c r="Z17" i="31"/>
  <c r="W17" i="31"/>
  <c r="L17" i="29"/>
  <c r="BT167" i="20"/>
  <c r="CR229" i="20"/>
  <c r="AJ73" i="20"/>
  <c r="L135" i="20"/>
  <c r="DD135" i="20"/>
  <c r="EA135" i="20"/>
  <c r="AJ135" i="20"/>
  <c r="DT135" i="20"/>
  <c r="AA135" i="20"/>
  <c r="DH135" i="20"/>
  <c r="DD167" i="20"/>
  <c r="CR167" i="20"/>
  <c r="O42" i="20"/>
  <c r="M135" i="20"/>
  <c r="CS167" i="20"/>
  <c r="CW73" i="20"/>
  <c r="DZ42" i="20"/>
  <c r="DT42" i="20"/>
  <c r="S17" i="29"/>
  <c r="U17" i="29"/>
  <c r="AM73" i="20"/>
  <c r="DR73" i="20"/>
  <c r="CS229" i="20"/>
  <c r="H17" i="29"/>
  <c r="DA42" i="20"/>
  <c r="DZ135" i="20"/>
  <c r="CZ135" i="20"/>
  <c r="T17" i="29"/>
  <c r="AH135" i="20"/>
  <c r="DZ73" i="20"/>
  <c r="DX73" i="20"/>
  <c r="DX135" i="20"/>
  <c r="AB135" i="20"/>
  <c r="DT73" i="20"/>
  <c r="AG42" i="20"/>
  <c r="AK73" i="20"/>
  <c r="CB229" i="20"/>
  <c r="CF229" i="20"/>
  <c r="EA73" i="20"/>
  <c r="DQ42" i="20"/>
  <c r="DU135" i="20"/>
  <c r="L73" i="20"/>
  <c r="CJ197" i="20"/>
  <c r="BL167" i="20"/>
  <c r="AA73" i="20"/>
  <c r="CJ167" i="20"/>
  <c r="BU13" i="20"/>
  <c r="BM42" i="20"/>
  <c r="AB73" i="20"/>
  <c r="DW73" i="20"/>
  <c r="CZ73" i="20"/>
  <c r="DW135" i="20"/>
  <c r="DA135" i="20"/>
  <c r="AH167" i="20"/>
  <c r="AE135" i="20"/>
  <c r="BU229" i="20"/>
  <c r="AN73" i="20"/>
  <c r="DR135" i="20"/>
  <c r="AD73" i="20"/>
  <c r="AE73" i="20"/>
  <c r="CN42" i="20"/>
  <c r="CR42" i="20"/>
  <c r="AD135" i="20"/>
  <c r="AG73" i="20"/>
  <c r="BP167" i="20"/>
  <c r="K135" i="20"/>
  <c r="AM197" i="20"/>
  <c r="CK13" i="20"/>
  <c r="N135" i="20"/>
  <c r="K73" i="20"/>
  <c r="AH73" i="20"/>
  <c r="CC229" i="20"/>
  <c r="BM13" i="20"/>
  <c r="BU197" i="20"/>
  <c r="BM104" i="20"/>
  <c r="CG42" i="20"/>
  <c r="CK104" i="20"/>
  <c r="CJ104" i="20"/>
  <c r="CV197" i="20"/>
  <c r="N73" i="20"/>
  <c r="DI135" i="20"/>
  <c r="CK229" i="20"/>
  <c r="BT229" i="20"/>
  <c r="CO73" i="20"/>
  <c r="CJ13" i="20"/>
  <c r="BX104" i="20"/>
  <c r="CB104" i="20"/>
  <c r="DE135" i="20"/>
  <c r="AK135" i="20"/>
  <c r="CO167" i="20"/>
  <c r="CC167" i="20"/>
  <c r="CS73" i="20"/>
  <c r="BL73" i="20"/>
  <c r="CZ42" i="20"/>
  <c r="AD42" i="20"/>
  <c r="AG135" i="20"/>
  <c r="CG229" i="20"/>
  <c r="BX197" i="20"/>
  <c r="BX73" i="20"/>
  <c r="CW167" i="20"/>
  <c r="BM73" i="20"/>
  <c r="CN73" i="20"/>
  <c r="CR73" i="20"/>
  <c r="CG73" i="20"/>
  <c r="CF73" i="20"/>
  <c r="BT42" i="20"/>
  <c r="BL42" i="20"/>
  <c r="CG135" i="20"/>
  <c r="CF135" i="20"/>
  <c r="BX229" i="20"/>
  <c r="CK167" i="20"/>
  <c r="CB167" i="20"/>
  <c r="CW13" i="20"/>
  <c r="CF13" i="20"/>
  <c r="AN135" i="20"/>
  <c r="A168" i="20"/>
  <c r="BZ168" i="20"/>
  <c r="EK168" i="20"/>
  <c r="AC168" i="20"/>
  <c r="BV168" i="20"/>
  <c r="EQ168" i="20"/>
  <c r="AQ168" i="20"/>
  <c r="X168" i="20"/>
  <c r="DV168" i="20"/>
  <c r="BK168" i="20"/>
  <c r="AP168" i="20"/>
  <c r="H168" i="20"/>
  <c r="EO168" i="20"/>
  <c r="BJ168" i="20"/>
  <c r="DO168" i="20"/>
  <c r="FB168" i="20"/>
  <c r="BB168" i="20"/>
  <c r="DC168" i="20"/>
  <c r="EZ168" i="20"/>
  <c r="CW168" i="20" s="1"/>
  <c r="AZ168" i="20"/>
  <c r="DM168" i="20"/>
  <c r="Q168" i="20"/>
  <c r="DY168" i="20"/>
  <c r="BN168" i="20"/>
  <c r="U168" i="20"/>
  <c r="FD168" i="20"/>
  <c r="I168" i="20"/>
  <c r="BC168" i="20"/>
  <c r="EL168" i="20"/>
  <c r="AF168" i="20"/>
  <c r="BW168" i="20"/>
  <c r="EJ168" i="20"/>
  <c r="Z168" i="20"/>
  <c r="CI168" i="20"/>
  <c r="CJ168" i="20" s="1"/>
  <c r="EH168" i="20"/>
  <c r="BO168" i="20"/>
  <c r="V168" i="20"/>
  <c r="EP168" i="20"/>
  <c r="DJ168" i="20"/>
  <c r="CE168" i="20"/>
  <c r="FC168" i="20"/>
  <c r="DP168" i="20"/>
  <c r="T168" i="20"/>
  <c r="BI168" i="20"/>
  <c r="DN168" i="20"/>
  <c r="R168" i="20"/>
  <c r="BS168" i="20"/>
  <c r="CX168" i="20"/>
  <c r="AW168" i="20"/>
  <c r="EU168" i="20"/>
  <c r="CC168" i="20" s="1"/>
  <c r="DL168" i="20"/>
  <c r="CD168" i="20"/>
  <c r="CA168" i="20"/>
  <c r="EM168" i="20"/>
  <c r="BQ197" i="20"/>
  <c r="BE168" i="20"/>
  <c r="BF168" i="20"/>
  <c r="EV168" i="20"/>
  <c r="AY168" i="20"/>
  <c r="CL168" i="20"/>
  <c r="FA168" i="20"/>
  <c r="AM135" i="20"/>
  <c r="BP104" i="20"/>
  <c r="BU104" i="20"/>
  <c r="CC104" i="20"/>
  <c r="DG168" i="20"/>
  <c r="FF168" i="20"/>
  <c r="CU168" i="20"/>
  <c r="CY168" i="20"/>
  <c r="ER168" i="20"/>
  <c r="CP168" i="20"/>
  <c r="DO14" i="20"/>
  <c r="DC14" i="20"/>
  <c r="CM14" i="20"/>
  <c r="BW14" i="20"/>
  <c r="BI14" i="20"/>
  <c r="BA14" i="20"/>
  <c r="AS14" i="20"/>
  <c r="AC14" i="20"/>
  <c r="S14" i="20"/>
  <c r="DM14" i="20"/>
  <c r="CY14" i="20"/>
  <c r="CI14" i="20"/>
  <c r="BS14" i="20"/>
  <c r="BG14" i="20"/>
  <c r="AY14" i="20"/>
  <c r="AQ14" i="20"/>
  <c r="Y14" i="20"/>
  <c r="Q14" i="20"/>
  <c r="DY14" i="20"/>
  <c r="DK14" i="20"/>
  <c r="CU14" i="20"/>
  <c r="CE14" i="20"/>
  <c r="BO14" i="20"/>
  <c r="BE14" i="20"/>
  <c r="AW14" i="20"/>
  <c r="AO14" i="20"/>
  <c r="W14" i="20"/>
  <c r="I14" i="20"/>
  <c r="DV14" i="20"/>
  <c r="DJ14" i="20"/>
  <c r="CT14" i="20"/>
  <c r="CD14" i="20"/>
  <c r="BN14" i="20"/>
  <c r="BD14" i="20"/>
  <c r="AV14" i="20"/>
  <c r="AL14" i="20"/>
  <c r="V14" i="20"/>
  <c r="H14" i="20"/>
  <c r="DS14" i="20"/>
  <c r="DG14" i="20"/>
  <c r="CQ14" i="20"/>
  <c r="CA14" i="20"/>
  <c r="BK14" i="20"/>
  <c r="BC14" i="20"/>
  <c r="AU14" i="20"/>
  <c r="AI14" i="20"/>
  <c r="U14" i="20"/>
  <c r="DF14" i="20"/>
  <c r="BR14" i="20"/>
  <c r="AR14" i="20"/>
  <c r="DB14" i="20"/>
  <c r="BJ14" i="20"/>
  <c r="AP14" i="20"/>
  <c r="CX14" i="20"/>
  <c r="BH14" i="20"/>
  <c r="AF14" i="20"/>
  <c r="CP14" i="20"/>
  <c r="BF14" i="20"/>
  <c r="Z14" i="20"/>
  <c r="CL14" i="20"/>
  <c r="BB14" i="20"/>
  <c r="X14" i="20"/>
  <c r="DP14" i="20"/>
  <c r="CH14" i="20"/>
  <c r="AZ14" i="20"/>
  <c r="T14" i="20"/>
  <c r="DN14" i="20"/>
  <c r="BZ14" i="20"/>
  <c r="AX14" i="20"/>
  <c r="R14" i="20"/>
  <c r="DL14" i="20"/>
  <c r="BV14" i="20"/>
  <c r="AT14" i="20"/>
  <c r="J14" i="20"/>
  <c r="EH14" i="20"/>
  <c r="FA14" i="20"/>
  <c r="EN14" i="20"/>
  <c r="EO14" i="20"/>
  <c r="EP14" i="20"/>
  <c r="EV14" i="20"/>
  <c r="CG14" i="20" s="1"/>
  <c r="EW14" i="20"/>
  <c r="EX14" i="20"/>
  <c r="EL14" i="20"/>
  <c r="EM14" i="20"/>
  <c r="FD14" i="20"/>
  <c r="FE14" i="20"/>
  <c r="FF14" i="20"/>
  <c r="ET14" i="20"/>
  <c r="BY14" i="20" s="1"/>
  <c r="EU14" i="20"/>
  <c r="EY14" i="20"/>
  <c r="EZ14" i="20"/>
  <c r="EK14" i="20"/>
  <c r="FG14" i="20"/>
  <c r="ES14" i="20"/>
  <c r="FC14" i="20"/>
  <c r="EI14" i="20"/>
  <c r="EJ14" i="20"/>
  <c r="FB14" i="20"/>
  <c r="EQ14" i="20"/>
  <c r="ER14" i="20"/>
  <c r="DK168" i="20"/>
  <c r="AU168" i="20"/>
  <c r="EW168" i="20"/>
  <c r="EI168" i="20"/>
  <c r="S168" i="20"/>
  <c r="DF168" i="20"/>
  <c r="EX230" i="20"/>
  <c r="AX230" i="20"/>
  <c r="DK230" i="20"/>
  <c r="I230" i="20"/>
  <c r="BN230" i="20"/>
  <c r="EL230" i="20"/>
  <c r="AF230" i="20"/>
  <c r="FA230" i="20"/>
  <c r="DB230" i="20"/>
  <c r="AU230" i="20"/>
  <c r="ER230" i="20"/>
  <c r="Y230" i="20"/>
  <c r="S230" i="20"/>
  <c r="EP230" i="20"/>
  <c r="AP230" i="20"/>
  <c r="CU230" i="20"/>
  <c r="FD230" i="20"/>
  <c r="BD230" i="20"/>
  <c r="DP230" i="20"/>
  <c r="T230" i="20"/>
  <c r="EK230" i="20"/>
  <c r="BV230" i="20"/>
  <c r="U230" i="20"/>
  <c r="CL230" i="20"/>
  <c r="DM230" i="20"/>
  <c r="R230" i="20"/>
  <c r="EH230" i="20"/>
  <c r="X230" i="20"/>
  <c r="CE230" i="20"/>
  <c r="EV230" i="20"/>
  <c r="AV230" i="20"/>
  <c r="DF230" i="20"/>
  <c r="DC230" i="20"/>
  <c r="AZ230" i="20"/>
  <c r="EY230" i="20"/>
  <c r="AR230" i="20"/>
  <c r="BH230" i="20"/>
  <c r="Q230" i="20"/>
  <c r="DL230" i="20"/>
  <c r="J230" i="20"/>
  <c r="BO230" i="20"/>
  <c r="EN230" i="20"/>
  <c r="EM230" i="20"/>
  <c r="BW230" i="20"/>
  <c r="Z230" i="20"/>
  <c r="CY230" i="20"/>
  <c r="BR230" i="20"/>
  <c r="CT230" i="20"/>
  <c r="FB230" i="20"/>
  <c r="BB230" i="20"/>
  <c r="BC230" i="20"/>
  <c r="CM230" i="20"/>
  <c r="DN230" i="20"/>
  <c r="BK230" i="20"/>
  <c r="FC230" i="20"/>
  <c r="AL230" i="20"/>
  <c r="BG230" i="20"/>
  <c r="AW230" i="20"/>
  <c r="H230" i="20"/>
  <c r="CA230" i="20"/>
  <c r="DS230" i="20"/>
  <c r="AQ230" i="20"/>
  <c r="AO230" i="20"/>
  <c r="EZ230" i="20"/>
  <c r="EI230" i="20"/>
  <c r="FF230" i="20"/>
  <c r="BF230" i="20"/>
  <c r="CD230" i="20"/>
  <c r="ET230" i="20"/>
  <c r="AT230" i="20"/>
  <c r="AI230" i="20"/>
  <c r="BS230" i="20"/>
  <c r="CP230" i="20"/>
  <c r="EQ230" i="20"/>
  <c r="CH230" i="20"/>
  <c r="EW230" i="20"/>
  <c r="DJ230" i="20"/>
  <c r="BJ230" i="20"/>
  <c r="AC230" i="20"/>
  <c r="ES230" i="20"/>
  <c r="DO230" i="20"/>
  <c r="EO230" i="20"/>
  <c r="CQ230" i="20"/>
  <c r="CX230" i="20"/>
  <c r="FE230" i="20"/>
  <c r="BE230" i="20"/>
  <c r="DV230" i="20"/>
  <c r="V230" i="20"/>
  <c r="BZ230" i="20"/>
  <c r="DG230" i="20"/>
  <c r="BA230" i="20"/>
  <c r="EU230" i="20"/>
  <c r="AY230" i="20"/>
  <c r="CI230" i="20"/>
  <c r="FG230" i="20"/>
  <c r="W230" i="20"/>
  <c r="EJ230" i="20"/>
  <c r="BI230" i="20"/>
  <c r="DY230" i="20"/>
  <c r="AS230" i="20"/>
  <c r="AL168" i="20"/>
  <c r="CQ168" i="20"/>
  <c r="AX168" i="20"/>
  <c r="EY168" i="20"/>
  <c r="AS168" i="20"/>
  <c r="ET168" i="20"/>
  <c r="BD168" i="20"/>
  <c r="DS168" i="20"/>
  <c r="BR168" i="20"/>
  <c r="BU168" i="20" s="1"/>
  <c r="FG168" i="20"/>
  <c r="BA168" i="20"/>
  <c r="CJ73" i="20"/>
  <c r="CV13" i="20"/>
  <c r="DE73" i="20"/>
  <c r="CW135" i="20"/>
  <c r="BL229" i="20"/>
  <c r="BQ167" i="20"/>
  <c r="BT13" i="20"/>
  <c r="CN229" i="20"/>
  <c r="CJ229" i="20"/>
  <c r="BX13" i="20"/>
  <c r="BL13" i="20"/>
  <c r="BT197" i="20"/>
  <c r="BY229" i="20"/>
  <c r="BQ229" i="20"/>
  <c r="CW229" i="20"/>
  <c r="BU167" i="20"/>
  <c r="BQ13" i="20"/>
  <c r="CN13" i="20"/>
  <c r="CB13" i="20"/>
  <c r="BQ42" i="20"/>
  <c r="BY42" i="20"/>
  <c r="CC135" i="20"/>
  <c r="CO135" i="20"/>
  <c r="CJ135" i="20"/>
  <c r="CV229" i="20"/>
  <c r="CO229" i="20"/>
  <c r="CN167" i="20"/>
  <c r="CO13" i="20"/>
  <c r="CR13" i="20"/>
  <c r="BP197" i="20"/>
  <c r="BT73" i="20"/>
  <c r="BU73" i="20"/>
  <c r="BU135" i="20"/>
  <c r="BP229" i="20"/>
  <c r="BM167" i="20"/>
  <c r="CC13" i="20"/>
  <c r="BP13" i="20"/>
  <c r="BQ104" i="20"/>
  <c r="CN104" i="20"/>
  <c r="BY104" i="20"/>
  <c r="CR104" i="20"/>
  <c r="CO197" i="20"/>
  <c r="CC73" i="20"/>
  <c r="CW42" i="20"/>
  <c r="CB135" i="20"/>
  <c r="FB74" i="20"/>
  <c r="ET74" i="20"/>
  <c r="EL74" i="20"/>
  <c r="DP74" i="20"/>
  <c r="DF74" i="20"/>
  <c r="CP74" i="20"/>
  <c r="BZ74" i="20"/>
  <c r="BJ74" i="20"/>
  <c r="BB74" i="20"/>
  <c r="AT74" i="20"/>
  <c r="AF74" i="20"/>
  <c r="T74" i="20"/>
  <c r="FA74" i="20"/>
  <c r="DI74" i="20" s="1"/>
  <c r="ES74" i="20"/>
  <c r="EK74" i="20"/>
  <c r="DO74" i="20"/>
  <c r="DC74" i="20"/>
  <c r="CM74" i="20"/>
  <c r="BW74" i="20"/>
  <c r="BI74" i="20"/>
  <c r="BA74" i="20"/>
  <c r="AS74" i="20"/>
  <c r="AC74" i="20"/>
  <c r="S74" i="20"/>
  <c r="EZ74" i="20"/>
  <c r="ER74" i="20"/>
  <c r="EJ74" i="20"/>
  <c r="DN74" i="20"/>
  <c r="DB74" i="20"/>
  <c r="CL74" i="20"/>
  <c r="BV74" i="20"/>
  <c r="BH74" i="20"/>
  <c r="AZ74" i="20"/>
  <c r="AR74" i="20"/>
  <c r="Z74" i="20"/>
  <c r="R74" i="20"/>
  <c r="FG74" i="20"/>
  <c r="EY74" i="20"/>
  <c r="CS74" i="20" s="1"/>
  <c r="EQ74" i="20"/>
  <c r="EI74" i="20"/>
  <c r="DM74" i="20"/>
  <c r="CY74" i="20"/>
  <c r="CI74" i="20"/>
  <c r="BS74" i="20"/>
  <c r="BG74" i="20"/>
  <c r="AY74" i="20"/>
  <c r="AQ74" i="20"/>
  <c r="Y74" i="20"/>
  <c r="Q74" i="20"/>
  <c r="FF74" i="20"/>
  <c r="EX74" i="20"/>
  <c r="EP74" i="20"/>
  <c r="EH74" i="20"/>
  <c r="DL74" i="20"/>
  <c r="CX74" i="20"/>
  <c r="CH74" i="20"/>
  <c r="BR74" i="20"/>
  <c r="BF74" i="20"/>
  <c r="AX74" i="20"/>
  <c r="AP74" i="20"/>
  <c r="X74" i="20"/>
  <c r="J74" i="20"/>
  <c r="FE74" i="20"/>
  <c r="EW74" i="20"/>
  <c r="CK74" i="20" s="1"/>
  <c r="EO74" i="20"/>
  <c r="DY74" i="20"/>
  <c r="DK74" i="20"/>
  <c r="CU74" i="20"/>
  <c r="CE74" i="20"/>
  <c r="BO74" i="20"/>
  <c r="BE74" i="20"/>
  <c r="AW74" i="20"/>
  <c r="AO74" i="20"/>
  <c r="W74" i="20"/>
  <c r="I74" i="20"/>
  <c r="EV74" i="20"/>
  <c r="CT74" i="20"/>
  <c r="AV74" i="20"/>
  <c r="EU74" i="20"/>
  <c r="CC74" i="20" s="1"/>
  <c r="CQ74" i="20"/>
  <c r="AU74" i="20"/>
  <c r="EN74" i="20"/>
  <c r="AH74" i="20" s="1"/>
  <c r="CD74" i="20"/>
  <c r="AL74" i="20"/>
  <c r="EM74" i="20"/>
  <c r="CA74" i="20"/>
  <c r="AI74" i="20"/>
  <c r="DV74" i="20"/>
  <c r="BN74" i="20"/>
  <c r="V74" i="20"/>
  <c r="FD74" i="20"/>
  <c r="DJ74" i="20"/>
  <c r="BD74" i="20"/>
  <c r="H74" i="20"/>
  <c r="U74" i="20"/>
  <c r="FC74" i="20"/>
  <c r="DS74" i="20"/>
  <c r="DT74" i="20" s="1"/>
  <c r="DG74" i="20"/>
  <c r="BK74" i="20"/>
  <c r="BC74" i="20"/>
  <c r="DD73" i="20"/>
  <c r="CW104" i="20"/>
  <c r="CC197" i="20"/>
  <c r="CO104" i="20"/>
  <c r="A74" i="20"/>
  <c r="FG43" i="20"/>
  <c r="EY43" i="20"/>
  <c r="EQ43" i="20"/>
  <c r="EI43" i="20"/>
  <c r="DM43" i="20"/>
  <c r="CY43" i="20"/>
  <c r="CI43" i="20"/>
  <c r="BS43" i="20"/>
  <c r="BG43" i="20"/>
  <c r="AY43" i="20"/>
  <c r="AQ43" i="20"/>
  <c r="Y43" i="20"/>
  <c r="Q43" i="20"/>
  <c r="FF43" i="20"/>
  <c r="EX43" i="20"/>
  <c r="EP43" i="20"/>
  <c r="EH43" i="20"/>
  <c r="DL43" i="20"/>
  <c r="CX43" i="20"/>
  <c r="CH43" i="20"/>
  <c r="BR43" i="20"/>
  <c r="BF43" i="20"/>
  <c r="AX43" i="20"/>
  <c r="AP43" i="20"/>
  <c r="X43" i="20"/>
  <c r="J43" i="20"/>
  <c r="FE43" i="20"/>
  <c r="EW43" i="20"/>
  <c r="CK43" i="20" s="1"/>
  <c r="EO43" i="20"/>
  <c r="DY43" i="20"/>
  <c r="DK43" i="20"/>
  <c r="CU43" i="20"/>
  <c r="CE43" i="20"/>
  <c r="BO43" i="20"/>
  <c r="BE43" i="20"/>
  <c r="AW43" i="20"/>
  <c r="AO43" i="20"/>
  <c r="W43" i="20"/>
  <c r="I43" i="20"/>
  <c r="FD43" i="20"/>
  <c r="EV43" i="20"/>
  <c r="EN43" i="20"/>
  <c r="DV43" i="20"/>
  <c r="DJ43" i="20"/>
  <c r="CT43" i="20"/>
  <c r="CD43" i="20"/>
  <c r="BN43" i="20"/>
  <c r="BD43" i="20"/>
  <c r="AV43" i="20"/>
  <c r="AL43" i="20"/>
  <c r="V43" i="20"/>
  <c r="H43" i="20"/>
  <c r="FC43" i="20"/>
  <c r="EU43" i="20"/>
  <c r="EM43" i="20"/>
  <c r="DS43" i="20"/>
  <c r="DG43" i="20"/>
  <c r="CQ43" i="20"/>
  <c r="CA43" i="20"/>
  <c r="BK43" i="20"/>
  <c r="BC43" i="20"/>
  <c r="AU43" i="20"/>
  <c r="AI43" i="20"/>
  <c r="U43" i="20"/>
  <c r="FB43" i="20"/>
  <c r="ET43" i="20"/>
  <c r="EL43" i="20"/>
  <c r="DP43" i="20"/>
  <c r="DF43" i="20"/>
  <c r="CP43" i="20"/>
  <c r="BZ43" i="20"/>
  <c r="BJ43" i="20"/>
  <c r="BB43" i="20"/>
  <c r="AT43" i="20"/>
  <c r="AF43" i="20"/>
  <c r="T43" i="20"/>
  <c r="FA43" i="20"/>
  <c r="ES43" i="20"/>
  <c r="EK43" i="20"/>
  <c r="O43" i="20" s="1"/>
  <c r="DO43" i="20"/>
  <c r="DC43" i="20"/>
  <c r="CM43" i="20"/>
  <c r="BW43" i="20"/>
  <c r="BI43" i="20"/>
  <c r="BA43" i="20"/>
  <c r="AS43" i="20"/>
  <c r="AC43" i="20"/>
  <c r="S43" i="20"/>
  <c r="CL43" i="20"/>
  <c r="BV43" i="20"/>
  <c r="BH43" i="20"/>
  <c r="EZ43" i="20"/>
  <c r="AZ43" i="20"/>
  <c r="ER43" i="20"/>
  <c r="AR43" i="20"/>
  <c r="EJ43" i="20"/>
  <c r="Z43" i="20"/>
  <c r="DN43" i="20"/>
  <c r="R43" i="20"/>
  <c r="DB43" i="20"/>
  <c r="FB198" i="20"/>
  <c r="FC198" i="20"/>
  <c r="ET198" i="20"/>
  <c r="EL198" i="20"/>
  <c r="DP198" i="20"/>
  <c r="DF198" i="20"/>
  <c r="CP198" i="20"/>
  <c r="BZ198" i="20"/>
  <c r="BJ198" i="20"/>
  <c r="BB198" i="20"/>
  <c r="AT198" i="20"/>
  <c r="AF198" i="20"/>
  <c r="T198" i="20"/>
  <c r="FA198" i="20"/>
  <c r="ES198" i="20"/>
  <c r="EK198" i="20"/>
  <c r="DO198" i="20"/>
  <c r="DC198" i="20"/>
  <c r="CM198" i="20"/>
  <c r="BW198" i="20"/>
  <c r="BI198" i="20"/>
  <c r="BA198" i="20"/>
  <c r="AS198" i="20"/>
  <c r="AC198" i="20"/>
  <c r="S198" i="20"/>
  <c r="EZ198" i="20"/>
  <c r="ER198" i="20"/>
  <c r="EJ198" i="20"/>
  <c r="DN198" i="20"/>
  <c r="DB198" i="20"/>
  <c r="CL198" i="20"/>
  <c r="BV198" i="20"/>
  <c r="BH198" i="20"/>
  <c r="AZ198" i="20"/>
  <c r="AR198" i="20"/>
  <c r="Z198" i="20"/>
  <c r="R198" i="20"/>
  <c r="EY198" i="20"/>
  <c r="EQ198" i="20"/>
  <c r="EI198" i="20"/>
  <c r="DM198" i="20"/>
  <c r="CY198" i="20"/>
  <c r="CI198" i="20"/>
  <c r="BS198" i="20"/>
  <c r="BG198" i="20"/>
  <c r="AY198" i="20"/>
  <c r="AQ198" i="20"/>
  <c r="Y198" i="20"/>
  <c r="Q198" i="20"/>
  <c r="FG198" i="20"/>
  <c r="EP198" i="20"/>
  <c r="DL198" i="20"/>
  <c r="CH198" i="20"/>
  <c r="BF198" i="20"/>
  <c r="AP198" i="20"/>
  <c r="J198" i="20"/>
  <c r="FF198" i="20"/>
  <c r="EO198" i="20"/>
  <c r="DK198" i="20"/>
  <c r="CE198" i="20"/>
  <c r="BE198" i="20"/>
  <c r="AO198" i="20"/>
  <c r="I198" i="20"/>
  <c r="FE198" i="20"/>
  <c r="EN198" i="20"/>
  <c r="DJ198" i="20"/>
  <c r="CD198" i="20"/>
  <c r="BD198" i="20"/>
  <c r="AL198" i="20"/>
  <c r="H198" i="20"/>
  <c r="FD198" i="20"/>
  <c r="EM198" i="20"/>
  <c r="DG198" i="20"/>
  <c r="CA198" i="20"/>
  <c r="BC198" i="20"/>
  <c r="AI198" i="20"/>
  <c r="EH198" i="20"/>
  <c r="BR198" i="20"/>
  <c r="X198" i="20"/>
  <c r="DY198" i="20"/>
  <c r="BO198" i="20"/>
  <c r="W198" i="20"/>
  <c r="DV198" i="20"/>
  <c r="BN198" i="20"/>
  <c r="V198" i="20"/>
  <c r="DS198" i="20"/>
  <c r="BK198" i="20"/>
  <c r="U198" i="20"/>
  <c r="EX198" i="20"/>
  <c r="CX198" i="20"/>
  <c r="AX198" i="20"/>
  <c r="EV198" i="20"/>
  <c r="CT198" i="20"/>
  <c r="AV198" i="20"/>
  <c r="EW198" i="20"/>
  <c r="EU198" i="20"/>
  <c r="CC198" i="20" s="1"/>
  <c r="CU198" i="20"/>
  <c r="AW198" i="20"/>
  <c r="CQ198" i="20"/>
  <c r="AU198" i="20"/>
  <c r="CF104" i="20"/>
  <c r="CS197" i="20"/>
  <c r="BL197" i="20"/>
  <c r="CB73" i="20"/>
  <c r="BP42" i="20"/>
  <c r="BU42" i="20"/>
  <c r="CC42" i="20"/>
  <c r="BY135" i="20"/>
  <c r="BL135" i="20"/>
  <c r="BX135" i="20"/>
  <c r="BM135" i="20"/>
  <c r="BY73" i="20"/>
  <c r="BP73" i="20"/>
  <c r="CF42" i="20"/>
  <c r="CR135" i="20"/>
  <c r="CN135" i="20"/>
  <c r="BP135" i="20"/>
  <c r="CS135" i="20"/>
  <c r="CR197" i="20"/>
  <c r="CV42" i="20"/>
  <c r="BQ135" i="20"/>
  <c r="CB197" i="20"/>
  <c r="FF75" i="20"/>
  <c r="EX75" i="20"/>
  <c r="EP75" i="20"/>
  <c r="EH75" i="20"/>
  <c r="DL75" i="20"/>
  <c r="CX75" i="20"/>
  <c r="CH75" i="20"/>
  <c r="BR75" i="20"/>
  <c r="BF75" i="20"/>
  <c r="AX75" i="20"/>
  <c r="AP75" i="20"/>
  <c r="X75" i="20"/>
  <c r="J75" i="20"/>
  <c r="FE75" i="20"/>
  <c r="EW75" i="20"/>
  <c r="CK75" i="20" s="1"/>
  <c r="EO75" i="20"/>
  <c r="DY75" i="20"/>
  <c r="DK75" i="20"/>
  <c r="CU75" i="20"/>
  <c r="CE75" i="20"/>
  <c r="BO75" i="20"/>
  <c r="BE75" i="20"/>
  <c r="AW75" i="20"/>
  <c r="AO75" i="20"/>
  <c r="W75" i="20"/>
  <c r="I75" i="20"/>
  <c r="FD75" i="20"/>
  <c r="EV75" i="20"/>
  <c r="EN75" i="20"/>
  <c r="DV75" i="20"/>
  <c r="DJ75" i="20"/>
  <c r="CT75" i="20"/>
  <c r="CD75" i="20"/>
  <c r="BN75" i="20"/>
  <c r="BD75" i="20"/>
  <c r="AV75" i="20"/>
  <c r="AL75" i="20"/>
  <c r="V75" i="20"/>
  <c r="H75" i="20"/>
  <c r="FC75" i="20"/>
  <c r="EU75" i="20"/>
  <c r="EM75" i="20"/>
  <c r="DS75" i="20"/>
  <c r="DG75" i="20"/>
  <c r="CQ75" i="20"/>
  <c r="CA75" i="20"/>
  <c r="BK75" i="20"/>
  <c r="BC75" i="20"/>
  <c r="AU75" i="20"/>
  <c r="AI75" i="20"/>
  <c r="U75" i="20"/>
  <c r="FB75" i="20"/>
  <c r="ET75" i="20"/>
  <c r="EL75" i="20"/>
  <c r="DP75" i="20"/>
  <c r="DF75" i="20"/>
  <c r="CP75" i="20"/>
  <c r="BZ75" i="20"/>
  <c r="BJ75" i="20"/>
  <c r="BB75" i="20"/>
  <c r="AT75" i="20"/>
  <c r="AF75" i="20"/>
  <c r="T75" i="20"/>
  <c r="FA75" i="20"/>
  <c r="DI75" i="20" s="1"/>
  <c r="ES75" i="20"/>
  <c r="EK75" i="20"/>
  <c r="DO75" i="20"/>
  <c r="DC75" i="20"/>
  <c r="CM75" i="20"/>
  <c r="BW75" i="20"/>
  <c r="BI75" i="20"/>
  <c r="BA75" i="20"/>
  <c r="AS75" i="20"/>
  <c r="AC75" i="20"/>
  <c r="S75" i="20"/>
  <c r="ER75" i="20"/>
  <c r="CL75" i="20"/>
  <c r="AR75" i="20"/>
  <c r="EQ75" i="20"/>
  <c r="CI75" i="20"/>
  <c r="AQ75" i="20"/>
  <c r="EJ75" i="20"/>
  <c r="BV75" i="20"/>
  <c r="Z75" i="20"/>
  <c r="EI75" i="20"/>
  <c r="BS75" i="20"/>
  <c r="Y75" i="20"/>
  <c r="DN75" i="20"/>
  <c r="BH75" i="20"/>
  <c r="R75" i="20"/>
  <c r="EZ75" i="20"/>
  <c r="DB75" i="20"/>
  <c r="AZ75" i="20"/>
  <c r="BG75" i="20"/>
  <c r="AY75" i="20"/>
  <c r="Q75" i="20"/>
  <c r="FG75" i="20"/>
  <c r="EY75" i="20"/>
  <c r="DM75" i="20"/>
  <c r="CY75" i="20"/>
  <c r="CV104" i="20"/>
  <c r="FG105" i="20"/>
  <c r="EY105" i="20"/>
  <c r="EQ105" i="20"/>
  <c r="EI105" i="20"/>
  <c r="DM105" i="20"/>
  <c r="CY105" i="20"/>
  <c r="CI105" i="20"/>
  <c r="BS105" i="20"/>
  <c r="BG105" i="20"/>
  <c r="AY105" i="20"/>
  <c r="AQ105" i="20"/>
  <c r="Y105" i="20"/>
  <c r="Q105" i="20"/>
  <c r="FF105" i="20"/>
  <c r="EX105" i="20"/>
  <c r="EP105" i="20"/>
  <c r="EH105" i="20"/>
  <c r="DL105" i="20"/>
  <c r="CX105" i="20"/>
  <c r="CH105" i="20"/>
  <c r="BR105" i="20"/>
  <c r="BF105" i="20"/>
  <c r="AX105" i="20"/>
  <c r="AP105" i="20"/>
  <c r="X105" i="20"/>
  <c r="J105" i="20"/>
  <c r="FE105" i="20"/>
  <c r="EW105" i="20"/>
  <c r="CK105" i="20" s="1"/>
  <c r="EO105" i="20"/>
  <c r="DY105" i="20"/>
  <c r="DK105" i="20"/>
  <c r="CU105" i="20"/>
  <c r="CE105" i="20"/>
  <c r="BO105" i="20"/>
  <c r="BE105" i="20"/>
  <c r="AW105" i="20"/>
  <c r="AO105" i="20"/>
  <c r="W105" i="20"/>
  <c r="I105" i="20"/>
  <c r="FD105" i="20"/>
  <c r="EV105" i="20"/>
  <c r="EN105" i="20"/>
  <c r="DV105" i="20"/>
  <c r="DJ105" i="20"/>
  <c r="CT105" i="20"/>
  <c r="CD105" i="20"/>
  <c r="BN105" i="20"/>
  <c r="BD105" i="20"/>
  <c r="AV105" i="20"/>
  <c r="AL105" i="20"/>
  <c r="V105" i="20"/>
  <c r="H105" i="20"/>
  <c r="FC105" i="20"/>
  <c r="EU105" i="20"/>
  <c r="EM105" i="20"/>
  <c r="DS105" i="20"/>
  <c r="DG105" i="20"/>
  <c r="CQ105" i="20"/>
  <c r="CA105" i="20"/>
  <c r="BK105" i="20"/>
  <c r="BC105" i="20"/>
  <c r="AU105" i="20"/>
  <c r="AI105" i="20"/>
  <c r="U105" i="20"/>
  <c r="FB105" i="20"/>
  <c r="ET105" i="20"/>
  <c r="EL105" i="20"/>
  <c r="DP105" i="20"/>
  <c r="DF105" i="20"/>
  <c r="CP105" i="20"/>
  <c r="BZ105" i="20"/>
  <c r="BJ105" i="20"/>
  <c r="BB105" i="20"/>
  <c r="AT105" i="20"/>
  <c r="AF105" i="20"/>
  <c r="T105" i="20"/>
  <c r="EK105" i="20"/>
  <c r="BW105" i="20"/>
  <c r="AC105" i="20"/>
  <c r="EJ105" i="20"/>
  <c r="BV105" i="20"/>
  <c r="Z105" i="20"/>
  <c r="DO105" i="20"/>
  <c r="BI105" i="20"/>
  <c r="S105" i="20"/>
  <c r="DN105" i="20"/>
  <c r="BH105" i="20"/>
  <c r="R105" i="20"/>
  <c r="FA105" i="20"/>
  <c r="DC105" i="20"/>
  <c r="BA105" i="20"/>
  <c r="EZ105" i="20"/>
  <c r="DB105" i="20"/>
  <c r="AZ105" i="20"/>
  <c r="ES105" i="20"/>
  <c r="ER105" i="20"/>
  <c r="CM105" i="20"/>
  <c r="AS105" i="20"/>
  <c r="CL105" i="20"/>
  <c r="AR105" i="20"/>
  <c r="CG104" i="20"/>
  <c r="BT104" i="20"/>
  <c r="BL104" i="20"/>
  <c r="CN197" i="20"/>
  <c r="BY197" i="20"/>
  <c r="CG197" i="20"/>
  <c r="CF197" i="20"/>
  <c r="CV73" i="20"/>
  <c r="CO42" i="20"/>
  <c r="CJ42" i="20"/>
  <c r="BX42" i="20"/>
  <c r="CB42" i="20"/>
  <c r="CV135" i="20"/>
  <c r="BT135" i="20"/>
  <c r="FC136" i="20"/>
  <c r="EU136" i="20"/>
  <c r="EM136" i="20"/>
  <c r="DS136" i="20"/>
  <c r="DG136" i="20"/>
  <c r="CQ136" i="20"/>
  <c r="CA136" i="20"/>
  <c r="BK136" i="20"/>
  <c r="BC136" i="20"/>
  <c r="AU136" i="20"/>
  <c r="AI136" i="20"/>
  <c r="U136" i="20"/>
  <c r="FB136" i="20"/>
  <c r="ET136" i="20"/>
  <c r="EL136" i="20"/>
  <c r="DP136" i="20"/>
  <c r="DF136" i="20"/>
  <c r="CP136" i="20"/>
  <c r="BZ136" i="20"/>
  <c r="BJ136" i="20"/>
  <c r="BB136" i="20"/>
  <c r="AT136" i="20"/>
  <c r="AF136" i="20"/>
  <c r="T136" i="20"/>
  <c r="FA136" i="20"/>
  <c r="ES136" i="20"/>
  <c r="EK136" i="20"/>
  <c r="DO136" i="20"/>
  <c r="DC136" i="20"/>
  <c r="CM136" i="20"/>
  <c r="BW136" i="20"/>
  <c r="BI136" i="20"/>
  <c r="BA136" i="20"/>
  <c r="AS136" i="20"/>
  <c r="AC136" i="20"/>
  <c r="S136" i="20"/>
  <c r="EZ136" i="20"/>
  <c r="ER136" i="20"/>
  <c r="EJ136" i="20"/>
  <c r="DN136" i="20"/>
  <c r="DB136" i="20"/>
  <c r="CL136" i="20"/>
  <c r="BV136" i="20"/>
  <c r="BH136" i="20"/>
  <c r="AZ136" i="20"/>
  <c r="AR136" i="20"/>
  <c r="Z136" i="20"/>
  <c r="R136" i="20"/>
  <c r="FE136" i="20"/>
  <c r="EW136" i="20"/>
  <c r="EO136" i="20"/>
  <c r="DY136" i="20"/>
  <c r="DK136" i="20"/>
  <c r="CU136" i="20"/>
  <c r="CE136" i="20"/>
  <c r="BO136" i="20"/>
  <c r="BE136" i="20"/>
  <c r="AW136" i="20"/>
  <c r="AO136" i="20"/>
  <c r="W136" i="20"/>
  <c r="I136" i="20"/>
  <c r="EX136" i="20"/>
  <c r="DM136" i="20"/>
  <c r="CD136" i="20"/>
  <c r="AX136" i="20"/>
  <c r="Q136" i="20"/>
  <c r="EV136" i="20"/>
  <c r="DL136" i="20"/>
  <c r="BS136" i="20"/>
  <c r="AV136" i="20"/>
  <c r="J136" i="20"/>
  <c r="EQ136" i="20"/>
  <c r="DJ136" i="20"/>
  <c r="BR136" i="20"/>
  <c r="AQ136" i="20"/>
  <c r="H136" i="20"/>
  <c r="EP136" i="20"/>
  <c r="CY136" i="20"/>
  <c r="BN136" i="20"/>
  <c r="AP136" i="20"/>
  <c r="FG136" i="20"/>
  <c r="EN136" i="20"/>
  <c r="CX136" i="20"/>
  <c r="BG136" i="20"/>
  <c r="AL136" i="20"/>
  <c r="FD136" i="20"/>
  <c r="EH136" i="20"/>
  <c r="CI136" i="20"/>
  <c r="BD136" i="20"/>
  <c r="X136" i="20"/>
  <c r="CT136" i="20"/>
  <c r="CH136" i="20"/>
  <c r="BF136" i="20"/>
  <c r="AY136" i="20"/>
  <c r="FF136" i="20"/>
  <c r="Y136" i="20"/>
  <c r="EY136" i="20"/>
  <c r="V136" i="20"/>
  <c r="EI136" i="20"/>
  <c r="DV136" i="20"/>
  <c r="D137" i="20"/>
  <c r="A137" i="20" s="1"/>
  <c r="F136" i="20"/>
  <c r="M73" i="20"/>
  <c r="DU42" i="20"/>
  <c r="DE42" i="20"/>
  <c r="DI73" i="20"/>
  <c r="AA42" i="20"/>
  <c r="DA73" i="20"/>
  <c r="AB42" i="20"/>
  <c r="DH73" i="20"/>
  <c r="AB167" i="20"/>
  <c r="DI42" i="20"/>
  <c r="DX42" i="20"/>
  <c r="DH42" i="20"/>
  <c r="N167" i="20"/>
  <c r="DQ167" i="20"/>
  <c r="DW167" i="20"/>
  <c r="M167" i="20"/>
  <c r="DT167" i="20"/>
  <c r="DR42" i="20"/>
  <c r="AM42" i="20"/>
  <c r="AJ42" i="20"/>
  <c r="AK42" i="20"/>
  <c r="DD42" i="20"/>
  <c r="M42" i="20"/>
  <c r="AE42" i="20"/>
  <c r="L42" i="20"/>
  <c r="DI167" i="20"/>
  <c r="AN42" i="20"/>
  <c r="N42" i="20"/>
  <c r="DR167" i="20"/>
  <c r="K42" i="20"/>
  <c r="DX167" i="20"/>
  <c r="K167" i="20"/>
  <c r="AG167" i="20"/>
  <c r="DU167" i="20"/>
  <c r="DZ167" i="20"/>
  <c r="AJ167" i="20"/>
  <c r="L167" i="20"/>
  <c r="O167" i="20"/>
  <c r="EA167" i="20"/>
  <c r="AH42" i="20"/>
  <c r="AK167" i="20"/>
  <c r="AM167" i="20"/>
  <c r="AN167" i="20"/>
  <c r="DE167" i="20"/>
  <c r="DE229" i="20"/>
  <c r="A43" i="20"/>
  <c r="DH167" i="20"/>
  <c r="M15" i="29"/>
  <c r="AD167" i="20"/>
  <c r="CZ167" i="20"/>
  <c r="M229" i="20"/>
  <c r="DA167" i="20"/>
  <c r="B169" i="20"/>
  <c r="BH169" i="20" s="1"/>
  <c r="DW168" i="20"/>
  <c r="ED168" i="20"/>
  <c r="EE168" i="20"/>
  <c r="EF168" i="20"/>
  <c r="D44" i="20"/>
  <c r="F43" i="20"/>
  <c r="B200" i="20"/>
  <c r="ED199" i="20"/>
  <c r="EF199" i="20"/>
  <c r="EE199" i="20"/>
  <c r="AA167" i="20"/>
  <c r="DE197" i="20"/>
  <c r="DI13" i="20"/>
  <c r="AB197" i="20"/>
  <c r="K104" i="20"/>
  <c r="DQ104" i="20"/>
  <c r="M104" i="20"/>
  <c r="AJ104" i="20"/>
  <c r="AA229" i="20"/>
  <c r="DH104" i="20"/>
  <c r="DR104" i="20"/>
  <c r="N104" i="20"/>
  <c r="O104" i="20"/>
  <c r="AK104" i="20"/>
  <c r="AG104" i="20"/>
  <c r="AH104" i="20"/>
  <c r="DI104" i="20"/>
  <c r="AM104" i="20"/>
  <c r="AN104" i="20"/>
  <c r="DT104" i="20"/>
  <c r="DU104" i="20"/>
  <c r="AB104" i="20"/>
  <c r="AE104" i="20"/>
  <c r="DE104" i="20"/>
  <c r="D106" i="20"/>
  <c r="F105" i="20"/>
  <c r="A105" i="20"/>
  <c r="EA104" i="20"/>
  <c r="CZ104" i="20"/>
  <c r="DA104" i="20"/>
  <c r="AD104" i="20"/>
  <c r="DD104" i="20"/>
  <c r="DZ104" i="20"/>
  <c r="DX104" i="20"/>
  <c r="L104" i="20"/>
  <c r="DW104" i="20"/>
  <c r="AA104" i="20"/>
  <c r="AK197" i="20"/>
  <c r="DI197" i="20"/>
  <c r="K229" i="20"/>
  <c r="N229" i="20"/>
  <c r="DR229" i="20"/>
  <c r="DH229" i="20"/>
  <c r="DD197" i="20"/>
  <c r="DT197" i="20"/>
  <c r="DI229" i="20"/>
  <c r="AN197" i="20"/>
  <c r="O229" i="20"/>
  <c r="AA197" i="20"/>
  <c r="AG13" i="20"/>
  <c r="T17" i="10" s="1"/>
  <c r="AA13" i="20"/>
  <c r="H17" i="10" s="1"/>
  <c r="DA197" i="20"/>
  <c r="CZ197" i="20"/>
  <c r="AE197" i="20"/>
  <c r="DX229" i="20"/>
  <c r="DZ197" i="20"/>
  <c r="M197" i="20"/>
  <c r="AH197" i="20"/>
  <c r="AD229" i="20"/>
  <c r="AE229" i="20"/>
  <c r="DW229" i="20"/>
  <c r="AG229" i="20"/>
  <c r="L229" i="20"/>
  <c r="DZ229" i="20"/>
  <c r="DQ229" i="20"/>
  <c r="AG197" i="20"/>
  <c r="EA197" i="20"/>
  <c r="D76" i="20"/>
  <c r="F75" i="20"/>
  <c r="AK229" i="20"/>
  <c r="CZ229" i="20"/>
  <c r="DA229" i="20"/>
  <c r="DU229" i="20"/>
  <c r="EA229" i="20"/>
  <c r="DX197" i="20"/>
  <c r="DQ197" i="20"/>
  <c r="DW197" i="20"/>
  <c r="A198" i="20"/>
  <c r="D199" i="20"/>
  <c r="F198" i="20"/>
  <c r="L197" i="20"/>
  <c r="O197" i="20"/>
  <c r="K197" i="20"/>
  <c r="AD197" i="20"/>
  <c r="AN229" i="20"/>
  <c r="AM229" i="20"/>
  <c r="AJ229" i="20"/>
  <c r="EE229" i="20"/>
  <c r="EF229" i="20"/>
  <c r="N197" i="20"/>
  <c r="DU197" i="20"/>
  <c r="DT229" i="20"/>
  <c r="DD229" i="20"/>
  <c r="B231" i="20"/>
  <c r="ED230" i="20"/>
  <c r="A230" i="20"/>
  <c r="DR197" i="20"/>
  <c r="DH197" i="20"/>
  <c r="AB229" i="20"/>
  <c r="AH229" i="20"/>
  <c r="AJ197" i="20"/>
  <c r="B22" i="44"/>
  <c r="DW13" i="20"/>
  <c r="T17" i="33" s="1"/>
  <c r="D15" i="20"/>
  <c r="F14" i="20"/>
  <c r="AB13" i="20"/>
  <c r="I17" i="10" s="1"/>
  <c r="DX13" i="20"/>
  <c r="U17" i="33" s="1"/>
  <c r="AJ13" i="20"/>
  <c r="Z17" i="10" s="1"/>
  <c r="M16" i="29"/>
  <c r="F169" i="20"/>
  <c r="D170" i="20"/>
  <c r="K13" i="20"/>
  <c r="J17" i="30" s="1"/>
  <c r="O13" i="20"/>
  <c r="N17" i="30" s="1"/>
  <c r="AK13" i="20"/>
  <c r="AA17" i="10" s="1"/>
  <c r="DU13" i="20"/>
  <c r="O17" i="33" s="1"/>
  <c r="Y16" i="29"/>
  <c r="EE44" i="20"/>
  <c r="EF44" i="20"/>
  <c r="B45" i="20"/>
  <c r="ED44" i="20"/>
  <c r="L13" i="20"/>
  <c r="K17" i="30" s="1"/>
  <c r="DA13" i="20"/>
  <c r="S17" i="32" s="1"/>
  <c r="AN13" i="20"/>
  <c r="AG17" i="10" s="1"/>
  <c r="AD13" i="20"/>
  <c r="N17" i="10" s="1"/>
  <c r="CZ13" i="20"/>
  <c r="R17" i="32" s="1"/>
  <c r="AM13" i="20"/>
  <c r="AF17" i="10" s="1"/>
  <c r="W16" i="29"/>
  <c r="AE13" i="20"/>
  <c r="O17" i="10" s="1"/>
  <c r="B108" i="20"/>
  <c r="ED107" i="20"/>
  <c r="EE107" i="20"/>
  <c r="EF107" i="20"/>
  <c r="Z16" i="29"/>
  <c r="AH13" i="20"/>
  <c r="U17" i="10" s="1"/>
  <c r="DH13" i="20"/>
  <c r="X16" i="29"/>
  <c r="DR13" i="20"/>
  <c r="I17" i="33" s="1"/>
  <c r="M13" i="20"/>
  <c r="L17" i="30" s="1"/>
  <c r="DE13" i="20"/>
  <c r="I17" i="32" s="1"/>
  <c r="A14" i="20"/>
  <c r="ED14" i="20"/>
  <c r="B15" i="20"/>
  <c r="EF14" i="20"/>
  <c r="EE14" i="20"/>
  <c r="EA13" i="20"/>
  <c r="AA17" i="33" s="1"/>
  <c r="N13" i="20"/>
  <c r="M17" i="30" s="1"/>
  <c r="DZ13" i="20"/>
  <c r="Z17" i="33" s="1"/>
  <c r="DD13" i="20"/>
  <c r="H17" i="32" s="1"/>
  <c r="DQ13" i="20"/>
  <c r="H17" i="33" s="1"/>
  <c r="DT13" i="20"/>
  <c r="N17" i="33" s="1"/>
  <c r="EF75" i="20"/>
  <c r="A75" i="20"/>
  <c r="ED75" i="20"/>
  <c r="EE75" i="20"/>
  <c r="B76" i="20"/>
  <c r="F232" i="20"/>
  <c r="D233" i="20"/>
  <c r="EF137" i="20"/>
  <c r="EE137" i="20"/>
  <c r="B138" i="20"/>
  <c r="ED137" i="20"/>
  <c r="CN168" i="20" l="1"/>
  <c r="DI136" i="20"/>
  <c r="EA74" i="20"/>
  <c r="AM74" i="20"/>
  <c r="BT168" i="20"/>
  <c r="AA74" i="20"/>
  <c r="AN74" i="20"/>
  <c r="DZ136" i="20"/>
  <c r="DW74" i="20"/>
  <c r="DR168" i="20"/>
  <c r="DH168" i="20"/>
  <c r="CW230" i="20"/>
  <c r="CK168" i="20"/>
  <c r="L43" i="20"/>
  <c r="CJ75" i="20"/>
  <c r="AK74" i="20"/>
  <c r="DW43" i="20"/>
  <c r="AJ168" i="20"/>
  <c r="CV168" i="20"/>
  <c r="CS168" i="20"/>
  <c r="EA168" i="20"/>
  <c r="CR168" i="20"/>
  <c r="N168" i="20"/>
  <c r="AN168" i="20"/>
  <c r="BQ168" i="20"/>
  <c r="AM168" i="20"/>
  <c r="AK168" i="20"/>
  <c r="CO198" i="20"/>
  <c r="AC169" i="20"/>
  <c r="DJ169" i="20"/>
  <c r="AI18" i="10"/>
  <c r="W18" i="10"/>
  <c r="O18" i="32"/>
  <c r="Y18" i="10"/>
  <c r="E18" i="30"/>
  <c r="Z18" i="31"/>
  <c r="W18" i="31"/>
  <c r="DP169" i="20"/>
  <c r="BJ169" i="20"/>
  <c r="DU74" i="20"/>
  <c r="R18" i="31"/>
  <c r="O18" i="29"/>
  <c r="L18" i="29"/>
  <c r="K18" i="10"/>
  <c r="S18" i="33"/>
  <c r="AA18" i="31"/>
  <c r="R169" i="20"/>
  <c r="AR169" i="20"/>
  <c r="X18" i="31"/>
  <c r="AE18" i="10"/>
  <c r="G18" i="30"/>
  <c r="AC18" i="33"/>
  <c r="BO169" i="20"/>
  <c r="ER169" i="20"/>
  <c r="Q18" i="33"/>
  <c r="G18" i="10"/>
  <c r="E18" i="32"/>
  <c r="Q18" i="10"/>
  <c r="Y18" i="33"/>
  <c r="Q18" i="32"/>
  <c r="EM169" i="20"/>
  <c r="I18" i="30"/>
  <c r="E18" i="29"/>
  <c r="T18" i="31"/>
  <c r="Q18" i="29"/>
  <c r="S18" i="31"/>
  <c r="K18" i="33"/>
  <c r="G18" i="32"/>
  <c r="DF169" i="20"/>
  <c r="K18" i="29"/>
  <c r="Q18" i="31"/>
  <c r="AC18" i="10"/>
  <c r="AK18" i="10"/>
  <c r="W18" i="33"/>
  <c r="AX169" i="20"/>
  <c r="S18" i="10"/>
  <c r="Y18" i="31"/>
  <c r="P18" i="29"/>
  <c r="M18" i="10"/>
  <c r="CH169" i="20"/>
  <c r="FG169" i="20"/>
  <c r="E18" i="33"/>
  <c r="G18" i="33"/>
  <c r="U18" i="31"/>
  <c r="E18" i="10"/>
  <c r="M18" i="33"/>
  <c r="G18" i="29"/>
  <c r="J18" i="29"/>
  <c r="DX43" i="20"/>
  <c r="CZ43" i="20"/>
  <c r="AE168" i="20"/>
  <c r="K43" i="20"/>
  <c r="BY168" i="20"/>
  <c r="AD74" i="20"/>
  <c r="AB74" i="20"/>
  <c r="CC14" i="20"/>
  <c r="DX74" i="20"/>
  <c r="DQ74" i="20"/>
  <c r="T18" i="29"/>
  <c r="U18" i="29"/>
  <c r="S18" i="29"/>
  <c r="H18" i="29"/>
  <c r="BQ230" i="20"/>
  <c r="DU43" i="20"/>
  <c r="CZ74" i="20"/>
  <c r="DT43" i="20"/>
  <c r="AD43" i="20"/>
  <c r="AJ74" i="20"/>
  <c r="DE43" i="20"/>
  <c r="DD43" i="20"/>
  <c r="BU75" i="20"/>
  <c r="DH74" i="20"/>
  <c r="N43" i="20"/>
  <c r="AN43" i="20"/>
  <c r="DD74" i="20"/>
  <c r="DA74" i="20"/>
  <c r="CO168" i="20"/>
  <c r="CG168" i="20"/>
  <c r="DR136" i="20"/>
  <c r="AA136" i="20"/>
  <c r="DZ74" i="20"/>
  <c r="BM74" i="20"/>
  <c r="BL74" i="20"/>
  <c r="BQ14" i="20"/>
  <c r="CB168" i="20"/>
  <c r="BT75" i="20"/>
  <c r="CS198" i="20"/>
  <c r="BU14" i="20"/>
  <c r="BX168" i="20"/>
  <c r="DT136" i="20"/>
  <c r="CW75" i="20"/>
  <c r="CR198" i="20"/>
  <c r="BP230" i="20"/>
  <c r="BM14" i="20"/>
  <c r="CW14" i="20"/>
  <c r="BP168" i="20"/>
  <c r="CB198" i="20"/>
  <c r="DE74" i="20"/>
  <c r="CR74" i="20"/>
  <c r="AJ136" i="20"/>
  <c r="AE136" i="20"/>
  <c r="BL14" i="20"/>
  <c r="AH136" i="20"/>
  <c r="BU43" i="20"/>
  <c r="BU230" i="20"/>
  <c r="BT230" i="20"/>
  <c r="CS14" i="20"/>
  <c r="CO14" i="20"/>
  <c r="DX168" i="20"/>
  <c r="BP136" i="20"/>
  <c r="CW43" i="20"/>
  <c r="CB74" i="20"/>
  <c r="BL198" i="20"/>
  <c r="AN136" i="20"/>
  <c r="N136" i="20"/>
  <c r="K136" i="20"/>
  <c r="CG198" i="20"/>
  <c r="CF198" i="20"/>
  <c r="AG74" i="20"/>
  <c r="M136" i="20"/>
  <c r="AD136" i="20"/>
  <c r="BQ43" i="20"/>
  <c r="CB14" i="20"/>
  <c r="DD136" i="20"/>
  <c r="DH136" i="20"/>
  <c r="CW105" i="20"/>
  <c r="BL105" i="20"/>
  <c r="O136" i="20"/>
  <c r="CS136" i="20"/>
  <c r="M43" i="20"/>
  <c r="CJ230" i="20"/>
  <c r="CG230" i="20"/>
  <c r="L136" i="20"/>
  <c r="AG136" i="20"/>
  <c r="BY105" i="20"/>
  <c r="CR105" i="20"/>
  <c r="BM75" i="20"/>
  <c r="BL75" i="20"/>
  <c r="BM198" i="20"/>
  <c r="BX43" i="20"/>
  <c r="CO136" i="20"/>
  <c r="AK136" i="20"/>
  <c r="DA136" i="20"/>
  <c r="AE74" i="20"/>
  <c r="EA136" i="20"/>
  <c r="DU136" i="20"/>
  <c r="DE136" i="20"/>
  <c r="CC75" i="20"/>
  <c r="ES169" i="20"/>
  <c r="DM169" i="20"/>
  <c r="AS169" i="20"/>
  <c r="CX169" i="20"/>
  <c r="FD169" i="20"/>
  <c r="AL169" i="20"/>
  <c r="EW169" i="20"/>
  <c r="CP169" i="20"/>
  <c r="AP169" i="20"/>
  <c r="EY169" i="20"/>
  <c r="DK169" i="20"/>
  <c r="BV169" i="20"/>
  <c r="CV230" i="20"/>
  <c r="DF231" i="20"/>
  <c r="FA231" i="20"/>
  <c r="BA231" i="20"/>
  <c r="DB231" i="20"/>
  <c r="FF231" i="20"/>
  <c r="BF231" i="20"/>
  <c r="BS231" i="20"/>
  <c r="W231" i="20"/>
  <c r="EQ231" i="20"/>
  <c r="AU231" i="20"/>
  <c r="CA231" i="20"/>
  <c r="FD231" i="20"/>
  <c r="CP231" i="20"/>
  <c r="ES231" i="20"/>
  <c r="AS231" i="20"/>
  <c r="CL231" i="20"/>
  <c r="EX231" i="20"/>
  <c r="AX231" i="20"/>
  <c r="AY231" i="20"/>
  <c r="EV231" i="20"/>
  <c r="DM231" i="20"/>
  <c r="EO231" i="20"/>
  <c r="AI231" i="20"/>
  <c r="I231" i="20"/>
  <c r="BZ231" i="20"/>
  <c r="EK231" i="20"/>
  <c r="AC231" i="20"/>
  <c r="BV231" i="20"/>
  <c r="EP231" i="20"/>
  <c r="AP231" i="20"/>
  <c r="Y231" i="20"/>
  <c r="DV231" i="20"/>
  <c r="CI231" i="20"/>
  <c r="CE231" i="20"/>
  <c r="DS231" i="20"/>
  <c r="FC231" i="20"/>
  <c r="BJ231" i="20"/>
  <c r="DO231" i="20"/>
  <c r="S231" i="20"/>
  <c r="BH231" i="20"/>
  <c r="EH231" i="20"/>
  <c r="X231" i="20"/>
  <c r="EW231" i="20"/>
  <c r="CT231" i="20"/>
  <c r="BG231" i="20"/>
  <c r="AO231" i="20"/>
  <c r="BK231" i="20"/>
  <c r="DK231" i="20"/>
  <c r="FB231" i="20"/>
  <c r="BB231" i="20"/>
  <c r="DC231" i="20"/>
  <c r="EZ231" i="20"/>
  <c r="CW231" i="20" s="1"/>
  <c r="AZ231" i="20"/>
  <c r="DL231" i="20"/>
  <c r="J231" i="20"/>
  <c r="DY231" i="20"/>
  <c r="BN231" i="20"/>
  <c r="AQ231" i="20"/>
  <c r="EN231" i="20"/>
  <c r="U231" i="20"/>
  <c r="DJ231" i="20"/>
  <c r="ET231" i="20"/>
  <c r="AT231" i="20"/>
  <c r="CM231" i="20"/>
  <c r="CN231" i="20" s="1"/>
  <c r="ER231" i="20"/>
  <c r="BQ231" i="20" s="1"/>
  <c r="AR231" i="20"/>
  <c r="CX231" i="20"/>
  <c r="EY231" i="20"/>
  <c r="CU231" i="20"/>
  <c r="AV231" i="20"/>
  <c r="Q231" i="20"/>
  <c r="CD231" i="20"/>
  <c r="BE231" i="20"/>
  <c r="DG231" i="20"/>
  <c r="EL231" i="20"/>
  <c r="AF231" i="20"/>
  <c r="BW231" i="20"/>
  <c r="EJ231" i="20"/>
  <c r="Z231" i="20"/>
  <c r="CH231" i="20"/>
  <c r="EI231" i="20"/>
  <c r="BO231" i="20"/>
  <c r="V231" i="20"/>
  <c r="EU231" i="20"/>
  <c r="AL231" i="20"/>
  <c r="FE231" i="20"/>
  <c r="BD231" i="20"/>
  <c r="DN231" i="20"/>
  <c r="BC231" i="20"/>
  <c r="R231" i="20"/>
  <c r="H231" i="20"/>
  <c r="BI231" i="20"/>
  <c r="BR231" i="20"/>
  <c r="CY231" i="20"/>
  <c r="AW231" i="20"/>
  <c r="EM231" i="20"/>
  <c r="DP231" i="20"/>
  <c r="FG231" i="20"/>
  <c r="T231" i="20"/>
  <c r="CQ231" i="20"/>
  <c r="AF169" i="20"/>
  <c r="ET169" i="20"/>
  <c r="BK169" i="20"/>
  <c r="EK169" i="20"/>
  <c r="T169" i="20"/>
  <c r="AW169" i="20"/>
  <c r="FF169" i="20"/>
  <c r="DG169" i="20"/>
  <c r="AY169" i="20"/>
  <c r="J169" i="20"/>
  <c r="EH169" i="20"/>
  <c r="CL169" i="20"/>
  <c r="CK14" i="20"/>
  <c r="CR14" i="20"/>
  <c r="BL168" i="20"/>
  <c r="BM136" i="20"/>
  <c r="DW136" i="20"/>
  <c r="DQ136" i="20"/>
  <c r="EU169" i="20"/>
  <c r="AI169" i="20"/>
  <c r="CU169" i="20"/>
  <c r="FC169" i="20"/>
  <c r="AV169" i="20"/>
  <c r="BF169" i="20"/>
  <c r="H169" i="20"/>
  <c r="DV169" i="20"/>
  <c r="BI169" i="20"/>
  <c r="X169" i="20"/>
  <c r="EQ169" i="20"/>
  <c r="DB169" i="20"/>
  <c r="CG43" i="20"/>
  <c r="CF43" i="20"/>
  <c r="BL230" i="20"/>
  <c r="DM15" i="20"/>
  <c r="CY15" i="20"/>
  <c r="CI15" i="20"/>
  <c r="BS15" i="20"/>
  <c r="BG15" i="20"/>
  <c r="AY15" i="20"/>
  <c r="AQ15" i="20"/>
  <c r="Y15" i="20"/>
  <c r="Q15" i="20"/>
  <c r="DL15" i="20"/>
  <c r="CX15" i="20"/>
  <c r="CH15" i="20"/>
  <c r="BR15" i="20"/>
  <c r="BF15" i="20"/>
  <c r="DY15" i="20"/>
  <c r="DK15" i="20"/>
  <c r="CU15" i="20"/>
  <c r="CE15" i="20"/>
  <c r="BO15" i="20"/>
  <c r="BE15" i="20"/>
  <c r="AW15" i="20"/>
  <c r="AO15" i="20"/>
  <c r="W15" i="20"/>
  <c r="I15" i="20"/>
  <c r="DV15" i="20"/>
  <c r="DJ15" i="20"/>
  <c r="CT15" i="20"/>
  <c r="CD15" i="20"/>
  <c r="BN15" i="20"/>
  <c r="DS15" i="20"/>
  <c r="DG15" i="20"/>
  <c r="CQ15" i="20"/>
  <c r="CA15" i="20"/>
  <c r="BK15" i="20"/>
  <c r="BC15" i="20"/>
  <c r="AU15" i="20"/>
  <c r="AI15" i="20"/>
  <c r="U15" i="20"/>
  <c r="DP15" i="20"/>
  <c r="DF15" i="20"/>
  <c r="CP15" i="20"/>
  <c r="BZ15" i="20"/>
  <c r="BJ15" i="20"/>
  <c r="BB15" i="20"/>
  <c r="AT15" i="20"/>
  <c r="AF15" i="20"/>
  <c r="T15" i="20"/>
  <c r="DO15" i="20"/>
  <c r="DC15" i="20"/>
  <c r="CM15" i="20"/>
  <c r="BW15" i="20"/>
  <c r="BI15" i="20"/>
  <c r="BA15" i="20"/>
  <c r="AS15" i="20"/>
  <c r="AC15" i="20"/>
  <c r="S15" i="20"/>
  <c r="BD15" i="20"/>
  <c r="X15" i="20"/>
  <c r="AZ15" i="20"/>
  <c r="V15" i="20"/>
  <c r="AX15" i="20"/>
  <c r="R15" i="20"/>
  <c r="DN15" i="20"/>
  <c r="AV15" i="20"/>
  <c r="J15" i="20"/>
  <c r="DB15" i="20"/>
  <c r="AR15" i="20"/>
  <c r="H15" i="20"/>
  <c r="CL15" i="20"/>
  <c r="AP15" i="20"/>
  <c r="BV15" i="20"/>
  <c r="AL15" i="20"/>
  <c r="BH15" i="20"/>
  <c r="Z15" i="20"/>
  <c r="EK15" i="20"/>
  <c r="ET15" i="20"/>
  <c r="ES15" i="20"/>
  <c r="BU15" i="20" s="1"/>
  <c r="FB15" i="20"/>
  <c r="EM15" i="20"/>
  <c r="FA15" i="20"/>
  <c r="EU15" i="20"/>
  <c r="FC15" i="20"/>
  <c r="EW15" i="20"/>
  <c r="EH15" i="20"/>
  <c r="EI15" i="20"/>
  <c r="EZ15" i="20"/>
  <c r="EV15" i="20"/>
  <c r="FF15" i="20"/>
  <c r="FG15" i="20"/>
  <c r="EL15" i="20"/>
  <c r="FD15" i="20"/>
  <c r="EO15" i="20"/>
  <c r="EJ15" i="20"/>
  <c r="EP15" i="20"/>
  <c r="ER15" i="20"/>
  <c r="EX15" i="20"/>
  <c r="EN15" i="20"/>
  <c r="FE15" i="20"/>
  <c r="EQ15" i="20"/>
  <c r="BM15" i="20" s="1"/>
  <c r="EY15" i="20"/>
  <c r="CZ136" i="20"/>
  <c r="BQ136" i="20"/>
  <c r="CN136" i="20"/>
  <c r="CR136" i="20"/>
  <c r="CN105" i="20"/>
  <c r="CG105" i="20"/>
  <c r="CD169" i="20"/>
  <c r="BB169" i="20"/>
  <c r="BE169" i="20"/>
  <c r="EI169" i="20"/>
  <c r="S169" i="20"/>
  <c r="BR169" i="20"/>
  <c r="BS169" i="20"/>
  <c r="V169" i="20"/>
  <c r="EO169" i="20"/>
  <c r="BZ169" i="20"/>
  <c r="AQ169" i="20"/>
  <c r="FA169" i="20"/>
  <c r="DN169" i="20"/>
  <c r="BT198" i="20"/>
  <c r="BX198" i="20"/>
  <c r="AB43" i="20"/>
  <c r="CV43" i="20"/>
  <c r="BT43" i="20"/>
  <c r="CV74" i="20"/>
  <c r="BT74" i="20"/>
  <c r="BY230" i="20"/>
  <c r="CF230" i="20"/>
  <c r="BP14" i="20"/>
  <c r="CF168" i="20"/>
  <c r="CJ136" i="20"/>
  <c r="BL136" i="20"/>
  <c r="A169" i="20"/>
  <c r="AM136" i="20"/>
  <c r="AB136" i="20"/>
  <c r="BT136" i="20"/>
  <c r="BQ105" i="20"/>
  <c r="DL169" i="20"/>
  <c r="BD169" i="20"/>
  <c r="CI169" i="20"/>
  <c r="FB169" i="20"/>
  <c r="AU169" i="20"/>
  <c r="DC169" i="20"/>
  <c r="CM169" i="20"/>
  <c r="AO169" i="20"/>
  <c r="EX169" i="20"/>
  <c r="CQ169" i="20"/>
  <c r="BA169" i="20"/>
  <c r="Z169" i="20"/>
  <c r="EJ169" i="20"/>
  <c r="DR74" i="20"/>
  <c r="M74" i="20"/>
  <c r="CO74" i="20"/>
  <c r="CJ74" i="20"/>
  <c r="N74" i="20"/>
  <c r="CC230" i="20"/>
  <c r="CK230" i="20"/>
  <c r="CB230" i="20"/>
  <c r="CN230" i="20"/>
  <c r="BX230" i="20"/>
  <c r="CF14" i="20"/>
  <c r="CR230" i="20"/>
  <c r="CS230" i="20"/>
  <c r="CV14" i="20"/>
  <c r="BT14" i="20"/>
  <c r="BM168" i="20"/>
  <c r="DO169" i="20"/>
  <c r="BC169" i="20"/>
  <c r="EV169" i="20"/>
  <c r="AT169" i="20"/>
  <c r="CY169" i="20"/>
  <c r="FE169" i="20"/>
  <c r="DS169" i="20"/>
  <c r="BG169" i="20"/>
  <c r="I169" i="20"/>
  <c r="DY169" i="20"/>
  <c r="CA169" i="20"/>
  <c r="AZ169" i="20"/>
  <c r="EZ169" i="20"/>
  <c r="BM230" i="20"/>
  <c r="CJ14" i="20"/>
  <c r="BX14" i="20"/>
  <c r="CO75" i="20"/>
  <c r="Y169" i="20"/>
  <c r="CE169" i="20"/>
  <c r="Q169" i="20"/>
  <c r="BN169" i="20"/>
  <c r="EL169" i="20"/>
  <c r="U169" i="20"/>
  <c r="EN169" i="20"/>
  <c r="BW169" i="20"/>
  <c r="W169" i="20"/>
  <c r="EP169" i="20"/>
  <c r="CT169" i="20"/>
  <c r="CO230" i="20"/>
  <c r="CN14" i="20"/>
  <c r="FB76" i="20"/>
  <c r="ET76" i="20"/>
  <c r="EL76" i="20"/>
  <c r="DP76" i="20"/>
  <c r="DF76" i="20"/>
  <c r="CP76" i="20"/>
  <c r="BZ76" i="20"/>
  <c r="BJ76" i="20"/>
  <c r="BB76" i="20"/>
  <c r="AT76" i="20"/>
  <c r="AF76" i="20"/>
  <c r="T76" i="20"/>
  <c r="FA76" i="20"/>
  <c r="ES76" i="20"/>
  <c r="EK76" i="20"/>
  <c r="DO76" i="20"/>
  <c r="DC76" i="20"/>
  <c r="CM76" i="20"/>
  <c r="BW76" i="20"/>
  <c r="BI76" i="20"/>
  <c r="BA76" i="20"/>
  <c r="AS76" i="20"/>
  <c r="AC76" i="20"/>
  <c r="S76" i="20"/>
  <c r="EZ76" i="20"/>
  <c r="ER76" i="20"/>
  <c r="EJ76" i="20"/>
  <c r="DN76" i="20"/>
  <c r="DB76" i="20"/>
  <c r="CL76" i="20"/>
  <c r="BV76" i="20"/>
  <c r="BH76" i="20"/>
  <c r="AZ76" i="20"/>
  <c r="AR76" i="20"/>
  <c r="Z76" i="20"/>
  <c r="R76" i="20"/>
  <c r="FG76" i="20"/>
  <c r="EY76" i="20"/>
  <c r="CS76" i="20" s="1"/>
  <c r="EQ76" i="20"/>
  <c r="EI76" i="20"/>
  <c r="DM76" i="20"/>
  <c r="CY76" i="20"/>
  <c r="CI76" i="20"/>
  <c r="BS76" i="20"/>
  <c r="BG76" i="20"/>
  <c r="AY76" i="20"/>
  <c r="AQ76" i="20"/>
  <c r="Y76" i="20"/>
  <c r="Q76" i="20"/>
  <c r="FF76" i="20"/>
  <c r="EX76" i="20"/>
  <c r="EP76" i="20"/>
  <c r="EH76" i="20"/>
  <c r="DL76" i="20"/>
  <c r="CX76" i="20"/>
  <c r="CH76" i="20"/>
  <c r="BR76" i="20"/>
  <c r="BF76" i="20"/>
  <c r="AX76" i="20"/>
  <c r="AP76" i="20"/>
  <c r="X76" i="20"/>
  <c r="J76" i="20"/>
  <c r="FE76" i="20"/>
  <c r="EW76" i="20"/>
  <c r="EO76" i="20"/>
  <c r="DY76" i="20"/>
  <c r="DK76" i="20"/>
  <c r="CU76" i="20"/>
  <c r="CE76" i="20"/>
  <c r="BO76" i="20"/>
  <c r="BE76" i="20"/>
  <c r="AW76" i="20"/>
  <c r="AO76" i="20"/>
  <c r="W76" i="20"/>
  <c r="I76" i="20"/>
  <c r="EN76" i="20"/>
  <c r="CD76" i="20"/>
  <c r="AL76" i="20"/>
  <c r="EM76" i="20"/>
  <c r="CA76" i="20"/>
  <c r="AI76" i="20"/>
  <c r="DV76" i="20"/>
  <c r="BN76" i="20"/>
  <c r="V76" i="20"/>
  <c r="DS76" i="20"/>
  <c r="BK76" i="20"/>
  <c r="U76" i="20"/>
  <c r="FD76" i="20"/>
  <c r="DJ76" i="20"/>
  <c r="BD76" i="20"/>
  <c r="H76" i="20"/>
  <c r="EV76" i="20"/>
  <c r="CT76" i="20"/>
  <c r="AV76" i="20"/>
  <c r="DG76" i="20"/>
  <c r="CQ76" i="20"/>
  <c r="BC76" i="20"/>
  <c r="AU76" i="20"/>
  <c r="FC76" i="20"/>
  <c r="EU76" i="20"/>
  <c r="K74" i="20"/>
  <c r="CK136" i="20"/>
  <c r="BU136" i="20"/>
  <c r="CC136" i="20"/>
  <c r="BX105" i="20"/>
  <c r="CC105" i="20"/>
  <c r="CV75" i="20"/>
  <c r="CN43" i="20"/>
  <c r="BY43" i="20"/>
  <c r="CR43" i="20"/>
  <c r="BP43" i="20"/>
  <c r="CS43" i="20"/>
  <c r="CF74" i="20"/>
  <c r="CS75" i="20"/>
  <c r="CG74" i="20"/>
  <c r="BX74" i="20"/>
  <c r="FF199" i="20"/>
  <c r="EX199" i="20"/>
  <c r="EP199" i="20"/>
  <c r="EH199" i="20"/>
  <c r="DL199" i="20"/>
  <c r="CX199" i="20"/>
  <c r="CH199" i="20"/>
  <c r="BR199" i="20"/>
  <c r="BF199" i="20"/>
  <c r="AX199" i="20"/>
  <c r="AP199" i="20"/>
  <c r="X199" i="20"/>
  <c r="J199" i="20"/>
  <c r="FC199" i="20"/>
  <c r="ET199" i="20"/>
  <c r="EK199" i="20"/>
  <c r="DN199" i="20"/>
  <c r="CY199" i="20"/>
  <c r="CE199" i="20"/>
  <c r="BN199" i="20"/>
  <c r="BC199" i="20"/>
  <c r="AT199" i="20"/>
  <c r="AC199" i="20"/>
  <c r="R199" i="20"/>
  <c r="FB199" i="20"/>
  <c r="ES199" i="20"/>
  <c r="EJ199" i="20"/>
  <c r="DM199" i="20"/>
  <c r="CU199" i="20"/>
  <c r="CD199" i="20"/>
  <c r="BK199" i="20"/>
  <c r="BB199" i="20"/>
  <c r="AS199" i="20"/>
  <c r="Z199" i="20"/>
  <c r="Q199" i="20"/>
  <c r="FA199" i="20"/>
  <c r="ER199" i="20"/>
  <c r="EI199" i="20"/>
  <c r="DK199" i="20"/>
  <c r="CT199" i="20"/>
  <c r="CA199" i="20"/>
  <c r="BJ199" i="20"/>
  <c r="BA199" i="20"/>
  <c r="AR199" i="20"/>
  <c r="Y199" i="20"/>
  <c r="I199" i="20"/>
  <c r="EZ199" i="20"/>
  <c r="EQ199" i="20"/>
  <c r="DY199" i="20"/>
  <c r="DJ199" i="20"/>
  <c r="CQ199" i="20"/>
  <c r="BZ199" i="20"/>
  <c r="BI199" i="20"/>
  <c r="AZ199" i="20"/>
  <c r="AQ199" i="20"/>
  <c r="W199" i="20"/>
  <c r="H199" i="20"/>
  <c r="EY199" i="20"/>
  <c r="DV199" i="20"/>
  <c r="CP199" i="20"/>
  <c r="BH199" i="20"/>
  <c r="AO199" i="20"/>
  <c r="EW199" i="20"/>
  <c r="CK199" i="20" s="1"/>
  <c r="DS199" i="20"/>
  <c r="CM199" i="20"/>
  <c r="BG199" i="20"/>
  <c r="AL199" i="20"/>
  <c r="EV199" i="20"/>
  <c r="DP199" i="20"/>
  <c r="CL199" i="20"/>
  <c r="BE199" i="20"/>
  <c r="AI199" i="20"/>
  <c r="EU199" i="20"/>
  <c r="DO199" i="20"/>
  <c r="CI199" i="20"/>
  <c r="BD199" i="20"/>
  <c r="AF199" i="20"/>
  <c r="EO199" i="20"/>
  <c r="BW199" i="20"/>
  <c r="V199" i="20"/>
  <c r="EN199" i="20"/>
  <c r="BV199" i="20"/>
  <c r="U199" i="20"/>
  <c r="EM199" i="20"/>
  <c r="BS199" i="20"/>
  <c r="T199" i="20"/>
  <c r="EL199" i="20"/>
  <c r="BO199" i="20"/>
  <c r="S199" i="20"/>
  <c r="DG199" i="20"/>
  <c r="AY199" i="20"/>
  <c r="FE199" i="20"/>
  <c r="DC199" i="20"/>
  <c r="AV199" i="20"/>
  <c r="AW199" i="20"/>
  <c r="AU199" i="20"/>
  <c r="FG199" i="20"/>
  <c r="DF199" i="20"/>
  <c r="FD199" i="20"/>
  <c r="DB199" i="20"/>
  <c r="CF136" i="20"/>
  <c r="BX136" i="20"/>
  <c r="CB136" i="20"/>
  <c r="CB105" i="20"/>
  <c r="BM105" i="20"/>
  <c r="CJ198" i="20"/>
  <c r="BQ198" i="20"/>
  <c r="CN198" i="20"/>
  <c r="BY198" i="20"/>
  <c r="CO43" i="20"/>
  <c r="CJ43" i="20"/>
  <c r="BQ74" i="20"/>
  <c r="CN74" i="20"/>
  <c r="BY74" i="20"/>
  <c r="DX136" i="20"/>
  <c r="FC106" i="20"/>
  <c r="EU106" i="20"/>
  <c r="EM106" i="20"/>
  <c r="DS106" i="20"/>
  <c r="DG106" i="20"/>
  <c r="CQ106" i="20"/>
  <c r="CA106" i="20"/>
  <c r="BK106" i="20"/>
  <c r="BC106" i="20"/>
  <c r="AU106" i="20"/>
  <c r="AI106" i="20"/>
  <c r="U106" i="20"/>
  <c r="FB106" i="20"/>
  <c r="ET106" i="20"/>
  <c r="EL106" i="20"/>
  <c r="DP106" i="20"/>
  <c r="DF106" i="20"/>
  <c r="CP106" i="20"/>
  <c r="BZ106" i="20"/>
  <c r="BJ106" i="20"/>
  <c r="BB106" i="20"/>
  <c r="AT106" i="20"/>
  <c r="AF106" i="20"/>
  <c r="T106" i="20"/>
  <c r="FA106" i="20"/>
  <c r="ES106" i="20"/>
  <c r="EK106" i="20"/>
  <c r="DO106" i="20"/>
  <c r="DC106" i="20"/>
  <c r="CM106" i="20"/>
  <c r="BW106" i="20"/>
  <c r="BI106" i="20"/>
  <c r="BA106" i="20"/>
  <c r="AS106" i="20"/>
  <c r="AC106" i="20"/>
  <c r="S106" i="20"/>
  <c r="EZ106" i="20"/>
  <c r="ER106" i="20"/>
  <c r="EJ106" i="20"/>
  <c r="DN106" i="20"/>
  <c r="DB106" i="20"/>
  <c r="CL106" i="20"/>
  <c r="BV106" i="20"/>
  <c r="BH106" i="20"/>
  <c r="AZ106" i="20"/>
  <c r="AR106" i="20"/>
  <c r="Z106" i="20"/>
  <c r="R106" i="20"/>
  <c r="FG106" i="20"/>
  <c r="EY106" i="20"/>
  <c r="CS106" i="20" s="1"/>
  <c r="EQ106" i="20"/>
  <c r="EI106" i="20"/>
  <c r="DM106" i="20"/>
  <c r="CY106" i="20"/>
  <c r="CI106" i="20"/>
  <c r="BS106" i="20"/>
  <c r="BG106" i="20"/>
  <c r="AY106" i="20"/>
  <c r="AQ106" i="20"/>
  <c r="Y106" i="20"/>
  <c r="Q106" i="20"/>
  <c r="FF106" i="20"/>
  <c r="EX106" i="20"/>
  <c r="EP106" i="20"/>
  <c r="EH106" i="20"/>
  <c r="DL106" i="20"/>
  <c r="CX106" i="20"/>
  <c r="CH106" i="20"/>
  <c r="BR106" i="20"/>
  <c r="BF106" i="20"/>
  <c r="AX106" i="20"/>
  <c r="AP106" i="20"/>
  <c r="X106" i="20"/>
  <c r="J106" i="20"/>
  <c r="DY106" i="20"/>
  <c r="BO106" i="20"/>
  <c r="W106" i="20"/>
  <c r="DV106" i="20"/>
  <c r="BN106" i="20"/>
  <c r="V106" i="20"/>
  <c r="FE106" i="20"/>
  <c r="DK106" i="20"/>
  <c r="BE106" i="20"/>
  <c r="I106" i="20"/>
  <c r="FD106" i="20"/>
  <c r="DJ106" i="20"/>
  <c r="BD106" i="20"/>
  <c r="H106" i="20"/>
  <c r="EW106" i="20"/>
  <c r="CU106" i="20"/>
  <c r="AW106" i="20"/>
  <c r="EV106" i="20"/>
  <c r="CT106" i="20"/>
  <c r="AV106" i="20"/>
  <c r="AO106" i="20"/>
  <c r="AL106" i="20"/>
  <c r="EO106" i="20"/>
  <c r="CE106" i="20"/>
  <c r="EN106" i="20"/>
  <c r="CD106" i="20"/>
  <c r="CV136" i="20"/>
  <c r="BY136" i="20"/>
  <c r="BP105" i="20"/>
  <c r="CS105" i="20"/>
  <c r="CW198" i="20"/>
  <c r="CC43" i="20"/>
  <c r="CW74" i="20"/>
  <c r="FG137" i="20"/>
  <c r="EY137" i="20"/>
  <c r="EQ137" i="20"/>
  <c r="EI137" i="20"/>
  <c r="DM137" i="20"/>
  <c r="CY137" i="20"/>
  <c r="CI137" i="20"/>
  <c r="BS137" i="20"/>
  <c r="BG137" i="20"/>
  <c r="AY137" i="20"/>
  <c r="AQ137" i="20"/>
  <c r="Y137" i="20"/>
  <c r="Q137" i="20"/>
  <c r="FF137" i="20"/>
  <c r="EX137" i="20"/>
  <c r="EP137" i="20"/>
  <c r="EH137" i="20"/>
  <c r="DL137" i="20"/>
  <c r="CX137" i="20"/>
  <c r="CH137" i="20"/>
  <c r="BR137" i="20"/>
  <c r="BF137" i="20"/>
  <c r="AX137" i="20"/>
  <c r="AP137" i="20"/>
  <c r="X137" i="20"/>
  <c r="J137" i="20"/>
  <c r="FE137" i="20"/>
  <c r="EW137" i="20"/>
  <c r="CK137" i="20" s="1"/>
  <c r="EO137" i="20"/>
  <c r="DY137" i="20"/>
  <c r="DK137" i="20"/>
  <c r="CU137" i="20"/>
  <c r="CE137" i="20"/>
  <c r="BO137" i="20"/>
  <c r="BE137" i="20"/>
  <c r="AW137" i="20"/>
  <c r="AO137" i="20"/>
  <c r="W137" i="20"/>
  <c r="I137" i="20"/>
  <c r="FD137" i="20"/>
  <c r="EV137" i="20"/>
  <c r="EN137" i="20"/>
  <c r="DV137" i="20"/>
  <c r="DJ137" i="20"/>
  <c r="CT137" i="20"/>
  <c r="CD137" i="20"/>
  <c r="BN137" i="20"/>
  <c r="BD137" i="20"/>
  <c r="AV137" i="20"/>
  <c r="AL137" i="20"/>
  <c r="V137" i="20"/>
  <c r="H137" i="20"/>
  <c r="FC137" i="20"/>
  <c r="EU137" i="20"/>
  <c r="EM137" i="20"/>
  <c r="DS137" i="20"/>
  <c r="DG137" i="20"/>
  <c r="CQ137" i="20"/>
  <c r="CA137" i="20"/>
  <c r="BK137" i="20"/>
  <c r="FA137" i="20"/>
  <c r="ES137" i="20"/>
  <c r="EK137" i="20"/>
  <c r="O137" i="20" s="1"/>
  <c r="DO137" i="20"/>
  <c r="DC137" i="20"/>
  <c r="CM137" i="20"/>
  <c r="BW137" i="20"/>
  <c r="BI137" i="20"/>
  <c r="BA137" i="20"/>
  <c r="AS137" i="20"/>
  <c r="AC137" i="20"/>
  <c r="S137" i="20"/>
  <c r="FB137" i="20"/>
  <c r="DF137" i="20"/>
  <c r="BC137" i="20"/>
  <c r="Z137" i="20"/>
  <c r="EZ137" i="20"/>
  <c r="CW137" i="20" s="1"/>
  <c r="DB137" i="20"/>
  <c r="BB137" i="20"/>
  <c r="U137" i="20"/>
  <c r="ET137" i="20"/>
  <c r="CP137" i="20"/>
  <c r="AZ137" i="20"/>
  <c r="T137" i="20"/>
  <c r="ER137" i="20"/>
  <c r="CL137" i="20"/>
  <c r="AU137" i="20"/>
  <c r="R137" i="20"/>
  <c r="EL137" i="20"/>
  <c r="BZ137" i="20"/>
  <c r="AT137" i="20"/>
  <c r="DP137" i="20"/>
  <c r="BJ137" i="20"/>
  <c r="AI137" i="20"/>
  <c r="BV137" i="20"/>
  <c r="BH137" i="20"/>
  <c r="AR137" i="20"/>
  <c r="AF137" i="20"/>
  <c r="EJ137" i="20"/>
  <c r="DN137" i="20"/>
  <c r="F137" i="20"/>
  <c r="D138" i="20"/>
  <c r="A138" i="20" s="1"/>
  <c r="CW136" i="20"/>
  <c r="CF105" i="20"/>
  <c r="BX75" i="20"/>
  <c r="CB75" i="20"/>
  <c r="CV198" i="20"/>
  <c r="BP198" i="20"/>
  <c r="O74" i="20"/>
  <c r="L74" i="20"/>
  <c r="FC44" i="20"/>
  <c r="EU44" i="20"/>
  <c r="EM44" i="20"/>
  <c r="DS44" i="20"/>
  <c r="DG44" i="20"/>
  <c r="CQ44" i="20"/>
  <c r="CA44" i="20"/>
  <c r="BK44" i="20"/>
  <c r="BC44" i="20"/>
  <c r="AU44" i="20"/>
  <c r="AI44" i="20"/>
  <c r="U44" i="20"/>
  <c r="FB44" i="20"/>
  <c r="ET44" i="20"/>
  <c r="EL44" i="20"/>
  <c r="DP44" i="20"/>
  <c r="DF44" i="20"/>
  <c r="CP44" i="20"/>
  <c r="BZ44" i="20"/>
  <c r="BJ44" i="20"/>
  <c r="BB44" i="20"/>
  <c r="AT44" i="20"/>
  <c r="AF44" i="20"/>
  <c r="T44" i="20"/>
  <c r="FA44" i="20"/>
  <c r="ES44" i="20"/>
  <c r="EK44" i="20"/>
  <c r="DO44" i="20"/>
  <c r="DC44" i="20"/>
  <c r="CM44" i="20"/>
  <c r="BW44" i="20"/>
  <c r="BI44" i="20"/>
  <c r="BA44" i="20"/>
  <c r="AS44" i="20"/>
  <c r="AC44" i="20"/>
  <c r="S44" i="20"/>
  <c r="EZ44" i="20"/>
  <c r="ER44" i="20"/>
  <c r="EJ44" i="20"/>
  <c r="DN44" i="20"/>
  <c r="DB44" i="20"/>
  <c r="CL44" i="20"/>
  <c r="BV44" i="20"/>
  <c r="BH44" i="20"/>
  <c r="AZ44" i="20"/>
  <c r="AR44" i="20"/>
  <c r="Z44" i="20"/>
  <c r="R44" i="20"/>
  <c r="FG44" i="20"/>
  <c r="EY44" i="20"/>
  <c r="CS44" i="20" s="1"/>
  <c r="EQ44" i="20"/>
  <c r="EI44" i="20"/>
  <c r="DM44" i="20"/>
  <c r="CY44" i="20"/>
  <c r="CI44" i="20"/>
  <c r="BS44" i="20"/>
  <c r="BG44" i="20"/>
  <c r="AY44" i="20"/>
  <c r="AQ44" i="20"/>
  <c r="Y44" i="20"/>
  <c r="Q44" i="20"/>
  <c r="FF44" i="20"/>
  <c r="EX44" i="20"/>
  <c r="EP44" i="20"/>
  <c r="EH44" i="20"/>
  <c r="DL44" i="20"/>
  <c r="CX44" i="20"/>
  <c r="CH44" i="20"/>
  <c r="BR44" i="20"/>
  <c r="BF44" i="20"/>
  <c r="AX44" i="20"/>
  <c r="AP44" i="20"/>
  <c r="X44" i="20"/>
  <c r="J44" i="20"/>
  <c r="FE44" i="20"/>
  <c r="EW44" i="20"/>
  <c r="EO44" i="20"/>
  <c r="DY44" i="20"/>
  <c r="DK44" i="20"/>
  <c r="CU44" i="20"/>
  <c r="CE44" i="20"/>
  <c r="BO44" i="20"/>
  <c r="BE44" i="20"/>
  <c r="AW44" i="20"/>
  <c r="AO44" i="20"/>
  <c r="W44" i="20"/>
  <c r="I44" i="20"/>
  <c r="EN44" i="20"/>
  <c r="AL44" i="20"/>
  <c r="DV44" i="20"/>
  <c r="V44" i="20"/>
  <c r="DJ44" i="20"/>
  <c r="H44" i="20"/>
  <c r="CT44" i="20"/>
  <c r="CD44" i="20"/>
  <c r="BN44" i="20"/>
  <c r="FD44" i="20"/>
  <c r="BD44" i="20"/>
  <c r="EV44" i="20"/>
  <c r="AV44" i="20"/>
  <c r="CV105" i="20"/>
  <c r="BT105" i="20"/>
  <c r="CN75" i="20"/>
  <c r="BY75" i="20"/>
  <c r="CR75" i="20"/>
  <c r="BP75" i="20"/>
  <c r="BL43" i="20"/>
  <c r="CG136" i="20"/>
  <c r="BU105" i="20"/>
  <c r="CO105" i="20"/>
  <c r="CJ105" i="20"/>
  <c r="BQ75" i="20"/>
  <c r="CG75" i="20"/>
  <c r="CF75" i="20"/>
  <c r="CK198" i="20"/>
  <c r="BU198" i="20"/>
  <c r="CB43" i="20"/>
  <c r="BM43" i="20"/>
  <c r="BP74" i="20"/>
  <c r="BU74" i="20"/>
  <c r="DX14" i="20"/>
  <c r="U18" i="33" s="1"/>
  <c r="AH168" i="20"/>
  <c r="M168" i="20"/>
  <c r="AN14" i="20"/>
  <c r="AG18" i="10" s="1"/>
  <c r="L168" i="20"/>
  <c r="O168" i="20"/>
  <c r="DI168" i="20"/>
  <c r="DT168" i="20"/>
  <c r="DU168" i="20"/>
  <c r="DZ105" i="20"/>
  <c r="CZ168" i="20"/>
  <c r="EA43" i="20"/>
  <c r="DA43" i="20"/>
  <c r="DH43" i="20"/>
  <c r="AD105" i="20"/>
  <c r="AB168" i="20"/>
  <c r="K168" i="20"/>
  <c r="DZ168" i="20"/>
  <c r="AG168" i="20"/>
  <c r="A44" i="20"/>
  <c r="AA168" i="20"/>
  <c r="AA43" i="20"/>
  <c r="DZ43" i="20"/>
  <c r="DE168" i="20"/>
  <c r="AD168" i="20"/>
  <c r="AG43" i="20"/>
  <c r="DD168" i="20"/>
  <c r="DQ43" i="20"/>
  <c r="DQ168" i="20"/>
  <c r="DI43" i="20"/>
  <c r="AH43" i="20"/>
  <c r="AE43" i="20"/>
  <c r="DA168" i="20"/>
  <c r="AK43" i="20"/>
  <c r="AJ43" i="20"/>
  <c r="DR43" i="20"/>
  <c r="AM43" i="20"/>
  <c r="B170" i="20"/>
  <c r="A170" i="20" s="1"/>
  <c r="ED169" i="20"/>
  <c r="EF169" i="20"/>
  <c r="EE169" i="20"/>
  <c r="B201" i="20"/>
  <c r="EF200" i="20"/>
  <c r="ED200" i="20"/>
  <c r="EE200" i="20"/>
  <c r="D45" i="20"/>
  <c r="F44" i="20"/>
  <c r="K75" i="20"/>
  <c r="AD230" i="20"/>
  <c r="N105" i="20"/>
  <c r="DQ105" i="20"/>
  <c r="AH105" i="20"/>
  <c r="O105" i="20"/>
  <c r="CZ105" i="20"/>
  <c r="DA105" i="20"/>
  <c r="EA105" i="20"/>
  <c r="AB105" i="20"/>
  <c r="DT105" i="20"/>
  <c r="DI105" i="20"/>
  <c r="AA105" i="20"/>
  <c r="AG105" i="20"/>
  <c r="DE105" i="20"/>
  <c r="L105" i="20"/>
  <c r="DD105" i="20"/>
  <c r="K105" i="20"/>
  <c r="DR105" i="20"/>
  <c r="AK105" i="20"/>
  <c r="AJ105" i="20"/>
  <c r="AE105" i="20"/>
  <c r="DX105" i="20"/>
  <c r="DH105" i="20"/>
  <c r="DW105" i="20"/>
  <c r="M105" i="20"/>
  <c r="AM105" i="20"/>
  <c r="F106" i="20"/>
  <c r="D107" i="20"/>
  <c r="A106" i="20"/>
  <c r="AN105" i="20"/>
  <c r="DU105" i="20"/>
  <c r="DQ198" i="20"/>
  <c r="L230" i="20"/>
  <c r="AK230" i="20"/>
  <c r="AJ230" i="20"/>
  <c r="DI14" i="20"/>
  <c r="DT14" i="20"/>
  <c r="N18" i="33" s="1"/>
  <c r="AE75" i="20"/>
  <c r="AD198" i="20"/>
  <c r="DA14" i="20"/>
  <c r="S18" i="32" s="1"/>
  <c r="CZ14" i="20"/>
  <c r="R18" i="32" s="1"/>
  <c r="AE230" i="20"/>
  <c r="CZ230" i="20"/>
  <c r="DU198" i="20"/>
  <c r="DT198" i="20"/>
  <c r="DH198" i="20"/>
  <c r="AH14" i="20"/>
  <c r="U18" i="10" s="1"/>
  <c r="DW14" i="20"/>
  <c r="T18" i="33" s="1"/>
  <c r="DW230" i="20"/>
  <c r="AB230" i="20"/>
  <c r="DT230" i="20"/>
  <c r="AA230" i="20"/>
  <c r="DE230" i="20"/>
  <c r="DR198" i="20"/>
  <c r="DT75" i="20"/>
  <c r="DR14" i="20"/>
  <c r="I18" i="33" s="1"/>
  <c r="AA14" i="20"/>
  <c r="H18" i="10" s="1"/>
  <c r="CZ198" i="20"/>
  <c r="DU75" i="20"/>
  <c r="DH14" i="20"/>
  <c r="AE198" i="20"/>
  <c r="AH230" i="20"/>
  <c r="DI198" i="20"/>
  <c r="AB75" i="20"/>
  <c r="AG198" i="20"/>
  <c r="AA7" i="31"/>
  <c r="AG230" i="20"/>
  <c r="B232" i="20"/>
  <c r="ED231" i="20"/>
  <c r="A231" i="20"/>
  <c r="D77" i="20"/>
  <c r="F76" i="20"/>
  <c r="AA198" i="20"/>
  <c r="DD198" i="20"/>
  <c r="EA198" i="20"/>
  <c r="N198" i="20"/>
  <c r="M198" i="20"/>
  <c r="AH198" i="20"/>
  <c r="DZ198" i="20"/>
  <c r="AK198" i="20"/>
  <c r="DA198" i="20"/>
  <c r="L198" i="20"/>
  <c r="DR230" i="20"/>
  <c r="DU230" i="20"/>
  <c r="AM198" i="20"/>
  <c r="DX198" i="20"/>
  <c r="DQ230" i="20"/>
  <c r="DI230" i="20"/>
  <c r="DA230" i="20"/>
  <c r="N230" i="20"/>
  <c r="EA230" i="20"/>
  <c r="DX230" i="20"/>
  <c r="AB198" i="20"/>
  <c r="DE198" i="20"/>
  <c r="AN198" i="20"/>
  <c r="DW198" i="20"/>
  <c r="AM230" i="20"/>
  <c r="DZ230" i="20"/>
  <c r="O230" i="20"/>
  <c r="M230" i="20"/>
  <c r="DH230" i="20"/>
  <c r="AJ198" i="20"/>
  <c r="K198" i="20"/>
  <c r="AN230" i="20"/>
  <c r="K230" i="20"/>
  <c r="DD230" i="20"/>
  <c r="EF230" i="20"/>
  <c r="EE230" i="20"/>
  <c r="D200" i="20"/>
  <c r="F199" i="20"/>
  <c r="A199" i="20"/>
  <c r="O198" i="20"/>
  <c r="AH75" i="20"/>
  <c r="B23" i="44"/>
  <c r="AM14" i="20"/>
  <c r="AF18" i="10" s="1"/>
  <c r="DU14" i="20"/>
  <c r="O18" i="33" s="1"/>
  <c r="D16" i="20"/>
  <c r="F15" i="20"/>
  <c r="AK75" i="20"/>
  <c r="D171" i="20"/>
  <c r="F170" i="20"/>
  <c r="DZ14" i="20"/>
  <c r="Z18" i="33" s="1"/>
  <c r="EE45" i="20"/>
  <c r="ED45" i="20"/>
  <c r="B46" i="20"/>
  <c r="EF45" i="20"/>
  <c r="AD75" i="20"/>
  <c r="DD75" i="20"/>
  <c r="DQ14" i="20"/>
  <c r="H18" i="33" s="1"/>
  <c r="Y17" i="29"/>
  <c r="T7" i="29"/>
  <c r="Y7" i="29" s="1"/>
  <c r="K14" i="20"/>
  <c r="J18" i="30" s="1"/>
  <c r="X17" i="29"/>
  <c r="U7" i="29"/>
  <c r="X7" i="29" s="1"/>
  <c r="AG14" i="20"/>
  <c r="T18" i="10" s="1"/>
  <c r="AE14" i="20"/>
  <c r="O18" i="10" s="1"/>
  <c r="L14" i="20"/>
  <c r="K18" i="30" s="1"/>
  <c r="O14" i="20"/>
  <c r="N18" i="30" s="1"/>
  <c r="AB14" i="20"/>
  <c r="I18" i="10" s="1"/>
  <c r="AD14" i="20"/>
  <c r="N18" i="10" s="1"/>
  <c r="ED15" i="20"/>
  <c r="EF15" i="20"/>
  <c r="A15" i="20"/>
  <c r="B16" i="20"/>
  <c r="EE15" i="20"/>
  <c r="DE14" i="20"/>
  <c r="I18" i="32" s="1"/>
  <c r="DD14" i="20"/>
  <c r="H18" i="32" s="1"/>
  <c r="AJ14" i="20"/>
  <c r="Z18" i="10" s="1"/>
  <c r="M14" i="20"/>
  <c r="L18" i="30" s="1"/>
  <c r="N14" i="20"/>
  <c r="M18" i="30" s="1"/>
  <c r="AK14" i="20"/>
  <c r="AA18" i="10" s="1"/>
  <c r="EA14" i="20"/>
  <c r="AA18" i="33" s="1"/>
  <c r="B109" i="20"/>
  <c r="EE108" i="20"/>
  <c r="EF108" i="20"/>
  <c r="ED108" i="20"/>
  <c r="DZ75" i="20"/>
  <c r="EA75" i="20"/>
  <c r="AN75" i="20"/>
  <c r="DW75" i="20"/>
  <c r="L75" i="20"/>
  <c r="DH75" i="20"/>
  <c r="AA75" i="20"/>
  <c r="O75" i="20"/>
  <c r="AJ75" i="20"/>
  <c r="N75" i="20"/>
  <c r="DE75" i="20"/>
  <c r="ED76" i="20"/>
  <c r="EE76" i="20"/>
  <c r="A76" i="20"/>
  <c r="B77" i="20"/>
  <c r="EF76" i="20"/>
  <c r="D234" i="20"/>
  <c r="F233" i="20"/>
  <c r="DQ75" i="20"/>
  <c r="DA75" i="20"/>
  <c r="EE138" i="20"/>
  <c r="B139" i="20"/>
  <c r="ED138" i="20"/>
  <c r="EF138" i="20"/>
  <c r="DR75" i="20"/>
  <c r="DX75" i="20"/>
  <c r="AG75" i="20"/>
  <c r="CZ75" i="20"/>
  <c r="M75" i="20"/>
  <c r="AM75" i="20"/>
  <c r="BY169" i="20" l="1"/>
  <c r="CK76" i="20"/>
  <c r="CR169" i="20"/>
  <c r="BP169" i="20"/>
  <c r="CV169" i="20"/>
  <c r="DU137" i="20"/>
  <c r="CC199" i="20"/>
  <c r="AE19" i="10"/>
  <c r="AK19" i="10"/>
  <c r="W19" i="33"/>
  <c r="G19" i="30"/>
  <c r="AC19" i="33"/>
  <c r="AC19" i="10"/>
  <c r="BM169" i="20"/>
  <c r="BL169" i="20"/>
  <c r="E19" i="29"/>
  <c r="G19" i="10"/>
  <c r="E19" i="32"/>
  <c r="W19" i="10"/>
  <c r="E19" i="33"/>
  <c r="Q19" i="32"/>
  <c r="G19" i="33"/>
  <c r="U19" i="31"/>
  <c r="I19" i="30"/>
  <c r="S19" i="31"/>
  <c r="G19" i="32"/>
  <c r="S19" i="33"/>
  <c r="K19" i="33"/>
  <c r="Q19" i="33"/>
  <c r="P19" i="29"/>
  <c r="Y19" i="33"/>
  <c r="O19" i="29"/>
  <c r="AI19" i="10"/>
  <c r="J19" i="29"/>
  <c r="S19" i="10"/>
  <c r="E19" i="10"/>
  <c r="M19" i="33"/>
  <c r="T19" i="31"/>
  <c r="G19" i="29"/>
  <c r="Q19" i="10"/>
  <c r="W19" i="31"/>
  <c r="K19" i="29"/>
  <c r="Y19" i="10"/>
  <c r="Z19" i="31"/>
  <c r="M19" i="10"/>
  <c r="CJ169" i="20"/>
  <c r="E19" i="30"/>
  <c r="K19" i="10"/>
  <c r="AA19" i="31"/>
  <c r="R19" i="31"/>
  <c r="L19" i="29"/>
  <c r="Y19" i="31"/>
  <c r="CK169" i="20"/>
  <c r="Q19" i="29"/>
  <c r="Q19" i="31"/>
  <c r="X19" i="31"/>
  <c r="O19" i="32"/>
  <c r="CR231" i="20"/>
  <c r="CS231" i="20"/>
  <c r="CN169" i="20"/>
  <c r="DZ137" i="20"/>
  <c r="CC231" i="20"/>
  <c r="CO169" i="20"/>
  <c r="BT169" i="20"/>
  <c r="DW137" i="20"/>
  <c r="S19" i="29"/>
  <c r="H19" i="29"/>
  <c r="U19" i="29"/>
  <c r="T19" i="29"/>
  <c r="BY15" i="20"/>
  <c r="BL231" i="20"/>
  <c r="CS169" i="20"/>
  <c r="O169" i="20"/>
  <c r="AG169" i="20"/>
  <c r="DT137" i="20"/>
  <c r="AA44" i="20"/>
  <c r="BP199" i="20"/>
  <c r="BX169" i="20"/>
  <c r="CS15" i="20"/>
  <c r="AG137" i="20"/>
  <c r="DI137" i="20"/>
  <c r="AM137" i="20"/>
  <c r="AK137" i="20"/>
  <c r="AA137" i="20"/>
  <c r="DA137" i="20"/>
  <c r="BP106" i="20"/>
  <c r="BQ169" i="20"/>
  <c r="CK15" i="20"/>
  <c r="CJ15" i="20"/>
  <c r="AM44" i="20"/>
  <c r="AN137" i="20"/>
  <c r="L169" i="20"/>
  <c r="AN44" i="20"/>
  <c r="AD137" i="20"/>
  <c r="CJ137" i="20"/>
  <c r="BT199" i="20"/>
  <c r="CC76" i="20"/>
  <c r="CG15" i="20"/>
  <c r="DT44" i="20"/>
  <c r="CB76" i="20"/>
  <c r="CW199" i="20"/>
  <c r="CC15" i="20"/>
  <c r="DQ137" i="20"/>
  <c r="DD169" i="20"/>
  <c r="DD137" i="20"/>
  <c r="DH137" i="20"/>
  <c r="AJ44" i="20"/>
  <c r="BM76" i="20"/>
  <c r="BL76" i="20"/>
  <c r="CO15" i="20"/>
  <c r="CR15" i="20"/>
  <c r="BQ15" i="20"/>
  <c r="AJ137" i="20"/>
  <c r="BT106" i="20"/>
  <c r="DR44" i="20"/>
  <c r="DR137" i="20"/>
  <c r="BP231" i="20"/>
  <c r="CR199" i="20"/>
  <c r="BM44" i="20"/>
  <c r="K44" i="20"/>
  <c r="L44" i="20"/>
  <c r="BL44" i="20"/>
  <c r="BX15" i="20"/>
  <c r="BP15" i="20"/>
  <c r="CO231" i="20"/>
  <c r="AB44" i="20"/>
  <c r="DX137" i="20"/>
  <c r="CZ137" i="20"/>
  <c r="CB169" i="20"/>
  <c r="AK44" i="20"/>
  <c r="DD44" i="20"/>
  <c r="DH44" i="20"/>
  <c r="BX76" i="20"/>
  <c r="CK44" i="20"/>
  <c r="CS199" i="20"/>
  <c r="BU199" i="20"/>
  <c r="CG231" i="20"/>
  <c r="EA137" i="20"/>
  <c r="CW169" i="20"/>
  <c r="M137" i="20"/>
  <c r="AH137" i="20"/>
  <c r="AB137" i="20"/>
  <c r="BR170" i="20"/>
  <c r="AT170" i="20"/>
  <c r="DC170" i="20"/>
  <c r="BC170" i="20"/>
  <c r="EU170" i="20"/>
  <c r="U170" i="20"/>
  <c r="EO170" i="20"/>
  <c r="CP170" i="20"/>
  <c r="AZ170" i="20"/>
  <c r="J170" i="20"/>
  <c r="EI170" i="20"/>
  <c r="BN170" i="20"/>
  <c r="DE137" i="20"/>
  <c r="BX106" i="20"/>
  <c r="CB106" i="20"/>
  <c r="BQ199" i="20"/>
  <c r="CV199" i="20"/>
  <c r="CX170" i="20"/>
  <c r="BO170" i="20"/>
  <c r="EM170" i="20"/>
  <c r="CH170" i="20"/>
  <c r="AI170" i="20"/>
  <c r="AO170" i="20"/>
  <c r="EX170" i="20"/>
  <c r="DG170" i="20"/>
  <c r="BI170" i="20"/>
  <c r="Y170" i="20"/>
  <c r="ER170" i="20"/>
  <c r="BQ170" i="20" s="1"/>
  <c r="CD170" i="20"/>
  <c r="CG169" i="20"/>
  <c r="CN15" i="20"/>
  <c r="BL15" i="20"/>
  <c r="CF15" i="20"/>
  <c r="CK231" i="20"/>
  <c r="CB231" i="20"/>
  <c r="EP232" i="20"/>
  <c r="AP232" i="20"/>
  <c r="CU232" i="20"/>
  <c r="FD232" i="20"/>
  <c r="BD232" i="20"/>
  <c r="DP232" i="20"/>
  <c r="T232" i="20"/>
  <c r="DO232" i="20"/>
  <c r="BH232" i="20"/>
  <c r="AI232" i="20"/>
  <c r="BV232" i="20"/>
  <c r="AZ232" i="20"/>
  <c r="CY232" i="20"/>
  <c r="EH232" i="20"/>
  <c r="X232" i="20"/>
  <c r="CE232" i="20"/>
  <c r="EV232" i="20"/>
  <c r="AV232" i="20"/>
  <c r="DF232" i="20"/>
  <c r="EU232" i="20"/>
  <c r="CM232" i="20"/>
  <c r="AR232" i="20"/>
  <c r="EQ232" i="20"/>
  <c r="Z232" i="20"/>
  <c r="EZ232" i="20"/>
  <c r="DL232" i="20"/>
  <c r="J232" i="20"/>
  <c r="BO232" i="20"/>
  <c r="EN232" i="20"/>
  <c r="AL232" i="20"/>
  <c r="CP232" i="20"/>
  <c r="DS232" i="20"/>
  <c r="BI232" i="20"/>
  <c r="R232" i="20"/>
  <c r="CI232" i="20"/>
  <c r="EI232" i="20"/>
  <c r="EY232" i="20"/>
  <c r="CX232" i="20"/>
  <c r="FE232" i="20"/>
  <c r="BE232" i="20"/>
  <c r="DV232" i="20"/>
  <c r="V232" i="20"/>
  <c r="BZ232" i="20"/>
  <c r="CQ232" i="20"/>
  <c r="AS232" i="20"/>
  <c r="FC232" i="20"/>
  <c r="AQ232" i="20"/>
  <c r="BS232" i="20"/>
  <c r="BA232" i="20"/>
  <c r="CH232" i="20"/>
  <c r="EW232" i="20"/>
  <c r="AW232" i="20"/>
  <c r="DJ232" i="20"/>
  <c r="H232" i="20"/>
  <c r="BJ232" i="20"/>
  <c r="BK232" i="20"/>
  <c r="S232" i="20"/>
  <c r="EM232" i="20"/>
  <c r="EK232" i="20"/>
  <c r="Y232" i="20"/>
  <c r="AY232" i="20"/>
  <c r="FF232" i="20"/>
  <c r="BR232" i="20"/>
  <c r="EO232" i="20"/>
  <c r="AO232" i="20"/>
  <c r="CT232" i="20"/>
  <c r="FB232" i="20"/>
  <c r="BB232" i="20"/>
  <c r="AU232" i="20"/>
  <c r="ER232" i="20"/>
  <c r="DG232" i="20"/>
  <c r="BW232" i="20"/>
  <c r="DM232" i="20"/>
  <c r="FA232" i="20"/>
  <c r="FG232" i="20"/>
  <c r="BF232" i="20"/>
  <c r="DY232" i="20"/>
  <c r="W232" i="20"/>
  <c r="CD232" i="20"/>
  <c r="ET232" i="20"/>
  <c r="AT232" i="20"/>
  <c r="U232" i="20"/>
  <c r="DN232" i="20"/>
  <c r="CA232" i="20"/>
  <c r="AC232" i="20"/>
  <c r="BG232" i="20"/>
  <c r="DC232" i="20"/>
  <c r="EX232" i="20"/>
  <c r="AX232" i="20"/>
  <c r="DK232" i="20"/>
  <c r="I232" i="20"/>
  <c r="BN232" i="20"/>
  <c r="EL232" i="20"/>
  <c r="AF232" i="20"/>
  <c r="ES232" i="20"/>
  <c r="BU232" i="20" s="1"/>
  <c r="CL232" i="20"/>
  <c r="BC232" i="20"/>
  <c r="EJ232" i="20"/>
  <c r="Q232" i="20"/>
  <c r="DB232" i="20"/>
  <c r="CG44" i="20"/>
  <c r="AD44" i="20"/>
  <c r="O44" i="20"/>
  <c r="BY106" i="20"/>
  <c r="CG199" i="20"/>
  <c r="DB170" i="20"/>
  <c r="CY170" i="20"/>
  <c r="Z170" i="20"/>
  <c r="AA170" i="20" s="1"/>
  <c r="DN170" i="20"/>
  <c r="BF170" i="20"/>
  <c r="AX170" i="20"/>
  <c r="FG170" i="20"/>
  <c r="DY170" i="20"/>
  <c r="BZ170" i="20"/>
  <c r="AR170" i="20"/>
  <c r="FA170" i="20"/>
  <c r="CT170" i="20"/>
  <c r="CB15" i="20"/>
  <c r="CV15" i="20"/>
  <c r="CF231" i="20"/>
  <c r="CB137" i="20"/>
  <c r="CF199" i="20"/>
  <c r="Q170" i="20"/>
  <c r="EK170" i="20"/>
  <c r="BB170" i="20"/>
  <c r="ET170" i="20"/>
  <c r="CL170" i="20"/>
  <c r="BG170" i="20"/>
  <c r="W170" i="20"/>
  <c r="EP170" i="20"/>
  <c r="CQ170" i="20"/>
  <c r="BA170" i="20"/>
  <c r="H170" i="20"/>
  <c r="DJ170" i="20"/>
  <c r="CO76" i="20"/>
  <c r="CJ76" i="20"/>
  <c r="CJ231" i="20"/>
  <c r="BM231" i="20"/>
  <c r="CF44" i="20"/>
  <c r="CN137" i="20"/>
  <c r="AS170" i="20"/>
  <c r="EJ170" i="20"/>
  <c r="FE170" i="20"/>
  <c r="CE170" i="20"/>
  <c r="AF170" i="20"/>
  <c r="DP170" i="20"/>
  <c r="BV170" i="20"/>
  <c r="AP170" i="20"/>
  <c r="EY170" i="20"/>
  <c r="CS170" i="20" s="1"/>
  <c r="DK170" i="20"/>
  <c r="BJ170" i="20"/>
  <c r="V170" i="20"/>
  <c r="DV170" i="20"/>
  <c r="CF169" i="20"/>
  <c r="CV44" i="20"/>
  <c r="BT44" i="20"/>
  <c r="DQ44" i="20"/>
  <c r="CG137" i="20"/>
  <c r="CF137" i="20"/>
  <c r="CN199" i="20"/>
  <c r="BK170" i="20"/>
  <c r="S170" i="20"/>
  <c r="T170" i="20"/>
  <c r="DM170" i="20"/>
  <c r="BE170" i="20"/>
  <c r="FB170" i="20"/>
  <c r="CM170" i="20"/>
  <c r="CN170" i="20" s="1"/>
  <c r="AY170" i="20"/>
  <c r="I170" i="20"/>
  <c r="EH170" i="20"/>
  <c r="CA170" i="20"/>
  <c r="CB170" i="20" s="1"/>
  <c r="AL170" i="20"/>
  <c r="EN170" i="20"/>
  <c r="CW15" i="20"/>
  <c r="BT231" i="20"/>
  <c r="CV106" i="20"/>
  <c r="BU106" i="20"/>
  <c r="CC106" i="20"/>
  <c r="FC170" i="20"/>
  <c r="EL170" i="20"/>
  <c r="AW170" i="20"/>
  <c r="ES170" i="20"/>
  <c r="BU170" i="20" s="1"/>
  <c r="CI170" i="20"/>
  <c r="EW170" i="20"/>
  <c r="DF170" i="20"/>
  <c r="BH170" i="20"/>
  <c r="X170" i="20"/>
  <c r="AJ170" i="20" s="1"/>
  <c r="EQ170" i="20"/>
  <c r="CU170" i="20"/>
  <c r="CV170" i="20" s="1"/>
  <c r="AV170" i="20"/>
  <c r="EV170" i="20"/>
  <c r="CR76" i="20"/>
  <c r="CC169" i="20"/>
  <c r="BY231" i="20"/>
  <c r="BU231" i="20"/>
  <c r="DL16" i="20"/>
  <c r="CX16" i="20"/>
  <c r="CH16" i="20"/>
  <c r="BR16" i="20"/>
  <c r="BF16" i="20"/>
  <c r="AX16" i="20"/>
  <c r="AP16" i="20"/>
  <c r="X16" i="20"/>
  <c r="J16" i="20"/>
  <c r="DK16" i="20"/>
  <c r="CT16" i="20"/>
  <c r="CA16" i="20"/>
  <c r="BJ16" i="20"/>
  <c r="BA16" i="20"/>
  <c r="AR16" i="20"/>
  <c r="Y16" i="20"/>
  <c r="I16" i="20"/>
  <c r="DY16" i="20"/>
  <c r="DJ16" i="20"/>
  <c r="CQ16" i="20"/>
  <c r="BZ16" i="20"/>
  <c r="BI16" i="20"/>
  <c r="AZ16" i="20"/>
  <c r="AQ16" i="20"/>
  <c r="W16" i="20"/>
  <c r="H16" i="20"/>
  <c r="DV16" i="20"/>
  <c r="DG16" i="20"/>
  <c r="CP16" i="20"/>
  <c r="BW16" i="20"/>
  <c r="BH16" i="20"/>
  <c r="AY16" i="20"/>
  <c r="AO16" i="20"/>
  <c r="V16" i="20"/>
  <c r="DS16" i="20"/>
  <c r="DF16" i="20"/>
  <c r="CM16" i="20"/>
  <c r="BV16" i="20"/>
  <c r="BG16" i="20"/>
  <c r="AW16" i="20"/>
  <c r="AL16" i="20"/>
  <c r="U16" i="20"/>
  <c r="DP16" i="20"/>
  <c r="DC16" i="20"/>
  <c r="CL16" i="20"/>
  <c r="BS16" i="20"/>
  <c r="BE16" i="20"/>
  <c r="AV16" i="20"/>
  <c r="AI16" i="20"/>
  <c r="T16" i="20"/>
  <c r="DO16" i="20"/>
  <c r="DB16" i="20"/>
  <c r="CI16" i="20"/>
  <c r="BO16" i="20"/>
  <c r="BD16" i="20"/>
  <c r="AU16" i="20"/>
  <c r="AF16" i="20"/>
  <c r="S16" i="20"/>
  <c r="DN16" i="20"/>
  <c r="CY16" i="20"/>
  <c r="CE16" i="20"/>
  <c r="BN16" i="20"/>
  <c r="BC16" i="20"/>
  <c r="AT16" i="20"/>
  <c r="AC16" i="20"/>
  <c r="R16" i="20"/>
  <c r="AS16" i="20"/>
  <c r="Z16" i="20"/>
  <c r="Q16" i="20"/>
  <c r="DM16" i="20"/>
  <c r="CU16" i="20"/>
  <c r="CD16" i="20"/>
  <c r="BK16" i="20"/>
  <c r="BB16" i="20"/>
  <c r="ET16" i="20"/>
  <c r="EH16" i="20"/>
  <c r="FG16" i="20"/>
  <c r="ER16" i="20"/>
  <c r="BQ16" i="20" s="1"/>
  <c r="ES16" i="20"/>
  <c r="FB16" i="20"/>
  <c r="EP16" i="20"/>
  <c r="EZ16" i="20"/>
  <c r="FA16" i="20"/>
  <c r="EN16" i="20"/>
  <c r="EX16" i="20"/>
  <c r="CO16" i="20" s="1"/>
  <c r="EM16" i="20"/>
  <c r="EV16" i="20"/>
  <c r="FF16" i="20"/>
  <c r="FE16" i="20"/>
  <c r="EQ16" i="20"/>
  <c r="EL16" i="20"/>
  <c r="EY16" i="20"/>
  <c r="EJ16" i="20"/>
  <c r="EK16" i="20"/>
  <c r="FD16" i="20"/>
  <c r="EW16" i="20"/>
  <c r="EO16" i="20"/>
  <c r="EU16" i="20"/>
  <c r="FC16" i="20"/>
  <c r="EI16" i="20"/>
  <c r="CN44" i="20"/>
  <c r="BY44" i="20"/>
  <c r="CR44" i="20"/>
  <c r="AE137" i="20"/>
  <c r="CO137" i="20"/>
  <c r="BX199" i="20"/>
  <c r="BL199" i="20"/>
  <c r="BY199" i="20"/>
  <c r="AU170" i="20"/>
  <c r="R170" i="20"/>
  <c r="BS170" i="20"/>
  <c r="AC170" i="20"/>
  <c r="DO170" i="20"/>
  <c r="FF170" i="20"/>
  <c r="DS170" i="20"/>
  <c r="BW170" i="20"/>
  <c r="AQ170" i="20"/>
  <c r="EZ170" i="20"/>
  <c r="DL170" i="20"/>
  <c r="BD170" i="20"/>
  <c r="FD170" i="20"/>
  <c r="BT15" i="20"/>
  <c r="BX231" i="20"/>
  <c r="CV231" i="20"/>
  <c r="BU169" i="20"/>
  <c r="FG107" i="20"/>
  <c r="EY107" i="20"/>
  <c r="EQ107" i="20"/>
  <c r="EI107" i="20"/>
  <c r="DM107" i="20"/>
  <c r="CY107" i="20"/>
  <c r="CI107" i="20"/>
  <c r="BS107" i="20"/>
  <c r="BG107" i="20"/>
  <c r="AY107" i="20"/>
  <c r="AQ107" i="20"/>
  <c r="Y107" i="20"/>
  <c r="Q107" i="20"/>
  <c r="FF107" i="20"/>
  <c r="EX107" i="20"/>
  <c r="EP107" i="20"/>
  <c r="EH107" i="20"/>
  <c r="DL107" i="20"/>
  <c r="CX107" i="20"/>
  <c r="CH107" i="20"/>
  <c r="BR107" i="20"/>
  <c r="BF107" i="20"/>
  <c r="AX107" i="20"/>
  <c r="AP107" i="20"/>
  <c r="X107" i="20"/>
  <c r="J107" i="20"/>
  <c r="FE107" i="20"/>
  <c r="EW107" i="20"/>
  <c r="EO107" i="20"/>
  <c r="DY107" i="20"/>
  <c r="DK107" i="20"/>
  <c r="CU107" i="20"/>
  <c r="CE107" i="20"/>
  <c r="BO107" i="20"/>
  <c r="BE107" i="20"/>
  <c r="AW107" i="20"/>
  <c r="AO107" i="20"/>
  <c r="W107" i="20"/>
  <c r="I107" i="20"/>
  <c r="FD107" i="20"/>
  <c r="EV107" i="20"/>
  <c r="EN107" i="20"/>
  <c r="DV107" i="20"/>
  <c r="DJ107" i="20"/>
  <c r="CT107" i="20"/>
  <c r="CD107" i="20"/>
  <c r="BN107" i="20"/>
  <c r="BD107" i="20"/>
  <c r="AV107" i="20"/>
  <c r="AL107" i="20"/>
  <c r="V107" i="20"/>
  <c r="H107" i="20"/>
  <c r="FC107" i="20"/>
  <c r="EU107" i="20"/>
  <c r="EM107" i="20"/>
  <c r="DS107" i="20"/>
  <c r="DG107" i="20"/>
  <c r="CQ107" i="20"/>
  <c r="CA107" i="20"/>
  <c r="BK107" i="20"/>
  <c r="BC107" i="20"/>
  <c r="AU107" i="20"/>
  <c r="AI107" i="20"/>
  <c r="U107" i="20"/>
  <c r="FB107" i="20"/>
  <c r="ET107" i="20"/>
  <c r="EL107" i="20"/>
  <c r="DP107" i="20"/>
  <c r="DF107" i="20"/>
  <c r="CP107" i="20"/>
  <c r="BZ107" i="20"/>
  <c r="BJ107" i="20"/>
  <c r="BB107" i="20"/>
  <c r="AT107" i="20"/>
  <c r="AF107" i="20"/>
  <c r="T107" i="20"/>
  <c r="DO107" i="20"/>
  <c r="BI107" i="20"/>
  <c r="S107" i="20"/>
  <c r="DN107" i="20"/>
  <c r="BH107" i="20"/>
  <c r="R107" i="20"/>
  <c r="FA107" i="20"/>
  <c r="DC107" i="20"/>
  <c r="BA107" i="20"/>
  <c r="EZ107" i="20"/>
  <c r="DB107" i="20"/>
  <c r="AZ107" i="20"/>
  <c r="ES107" i="20"/>
  <c r="CM107" i="20"/>
  <c r="AS107" i="20"/>
  <c r="ER107" i="20"/>
  <c r="CL107" i="20"/>
  <c r="AR107" i="20"/>
  <c r="BW107" i="20"/>
  <c r="BV107" i="20"/>
  <c r="AC107" i="20"/>
  <c r="Z107" i="20"/>
  <c r="EK107" i="20"/>
  <c r="EJ107" i="20"/>
  <c r="BP44" i="20"/>
  <c r="BU44" i="20"/>
  <c r="CC44" i="20"/>
  <c r="BY137" i="20"/>
  <c r="BQ106" i="20"/>
  <c r="CN106" i="20"/>
  <c r="CR106" i="20"/>
  <c r="CB199" i="20"/>
  <c r="N137" i="20"/>
  <c r="FF77" i="20"/>
  <c r="EX77" i="20"/>
  <c r="EP77" i="20"/>
  <c r="EH77" i="20"/>
  <c r="DL77" i="20"/>
  <c r="CX77" i="20"/>
  <c r="CH77" i="20"/>
  <c r="BR77" i="20"/>
  <c r="BF77" i="20"/>
  <c r="AX77" i="20"/>
  <c r="AP77" i="20"/>
  <c r="X77" i="20"/>
  <c r="J77" i="20"/>
  <c r="FE77" i="20"/>
  <c r="EW77" i="20"/>
  <c r="EO77" i="20"/>
  <c r="DY77" i="20"/>
  <c r="DK77" i="20"/>
  <c r="CU77" i="20"/>
  <c r="CE77" i="20"/>
  <c r="BO77" i="20"/>
  <c r="BE77" i="20"/>
  <c r="AW77" i="20"/>
  <c r="AO77" i="20"/>
  <c r="W77" i="20"/>
  <c r="I77" i="20"/>
  <c r="FD77" i="20"/>
  <c r="EV77" i="20"/>
  <c r="EN77" i="20"/>
  <c r="DV77" i="20"/>
  <c r="DJ77" i="20"/>
  <c r="CT77" i="20"/>
  <c r="CD77" i="20"/>
  <c r="BN77" i="20"/>
  <c r="BD77" i="20"/>
  <c r="AV77" i="20"/>
  <c r="AL77" i="20"/>
  <c r="V77" i="20"/>
  <c r="H77" i="20"/>
  <c r="FC77" i="20"/>
  <c r="EU77" i="20"/>
  <c r="EM77" i="20"/>
  <c r="DS77" i="20"/>
  <c r="DG77" i="20"/>
  <c r="CQ77" i="20"/>
  <c r="CA77" i="20"/>
  <c r="BK77" i="20"/>
  <c r="BC77" i="20"/>
  <c r="AU77" i="20"/>
  <c r="AI77" i="20"/>
  <c r="U77" i="20"/>
  <c r="FB77" i="20"/>
  <c r="ET77" i="20"/>
  <c r="EL77" i="20"/>
  <c r="DP77" i="20"/>
  <c r="DF77" i="20"/>
  <c r="CP77" i="20"/>
  <c r="BZ77" i="20"/>
  <c r="BJ77" i="20"/>
  <c r="BB77" i="20"/>
  <c r="AT77" i="20"/>
  <c r="AF77" i="20"/>
  <c r="T77" i="20"/>
  <c r="FA77" i="20"/>
  <c r="ES77" i="20"/>
  <c r="EK77" i="20"/>
  <c r="DO77" i="20"/>
  <c r="DC77" i="20"/>
  <c r="CM77" i="20"/>
  <c r="BW77" i="20"/>
  <c r="BI77" i="20"/>
  <c r="BA77" i="20"/>
  <c r="AS77" i="20"/>
  <c r="AC77" i="20"/>
  <c r="S77" i="20"/>
  <c r="EJ77" i="20"/>
  <c r="BV77" i="20"/>
  <c r="Z77" i="20"/>
  <c r="EI77" i="20"/>
  <c r="BS77" i="20"/>
  <c r="BT77" i="20" s="1"/>
  <c r="Y77" i="20"/>
  <c r="DN77" i="20"/>
  <c r="BH77" i="20"/>
  <c r="R77" i="20"/>
  <c r="FG77" i="20"/>
  <c r="DM77" i="20"/>
  <c r="BG77" i="20"/>
  <c r="Q77" i="20"/>
  <c r="EZ77" i="20"/>
  <c r="DB77" i="20"/>
  <c r="AZ77" i="20"/>
  <c r="ER77" i="20"/>
  <c r="CL77" i="20"/>
  <c r="AR77" i="20"/>
  <c r="EY77" i="20"/>
  <c r="EQ77" i="20"/>
  <c r="CY77" i="20"/>
  <c r="CI77" i="20"/>
  <c r="AY77" i="20"/>
  <c r="AQ77" i="20"/>
  <c r="CV137" i="20"/>
  <c r="BT137" i="20"/>
  <c r="CW106" i="20"/>
  <c r="BM199" i="20"/>
  <c r="BP76" i="20"/>
  <c r="BU76" i="20"/>
  <c r="CF76" i="20"/>
  <c r="K137" i="20"/>
  <c r="CO44" i="20"/>
  <c r="CJ44" i="20"/>
  <c r="BX44" i="20"/>
  <c r="CB44" i="20"/>
  <c r="FC138" i="20"/>
  <c r="EU138" i="20"/>
  <c r="EM138" i="20"/>
  <c r="DS138" i="20"/>
  <c r="DG138" i="20"/>
  <c r="CQ138" i="20"/>
  <c r="CA138" i="20"/>
  <c r="BK138" i="20"/>
  <c r="BC138" i="20"/>
  <c r="AU138" i="20"/>
  <c r="AI138" i="20"/>
  <c r="U138" i="20"/>
  <c r="FB138" i="20"/>
  <c r="ET138" i="20"/>
  <c r="EL138" i="20"/>
  <c r="DP138" i="20"/>
  <c r="DF138" i="20"/>
  <c r="CP138" i="20"/>
  <c r="BZ138" i="20"/>
  <c r="BJ138" i="20"/>
  <c r="BB138" i="20"/>
  <c r="AT138" i="20"/>
  <c r="AF138" i="20"/>
  <c r="T138" i="20"/>
  <c r="FA138" i="20"/>
  <c r="ES138" i="20"/>
  <c r="EK138" i="20"/>
  <c r="DO138" i="20"/>
  <c r="DC138" i="20"/>
  <c r="CM138" i="20"/>
  <c r="BW138" i="20"/>
  <c r="BI138" i="20"/>
  <c r="BA138" i="20"/>
  <c r="AS138" i="20"/>
  <c r="AC138" i="20"/>
  <c r="S138" i="20"/>
  <c r="EZ138" i="20"/>
  <c r="ER138" i="20"/>
  <c r="EJ138" i="20"/>
  <c r="DN138" i="20"/>
  <c r="DB138" i="20"/>
  <c r="CL138" i="20"/>
  <c r="BV138" i="20"/>
  <c r="BH138" i="20"/>
  <c r="AZ138" i="20"/>
  <c r="AR138" i="20"/>
  <c r="Z138" i="20"/>
  <c r="R138" i="20"/>
  <c r="FG138" i="20"/>
  <c r="EY138" i="20"/>
  <c r="CS138" i="20" s="1"/>
  <c r="EQ138" i="20"/>
  <c r="EI138" i="20"/>
  <c r="DM138" i="20"/>
  <c r="DT138" i="20" s="1"/>
  <c r="CY138" i="20"/>
  <c r="CI138" i="20"/>
  <c r="BS138" i="20"/>
  <c r="BG138" i="20"/>
  <c r="AY138" i="20"/>
  <c r="AQ138" i="20"/>
  <c r="Y138" i="20"/>
  <c r="Q138" i="20"/>
  <c r="FE138" i="20"/>
  <c r="EW138" i="20"/>
  <c r="EO138" i="20"/>
  <c r="DY138" i="20"/>
  <c r="DK138" i="20"/>
  <c r="CU138" i="20"/>
  <c r="CE138" i="20"/>
  <c r="BO138" i="20"/>
  <c r="BE138" i="20"/>
  <c r="AW138" i="20"/>
  <c r="AO138" i="20"/>
  <c r="W138" i="20"/>
  <c r="I138" i="20"/>
  <c r="EX138" i="20"/>
  <c r="CX138" i="20"/>
  <c r="AX138" i="20"/>
  <c r="EV138" i="20"/>
  <c r="CT138" i="20"/>
  <c r="AV138" i="20"/>
  <c r="EP138" i="20"/>
  <c r="CH138" i="20"/>
  <c r="AP138" i="20"/>
  <c r="EN138" i="20"/>
  <c r="CD138" i="20"/>
  <c r="AL138" i="20"/>
  <c r="EH138" i="20"/>
  <c r="BR138" i="20"/>
  <c r="X138" i="20"/>
  <c r="FF138" i="20"/>
  <c r="DL138" i="20"/>
  <c r="BF138" i="20"/>
  <c r="J138" i="20"/>
  <c r="DV138" i="20"/>
  <c r="DJ138" i="20"/>
  <c r="BN138" i="20"/>
  <c r="BD138" i="20"/>
  <c r="V138" i="20"/>
  <c r="H138" i="20"/>
  <c r="FD138" i="20"/>
  <c r="D139" i="20"/>
  <c r="F138" i="20"/>
  <c r="BU137" i="20"/>
  <c r="CC137" i="20"/>
  <c r="BM106" i="20"/>
  <c r="CG76" i="20"/>
  <c r="CV76" i="20"/>
  <c r="BT76" i="20"/>
  <c r="FD200" i="20"/>
  <c r="EV200" i="20"/>
  <c r="EN200" i="20"/>
  <c r="DV200" i="20"/>
  <c r="DJ200" i="20"/>
  <c r="CT200" i="20"/>
  <c r="CD200" i="20"/>
  <c r="BN200" i="20"/>
  <c r="BD200" i="20"/>
  <c r="FC200" i="20"/>
  <c r="FB200" i="20"/>
  <c r="ET200" i="20"/>
  <c r="EL200" i="20"/>
  <c r="DP200" i="20"/>
  <c r="DF200" i="20"/>
  <c r="CP200" i="20"/>
  <c r="BZ200" i="20"/>
  <c r="BJ200" i="20"/>
  <c r="BB200" i="20"/>
  <c r="AT200" i="20"/>
  <c r="AF200" i="20"/>
  <c r="T200" i="20"/>
  <c r="FF200" i="20"/>
  <c r="ES200" i="20"/>
  <c r="EI200" i="20"/>
  <c r="DK200" i="20"/>
  <c r="CM200" i="20"/>
  <c r="BS200" i="20"/>
  <c r="BE200" i="20"/>
  <c r="AU200" i="20"/>
  <c r="AC200" i="20"/>
  <c r="R200" i="20"/>
  <c r="FE200" i="20"/>
  <c r="ER200" i="20"/>
  <c r="EH200" i="20"/>
  <c r="DG200" i="20"/>
  <c r="CL200" i="20"/>
  <c r="BR200" i="20"/>
  <c r="BC200" i="20"/>
  <c r="AS200" i="20"/>
  <c r="Z200" i="20"/>
  <c r="Q200" i="20"/>
  <c r="FA200" i="20"/>
  <c r="EQ200" i="20"/>
  <c r="DY200" i="20"/>
  <c r="DC200" i="20"/>
  <c r="CI200" i="20"/>
  <c r="BO200" i="20"/>
  <c r="BP200" i="20" s="1"/>
  <c r="BA200" i="20"/>
  <c r="AR200" i="20"/>
  <c r="Y200" i="20"/>
  <c r="J200" i="20"/>
  <c r="EZ200" i="20"/>
  <c r="EP200" i="20"/>
  <c r="DS200" i="20"/>
  <c r="DB200" i="20"/>
  <c r="CH200" i="20"/>
  <c r="BK200" i="20"/>
  <c r="BL200" i="20" s="1"/>
  <c r="AZ200" i="20"/>
  <c r="AQ200" i="20"/>
  <c r="X200" i="20"/>
  <c r="I200" i="20"/>
  <c r="EY200" i="20"/>
  <c r="DO200" i="20"/>
  <c r="CE200" i="20"/>
  <c r="AY200" i="20"/>
  <c r="W200" i="20"/>
  <c r="EX200" i="20"/>
  <c r="DN200" i="20"/>
  <c r="CA200" i="20"/>
  <c r="AX200" i="20"/>
  <c r="V200" i="20"/>
  <c r="EW200" i="20"/>
  <c r="CK200" i="20" s="1"/>
  <c r="DM200" i="20"/>
  <c r="BW200" i="20"/>
  <c r="AW200" i="20"/>
  <c r="U200" i="20"/>
  <c r="EU200" i="20"/>
  <c r="DL200" i="20"/>
  <c r="BV200" i="20"/>
  <c r="AV200" i="20"/>
  <c r="S200" i="20"/>
  <c r="CY200" i="20"/>
  <c r="AP200" i="20"/>
  <c r="CX200" i="20"/>
  <c r="AO200" i="20"/>
  <c r="CU200" i="20"/>
  <c r="AL200" i="20"/>
  <c r="FG200" i="20"/>
  <c r="CQ200" i="20"/>
  <c r="AI200" i="20"/>
  <c r="EO200" i="20"/>
  <c r="BI200" i="20"/>
  <c r="H200" i="20"/>
  <c r="EK200" i="20"/>
  <c r="BG200" i="20"/>
  <c r="EM200" i="20"/>
  <c r="EJ200" i="20"/>
  <c r="BH200" i="20"/>
  <c r="BF200" i="20"/>
  <c r="BQ44" i="20"/>
  <c r="CF106" i="20"/>
  <c r="L137" i="20"/>
  <c r="BQ137" i="20"/>
  <c r="CW44" i="20"/>
  <c r="BL137" i="20"/>
  <c r="CK106" i="20"/>
  <c r="BQ76" i="20"/>
  <c r="CN76" i="20"/>
  <c r="BY76" i="20"/>
  <c r="FG45" i="20"/>
  <c r="EY45" i="20"/>
  <c r="EQ45" i="20"/>
  <c r="EI45" i="20"/>
  <c r="DM45" i="20"/>
  <c r="CY45" i="20"/>
  <c r="CI45" i="20"/>
  <c r="BS45" i="20"/>
  <c r="BG45" i="20"/>
  <c r="AY45" i="20"/>
  <c r="AQ45" i="20"/>
  <c r="Y45" i="20"/>
  <c r="Q45" i="20"/>
  <c r="FF45" i="20"/>
  <c r="EX45" i="20"/>
  <c r="EP45" i="20"/>
  <c r="EH45" i="20"/>
  <c r="DL45" i="20"/>
  <c r="CX45" i="20"/>
  <c r="CH45" i="20"/>
  <c r="BR45" i="20"/>
  <c r="BF45" i="20"/>
  <c r="AX45" i="20"/>
  <c r="AP45" i="20"/>
  <c r="X45" i="20"/>
  <c r="J45" i="20"/>
  <c r="FE45" i="20"/>
  <c r="EW45" i="20"/>
  <c r="EO45" i="20"/>
  <c r="DY45" i="20"/>
  <c r="DK45" i="20"/>
  <c r="CU45" i="20"/>
  <c r="CE45" i="20"/>
  <c r="BO45" i="20"/>
  <c r="BE45" i="20"/>
  <c r="AW45" i="20"/>
  <c r="AO45" i="20"/>
  <c r="W45" i="20"/>
  <c r="I45" i="20"/>
  <c r="FD45" i="20"/>
  <c r="EV45" i="20"/>
  <c r="EN45" i="20"/>
  <c r="DV45" i="20"/>
  <c r="DJ45" i="20"/>
  <c r="CT45" i="20"/>
  <c r="CD45" i="20"/>
  <c r="BN45" i="20"/>
  <c r="BD45" i="20"/>
  <c r="AV45" i="20"/>
  <c r="AL45" i="20"/>
  <c r="V45" i="20"/>
  <c r="H45" i="20"/>
  <c r="FC45" i="20"/>
  <c r="EU45" i="20"/>
  <c r="EM45" i="20"/>
  <c r="DS45" i="20"/>
  <c r="DG45" i="20"/>
  <c r="CQ45" i="20"/>
  <c r="CA45" i="20"/>
  <c r="BK45" i="20"/>
  <c r="BC45" i="20"/>
  <c r="AU45" i="20"/>
  <c r="AI45" i="20"/>
  <c r="U45" i="20"/>
  <c r="FB45" i="20"/>
  <c r="ET45" i="20"/>
  <c r="EL45" i="20"/>
  <c r="DP45" i="20"/>
  <c r="DF45" i="20"/>
  <c r="CP45" i="20"/>
  <c r="BZ45" i="20"/>
  <c r="BJ45" i="20"/>
  <c r="BB45" i="20"/>
  <c r="AT45" i="20"/>
  <c r="AF45" i="20"/>
  <c r="T45" i="20"/>
  <c r="FA45" i="20"/>
  <c r="ES45" i="20"/>
  <c r="EK45" i="20"/>
  <c r="O45" i="20" s="1"/>
  <c r="DO45" i="20"/>
  <c r="DC45" i="20"/>
  <c r="CM45" i="20"/>
  <c r="BW45" i="20"/>
  <c r="BI45" i="20"/>
  <c r="BA45" i="20"/>
  <c r="AS45" i="20"/>
  <c r="AC45" i="20"/>
  <c r="S45" i="20"/>
  <c r="BV45" i="20"/>
  <c r="BH45" i="20"/>
  <c r="EZ45" i="20"/>
  <c r="AZ45" i="20"/>
  <c r="ER45" i="20"/>
  <c r="AR45" i="20"/>
  <c r="EJ45" i="20"/>
  <c r="N45" i="20" s="1"/>
  <c r="Z45" i="20"/>
  <c r="AA45" i="20" s="1"/>
  <c r="DN45" i="20"/>
  <c r="R45" i="20"/>
  <c r="DB45" i="20"/>
  <c r="CL45" i="20"/>
  <c r="BX137" i="20"/>
  <c r="BM137" i="20"/>
  <c r="BL106" i="20"/>
  <c r="CJ199" i="20"/>
  <c r="CW76" i="20"/>
  <c r="CG106" i="20"/>
  <c r="CR137" i="20"/>
  <c r="BP137" i="20"/>
  <c r="CS137" i="20"/>
  <c r="CO106" i="20"/>
  <c r="CJ106" i="20"/>
  <c r="CO199" i="20"/>
  <c r="DX199" i="20"/>
  <c r="M44" i="20"/>
  <c r="A45" i="20"/>
  <c r="EA169" i="20"/>
  <c r="AB169" i="20"/>
  <c r="AD169" i="20"/>
  <c r="AJ106" i="20"/>
  <c r="DZ44" i="20"/>
  <c r="AN169" i="20"/>
  <c r="EA44" i="20"/>
  <c r="DH169" i="20"/>
  <c r="DE44" i="20"/>
  <c r="AE169" i="20"/>
  <c r="DI169" i="20"/>
  <c r="AJ169" i="20"/>
  <c r="DU169" i="20"/>
  <c r="DT199" i="20"/>
  <c r="CZ44" i="20"/>
  <c r="DA44" i="20"/>
  <c r="DI44" i="20"/>
  <c r="DT169" i="20"/>
  <c r="DR169" i="20"/>
  <c r="AH44" i="20"/>
  <c r="AG44" i="20"/>
  <c r="DU44" i="20"/>
  <c r="DW44" i="20"/>
  <c r="AE44" i="20"/>
  <c r="N44" i="20"/>
  <c r="DX44" i="20"/>
  <c r="DE169" i="20"/>
  <c r="AK169" i="20"/>
  <c r="AM169" i="20"/>
  <c r="AH169" i="20"/>
  <c r="DQ169" i="20"/>
  <c r="AE231" i="20"/>
  <c r="DZ169" i="20"/>
  <c r="M169" i="20"/>
  <c r="DH231" i="20"/>
  <c r="DX169" i="20"/>
  <c r="DA169" i="20"/>
  <c r="AA169" i="20"/>
  <c r="N169" i="20"/>
  <c r="B171" i="20"/>
  <c r="ER171" i="20" s="1"/>
  <c r="ED170" i="20"/>
  <c r="EE170" i="20"/>
  <c r="EF170" i="20"/>
  <c r="K169" i="20"/>
  <c r="DW169" i="20"/>
  <c r="ED201" i="20"/>
  <c r="B202" i="20"/>
  <c r="EF201" i="20"/>
  <c r="EE201" i="20"/>
  <c r="F45" i="20"/>
  <c r="D46" i="20"/>
  <c r="CZ169" i="20"/>
  <c r="DX106" i="20"/>
  <c r="DE106" i="20"/>
  <c r="DZ15" i="20"/>
  <c r="Z19" i="33" s="1"/>
  <c r="AD106" i="20"/>
  <c r="AE106" i="20"/>
  <c r="AK106" i="20"/>
  <c r="DD106" i="20"/>
  <c r="DU106" i="20"/>
  <c r="DI106" i="20"/>
  <c r="AB106" i="20"/>
  <c r="DH106" i="20"/>
  <c r="DW106" i="20"/>
  <c r="O106" i="20"/>
  <c r="DT106" i="20"/>
  <c r="K106" i="20"/>
  <c r="DZ106" i="20"/>
  <c r="AA106" i="20"/>
  <c r="EA106" i="20"/>
  <c r="M106" i="20"/>
  <c r="AG106" i="20"/>
  <c r="AN106" i="20"/>
  <c r="F107" i="20"/>
  <c r="D108" i="20"/>
  <c r="A107" i="20"/>
  <c r="AH106" i="20"/>
  <c r="DR106" i="20"/>
  <c r="L106" i="20"/>
  <c r="DQ106" i="20"/>
  <c r="CZ106" i="20"/>
  <c r="N106" i="20"/>
  <c r="AM106" i="20"/>
  <c r="DA106" i="20"/>
  <c r="AD231" i="20"/>
  <c r="AG231" i="20"/>
  <c r="DE199" i="20"/>
  <c r="DD199" i="20"/>
  <c r="M199" i="20"/>
  <c r="AB231" i="20"/>
  <c r="K231" i="20"/>
  <c r="AA231" i="20"/>
  <c r="L15" i="20"/>
  <c r="K19" i="30" s="1"/>
  <c r="O15" i="20"/>
  <c r="N19" i="30" s="1"/>
  <c r="DI231" i="20"/>
  <c r="N199" i="20"/>
  <c r="K15" i="20"/>
  <c r="J19" i="30" s="1"/>
  <c r="K199" i="20"/>
  <c r="DU231" i="20"/>
  <c r="DA15" i="20"/>
  <c r="S19" i="32" s="1"/>
  <c r="DW15" i="20"/>
  <c r="T19" i="33" s="1"/>
  <c r="EA199" i="20"/>
  <c r="L76" i="20"/>
  <c r="DR199" i="20"/>
  <c r="DD76" i="20"/>
  <c r="AH199" i="20"/>
  <c r="M231" i="20"/>
  <c r="DW199" i="20"/>
  <c r="DH199" i="20"/>
  <c r="DA231" i="20"/>
  <c r="DD15" i="20"/>
  <c r="H19" i="32" s="1"/>
  <c r="M15" i="20"/>
  <c r="L19" i="30" s="1"/>
  <c r="DI15" i="20"/>
  <c r="DQ231" i="20"/>
  <c r="AB199" i="20"/>
  <c r="AH15" i="20"/>
  <c r="U19" i="10" s="1"/>
  <c r="DR231" i="20"/>
  <c r="DE231" i="20"/>
  <c r="AE199" i="20"/>
  <c r="AH231" i="20"/>
  <c r="L199" i="20"/>
  <c r="AJ15" i="20"/>
  <c r="Z19" i="10" s="1"/>
  <c r="AB15" i="20"/>
  <c r="I19" i="10" s="1"/>
  <c r="DU199" i="20"/>
  <c r="AM231" i="20"/>
  <c r="CZ231" i="20"/>
  <c r="O199" i="20"/>
  <c r="DQ199" i="20"/>
  <c r="DD231" i="20"/>
  <c r="L231" i="20"/>
  <c r="DX231" i="20"/>
  <c r="AM199" i="20"/>
  <c r="D201" i="20"/>
  <c r="F200" i="20"/>
  <c r="A200" i="20"/>
  <c r="DZ231" i="20"/>
  <c r="DW231" i="20"/>
  <c r="DT231" i="20"/>
  <c r="AN231" i="20"/>
  <c r="AK199" i="20"/>
  <c r="AN199" i="20"/>
  <c r="AJ231" i="20"/>
  <c r="EE231" i="20"/>
  <c r="EF231" i="20"/>
  <c r="AA199" i="20"/>
  <c r="D78" i="20"/>
  <c r="F77" i="20"/>
  <c r="AK231" i="20"/>
  <c r="B233" i="20"/>
  <c r="ED232" i="20"/>
  <c r="A232" i="20"/>
  <c r="DZ199" i="20"/>
  <c r="AG199" i="20"/>
  <c r="AD199" i="20"/>
  <c r="DA199" i="20"/>
  <c r="EA231" i="20"/>
  <c r="DI199" i="20"/>
  <c r="CZ199" i="20"/>
  <c r="AJ199" i="20"/>
  <c r="O231" i="20"/>
  <c r="N231" i="20"/>
  <c r="B24" i="44"/>
  <c r="AA15" i="20"/>
  <c r="H19" i="10" s="1"/>
  <c r="EA76" i="20"/>
  <c r="D17" i="20"/>
  <c r="F16" i="20"/>
  <c r="D172" i="20"/>
  <c r="F171" i="20"/>
  <c r="AD15" i="20"/>
  <c r="N19" i="10" s="1"/>
  <c r="DH15" i="20"/>
  <c r="DI76" i="20"/>
  <c r="ED46" i="20"/>
  <c r="EF46" i="20"/>
  <c r="EE46" i="20"/>
  <c r="B47" i="20"/>
  <c r="DU76" i="20"/>
  <c r="DW76" i="20"/>
  <c r="DT15" i="20"/>
  <c r="N19" i="33" s="1"/>
  <c r="DU15" i="20"/>
  <c r="O19" i="33" s="1"/>
  <c r="DR15" i="20"/>
  <c r="I19" i="33" s="1"/>
  <c r="DX76" i="20"/>
  <c r="EF16" i="20"/>
  <c r="ED16" i="20"/>
  <c r="EE16" i="20"/>
  <c r="B17" i="20"/>
  <c r="A16" i="20"/>
  <c r="AM15" i="20"/>
  <c r="AF19" i="10" s="1"/>
  <c r="AE15" i="20"/>
  <c r="O19" i="10" s="1"/>
  <c r="DX15" i="20"/>
  <c r="U19" i="33" s="1"/>
  <c r="CZ15" i="20"/>
  <c r="R19" i="32" s="1"/>
  <c r="CZ76" i="20"/>
  <c r="DE15" i="20"/>
  <c r="I19" i="32" s="1"/>
  <c r="N15" i="20"/>
  <c r="M19" i="30" s="1"/>
  <c r="AG15" i="20"/>
  <c r="T19" i="10" s="1"/>
  <c r="B110" i="20"/>
  <c r="EF109" i="20"/>
  <c r="EE109" i="20"/>
  <c r="ED109" i="20"/>
  <c r="AN15" i="20"/>
  <c r="AG19" i="10" s="1"/>
  <c r="EA15" i="20"/>
  <c r="AA19" i="33" s="1"/>
  <c r="AK15" i="20"/>
  <c r="AA19" i="10" s="1"/>
  <c r="DQ15" i="20"/>
  <c r="H19" i="33" s="1"/>
  <c r="N76" i="20"/>
  <c r="M76" i="20"/>
  <c r="O76" i="20"/>
  <c r="K76" i="20"/>
  <c r="DZ76" i="20"/>
  <c r="AN76" i="20"/>
  <c r="DA76" i="20"/>
  <c r="B140" i="20"/>
  <c r="EE139" i="20"/>
  <c r="EF139" i="20"/>
  <c r="ED139" i="20"/>
  <c r="A139" i="20"/>
  <c r="AA76" i="20"/>
  <c r="AD76" i="20"/>
  <c r="DE76" i="20"/>
  <c r="AM76" i="20"/>
  <c r="AB76" i="20"/>
  <c r="AJ76" i="20"/>
  <c r="DR76" i="20"/>
  <c r="DT76" i="20"/>
  <c r="F234" i="20"/>
  <c r="D235" i="20"/>
  <c r="DQ76" i="20"/>
  <c r="DH76" i="20"/>
  <c r="AG76" i="20"/>
  <c r="AK76" i="20"/>
  <c r="AH76" i="20"/>
  <c r="AE76" i="20"/>
  <c r="B78" i="20"/>
  <c r="A77" i="20"/>
  <c r="EF77" i="20"/>
  <c r="EE77" i="20"/>
  <c r="ED77" i="20"/>
  <c r="CK107" i="20" l="1"/>
  <c r="DI138" i="20"/>
  <c r="DI45" i="20"/>
  <c r="CK77" i="20"/>
  <c r="BT170" i="20"/>
  <c r="DH170" i="20"/>
  <c r="AN170" i="20"/>
  <c r="AB170" i="20"/>
  <c r="AM138" i="20"/>
  <c r="CR170" i="20"/>
  <c r="CW170" i="20"/>
  <c r="M138" i="20"/>
  <c r="A171" i="20"/>
  <c r="BP170" i="20"/>
  <c r="K138" i="20"/>
  <c r="AD138" i="20"/>
  <c r="O138" i="20"/>
  <c r="X20" i="31"/>
  <c r="S20" i="31"/>
  <c r="Y20" i="31"/>
  <c r="Z20" i="31"/>
  <c r="U20" i="31"/>
  <c r="Q20" i="31"/>
  <c r="Q20" i="29"/>
  <c r="O20" i="29"/>
  <c r="M20" i="10"/>
  <c r="S20" i="10"/>
  <c r="Y20" i="10"/>
  <c r="AE20" i="10"/>
  <c r="Q20" i="10"/>
  <c r="G20" i="30"/>
  <c r="I20" i="30"/>
  <c r="E20" i="33"/>
  <c r="K20" i="29"/>
  <c r="L20" i="29"/>
  <c r="G20" i="29"/>
  <c r="P20" i="29"/>
  <c r="AC20" i="10"/>
  <c r="W20" i="10"/>
  <c r="K20" i="33"/>
  <c r="AA20" i="31"/>
  <c r="W20" i="31"/>
  <c r="AJ138" i="20"/>
  <c r="T20" i="31"/>
  <c r="CK170" i="20"/>
  <c r="CF170" i="20"/>
  <c r="G20" i="10"/>
  <c r="Q20" i="32"/>
  <c r="E20" i="32"/>
  <c r="G20" i="32"/>
  <c r="CG170" i="20"/>
  <c r="CJ170" i="20"/>
  <c r="J20" i="29"/>
  <c r="Q20" i="33"/>
  <c r="W20" i="33"/>
  <c r="G20" i="33"/>
  <c r="M20" i="33"/>
  <c r="S20" i="33"/>
  <c r="R20" i="31"/>
  <c r="AI20" i="10"/>
  <c r="AK20" i="10"/>
  <c r="E20" i="29"/>
  <c r="E20" i="10"/>
  <c r="K20" i="10"/>
  <c r="E20" i="30"/>
  <c r="Y20" i="33"/>
  <c r="AC20" i="33"/>
  <c r="O20" i="32"/>
  <c r="CV200" i="20"/>
  <c r="DZ138" i="20"/>
  <c r="DD138" i="20"/>
  <c r="DH138" i="20"/>
  <c r="DE138" i="20"/>
  <c r="EA170" i="20"/>
  <c r="DW170" i="20"/>
  <c r="DA138" i="20"/>
  <c r="H20" i="29"/>
  <c r="DZ200" i="20"/>
  <c r="S20" i="29"/>
  <c r="T20" i="29"/>
  <c r="U20" i="29"/>
  <c r="AH138" i="20"/>
  <c r="CC200" i="20"/>
  <c r="K45" i="20"/>
  <c r="CK45" i="20"/>
  <c r="DU138" i="20"/>
  <c r="DR170" i="20"/>
  <c r="AE138" i="20"/>
  <c r="CZ138" i="20"/>
  <c r="N138" i="20"/>
  <c r="CW16" i="20"/>
  <c r="BM170" i="20"/>
  <c r="BU107" i="20"/>
  <c r="CK16" i="20"/>
  <c r="BU16" i="20"/>
  <c r="CV16" i="20"/>
  <c r="CJ77" i="20"/>
  <c r="BT16" i="20"/>
  <c r="BU77" i="20"/>
  <c r="CJ16" i="20"/>
  <c r="CB200" i="20"/>
  <c r="DR45" i="20"/>
  <c r="CO138" i="20"/>
  <c r="CW200" i="20"/>
  <c r="CW77" i="20"/>
  <c r="CF200" i="20"/>
  <c r="DR138" i="20"/>
  <c r="CB232" i="20"/>
  <c r="BX170" i="20"/>
  <c r="DZ170" i="20"/>
  <c r="AK138" i="20"/>
  <c r="DW138" i="20"/>
  <c r="DQ138" i="20"/>
  <c r="BY232" i="20"/>
  <c r="BX232" i="20"/>
  <c r="DQ45" i="20"/>
  <c r="L138" i="20"/>
  <c r="AG138" i="20"/>
  <c r="AB138" i="20"/>
  <c r="DX138" i="20"/>
  <c r="CS16" i="20"/>
  <c r="CR16" i="20"/>
  <c r="CB16" i="20"/>
  <c r="CN45" i="20"/>
  <c r="BQ107" i="20"/>
  <c r="BY16" i="20"/>
  <c r="AJ45" i="20"/>
  <c r="AN138" i="20"/>
  <c r="EA138" i="20"/>
  <c r="AA138" i="20"/>
  <c r="CC16" i="20"/>
  <c r="BM16" i="20"/>
  <c r="CV138" i="20"/>
  <c r="BL16" i="20"/>
  <c r="CV77" i="20"/>
  <c r="CJ200" i="20"/>
  <c r="BM138" i="20"/>
  <c r="BQ45" i="20"/>
  <c r="CR200" i="20"/>
  <c r="CB45" i="20"/>
  <c r="CR232" i="20"/>
  <c r="BM77" i="20"/>
  <c r="CK232" i="20"/>
  <c r="DH45" i="20"/>
  <c r="DE45" i="20"/>
  <c r="CO200" i="20"/>
  <c r="BM200" i="20"/>
  <c r="BL170" i="20"/>
  <c r="CW107" i="20"/>
  <c r="CZ45" i="20"/>
  <c r="CR45" i="20"/>
  <c r="BY170" i="20"/>
  <c r="DX45" i="20"/>
  <c r="CG45" i="20"/>
  <c r="CF45" i="20"/>
  <c r="L45" i="20"/>
  <c r="CS232" i="20"/>
  <c r="BQ77" i="20"/>
  <c r="FE171" i="20"/>
  <c r="DP171" i="20"/>
  <c r="CX171" i="20"/>
  <c r="DC171" i="20"/>
  <c r="AW171" i="20"/>
  <c r="FF171" i="20"/>
  <c r="DV171" i="20"/>
  <c r="BI171" i="20"/>
  <c r="X171" i="20"/>
  <c r="EQ171" i="20"/>
  <c r="CU171" i="20"/>
  <c r="AZ171" i="20"/>
  <c r="EZ171" i="20"/>
  <c r="BX77" i="20"/>
  <c r="CF16" i="20"/>
  <c r="CN16" i="20"/>
  <c r="CW232" i="20"/>
  <c r="CG232" i="20"/>
  <c r="BU200" i="20"/>
  <c r="CG138" i="20"/>
  <c r="CN138" i="20"/>
  <c r="BY138" i="20"/>
  <c r="CR138" i="20"/>
  <c r="AV171" i="20"/>
  <c r="FD171" i="20"/>
  <c r="EM171" i="20"/>
  <c r="EU171" i="20"/>
  <c r="BF171" i="20"/>
  <c r="V171" i="20"/>
  <c r="EO171" i="20"/>
  <c r="BZ171" i="20"/>
  <c r="AQ171" i="20"/>
  <c r="FA171" i="20"/>
  <c r="DL171" i="20"/>
  <c r="BH171" i="20"/>
  <c r="CO232" i="20"/>
  <c r="BL232" i="20"/>
  <c r="BT232" i="20"/>
  <c r="CF232" i="20"/>
  <c r="DK233" i="20"/>
  <c r="I233" i="20"/>
  <c r="BJ233" i="20"/>
  <c r="DG233" i="20"/>
  <c r="DV233" i="20"/>
  <c r="EP233" i="20"/>
  <c r="EX233" i="20"/>
  <c r="R233" i="20"/>
  <c r="BW233" i="20"/>
  <c r="EN233" i="20"/>
  <c r="AC233" i="20"/>
  <c r="BS233" i="20"/>
  <c r="CU233" i="20"/>
  <c r="FB233" i="20"/>
  <c r="BB233" i="20"/>
  <c r="CL233" i="20"/>
  <c r="DC233" i="20"/>
  <c r="DS233" i="20"/>
  <c r="EM233" i="20"/>
  <c r="EY233" i="20"/>
  <c r="AV233" i="20"/>
  <c r="CY233" i="20"/>
  <c r="FF233" i="20"/>
  <c r="H233" i="20"/>
  <c r="CE233" i="20"/>
  <c r="ET233" i="20"/>
  <c r="AT233" i="20"/>
  <c r="BR233" i="20"/>
  <c r="CI233" i="20"/>
  <c r="DB233" i="20"/>
  <c r="DN233" i="20"/>
  <c r="DO233" i="20"/>
  <c r="Q233" i="20"/>
  <c r="BI233" i="20"/>
  <c r="CQ233" i="20"/>
  <c r="BD233" i="20"/>
  <c r="BO233" i="20"/>
  <c r="EL233" i="20"/>
  <c r="AF233" i="20"/>
  <c r="BC233" i="20"/>
  <c r="BN233" i="20"/>
  <c r="CH233" i="20"/>
  <c r="CX233" i="20"/>
  <c r="CD233" i="20"/>
  <c r="EU233" i="20"/>
  <c r="AL233" i="20"/>
  <c r="Z233" i="20"/>
  <c r="EK233" i="20"/>
  <c r="FE233" i="20"/>
  <c r="BE233" i="20"/>
  <c r="DP233" i="20"/>
  <c r="T233" i="20"/>
  <c r="AR233" i="20"/>
  <c r="BA233" i="20"/>
  <c r="BK233" i="20"/>
  <c r="CA233" i="20"/>
  <c r="AY233" i="20"/>
  <c r="DL233" i="20"/>
  <c r="DJ233" i="20"/>
  <c r="FD233" i="20"/>
  <c r="EJ233" i="20"/>
  <c r="DM233" i="20"/>
  <c r="EW233" i="20"/>
  <c r="AW233" i="20"/>
  <c r="DF233" i="20"/>
  <c r="FC233" i="20"/>
  <c r="X233" i="20"/>
  <c r="AQ233" i="20"/>
  <c r="AZ233" i="20"/>
  <c r="BH233" i="20"/>
  <c r="S233" i="20"/>
  <c r="BV233" i="20"/>
  <c r="AS233" i="20"/>
  <c r="CM233" i="20"/>
  <c r="EI233" i="20"/>
  <c r="EO233" i="20"/>
  <c r="AO233" i="20"/>
  <c r="CP233" i="20"/>
  <c r="ER233" i="20"/>
  <c r="FA233" i="20"/>
  <c r="V233" i="20"/>
  <c r="AP233" i="20"/>
  <c r="AX233" i="20"/>
  <c r="EV233" i="20"/>
  <c r="CG233" i="20" s="1"/>
  <c r="AU233" i="20"/>
  <c r="FG233" i="20"/>
  <c r="Y233" i="20"/>
  <c r="BG233" i="20"/>
  <c r="DY233" i="20"/>
  <c r="W233" i="20"/>
  <c r="BZ233" i="20"/>
  <c r="EH233" i="20"/>
  <c r="EQ233" i="20"/>
  <c r="EZ233" i="20"/>
  <c r="U233" i="20"/>
  <c r="AI233" i="20"/>
  <c r="J233" i="20"/>
  <c r="CT233" i="20"/>
  <c r="ES233" i="20"/>
  <c r="BF233" i="20"/>
  <c r="BR171" i="20"/>
  <c r="S171" i="20"/>
  <c r="AC171" i="20"/>
  <c r="AI171" i="20"/>
  <c r="BS171" i="20"/>
  <c r="AO171" i="20"/>
  <c r="EX171" i="20"/>
  <c r="CQ171" i="20"/>
  <c r="BA171" i="20"/>
  <c r="J171" i="20"/>
  <c r="EI171" i="20"/>
  <c r="BV171" i="20"/>
  <c r="BM232" i="20"/>
  <c r="CC170" i="20"/>
  <c r="DD45" i="20"/>
  <c r="CW45" i="20"/>
  <c r="BX45" i="20"/>
  <c r="DW45" i="20"/>
  <c r="BM45" i="20"/>
  <c r="CH171" i="20"/>
  <c r="BC171" i="20"/>
  <c r="BE171" i="20"/>
  <c r="BO171" i="20"/>
  <c r="CM171" i="20"/>
  <c r="AX171" i="20"/>
  <c r="FG171" i="20"/>
  <c r="DJ171" i="20"/>
  <c r="BJ171" i="20"/>
  <c r="Y171" i="20"/>
  <c r="ES171" i="20"/>
  <c r="CL171" i="20"/>
  <c r="BQ232" i="20"/>
  <c r="DO171" i="20"/>
  <c r="CI171" i="20"/>
  <c r="CY171" i="20"/>
  <c r="DM171" i="20"/>
  <c r="DF171" i="20"/>
  <c r="BG171" i="20"/>
  <c r="H171" i="20"/>
  <c r="DY171" i="20"/>
  <c r="CA171" i="20"/>
  <c r="AS171" i="20"/>
  <c r="FB171" i="20"/>
  <c r="DB171" i="20"/>
  <c r="CN232" i="20"/>
  <c r="FC171" i="20"/>
  <c r="EK171" i="20"/>
  <c r="EL171" i="20"/>
  <c r="ET171" i="20"/>
  <c r="EV171" i="20"/>
  <c r="DS171" i="20"/>
  <c r="BW171" i="20"/>
  <c r="BX171" i="20" s="1"/>
  <c r="W171" i="20"/>
  <c r="EP171" i="20"/>
  <c r="CT171" i="20"/>
  <c r="BB171" i="20"/>
  <c r="R171" i="20"/>
  <c r="DN171" i="20"/>
  <c r="BP232" i="20"/>
  <c r="CC232" i="20"/>
  <c r="AT171" i="20"/>
  <c r="AU171" i="20"/>
  <c r="T171" i="20"/>
  <c r="AF171" i="20"/>
  <c r="U171" i="20"/>
  <c r="EN171" i="20"/>
  <c r="CP171" i="20"/>
  <c r="AP171" i="20"/>
  <c r="EY171" i="20"/>
  <c r="DK171" i="20"/>
  <c r="BK171" i="20"/>
  <c r="Z171" i="20"/>
  <c r="EJ171" i="20"/>
  <c r="CG16" i="20"/>
  <c r="CJ232" i="20"/>
  <c r="CV232" i="20"/>
  <c r="DM17" i="20"/>
  <c r="CY17" i="20"/>
  <c r="DL17" i="20"/>
  <c r="DV17" i="20"/>
  <c r="DJ17" i="20"/>
  <c r="CT17" i="20"/>
  <c r="CD17" i="20"/>
  <c r="BN17" i="20"/>
  <c r="BD17" i="20"/>
  <c r="AV17" i="20"/>
  <c r="AL17" i="20"/>
  <c r="V17" i="20"/>
  <c r="H17" i="20"/>
  <c r="DO17" i="20"/>
  <c r="DN17" i="20"/>
  <c r="CQ17" i="20"/>
  <c r="BZ17" i="20"/>
  <c r="BI17" i="20"/>
  <c r="AZ17" i="20"/>
  <c r="AQ17" i="20"/>
  <c r="X17" i="20"/>
  <c r="I17" i="20"/>
  <c r="DK17" i="20"/>
  <c r="CP17" i="20"/>
  <c r="BW17" i="20"/>
  <c r="BH17" i="20"/>
  <c r="AY17" i="20"/>
  <c r="AP17" i="20"/>
  <c r="W17" i="20"/>
  <c r="DG17" i="20"/>
  <c r="CM17" i="20"/>
  <c r="BV17" i="20"/>
  <c r="BG17" i="20"/>
  <c r="AX17" i="20"/>
  <c r="AO17" i="20"/>
  <c r="U17" i="20"/>
  <c r="DF17" i="20"/>
  <c r="CL17" i="20"/>
  <c r="BS17" i="20"/>
  <c r="BF17" i="20"/>
  <c r="AW17" i="20"/>
  <c r="AI17" i="20"/>
  <c r="T17" i="20"/>
  <c r="DC17" i="20"/>
  <c r="CI17" i="20"/>
  <c r="BR17" i="20"/>
  <c r="BE17" i="20"/>
  <c r="AU17" i="20"/>
  <c r="AF17" i="20"/>
  <c r="S17" i="20"/>
  <c r="DY17" i="20"/>
  <c r="DB17" i="20"/>
  <c r="CH17" i="20"/>
  <c r="BO17" i="20"/>
  <c r="BC17" i="20"/>
  <c r="AT17" i="20"/>
  <c r="AC17" i="20"/>
  <c r="R17" i="20"/>
  <c r="DS17" i="20"/>
  <c r="CX17" i="20"/>
  <c r="CE17" i="20"/>
  <c r="BK17" i="20"/>
  <c r="BB17" i="20"/>
  <c r="AS17" i="20"/>
  <c r="Z17" i="20"/>
  <c r="Q17" i="20"/>
  <c r="AR17" i="20"/>
  <c r="Y17" i="20"/>
  <c r="J17" i="20"/>
  <c r="DP17" i="20"/>
  <c r="CU17" i="20"/>
  <c r="CA17" i="20"/>
  <c r="BJ17" i="20"/>
  <c r="BA17" i="20"/>
  <c r="FE17" i="20"/>
  <c r="FF17" i="20"/>
  <c r="EQ17" i="20"/>
  <c r="EY17" i="20"/>
  <c r="EK17" i="20"/>
  <c r="EN17" i="20"/>
  <c r="FG17" i="20"/>
  <c r="ES17" i="20"/>
  <c r="EL17" i="20"/>
  <c r="EM17" i="20"/>
  <c r="EV17" i="20"/>
  <c r="FA17" i="20"/>
  <c r="ET17" i="20"/>
  <c r="EU17" i="20"/>
  <c r="EO17" i="20"/>
  <c r="EP17" i="20"/>
  <c r="EZ17" i="20"/>
  <c r="EW17" i="20"/>
  <c r="EX17" i="20"/>
  <c r="EI17" i="20"/>
  <c r="ER17" i="20"/>
  <c r="FC17" i="20"/>
  <c r="FD17" i="20"/>
  <c r="FB17" i="20"/>
  <c r="EH17" i="20"/>
  <c r="EJ17" i="20"/>
  <c r="CJ45" i="20"/>
  <c r="Q171" i="20"/>
  <c r="CE171" i="20"/>
  <c r="BD171" i="20"/>
  <c r="BN171" i="20"/>
  <c r="AL171" i="20"/>
  <c r="EW171" i="20"/>
  <c r="DG171" i="20"/>
  <c r="AY171" i="20"/>
  <c r="I171" i="20"/>
  <c r="EH171" i="20"/>
  <c r="CD171" i="20"/>
  <c r="AR171" i="20"/>
  <c r="CS77" i="20"/>
  <c r="CG107" i="20"/>
  <c r="BP16" i="20"/>
  <c r="BX16" i="20"/>
  <c r="CO170" i="20"/>
  <c r="FE108" i="20"/>
  <c r="EW108" i="20"/>
  <c r="EO108" i="20"/>
  <c r="DY108" i="20"/>
  <c r="DK108" i="20"/>
  <c r="CU108" i="20"/>
  <c r="CE108" i="20"/>
  <c r="FA108" i="20"/>
  <c r="ES108" i="20"/>
  <c r="EK108" i="20"/>
  <c r="DO108" i="20"/>
  <c r="DC108" i="20"/>
  <c r="CM108" i="20"/>
  <c r="BW108" i="20"/>
  <c r="BI108" i="20"/>
  <c r="BA108" i="20"/>
  <c r="FB108" i="20"/>
  <c r="EQ108" i="20"/>
  <c r="DV108" i="20"/>
  <c r="DF108" i="20"/>
  <c r="CI108" i="20"/>
  <c r="BO108" i="20"/>
  <c r="BD108" i="20"/>
  <c r="AU108" i="20"/>
  <c r="AI108" i="20"/>
  <c r="U108" i="20"/>
  <c r="EZ108" i="20"/>
  <c r="EP108" i="20"/>
  <c r="DS108" i="20"/>
  <c r="DB108" i="20"/>
  <c r="CH108" i="20"/>
  <c r="BN108" i="20"/>
  <c r="BC108" i="20"/>
  <c r="AT108" i="20"/>
  <c r="AF108" i="20"/>
  <c r="T108" i="20"/>
  <c r="EY108" i="20"/>
  <c r="EN108" i="20"/>
  <c r="DP108" i="20"/>
  <c r="CY108" i="20"/>
  <c r="CD108" i="20"/>
  <c r="BK108" i="20"/>
  <c r="BB108" i="20"/>
  <c r="AS108" i="20"/>
  <c r="AC108" i="20"/>
  <c r="S108" i="20"/>
  <c r="EX108" i="20"/>
  <c r="EM108" i="20"/>
  <c r="DN108" i="20"/>
  <c r="CX108" i="20"/>
  <c r="CA108" i="20"/>
  <c r="BJ108" i="20"/>
  <c r="AZ108" i="20"/>
  <c r="AR108" i="20"/>
  <c r="Z108" i="20"/>
  <c r="R108" i="20"/>
  <c r="FG108" i="20"/>
  <c r="EV108" i="20"/>
  <c r="EL108" i="20"/>
  <c r="DM108" i="20"/>
  <c r="CT108" i="20"/>
  <c r="BZ108" i="20"/>
  <c r="BH108" i="20"/>
  <c r="AY108" i="20"/>
  <c r="AQ108" i="20"/>
  <c r="Y108" i="20"/>
  <c r="Q108" i="20"/>
  <c r="FF108" i="20"/>
  <c r="EU108" i="20"/>
  <c r="EJ108" i="20"/>
  <c r="DL108" i="20"/>
  <c r="CQ108" i="20"/>
  <c r="BV108" i="20"/>
  <c r="BG108" i="20"/>
  <c r="AX108" i="20"/>
  <c r="AP108" i="20"/>
  <c r="X108" i="20"/>
  <c r="J108" i="20"/>
  <c r="EI108" i="20"/>
  <c r="BF108" i="20"/>
  <c r="I108" i="20"/>
  <c r="EH108" i="20"/>
  <c r="BE108" i="20"/>
  <c r="H108" i="20"/>
  <c r="DJ108" i="20"/>
  <c r="AW108" i="20"/>
  <c r="DG108" i="20"/>
  <c r="AV108" i="20"/>
  <c r="FD108" i="20"/>
  <c r="CP108" i="20"/>
  <c r="AO108" i="20"/>
  <c r="FC108" i="20"/>
  <c r="CL108" i="20"/>
  <c r="AL108" i="20"/>
  <c r="ET108" i="20"/>
  <c r="ER108" i="20"/>
  <c r="BQ108" i="20" s="1"/>
  <c r="BS108" i="20"/>
  <c r="BR108" i="20"/>
  <c r="W108" i="20"/>
  <c r="V108" i="20"/>
  <c r="CO45" i="20"/>
  <c r="BQ200" i="20"/>
  <c r="CG200" i="20"/>
  <c r="BT138" i="20"/>
  <c r="BL138" i="20"/>
  <c r="CN77" i="20"/>
  <c r="BY77" i="20"/>
  <c r="CR77" i="20"/>
  <c r="BP77" i="20"/>
  <c r="BX107" i="20"/>
  <c r="CO107" i="20"/>
  <c r="CJ107" i="20"/>
  <c r="BU45" i="20"/>
  <c r="CC45" i="20"/>
  <c r="CK138" i="20"/>
  <c r="CJ138" i="20"/>
  <c r="BX138" i="20"/>
  <c r="CB138" i="20"/>
  <c r="CG77" i="20"/>
  <c r="CF77" i="20"/>
  <c r="CC107" i="20"/>
  <c r="BQ138" i="20"/>
  <c r="FC46" i="20"/>
  <c r="EU46" i="20"/>
  <c r="EM46" i="20"/>
  <c r="DS46" i="20"/>
  <c r="DG46" i="20"/>
  <c r="CQ46" i="20"/>
  <c r="CA46" i="20"/>
  <c r="BK46" i="20"/>
  <c r="BC46" i="20"/>
  <c r="AU46" i="20"/>
  <c r="AI46" i="20"/>
  <c r="U46" i="20"/>
  <c r="FB46" i="20"/>
  <c r="ET46" i="20"/>
  <c r="EL46" i="20"/>
  <c r="DP46" i="20"/>
  <c r="DF46" i="20"/>
  <c r="CP46" i="20"/>
  <c r="BZ46" i="20"/>
  <c r="BJ46" i="20"/>
  <c r="BB46" i="20"/>
  <c r="AT46" i="20"/>
  <c r="AF46" i="20"/>
  <c r="T46" i="20"/>
  <c r="FA46" i="20"/>
  <c r="ES46" i="20"/>
  <c r="EK46" i="20"/>
  <c r="DO46" i="20"/>
  <c r="DC46" i="20"/>
  <c r="CM46" i="20"/>
  <c r="BW46" i="20"/>
  <c r="BI46" i="20"/>
  <c r="BA46" i="20"/>
  <c r="AS46" i="20"/>
  <c r="AC46" i="20"/>
  <c r="S46" i="20"/>
  <c r="EZ46" i="20"/>
  <c r="ER46" i="20"/>
  <c r="EJ46" i="20"/>
  <c r="DN46" i="20"/>
  <c r="DB46" i="20"/>
  <c r="CL46" i="20"/>
  <c r="BV46" i="20"/>
  <c r="BH46" i="20"/>
  <c r="AZ46" i="20"/>
  <c r="AR46" i="20"/>
  <c r="Z46" i="20"/>
  <c r="R46" i="20"/>
  <c r="FG46" i="20"/>
  <c r="EY46" i="20"/>
  <c r="CS46" i="20" s="1"/>
  <c r="EQ46" i="20"/>
  <c r="EI46" i="20"/>
  <c r="DM46" i="20"/>
  <c r="CY46" i="20"/>
  <c r="CI46" i="20"/>
  <c r="BS46" i="20"/>
  <c r="BG46" i="20"/>
  <c r="AY46" i="20"/>
  <c r="AQ46" i="20"/>
  <c r="Y46" i="20"/>
  <c r="Q46" i="20"/>
  <c r="FF46" i="20"/>
  <c r="EX46" i="20"/>
  <c r="EP46" i="20"/>
  <c r="EH46" i="20"/>
  <c r="DL46" i="20"/>
  <c r="CX46" i="20"/>
  <c r="CH46" i="20"/>
  <c r="BR46" i="20"/>
  <c r="BF46" i="20"/>
  <c r="AX46" i="20"/>
  <c r="AP46" i="20"/>
  <c r="X46" i="20"/>
  <c r="J46" i="20"/>
  <c r="FE46" i="20"/>
  <c r="EW46" i="20"/>
  <c r="CK46" i="20" s="1"/>
  <c r="EO46" i="20"/>
  <c r="DY46" i="20"/>
  <c r="DK46" i="20"/>
  <c r="CU46" i="20"/>
  <c r="CE46" i="20"/>
  <c r="BO46" i="20"/>
  <c r="BE46" i="20"/>
  <c r="AW46" i="20"/>
  <c r="AO46" i="20"/>
  <c r="W46" i="20"/>
  <c r="I46" i="20"/>
  <c r="DV46" i="20"/>
  <c r="V46" i="20"/>
  <c r="DJ46" i="20"/>
  <c r="H46" i="20"/>
  <c r="CT46" i="20"/>
  <c r="CD46" i="20"/>
  <c r="BN46" i="20"/>
  <c r="FD46" i="20"/>
  <c r="BD46" i="20"/>
  <c r="EV46" i="20"/>
  <c r="AV46" i="20"/>
  <c r="EN46" i="20"/>
  <c r="AL46" i="20"/>
  <c r="AM46" i="20" s="1"/>
  <c r="BL45" i="20"/>
  <c r="CS200" i="20"/>
  <c r="FG139" i="20"/>
  <c r="EY139" i="20"/>
  <c r="EQ139" i="20"/>
  <c r="EI139" i="20"/>
  <c r="DM139" i="20"/>
  <c r="CY139" i="20"/>
  <c r="CI139" i="20"/>
  <c r="BS139" i="20"/>
  <c r="BG139" i="20"/>
  <c r="AY139" i="20"/>
  <c r="AQ139" i="20"/>
  <c r="Y139" i="20"/>
  <c r="Q139" i="20"/>
  <c r="FF139" i="20"/>
  <c r="EX139" i="20"/>
  <c r="EP139" i="20"/>
  <c r="EH139" i="20"/>
  <c r="DL139" i="20"/>
  <c r="CX139" i="20"/>
  <c r="CH139" i="20"/>
  <c r="BR139" i="20"/>
  <c r="BF139" i="20"/>
  <c r="AX139" i="20"/>
  <c r="AP139" i="20"/>
  <c r="X139" i="20"/>
  <c r="J139" i="20"/>
  <c r="FE139" i="20"/>
  <c r="EW139" i="20"/>
  <c r="CK139" i="20" s="1"/>
  <c r="EO139" i="20"/>
  <c r="DY139" i="20"/>
  <c r="DK139" i="20"/>
  <c r="CU139" i="20"/>
  <c r="CE139" i="20"/>
  <c r="BO139" i="20"/>
  <c r="BE139" i="20"/>
  <c r="AW139" i="20"/>
  <c r="AO139" i="20"/>
  <c r="W139" i="20"/>
  <c r="I139" i="20"/>
  <c r="FD139" i="20"/>
  <c r="EV139" i="20"/>
  <c r="EN139" i="20"/>
  <c r="DV139" i="20"/>
  <c r="DJ139" i="20"/>
  <c r="CT139" i="20"/>
  <c r="CD139" i="20"/>
  <c r="BN139" i="20"/>
  <c r="BD139" i="20"/>
  <c r="AV139" i="20"/>
  <c r="AL139" i="20"/>
  <c r="V139" i="20"/>
  <c r="H139" i="20"/>
  <c r="FC139" i="20"/>
  <c r="EU139" i="20"/>
  <c r="EM139" i="20"/>
  <c r="DS139" i="20"/>
  <c r="DG139" i="20"/>
  <c r="CQ139" i="20"/>
  <c r="CA139" i="20"/>
  <c r="BK139" i="20"/>
  <c r="BC139" i="20"/>
  <c r="AU139" i="20"/>
  <c r="AI139" i="20"/>
  <c r="U139" i="20"/>
  <c r="FA139" i="20"/>
  <c r="ES139" i="20"/>
  <c r="EK139" i="20"/>
  <c r="DO139" i="20"/>
  <c r="DC139" i="20"/>
  <c r="CM139" i="20"/>
  <c r="BW139" i="20"/>
  <c r="BI139" i="20"/>
  <c r="BA139" i="20"/>
  <c r="AS139" i="20"/>
  <c r="AC139" i="20"/>
  <c r="AD139" i="20" s="1"/>
  <c r="S139" i="20"/>
  <c r="ET139" i="20"/>
  <c r="CP139" i="20"/>
  <c r="AT139" i="20"/>
  <c r="ER139" i="20"/>
  <c r="CL139" i="20"/>
  <c r="AR139" i="20"/>
  <c r="EL139" i="20"/>
  <c r="BZ139" i="20"/>
  <c r="AF139" i="20"/>
  <c r="EJ139" i="20"/>
  <c r="BV139" i="20"/>
  <c r="Z139" i="20"/>
  <c r="AA139" i="20" s="1"/>
  <c r="DP139" i="20"/>
  <c r="BJ139" i="20"/>
  <c r="T139" i="20"/>
  <c r="FB139" i="20"/>
  <c r="DF139" i="20"/>
  <c r="BB139" i="20"/>
  <c r="EZ139" i="20"/>
  <c r="DN139" i="20"/>
  <c r="DB139" i="20"/>
  <c r="BH139" i="20"/>
  <c r="AZ139" i="20"/>
  <c r="R139" i="20"/>
  <c r="F139" i="20"/>
  <c r="D140" i="20"/>
  <c r="A140" i="20" s="1"/>
  <c r="BP138" i="20"/>
  <c r="CW138" i="20"/>
  <c r="CO77" i="20"/>
  <c r="BL107" i="20"/>
  <c r="CF138" i="20"/>
  <c r="CC77" i="20"/>
  <c r="CB107" i="20"/>
  <c r="BM107" i="20"/>
  <c r="BY45" i="20"/>
  <c r="BP45" i="20"/>
  <c r="CS45" i="20"/>
  <c r="CN107" i="20"/>
  <c r="BY107" i="20"/>
  <c r="CR107" i="20"/>
  <c r="BP107" i="20"/>
  <c r="CS107" i="20"/>
  <c r="EZ201" i="20"/>
  <c r="ER201" i="20"/>
  <c r="EJ201" i="20"/>
  <c r="DN201" i="20"/>
  <c r="DB201" i="20"/>
  <c r="CL201" i="20"/>
  <c r="BV201" i="20"/>
  <c r="BH201" i="20"/>
  <c r="AZ201" i="20"/>
  <c r="AR201" i="20"/>
  <c r="Z201" i="20"/>
  <c r="R201" i="20"/>
  <c r="FG201" i="20"/>
  <c r="EY201" i="20"/>
  <c r="EQ201" i="20"/>
  <c r="EI201" i="20"/>
  <c r="DM201" i="20"/>
  <c r="CY201" i="20"/>
  <c r="CI201" i="20"/>
  <c r="BS201" i="20"/>
  <c r="BG201" i="20"/>
  <c r="AY201" i="20"/>
  <c r="AQ201" i="20"/>
  <c r="Y201" i="20"/>
  <c r="Q201" i="20"/>
  <c r="FF201" i="20"/>
  <c r="EX201" i="20"/>
  <c r="EP201" i="20"/>
  <c r="EH201" i="20"/>
  <c r="DL201" i="20"/>
  <c r="CX201" i="20"/>
  <c r="CH201" i="20"/>
  <c r="BR201" i="20"/>
  <c r="BF201" i="20"/>
  <c r="AX201" i="20"/>
  <c r="AP201" i="20"/>
  <c r="X201" i="20"/>
  <c r="J201" i="20"/>
  <c r="EU201" i="20"/>
  <c r="DY201" i="20"/>
  <c r="DF201" i="20"/>
  <c r="CD201" i="20"/>
  <c r="BI201" i="20"/>
  <c r="AU201" i="20"/>
  <c r="W201" i="20"/>
  <c r="FE201" i="20"/>
  <c r="ET201" i="20"/>
  <c r="BY201" i="20" s="1"/>
  <c r="DV201" i="20"/>
  <c r="DC201" i="20"/>
  <c r="CA201" i="20"/>
  <c r="BE201" i="20"/>
  <c r="AT201" i="20"/>
  <c r="V201" i="20"/>
  <c r="FD201" i="20"/>
  <c r="ES201" i="20"/>
  <c r="DS201" i="20"/>
  <c r="CU201" i="20"/>
  <c r="BZ201" i="20"/>
  <c r="BD201" i="20"/>
  <c r="AS201" i="20"/>
  <c r="U201" i="20"/>
  <c r="FC201" i="20"/>
  <c r="EO201" i="20"/>
  <c r="DP201" i="20"/>
  <c r="CT201" i="20"/>
  <c r="BW201" i="20"/>
  <c r="BC201" i="20"/>
  <c r="AO201" i="20"/>
  <c r="T201" i="20"/>
  <c r="FB201" i="20"/>
  <c r="DO201" i="20"/>
  <c r="BO201" i="20"/>
  <c r="AL201" i="20"/>
  <c r="FA201" i="20"/>
  <c r="DK201" i="20"/>
  <c r="BN201" i="20"/>
  <c r="AI201" i="20"/>
  <c r="EW201" i="20"/>
  <c r="DJ201" i="20"/>
  <c r="BK201" i="20"/>
  <c r="AF201" i="20"/>
  <c r="EV201" i="20"/>
  <c r="CG201" i="20" s="1"/>
  <c r="DG201" i="20"/>
  <c r="BJ201" i="20"/>
  <c r="AC201" i="20"/>
  <c r="CQ201" i="20"/>
  <c r="S201" i="20"/>
  <c r="CP201" i="20"/>
  <c r="I201" i="20"/>
  <c r="CM201" i="20"/>
  <c r="H201" i="20"/>
  <c r="CE201" i="20"/>
  <c r="EN201" i="20"/>
  <c r="BB201" i="20"/>
  <c r="EL201" i="20"/>
  <c r="AW201" i="20"/>
  <c r="EM201" i="20"/>
  <c r="BA201" i="20"/>
  <c r="EK201" i="20"/>
  <c r="AV201" i="20"/>
  <c r="FB78" i="20"/>
  <c r="ET78" i="20"/>
  <c r="EL78" i="20"/>
  <c r="DP78" i="20"/>
  <c r="DF78" i="20"/>
  <c r="CP78" i="20"/>
  <c r="BZ78" i="20"/>
  <c r="BJ78" i="20"/>
  <c r="BB78" i="20"/>
  <c r="AT78" i="20"/>
  <c r="AF78" i="20"/>
  <c r="T78" i="20"/>
  <c r="FA78" i="20"/>
  <c r="ES78" i="20"/>
  <c r="EK78" i="20"/>
  <c r="DO78" i="20"/>
  <c r="DC78" i="20"/>
  <c r="CM78" i="20"/>
  <c r="BW78" i="20"/>
  <c r="BI78" i="20"/>
  <c r="BA78" i="20"/>
  <c r="AS78" i="20"/>
  <c r="AC78" i="20"/>
  <c r="S78" i="20"/>
  <c r="EZ78" i="20"/>
  <c r="ER78" i="20"/>
  <c r="EJ78" i="20"/>
  <c r="DN78" i="20"/>
  <c r="DB78" i="20"/>
  <c r="CL78" i="20"/>
  <c r="BV78" i="20"/>
  <c r="BH78" i="20"/>
  <c r="AZ78" i="20"/>
  <c r="AR78" i="20"/>
  <c r="Z78" i="20"/>
  <c r="R78" i="20"/>
  <c r="FG78" i="20"/>
  <c r="EY78" i="20"/>
  <c r="CS78" i="20" s="1"/>
  <c r="EQ78" i="20"/>
  <c r="EI78" i="20"/>
  <c r="DM78" i="20"/>
  <c r="CY78" i="20"/>
  <c r="CI78" i="20"/>
  <c r="BS78" i="20"/>
  <c r="BG78" i="20"/>
  <c r="AY78" i="20"/>
  <c r="AQ78" i="20"/>
  <c r="Y78" i="20"/>
  <c r="Q78" i="20"/>
  <c r="FF78" i="20"/>
  <c r="EX78" i="20"/>
  <c r="EP78" i="20"/>
  <c r="EH78" i="20"/>
  <c r="DL78" i="20"/>
  <c r="CX78" i="20"/>
  <c r="CH78" i="20"/>
  <c r="BR78" i="20"/>
  <c r="BF78" i="20"/>
  <c r="AX78" i="20"/>
  <c r="AP78" i="20"/>
  <c r="X78" i="20"/>
  <c r="J78" i="20"/>
  <c r="FE78" i="20"/>
  <c r="EW78" i="20"/>
  <c r="EO78" i="20"/>
  <c r="DY78" i="20"/>
  <c r="DK78" i="20"/>
  <c r="CU78" i="20"/>
  <c r="CE78" i="20"/>
  <c r="BO78" i="20"/>
  <c r="BE78" i="20"/>
  <c r="AW78" i="20"/>
  <c r="AO78" i="20"/>
  <c r="W78" i="20"/>
  <c r="I78" i="20"/>
  <c r="DV78" i="20"/>
  <c r="BN78" i="20"/>
  <c r="V78" i="20"/>
  <c r="DS78" i="20"/>
  <c r="BK78" i="20"/>
  <c r="U78" i="20"/>
  <c r="FD78" i="20"/>
  <c r="DJ78" i="20"/>
  <c r="BD78" i="20"/>
  <c r="H78" i="20"/>
  <c r="FC78" i="20"/>
  <c r="DG78" i="20"/>
  <c r="BC78" i="20"/>
  <c r="EV78" i="20"/>
  <c r="CT78" i="20"/>
  <c r="AV78" i="20"/>
  <c r="EN78" i="20"/>
  <c r="CD78" i="20"/>
  <c r="AL78" i="20"/>
  <c r="EU78" i="20"/>
  <c r="CC78" i="20" s="1"/>
  <c r="EM78" i="20"/>
  <c r="CQ78" i="20"/>
  <c r="CA78" i="20"/>
  <c r="AU78" i="20"/>
  <c r="AI78" i="20"/>
  <c r="BT200" i="20"/>
  <c r="BY200" i="20"/>
  <c r="BU138" i="20"/>
  <c r="CC138" i="20"/>
  <c r="BQ171" i="20"/>
  <c r="BL77" i="20"/>
  <c r="CF107" i="20"/>
  <c r="CV45" i="20"/>
  <c r="BT45" i="20"/>
  <c r="BX200" i="20"/>
  <c r="CN200" i="20"/>
  <c r="CB77" i="20"/>
  <c r="CV107" i="20"/>
  <c r="BT107" i="20"/>
  <c r="AH45" i="20"/>
  <c r="A46" i="20"/>
  <c r="DA170" i="20"/>
  <c r="AE45" i="20"/>
  <c r="DX232" i="20"/>
  <c r="AG170" i="20"/>
  <c r="EA45" i="20"/>
  <c r="M45" i="20"/>
  <c r="DI170" i="20"/>
  <c r="AK45" i="20"/>
  <c r="AG45" i="20"/>
  <c r="CZ170" i="20"/>
  <c r="DT45" i="20"/>
  <c r="DA45" i="20"/>
  <c r="AD45" i="20"/>
  <c r="AM170" i="20"/>
  <c r="L170" i="20"/>
  <c r="DU45" i="20"/>
  <c r="DU170" i="20"/>
  <c r="AD170" i="20"/>
  <c r="AH170" i="20"/>
  <c r="DT170" i="20"/>
  <c r="N232" i="20"/>
  <c r="M170" i="20"/>
  <c r="DQ170" i="20"/>
  <c r="DD170" i="20"/>
  <c r="AB45" i="20"/>
  <c r="DZ45" i="20"/>
  <c r="AE170" i="20"/>
  <c r="DX170" i="20"/>
  <c r="DE170" i="20"/>
  <c r="N170" i="20"/>
  <c r="K170" i="20"/>
  <c r="O170" i="20"/>
  <c r="AN45" i="20"/>
  <c r="AM45" i="20"/>
  <c r="F46" i="20"/>
  <c r="D47" i="20"/>
  <c r="A47" i="20" s="1"/>
  <c r="AK170" i="20"/>
  <c r="EF202" i="20"/>
  <c r="ED202" i="20"/>
  <c r="EE202" i="20"/>
  <c r="B203" i="20"/>
  <c r="B172" i="20"/>
  <c r="A172" i="20" s="1"/>
  <c r="EF171" i="20"/>
  <c r="ED171" i="20"/>
  <c r="EE171" i="20"/>
  <c r="AG107" i="20"/>
  <c r="AH107" i="20"/>
  <c r="DA16" i="20"/>
  <c r="S20" i="32" s="1"/>
  <c r="AK107" i="20"/>
  <c r="K107" i="20"/>
  <c r="O107" i="20"/>
  <c r="M107" i="20"/>
  <c r="AB107" i="20"/>
  <c r="AA107" i="20"/>
  <c r="L107" i="20"/>
  <c r="DI107" i="20"/>
  <c r="AD107" i="20"/>
  <c r="DW107" i="20"/>
  <c r="EA107" i="20"/>
  <c r="DZ107" i="20"/>
  <c r="AJ107" i="20"/>
  <c r="DX107" i="20"/>
  <c r="DD107" i="20"/>
  <c r="AM107" i="20"/>
  <c r="DQ107" i="20"/>
  <c r="N107" i="20"/>
  <c r="DU107" i="20"/>
  <c r="A108" i="20"/>
  <c r="F108" i="20"/>
  <c r="D109" i="20"/>
  <c r="AE107" i="20"/>
  <c r="DA107" i="20"/>
  <c r="CZ107" i="20"/>
  <c r="DE107" i="20"/>
  <c r="DT107" i="20"/>
  <c r="DH107" i="20"/>
  <c r="AN107" i="20"/>
  <c r="DR107" i="20"/>
  <c r="DW46" i="20"/>
  <c r="AD232" i="20"/>
  <c r="AE232" i="20"/>
  <c r="M200" i="20"/>
  <c r="N200" i="20"/>
  <c r="AK200" i="20"/>
  <c r="K200" i="20"/>
  <c r="AH200" i="20"/>
  <c r="DR16" i="20"/>
  <c r="I20" i="33" s="1"/>
  <c r="EA200" i="20"/>
  <c r="AG232" i="20"/>
  <c r="L200" i="20"/>
  <c r="AE200" i="20"/>
  <c r="CZ16" i="20"/>
  <c r="R20" i="32" s="1"/>
  <c r="DQ232" i="20"/>
  <c r="DI232" i="20"/>
  <c r="DH232" i="20"/>
  <c r="AJ200" i="20"/>
  <c r="DQ16" i="20"/>
  <c r="H20" i="33" s="1"/>
  <c r="DZ232" i="20"/>
  <c r="AM200" i="20"/>
  <c r="DR200" i="20"/>
  <c r="DI200" i="20"/>
  <c r="DQ200" i="20"/>
  <c r="AM232" i="20"/>
  <c r="AN232" i="20"/>
  <c r="DE77" i="20"/>
  <c r="DU232" i="20"/>
  <c r="DE232" i="20"/>
  <c r="DE200" i="20"/>
  <c r="AJ232" i="20"/>
  <c r="L232" i="20"/>
  <c r="M232" i="20"/>
  <c r="DR232" i="20"/>
  <c r="EA232" i="20"/>
  <c r="DA200" i="20"/>
  <c r="DT232" i="20"/>
  <c r="K232" i="20"/>
  <c r="DD200" i="20"/>
  <c r="F78" i="20"/>
  <c r="D79" i="20"/>
  <c r="AN200" i="20"/>
  <c r="DW232" i="20"/>
  <c r="DA232" i="20"/>
  <c r="AK232" i="20"/>
  <c r="CZ232" i="20"/>
  <c r="O232" i="20"/>
  <c r="AB232" i="20"/>
  <c r="DD232" i="20"/>
  <c r="EE232" i="20"/>
  <c r="EF232" i="20"/>
  <c r="DW200" i="20"/>
  <c r="AG200" i="20"/>
  <c r="AB200" i="20"/>
  <c r="B234" i="20"/>
  <c r="ED233" i="20"/>
  <c r="A233" i="20"/>
  <c r="DU200" i="20"/>
  <c r="DH200" i="20"/>
  <c r="O200" i="20"/>
  <c r="CZ200" i="20"/>
  <c r="DT200" i="20"/>
  <c r="AH232" i="20"/>
  <c r="DX200" i="20"/>
  <c r="AA200" i="20"/>
  <c r="AA232" i="20"/>
  <c r="D202" i="20"/>
  <c r="A201" i="20"/>
  <c r="F201" i="20"/>
  <c r="AD200" i="20"/>
  <c r="B25" i="44"/>
  <c r="AK16" i="20"/>
  <c r="AA20" i="10" s="1"/>
  <c r="AJ16" i="20"/>
  <c r="Z20" i="10" s="1"/>
  <c r="D18" i="20"/>
  <c r="F17" i="20"/>
  <c r="AD77" i="20"/>
  <c r="AK77" i="20"/>
  <c r="M16" i="20"/>
  <c r="L20" i="30" s="1"/>
  <c r="DZ16" i="20"/>
  <c r="Z20" i="33" s="1"/>
  <c r="DI16" i="20"/>
  <c r="EA16" i="20"/>
  <c r="AA20" i="33" s="1"/>
  <c r="F172" i="20"/>
  <c r="D173" i="20"/>
  <c r="O16" i="20"/>
  <c r="N20" i="30" s="1"/>
  <c r="DH16" i="20"/>
  <c r="ED47" i="20"/>
  <c r="B48" i="20"/>
  <c r="EF47" i="20"/>
  <c r="EE47" i="20"/>
  <c r="AH16" i="20"/>
  <c r="U20" i="10" s="1"/>
  <c r="N16" i="20"/>
  <c r="M20" i="30" s="1"/>
  <c r="K16" i="20"/>
  <c r="J20" i="30" s="1"/>
  <c r="B111" i="20"/>
  <c r="ED110" i="20"/>
  <c r="EF110" i="20"/>
  <c r="EE110" i="20"/>
  <c r="AE16" i="20"/>
  <c r="O20" i="10" s="1"/>
  <c r="AG77" i="20"/>
  <c r="DU16" i="20"/>
  <c r="O20" i="33" s="1"/>
  <c r="DX16" i="20"/>
  <c r="U20" i="33" s="1"/>
  <c r="AG16" i="20"/>
  <c r="T20" i="10" s="1"/>
  <c r="AM16" i="20"/>
  <c r="AF20" i="10" s="1"/>
  <c r="B18" i="20"/>
  <c r="EF17" i="20"/>
  <c r="A17" i="20"/>
  <c r="ED17" i="20"/>
  <c r="EE17" i="20"/>
  <c r="DW16" i="20"/>
  <c r="T20" i="33" s="1"/>
  <c r="AD16" i="20"/>
  <c r="N20" i="10" s="1"/>
  <c r="AN16" i="20"/>
  <c r="AG20" i="10" s="1"/>
  <c r="L16" i="20"/>
  <c r="K20" i="30" s="1"/>
  <c r="DE16" i="20"/>
  <c r="I20" i="32" s="1"/>
  <c r="AA16" i="20"/>
  <c r="H20" i="10" s="1"/>
  <c r="DT16" i="20"/>
  <c r="N20" i="33" s="1"/>
  <c r="DD16" i="20"/>
  <c r="H20" i="32" s="1"/>
  <c r="AB16" i="20"/>
  <c r="I20" i="10" s="1"/>
  <c r="DH77" i="20"/>
  <c r="DT77" i="20"/>
  <c r="DQ77" i="20"/>
  <c r="AB77" i="20"/>
  <c r="AJ77" i="20"/>
  <c r="AA77" i="20"/>
  <c r="DA77" i="20"/>
  <c r="DI77" i="20"/>
  <c r="DU77" i="20"/>
  <c r="DX77" i="20"/>
  <c r="AM77" i="20"/>
  <c r="AH77" i="20"/>
  <c r="EE78" i="20"/>
  <c r="ED78" i="20"/>
  <c r="EF78" i="20"/>
  <c r="A78" i="20"/>
  <c r="B79" i="20"/>
  <c r="B141" i="20"/>
  <c r="EF140" i="20"/>
  <c r="ED140" i="20"/>
  <c r="EE140" i="20"/>
  <c r="DZ77" i="20"/>
  <c r="L77" i="20"/>
  <c r="CZ77" i="20"/>
  <c r="O77" i="20"/>
  <c r="M77" i="20"/>
  <c r="DW77" i="20"/>
  <c r="AN77" i="20"/>
  <c r="DD77" i="20"/>
  <c r="K77" i="20"/>
  <c r="DR77" i="20"/>
  <c r="EA77" i="20"/>
  <c r="AE77" i="20"/>
  <c r="F235" i="20"/>
  <c r="D236" i="20"/>
  <c r="N77" i="20"/>
  <c r="BM233" i="20" l="1"/>
  <c r="BT171" i="20"/>
  <c r="BL78" i="20"/>
  <c r="CV171" i="20"/>
  <c r="BL233" i="20"/>
  <c r="BL171" i="20"/>
  <c r="CZ171" i="20"/>
  <c r="BQ17" i="20"/>
  <c r="CS17" i="20"/>
  <c r="BP17" i="20"/>
  <c r="CJ171" i="20"/>
  <c r="BY171" i="20"/>
  <c r="CB171" i="20"/>
  <c r="CK171" i="20"/>
  <c r="CN233" i="20"/>
  <c r="CO17" i="20"/>
  <c r="CW17" i="20"/>
  <c r="O139" i="20"/>
  <c r="CV17" i="20"/>
  <c r="I21" i="30"/>
  <c r="Q21" i="10"/>
  <c r="W21" i="10"/>
  <c r="E21" i="30"/>
  <c r="AG139" i="20"/>
  <c r="AC21" i="10"/>
  <c r="O21" i="32"/>
  <c r="E21" i="32"/>
  <c r="G21" i="32"/>
  <c r="E21" i="10"/>
  <c r="O21" i="29"/>
  <c r="P21" i="29"/>
  <c r="K21" i="10"/>
  <c r="S21" i="33"/>
  <c r="Q21" i="29"/>
  <c r="M21" i="33"/>
  <c r="Y21" i="33"/>
  <c r="E21" i="29"/>
  <c r="G21" i="29"/>
  <c r="Q21" i="31"/>
  <c r="AE21" i="10"/>
  <c r="E21" i="33"/>
  <c r="EA46" i="20"/>
  <c r="W21" i="31"/>
  <c r="AI21" i="10"/>
  <c r="AK21" i="10"/>
  <c r="Y21" i="10"/>
  <c r="U21" i="31"/>
  <c r="AA21" i="31"/>
  <c r="Q21" i="32"/>
  <c r="G21" i="10"/>
  <c r="M21" i="10"/>
  <c r="S21" i="10"/>
  <c r="Z21" i="31"/>
  <c r="S21" i="31"/>
  <c r="K21" i="33"/>
  <c r="J21" i="29"/>
  <c r="K21" i="29"/>
  <c r="L21" i="29"/>
  <c r="T21" i="31"/>
  <c r="R21" i="31"/>
  <c r="X21" i="31"/>
  <c r="Y21" i="31"/>
  <c r="AC21" i="33"/>
  <c r="Q21" i="33"/>
  <c r="DT46" i="20"/>
  <c r="G21" i="33"/>
  <c r="G21" i="30"/>
  <c r="W21" i="33"/>
  <c r="BY17" i="20"/>
  <c r="BQ233" i="20"/>
  <c r="DZ46" i="20"/>
  <c r="CW171" i="20"/>
  <c r="AH139" i="20"/>
  <c r="CC17" i="20"/>
  <c r="CB17" i="20"/>
  <c r="DX46" i="20"/>
  <c r="AM139" i="20"/>
  <c r="T21" i="29"/>
  <c r="H21" i="29"/>
  <c r="BU17" i="20"/>
  <c r="U21" i="29"/>
  <c r="S21" i="29"/>
  <c r="K139" i="20"/>
  <c r="BU171" i="20"/>
  <c r="DD139" i="20"/>
  <c r="DQ139" i="20"/>
  <c r="CF17" i="20"/>
  <c r="BQ139" i="20"/>
  <c r="DT139" i="20"/>
  <c r="DR139" i="20"/>
  <c r="N139" i="20"/>
  <c r="CG17" i="20"/>
  <c r="DU139" i="20"/>
  <c r="AE46" i="20"/>
  <c r="AJ46" i="20"/>
  <c r="DD46" i="20"/>
  <c r="O46" i="20"/>
  <c r="CZ46" i="20"/>
  <c r="CR171" i="20"/>
  <c r="AE139" i="20"/>
  <c r="DA139" i="20"/>
  <c r="DE46" i="20"/>
  <c r="AA46" i="20"/>
  <c r="AB46" i="20"/>
  <c r="CZ139" i="20"/>
  <c r="AK46" i="20"/>
  <c r="AD46" i="20"/>
  <c r="BU233" i="20"/>
  <c r="DI139" i="20"/>
  <c r="CB78" i="20"/>
  <c r="CO171" i="20"/>
  <c r="BM171" i="20"/>
  <c r="CS171" i="20"/>
  <c r="DA46" i="20"/>
  <c r="DX139" i="20"/>
  <c r="BU201" i="20"/>
  <c r="DH139" i="20"/>
  <c r="AJ139" i="20"/>
  <c r="L139" i="20"/>
  <c r="AG46" i="20"/>
  <c r="BX17" i="20"/>
  <c r="BM17" i="20"/>
  <c r="AB139" i="20"/>
  <c r="DU46" i="20"/>
  <c r="DW139" i="20"/>
  <c r="CK201" i="20"/>
  <c r="CR78" i="20"/>
  <c r="CF201" i="20"/>
  <c r="AK139" i="20"/>
  <c r="EA139" i="20"/>
  <c r="BX201" i="20"/>
  <c r="CK17" i="20"/>
  <c r="CN78" i="20"/>
  <c r="DE139" i="20"/>
  <c r="AH46" i="20"/>
  <c r="CG46" i="20"/>
  <c r="CK233" i="20"/>
  <c r="BM78" i="20"/>
  <c r="BP46" i="20"/>
  <c r="BL17" i="20"/>
  <c r="BY108" i="20"/>
  <c r="BU139" i="20"/>
  <c r="BL201" i="20"/>
  <c r="BP201" i="20"/>
  <c r="CK78" i="20"/>
  <c r="CW139" i="20"/>
  <c r="CG108" i="20"/>
  <c r="ET234" i="20"/>
  <c r="AT234" i="20"/>
  <c r="CM234" i="20"/>
  <c r="EX234" i="20"/>
  <c r="AX234" i="20"/>
  <c r="BV234" i="20"/>
  <c r="BS234" i="20"/>
  <c r="BO234" i="20"/>
  <c r="BK234" i="20"/>
  <c r="EV234" i="20"/>
  <c r="EM234" i="20"/>
  <c r="CD234" i="20"/>
  <c r="DY234" i="20"/>
  <c r="EL234" i="20"/>
  <c r="AF234" i="20"/>
  <c r="BW234" i="20"/>
  <c r="EP234" i="20"/>
  <c r="AP234" i="20"/>
  <c r="BD234" i="20"/>
  <c r="BC234" i="20"/>
  <c r="AZ234" i="20"/>
  <c r="AW234" i="20"/>
  <c r="DG234" i="20"/>
  <c r="CL234" i="20"/>
  <c r="FE234" i="20"/>
  <c r="DV234" i="20"/>
  <c r="DP234" i="20"/>
  <c r="T234" i="20"/>
  <c r="BI234" i="20"/>
  <c r="EH234" i="20"/>
  <c r="X234" i="20"/>
  <c r="AQ234" i="20"/>
  <c r="AO234" i="20"/>
  <c r="AL234" i="20"/>
  <c r="Z234" i="20"/>
  <c r="BH234" i="20"/>
  <c r="AY234" i="20"/>
  <c r="CA234" i="20"/>
  <c r="AU234" i="20"/>
  <c r="DF234" i="20"/>
  <c r="FA234" i="20"/>
  <c r="BA234" i="20"/>
  <c r="DL234" i="20"/>
  <c r="J234" i="20"/>
  <c r="U234" i="20"/>
  <c r="R234" i="20"/>
  <c r="Q234" i="20"/>
  <c r="H234" i="20"/>
  <c r="Y234" i="20"/>
  <c r="I234" i="20"/>
  <c r="ER234" i="20"/>
  <c r="CP234" i="20"/>
  <c r="ES234" i="20"/>
  <c r="AS234" i="20"/>
  <c r="CX234" i="20"/>
  <c r="FD234" i="20"/>
  <c r="FC234" i="20"/>
  <c r="EZ234" i="20"/>
  <c r="EW234" i="20"/>
  <c r="EY234" i="20"/>
  <c r="CS234" i="20" s="1"/>
  <c r="EU234" i="20"/>
  <c r="CY234" i="20"/>
  <c r="BE234" i="20"/>
  <c r="BZ234" i="20"/>
  <c r="EK234" i="20"/>
  <c r="AC234" i="20"/>
  <c r="CH234" i="20"/>
  <c r="EQ234" i="20"/>
  <c r="EO234" i="20"/>
  <c r="EN234" i="20"/>
  <c r="EJ234" i="20"/>
  <c r="DK234" i="20"/>
  <c r="DB234" i="20"/>
  <c r="V234" i="20"/>
  <c r="AV234" i="20"/>
  <c r="BJ234" i="20"/>
  <c r="DO234" i="20"/>
  <c r="S234" i="20"/>
  <c r="BR234" i="20"/>
  <c r="DS234" i="20"/>
  <c r="DN234" i="20"/>
  <c r="DM234" i="20"/>
  <c r="DJ234" i="20"/>
  <c r="BN234" i="20"/>
  <c r="BG234" i="20"/>
  <c r="CE234" i="20"/>
  <c r="AR234" i="20"/>
  <c r="FB234" i="20"/>
  <c r="BB234" i="20"/>
  <c r="DC234" i="20"/>
  <c r="FF234" i="20"/>
  <c r="BF234" i="20"/>
  <c r="CU234" i="20"/>
  <c r="CT234" i="20"/>
  <c r="CQ234" i="20"/>
  <c r="CI234" i="20"/>
  <c r="AI234" i="20"/>
  <c r="W234" i="20"/>
  <c r="FG234" i="20"/>
  <c r="EI234" i="20"/>
  <c r="CV139" i="20"/>
  <c r="BT139" i="20"/>
  <c r="AU172" i="20"/>
  <c r="R172" i="20"/>
  <c r="T172" i="20"/>
  <c r="AF172" i="20"/>
  <c r="BV172" i="20"/>
  <c r="AY172" i="20"/>
  <c r="I172" i="20"/>
  <c r="EH172" i="20"/>
  <c r="CA172" i="20"/>
  <c r="AS172" i="20"/>
  <c r="FF172" i="20"/>
  <c r="CT172" i="20"/>
  <c r="EY172" i="20"/>
  <c r="CF171" i="20"/>
  <c r="CR17" i="20"/>
  <c r="CF233" i="20"/>
  <c r="BX233" i="20"/>
  <c r="DY18" i="20"/>
  <c r="DK18" i="20"/>
  <c r="CU18" i="20"/>
  <c r="CE18" i="20"/>
  <c r="BO18" i="20"/>
  <c r="BE18" i="20"/>
  <c r="AW18" i="20"/>
  <c r="AO18" i="20"/>
  <c r="W18" i="20"/>
  <c r="I18" i="20"/>
  <c r="DV18" i="20"/>
  <c r="DJ18" i="20"/>
  <c r="CT18" i="20"/>
  <c r="CD18" i="20"/>
  <c r="BN18" i="20"/>
  <c r="BD18" i="20"/>
  <c r="AV18" i="20"/>
  <c r="AL18" i="20"/>
  <c r="V18" i="20"/>
  <c r="H18" i="20"/>
  <c r="DP18" i="20"/>
  <c r="DF18" i="20"/>
  <c r="CP18" i="20"/>
  <c r="BZ18" i="20"/>
  <c r="BJ18" i="20"/>
  <c r="BB18" i="20"/>
  <c r="AT18" i="20"/>
  <c r="AF18" i="20"/>
  <c r="T18" i="20"/>
  <c r="DO18" i="20"/>
  <c r="DC18" i="20"/>
  <c r="CM18" i="20"/>
  <c r="BW18" i="20"/>
  <c r="BI18" i="20"/>
  <c r="BA18" i="20"/>
  <c r="AS18" i="20"/>
  <c r="AC18" i="20"/>
  <c r="S18" i="20"/>
  <c r="DN18" i="20"/>
  <c r="DB18" i="20"/>
  <c r="CL18" i="20"/>
  <c r="BV18" i="20"/>
  <c r="BH18" i="20"/>
  <c r="AZ18" i="20"/>
  <c r="AR18" i="20"/>
  <c r="Z18" i="20"/>
  <c r="R18" i="20"/>
  <c r="DM18" i="20"/>
  <c r="CY18" i="20"/>
  <c r="CI18" i="20"/>
  <c r="BS18" i="20"/>
  <c r="BG18" i="20"/>
  <c r="AY18" i="20"/>
  <c r="AQ18" i="20"/>
  <c r="Y18" i="20"/>
  <c r="Q18" i="20"/>
  <c r="CH18" i="20"/>
  <c r="AP18" i="20"/>
  <c r="CA18" i="20"/>
  <c r="AI18" i="20"/>
  <c r="BR18" i="20"/>
  <c r="X18" i="20"/>
  <c r="DS18" i="20"/>
  <c r="BK18" i="20"/>
  <c r="U18" i="20"/>
  <c r="DL18" i="20"/>
  <c r="BF18" i="20"/>
  <c r="J18" i="20"/>
  <c r="DG18" i="20"/>
  <c r="BC18" i="20"/>
  <c r="CX18" i="20"/>
  <c r="AX18" i="20"/>
  <c r="CQ18" i="20"/>
  <c r="AU18" i="20"/>
  <c r="FF18" i="20"/>
  <c r="ET18" i="20"/>
  <c r="EI18" i="20"/>
  <c r="EJ18" i="20"/>
  <c r="FB18" i="20"/>
  <c r="EQ18" i="20"/>
  <c r="ER18" i="20"/>
  <c r="EY18" i="20"/>
  <c r="EZ18" i="20"/>
  <c r="EK18" i="20"/>
  <c r="EP18" i="20"/>
  <c r="FC18" i="20"/>
  <c r="EV18" i="20"/>
  <c r="EW18" i="20"/>
  <c r="EX18" i="20"/>
  <c r="CO18" i="20" s="1"/>
  <c r="EL18" i="20"/>
  <c r="FD18" i="20"/>
  <c r="FE18" i="20"/>
  <c r="EM18" i="20"/>
  <c r="EU18" i="20"/>
  <c r="EO18" i="20"/>
  <c r="EH18" i="20"/>
  <c r="ES18" i="20"/>
  <c r="EN18" i="20"/>
  <c r="FG18" i="20"/>
  <c r="FA18" i="20"/>
  <c r="BR172" i="20"/>
  <c r="AW172" i="20"/>
  <c r="BE172" i="20"/>
  <c r="BO172" i="20"/>
  <c r="CM172" i="20"/>
  <c r="BH172" i="20"/>
  <c r="X172" i="20"/>
  <c r="ER172" i="20"/>
  <c r="CU172" i="20"/>
  <c r="BB172" i="20"/>
  <c r="H172" i="20"/>
  <c r="DJ172" i="20"/>
  <c r="FG172" i="20"/>
  <c r="BT17" i="20"/>
  <c r="CN17" i="20"/>
  <c r="CB233" i="20"/>
  <c r="CH172" i="20"/>
  <c r="CI172" i="20"/>
  <c r="CY172" i="20"/>
  <c r="DC172" i="20"/>
  <c r="DF172" i="20"/>
  <c r="BW172" i="20"/>
  <c r="AQ172" i="20"/>
  <c r="FB172" i="20"/>
  <c r="DL172" i="20"/>
  <c r="BK172" i="20"/>
  <c r="V172" i="20"/>
  <c r="DV172" i="20"/>
  <c r="CG171" i="20"/>
  <c r="CN171" i="20"/>
  <c r="CO233" i="20"/>
  <c r="BT78" i="20"/>
  <c r="BM46" i="20"/>
  <c r="DN172" i="20"/>
  <c r="EK172" i="20"/>
  <c r="EM172" i="20"/>
  <c r="EW172" i="20"/>
  <c r="DS172" i="20"/>
  <c r="CP172" i="20"/>
  <c r="AZ172" i="20"/>
  <c r="J172" i="20"/>
  <c r="EI172" i="20"/>
  <c r="CE172" i="20"/>
  <c r="AL172" i="20"/>
  <c r="EN172" i="20"/>
  <c r="CJ17" i="20"/>
  <c r="BP171" i="20"/>
  <c r="CW233" i="20"/>
  <c r="BQ78" i="20"/>
  <c r="BY78" i="20"/>
  <c r="CR201" i="20"/>
  <c r="CS201" i="20"/>
  <c r="BL139" i="20"/>
  <c r="M139" i="20"/>
  <c r="DR46" i="20"/>
  <c r="BU46" i="20"/>
  <c r="CC46" i="20"/>
  <c r="DP172" i="20"/>
  <c r="S172" i="20"/>
  <c r="AC172" i="20"/>
  <c r="U172" i="20"/>
  <c r="EO172" i="20"/>
  <c r="DG172" i="20"/>
  <c r="BI172" i="20"/>
  <c r="Y172" i="20"/>
  <c r="ES172" i="20"/>
  <c r="CX172" i="20"/>
  <c r="AV172" i="20"/>
  <c r="EV172" i="20"/>
  <c r="BP108" i="20"/>
  <c r="BX108" i="20"/>
  <c r="CV108" i="20"/>
  <c r="CC233" i="20"/>
  <c r="BP233" i="20"/>
  <c r="CJ233" i="20"/>
  <c r="CV233" i="20"/>
  <c r="AT172" i="20"/>
  <c r="BC172" i="20"/>
  <c r="BF172" i="20"/>
  <c r="AO172" i="20"/>
  <c r="EZ172" i="20"/>
  <c r="DY172" i="20"/>
  <c r="BZ172" i="20"/>
  <c r="CB172" i="20" s="1"/>
  <c r="AR172" i="20"/>
  <c r="FC172" i="20"/>
  <c r="DM172" i="20"/>
  <c r="BD172" i="20"/>
  <c r="FD172" i="20"/>
  <c r="CS233" i="20"/>
  <c r="BT233" i="20"/>
  <c r="EX172" i="20"/>
  <c r="BS172" i="20"/>
  <c r="CL172" i="20"/>
  <c r="DB172" i="20"/>
  <c r="AX172" i="20"/>
  <c r="W172" i="20"/>
  <c r="EP172" i="20"/>
  <c r="CQ172" i="20"/>
  <c r="BA172" i="20"/>
  <c r="Q172" i="20"/>
  <c r="EJ172" i="20"/>
  <c r="BN172" i="20"/>
  <c r="FE172" i="20"/>
  <c r="CR233" i="20"/>
  <c r="CC171" i="20"/>
  <c r="CG139" i="20"/>
  <c r="AI172" i="20"/>
  <c r="DO172" i="20"/>
  <c r="EL172" i="20"/>
  <c r="EU172" i="20"/>
  <c r="BG172" i="20"/>
  <c r="AP172" i="20"/>
  <c r="FA172" i="20"/>
  <c r="DK172" i="20"/>
  <c r="BJ172" i="20"/>
  <c r="Z172" i="20"/>
  <c r="ET172" i="20"/>
  <c r="CD172" i="20"/>
  <c r="EQ172" i="20"/>
  <c r="BY233" i="20"/>
  <c r="CV78" i="20"/>
  <c r="FC140" i="20"/>
  <c r="EU140" i="20"/>
  <c r="EM140" i="20"/>
  <c r="DS140" i="20"/>
  <c r="DG140" i="20"/>
  <c r="CQ140" i="20"/>
  <c r="CA140" i="20"/>
  <c r="BK140" i="20"/>
  <c r="BC140" i="20"/>
  <c r="AU140" i="20"/>
  <c r="AI140" i="20"/>
  <c r="U140" i="20"/>
  <c r="FB140" i="20"/>
  <c r="ET140" i="20"/>
  <c r="EL140" i="20"/>
  <c r="DP140" i="20"/>
  <c r="DF140" i="20"/>
  <c r="CP140" i="20"/>
  <c r="BZ140" i="20"/>
  <c r="BJ140" i="20"/>
  <c r="BB140" i="20"/>
  <c r="AT140" i="20"/>
  <c r="AF140" i="20"/>
  <c r="T140" i="20"/>
  <c r="FA140" i="20"/>
  <c r="DI140" i="20" s="1"/>
  <c r="ES140" i="20"/>
  <c r="EK140" i="20"/>
  <c r="DO140" i="20"/>
  <c r="DC140" i="20"/>
  <c r="CM140" i="20"/>
  <c r="BW140" i="20"/>
  <c r="BI140" i="20"/>
  <c r="BA140" i="20"/>
  <c r="AS140" i="20"/>
  <c r="AC140" i="20"/>
  <c r="S140" i="20"/>
  <c r="EZ140" i="20"/>
  <c r="ER140" i="20"/>
  <c r="EJ140" i="20"/>
  <c r="DN140" i="20"/>
  <c r="DB140" i="20"/>
  <c r="CL140" i="20"/>
  <c r="BV140" i="20"/>
  <c r="BH140" i="20"/>
  <c r="AZ140" i="20"/>
  <c r="AR140" i="20"/>
  <c r="Z140" i="20"/>
  <c r="R140" i="20"/>
  <c r="FG140" i="20"/>
  <c r="EY140" i="20"/>
  <c r="EQ140" i="20"/>
  <c r="EI140" i="20"/>
  <c r="DM140" i="20"/>
  <c r="CY140" i="20"/>
  <c r="CI140" i="20"/>
  <c r="BS140" i="20"/>
  <c r="BG140" i="20"/>
  <c r="AY140" i="20"/>
  <c r="AQ140" i="20"/>
  <c r="Y140" i="20"/>
  <c r="Q140" i="20"/>
  <c r="FE140" i="20"/>
  <c r="EW140" i="20"/>
  <c r="EO140" i="20"/>
  <c r="DY140" i="20"/>
  <c r="DK140" i="20"/>
  <c r="CU140" i="20"/>
  <c r="CE140" i="20"/>
  <c r="BO140" i="20"/>
  <c r="BE140" i="20"/>
  <c r="AW140" i="20"/>
  <c r="AO140" i="20"/>
  <c r="W140" i="20"/>
  <c r="I140" i="20"/>
  <c r="EP140" i="20"/>
  <c r="CH140" i="20"/>
  <c r="AP140" i="20"/>
  <c r="EN140" i="20"/>
  <c r="CD140" i="20"/>
  <c r="AL140" i="20"/>
  <c r="EH140" i="20"/>
  <c r="BR140" i="20"/>
  <c r="X140" i="20"/>
  <c r="DV140" i="20"/>
  <c r="BN140" i="20"/>
  <c r="V140" i="20"/>
  <c r="FF140" i="20"/>
  <c r="DL140" i="20"/>
  <c r="BF140" i="20"/>
  <c r="J140" i="20"/>
  <c r="K140" i="20" s="1"/>
  <c r="EX140" i="20"/>
  <c r="CX140" i="20"/>
  <c r="AX140" i="20"/>
  <c r="H140" i="20"/>
  <c r="FD140" i="20"/>
  <c r="EV140" i="20"/>
  <c r="DJ140" i="20"/>
  <c r="CT140" i="20"/>
  <c r="BD140" i="20"/>
  <c r="AV140" i="20"/>
  <c r="F140" i="20"/>
  <c r="D141" i="20"/>
  <c r="CN139" i="20"/>
  <c r="CC139" i="20"/>
  <c r="CR108" i="20"/>
  <c r="DZ139" i="20"/>
  <c r="AN139" i="20"/>
  <c r="FA109" i="20"/>
  <c r="ES109" i="20"/>
  <c r="EK109" i="20"/>
  <c r="DO109" i="20"/>
  <c r="DC109" i="20"/>
  <c r="CM109" i="20"/>
  <c r="BW109" i="20"/>
  <c r="BI109" i="20"/>
  <c r="BA109" i="20"/>
  <c r="AS109" i="20"/>
  <c r="AC109" i="20"/>
  <c r="S109" i="20"/>
  <c r="FE109" i="20"/>
  <c r="EW109" i="20"/>
  <c r="EO109" i="20"/>
  <c r="DY109" i="20"/>
  <c r="DK109" i="20"/>
  <c r="CU109" i="20"/>
  <c r="CE109" i="20"/>
  <c r="BO109" i="20"/>
  <c r="BE109" i="20"/>
  <c r="AW109" i="20"/>
  <c r="AO109" i="20"/>
  <c r="W109" i="20"/>
  <c r="I109" i="20"/>
  <c r="EX109" i="20"/>
  <c r="EM109" i="20"/>
  <c r="DN109" i="20"/>
  <c r="CX109" i="20"/>
  <c r="CA109" i="20"/>
  <c r="BH109" i="20"/>
  <c r="AX109" i="20"/>
  <c r="AI109" i="20"/>
  <c r="R109" i="20"/>
  <c r="FG109" i="20"/>
  <c r="EV109" i="20"/>
  <c r="EL109" i="20"/>
  <c r="DM109" i="20"/>
  <c r="CT109" i="20"/>
  <c r="BZ109" i="20"/>
  <c r="BG109" i="20"/>
  <c r="AV109" i="20"/>
  <c r="AF109" i="20"/>
  <c r="Q109" i="20"/>
  <c r="FF109" i="20"/>
  <c r="EU109" i="20"/>
  <c r="EJ109" i="20"/>
  <c r="DL109" i="20"/>
  <c r="CQ109" i="20"/>
  <c r="BV109" i="20"/>
  <c r="BF109" i="20"/>
  <c r="AU109" i="20"/>
  <c r="Z109" i="20"/>
  <c r="J109" i="20"/>
  <c r="FD109" i="20"/>
  <c r="ET109" i="20"/>
  <c r="EI109" i="20"/>
  <c r="DJ109" i="20"/>
  <c r="CP109" i="20"/>
  <c r="BS109" i="20"/>
  <c r="BD109" i="20"/>
  <c r="AT109" i="20"/>
  <c r="Y109" i="20"/>
  <c r="H109" i="20"/>
  <c r="FC109" i="20"/>
  <c r="ER109" i="20"/>
  <c r="EH109" i="20"/>
  <c r="DG109" i="20"/>
  <c r="CL109" i="20"/>
  <c r="BR109" i="20"/>
  <c r="BC109" i="20"/>
  <c r="AR109" i="20"/>
  <c r="X109" i="20"/>
  <c r="FB109" i="20"/>
  <c r="EQ109" i="20"/>
  <c r="DV109" i="20"/>
  <c r="DF109" i="20"/>
  <c r="CI109" i="20"/>
  <c r="BN109" i="20"/>
  <c r="BB109" i="20"/>
  <c r="AQ109" i="20"/>
  <c r="V109" i="20"/>
  <c r="DB109" i="20"/>
  <c r="AP109" i="20"/>
  <c r="CY109" i="20"/>
  <c r="AL109" i="20"/>
  <c r="EZ109" i="20"/>
  <c r="CW109" i="20" s="1"/>
  <c r="CH109" i="20"/>
  <c r="U109" i="20"/>
  <c r="EY109" i="20"/>
  <c r="CD109" i="20"/>
  <c r="T109" i="20"/>
  <c r="EP109" i="20"/>
  <c r="BK109" i="20"/>
  <c r="EN109" i="20"/>
  <c r="BJ109" i="20"/>
  <c r="DS109" i="20"/>
  <c r="AZ109" i="20"/>
  <c r="DP109" i="20"/>
  <c r="AY109" i="20"/>
  <c r="FF79" i="20"/>
  <c r="EX79" i="20"/>
  <c r="EP79" i="20"/>
  <c r="EH79" i="20"/>
  <c r="DL79" i="20"/>
  <c r="CX79" i="20"/>
  <c r="CH79" i="20"/>
  <c r="BR79" i="20"/>
  <c r="BF79" i="20"/>
  <c r="AX79" i="20"/>
  <c r="AP79" i="20"/>
  <c r="X79" i="20"/>
  <c r="J79" i="20"/>
  <c r="FE79" i="20"/>
  <c r="EW79" i="20"/>
  <c r="CK79" i="20" s="1"/>
  <c r="EO79" i="20"/>
  <c r="DY79" i="20"/>
  <c r="DK79" i="20"/>
  <c r="CU79" i="20"/>
  <c r="CE79" i="20"/>
  <c r="BO79" i="20"/>
  <c r="BE79" i="20"/>
  <c r="AW79" i="20"/>
  <c r="AO79" i="20"/>
  <c r="W79" i="20"/>
  <c r="I79" i="20"/>
  <c r="FD79" i="20"/>
  <c r="EV79" i="20"/>
  <c r="EN79" i="20"/>
  <c r="DV79" i="20"/>
  <c r="DJ79" i="20"/>
  <c r="CT79" i="20"/>
  <c r="CD79" i="20"/>
  <c r="BN79" i="20"/>
  <c r="BD79" i="20"/>
  <c r="AV79" i="20"/>
  <c r="AL79" i="20"/>
  <c r="V79" i="20"/>
  <c r="H79" i="20"/>
  <c r="FC79" i="20"/>
  <c r="EU79" i="20"/>
  <c r="EM79" i="20"/>
  <c r="DS79" i="20"/>
  <c r="DG79" i="20"/>
  <c r="CQ79" i="20"/>
  <c r="CA79" i="20"/>
  <c r="BK79" i="20"/>
  <c r="BC79" i="20"/>
  <c r="AU79" i="20"/>
  <c r="AI79" i="20"/>
  <c r="U79" i="20"/>
  <c r="FB79" i="20"/>
  <c r="ET79" i="20"/>
  <c r="EL79" i="20"/>
  <c r="DP79" i="20"/>
  <c r="DF79" i="20"/>
  <c r="CP79" i="20"/>
  <c r="BZ79" i="20"/>
  <c r="BJ79" i="20"/>
  <c r="BB79" i="20"/>
  <c r="AT79" i="20"/>
  <c r="AF79" i="20"/>
  <c r="T79" i="20"/>
  <c r="FA79" i="20"/>
  <c r="ES79" i="20"/>
  <c r="EK79" i="20"/>
  <c r="DO79" i="20"/>
  <c r="DC79" i="20"/>
  <c r="CM79" i="20"/>
  <c r="BW79" i="20"/>
  <c r="BI79" i="20"/>
  <c r="BA79" i="20"/>
  <c r="AS79" i="20"/>
  <c r="AC79" i="20"/>
  <c r="S79" i="20"/>
  <c r="DN79" i="20"/>
  <c r="BH79" i="20"/>
  <c r="R79" i="20"/>
  <c r="FG79" i="20"/>
  <c r="DM79" i="20"/>
  <c r="BG79" i="20"/>
  <c r="Q79" i="20"/>
  <c r="EZ79" i="20"/>
  <c r="DB79" i="20"/>
  <c r="AZ79" i="20"/>
  <c r="EY79" i="20"/>
  <c r="CY79" i="20"/>
  <c r="AY79" i="20"/>
  <c r="ER79" i="20"/>
  <c r="CL79" i="20"/>
  <c r="AR79" i="20"/>
  <c r="EJ79" i="20"/>
  <c r="BV79" i="20"/>
  <c r="Z79" i="20"/>
  <c r="AQ79" i="20"/>
  <c r="Y79" i="20"/>
  <c r="EQ79" i="20"/>
  <c r="EI79" i="20"/>
  <c r="CI79" i="20"/>
  <c r="BS79" i="20"/>
  <c r="FE202" i="20"/>
  <c r="EW202" i="20"/>
  <c r="EO202" i="20"/>
  <c r="DY202" i="20"/>
  <c r="DK202" i="20"/>
  <c r="CU202" i="20"/>
  <c r="CE202" i="20"/>
  <c r="BO202" i="20"/>
  <c r="BE202" i="20"/>
  <c r="AW202" i="20"/>
  <c r="AO202" i="20"/>
  <c r="W202" i="20"/>
  <c r="FD202" i="20"/>
  <c r="EV202" i="20"/>
  <c r="EN202" i="20"/>
  <c r="DV202" i="20"/>
  <c r="DJ202" i="20"/>
  <c r="CT202" i="20"/>
  <c r="CD202" i="20"/>
  <c r="BN202" i="20"/>
  <c r="BD202" i="20"/>
  <c r="AV202" i="20"/>
  <c r="AL202" i="20"/>
  <c r="V202" i="20"/>
  <c r="H202" i="20"/>
  <c r="FC202" i="20"/>
  <c r="EU202" i="20"/>
  <c r="EM202" i="20"/>
  <c r="DS202" i="20"/>
  <c r="DG202" i="20"/>
  <c r="CQ202" i="20"/>
  <c r="CA202" i="20"/>
  <c r="BK202" i="20"/>
  <c r="BC202" i="20"/>
  <c r="AU202" i="20"/>
  <c r="AI202" i="20"/>
  <c r="U202" i="20"/>
  <c r="FB202" i="20"/>
  <c r="ET202" i="20"/>
  <c r="EL202" i="20"/>
  <c r="DP202" i="20"/>
  <c r="DF202" i="20"/>
  <c r="CP202" i="20"/>
  <c r="BZ202" i="20"/>
  <c r="BJ202" i="20"/>
  <c r="BB202" i="20"/>
  <c r="AT202" i="20"/>
  <c r="AF202" i="20"/>
  <c r="T202" i="20"/>
  <c r="FA202" i="20"/>
  <c r="EK202" i="20"/>
  <c r="DC202" i="20"/>
  <c r="BW202" i="20"/>
  <c r="BA202" i="20"/>
  <c r="AC202" i="20"/>
  <c r="I202" i="20"/>
  <c r="EZ202" i="20"/>
  <c r="EJ202" i="20"/>
  <c r="DB202" i="20"/>
  <c r="BV202" i="20"/>
  <c r="AZ202" i="20"/>
  <c r="Z202" i="20"/>
  <c r="EY202" i="20"/>
  <c r="EI202" i="20"/>
  <c r="CY202" i="20"/>
  <c r="BS202" i="20"/>
  <c r="AY202" i="20"/>
  <c r="Y202" i="20"/>
  <c r="EX202" i="20"/>
  <c r="EH202" i="20"/>
  <c r="CX202" i="20"/>
  <c r="BR202" i="20"/>
  <c r="AX202" i="20"/>
  <c r="X202" i="20"/>
  <c r="ES202" i="20"/>
  <c r="CM202" i="20"/>
  <c r="AS202" i="20"/>
  <c r="ER202" i="20"/>
  <c r="CL202" i="20"/>
  <c r="AR202" i="20"/>
  <c r="EQ202" i="20"/>
  <c r="CI202" i="20"/>
  <c r="AQ202" i="20"/>
  <c r="EP202" i="20"/>
  <c r="CH202" i="20"/>
  <c r="AP202" i="20"/>
  <c r="DO202" i="20"/>
  <c r="S202" i="20"/>
  <c r="DN202" i="20"/>
  <c r="R202" i="20"/>
  <c r="DM202" i="20"/>
  <c r="Q202" i="20"/>
  <c r="DL202" i="20"/>
  <c r="J202" i="20"/>
  <c r="BI202" i="20"/>
  <c r="FG202" i="20"/>
  <c r="BG202" i="20"/>
  <c r="FF202" i="20"/>
  <c r="BH202" i="20"/>
  <c r="BF202" i="20"/>
  <c r="CO78" i="20"/>
  <c r="CJ78" i="20"/>
  <c r="BX78" i="20"/>
  <c r="CC201" i="20"/>
  <c r="BM201" i="20"/>
  <c r="BY139" i="20"/>
  <c r="CO108" i="20"/>
  <c r="CF108" i="20"/>
  <c r="CG78" i="20"/>
  <c r="CW78" i="20"/>
  <c r="CB139" i="20"/>
  <c r="BM139" i="20"/>
  <c r="CF46" i="20"/>
  <c r="CC108" i="20"/>
  <c r="CS108" i="20"/>
  <c r="CJ108" i="20"/>
  <c r="CN108" i="20"/>
  <c r="DQ46" i="20"/>
  <c r="FG47" i="20"/>
  <c r="EY47" i="20"/>
  <c r="EQ47" i="20"/>
  <c r="EI47" i="20"/>
  <c r="DM47" i="20"/>
  <c r="CY47" i="20"/>
  <c r="CI47" i="20"/>
  <c r="BS47" i="20"/>
  <c r="BG47" i="20"/>
  <c r="AY47" i="20"/>
  <c r="AQ47" i="20"/>
  <c r="Y47" i="20"/>
  <c r="Q47" i="20"/>
  <c r="FF47" i="20"/>
  <c r="EX47" i="20"/>
  <c r="EP47" i="20"/>
  <c r="EH47" i="20"/>
  <c r="DL47" i="20"/>
  <c r="CX47" i="20"/>
  <c r="CH47" i="20"/>
  <c r="BR47" i="20"/>
  <c r="BF47" i="20"/>
  <c r="AX47" i="20"/>
  <c r="AP47" i="20"/>
  <c r="X47" i="20"/>
  <c r="J47" i="20"/>
  <c r="FE47" i="20"/>
  <c r="EW47" i="20"/>
  <c r="CK47" i="20" s="1"/>
  <c r="EO47" i="20"/>
  <c r="DY47" i="20"/>
  <c r="DK47" i="20"/>
  <c r="CU47" i="20"/>
  <c r="CE47" i="20"/>
  <c r="BO47" i="20"/>
  <c r="BE47" i="20"/>
  <c r="AW47" i="20"/>
  <c r="AO47" i="20"/>
  <c r="W47" i="20"/>
  <c r="I47" i="20"/>
  <c r="FD47" i="20"/>
  <c r="EV47" i="20"/>
  <c r="EN47" i="20"/>
  <c r="DV47" i="20"/>
  <c r="DJ47" i="20"/>
  <c r="CT47" i="20"/>
  <c r="CD47" i="20"/>
  <c r="BN47" i="20"/>
  <c r="BD47" i="20"/>
  <c r="AV47" i="20"/>
  <c r="AL47" i="20"/>
  <c r="V47" i="20"/>
  <c r="H47" i="20"/>
  <c r="FC47" i="20"/>
  <c r="EU47" i="20"/>
  <c r="EM47" i="20"/>
  <c r="DS47" i="20"/>
  <c r="DG47" i="20"/>
  <c r="CQ47" i="20"/>
  <c r="CA47" i="20"/>
  <c r="BK47" i="20"/>
  <c r="BC47" i="20"/>
  <c r="AU47" i="20"/>
  <c r="AI47" i="20"/>
  <c r="U47" i="20"/>
  <c r="FB47" i="20"/>
  <c r="ET47" i="20"/>
  <c r="EL47" i="20"/>
  <c r="DP47" i="20"/>
  <c r="DF47" i="20"/>
  <c r="CP47" i="20"/>
  <c r="BZ47" i="20"/>
  <c r="BJ47" i="20"/>
  <c r="BB47" i="20"/>
  <c r="AT47" i="20"/>
  <c r="AF47" i="20"/>
  <c r="T47" i="20"/>
  <c r="FA47" i="20"/>
  <c r="ES47" i="20"/>
  <c r="EK47" i="20"/>
  <c r="O47" i="20" s="1"/>
  <c r="DO47" i="20"/>
  <c r="DC47" i="20"/>
  <c r="CM47" i="20"/>
  <c r="BW47" i="20"/>
  <c r="BI47" i="20"/>
  <c r="BA47" i="20"/>
  <c r="AS47" i="20"/>
  <c r="AC47" i="20"/>
  <c r="S47" i="20"/>
  <c r="BH47" i="20"/>
  <c r="EZ47" i="20"/>
  <c r="AZ47" i="20"/>
  <c r="ER47" i="20"/>
  <c r="AR47" i="20"/>
  <c r="EJ47" i="20"/>
  <c r="Z47" i="20"/>
  <c r="DN47" i="20"/>
  <c r="R47" i="20"/>
  <c r="DB47" i="20"/>
  <c r="CL47" i="20"/>
  <c r="BV47" i="20"/>
  <c r="BT201" i="20"/>
  <c r="CR139" i="20"/>
  <c r="BP139" i="20"/>
  <c r="CS139" i="20"/>
  <c r="CV46" i="20"/>
  <c r="BT46" i="20"/>
  <c r="BL46" i="20"/>
  <c r="CO201" i="20"/>
  <c r="CJ201" i="20"/>
  <c r="CF139" i="20"/>
  <c r="CO46" i="20"/>
  <c r="CJ46" i="20"/>
  <c r="BX46" i="20"/>
  <c r="CB46" i="20"/>
  <c r="CB108" i="20"/>
  <c r="CW108" i="20"/>
  <c r="BP78" i="20"/>
  <c r="BU78" i="20"/>
  <c r="CN201" i="20"/>
  <c r="CB201" i="20"/>
  <c r="BQ201" i="20"/>
  <c r="BQ46" i="20"/>
  <c r="CN46" i="20"/>
  <c r="BY46" i="20"/>
  <c r="CR46" i="20"/>
  <c r="BL108" i="20"/>
  <c r="BM108" i="20"/>
  <c r="CK108" i="20"/>
  <c r="CF78" i="20"/>
  <c r="CV201" i="20"/>
  <c r="CW201" i="20"/>
  <c r="BX139" i="20"/>
  <c r="CO139" i="20"/>
  <c r="CJ139" i="20"/>
  <c r="CW46" i="20"/>
  <c r="BT108" i="20"/>
  <c r="BU108" i="20"/>
  <c r="DA108" i="20"/>
  <c r="L46" i="20"/>
  <c r="M46" i="20"/>
  <c r="O171" i="20"/>
  <c r="DH46" i="20"/>
  <c r="N46" i="20"/>
  <c r="K46" i="20"/>
  <c r="AN46" i="20"/>
  <c r="DI46" i="20"/>
  <c r="M171" i="20"/>
  <c r="L171" i="20"/>
  <c r="AA171" i="20"/>
  <c r="DU171" i="20"/>
  <c r="AE171" i="20"/>
  <c r="DE171" i="20"/>
  <c r="M233" i="20"/>
  <c r="AJ171" i="20"/>
  <c r="AB171" i="20"/>
  <c r="DZ171" i="20"/>
  <c r="M17" i="20"/>
  <c r="L21" i="30" s="1"/>
  <c r="AM171" i="20"/>
  <c r="AN171" i="20"/>
  <c r="DD171" i="20"/>
  <c r="N233" i="20"/>
  <c r="AD171" i="20"/>
  <c r="EA171" i="20"/>
  <c r="DQ171" i="20"/>
  <c r="DT171" i="20"/>
  <c r="AK171" i="20"/>
  <c r="DI171" i="20"/>
  <c r="O108" i="20"/>
  <c r="DA171" i="20"/>
  <c r="DW171" i="20"/>
  <c r="K171" i="20"/>
  <c r="AH171" i="20"/>
  <c r="AN108" i="20"/>
  <c r="DH171" i="20"/>
  <c r="AG171" i="20"/>
  <c r="N171" i="20"/>
  <c r="DX171" i="20"/>
  <c r="DR171" i="20"/>
  <c r="B173" i="20"/>
  <c r="CA173" i="20" s="1"/>
  <c r="EE172" i="20"/>
  <c r="EF172" i="20"/>
  <c r="ED172" i="20"/>
  <c r="B204" i="20"/>
  <c r="EF203" i="20"/>
  <c r="EE203" i="20"/>
  <c r="ED203" i="20"/>
  <c r="F47" i="20"/>
  <c r="D48" i="20"/>
  <c r="AM108" i="20"/>
  <c r="DZ78" i="20"/>
  <c r="AB108" i="20"/>
  <c r="AK108" i="20"/>
  <c r="AJ108" i="20"/>
  <c r="DQ108" i="20"/>
  <c r="DE108" i="20"/>
  <c r="DW108" i="20"/>
  <c r="DX108" i="20"/>
  <c r="K108" i="20"/>
  <c r="N108" i="20"/>
  <c r="L108" i="20"/>
  <c r="DZ108" i="20"/>
  <c r="AG108" i="20"/>
  <c r="M108" i="20"/>
  <c r="AH108" i="20"/>
  <c r="AA108" i="20"/>
  <c r="DI108" i="20"/>
  <c r="AD108" i="20"/>
  <c r="DT108" i="20"/>
  <c r="DD108" i="20"/>
  <c r="DH108" i="20"/>
  <c r="CZ108" i="20"/>
  <c r="F109" i="20"/>
  <c r="D110" i="20"/>
  <c r="A109" i="20"/>
  <c r="AE108" i="20"/>
  <c r="DU108" i="20"/>
  <c r="DR108" i="20"/>
  <c r="EA108" i="20"/>
  <c r="DA17" i="20"/>
  <c r="S21" i="32" s="1"/>
  <c r="N201" i="20"/>
  <c r="DR233" i="20"/>
  <c r="DQ233" i="20"/>
  <c r="K17" i="20"/>
  <c r="J21" i="30" s="1"/>
  <c r="AM233" i="20"/>
  <c r="AB78" i="20"/>
  <c r="EA201" i="20"/>
  <c r="CZ201" i="20"/>
  <c r="DZ17" i="20"/>
  <c r="Z21" i="33" s="1"/>
  <c r="AA233" i="20"/>
  <c r="DQ201" i="20"/>
  <c r="CZ233" i="20"/>
  <c r="AN233" i="20"/>
  <c r="DU201" i="20"/>
  <c r="DT201" i="20"/>
  <c r="AB233" i="20"/>
  <c r="DD201" i="20"/>
  <c r="DQ78" i="20"/>
  <c r="N17" i="20"/>
  <c r="M21" i="30" s="1"/>
  <c r="L17" i="20"/>
  <c r="K21" i="30" s="1"/>
  <c r="L78" i="20"/>
  <c r="CZ17" i="20"/>
  <c r="R21" i="32" s="1"/>
  <c r="DX17" i="20"/>
  <c r="U21" i="33" s="1"/>
  <c r="AA17" i="20"/>
  <c r="H21" i="10" s="1"/>
  <c r="AM17" i="20"/>
  <c r="AF21" i="10" s="1"/>
  <c r="DW233" i="20"/>
  <c r="DE233" i="20"/>
  <c r="DZ201" i="20"/>
  <c r="DD233" i="20"/>
  <c r="DE201" i="20"/>
  <c r="DU233" i="20"/>
  <c r="DT233" i="20"/>
  <c r="AJ233" i="20"/>
  <c r="DH78" i="20"/>
  <c r="AN78" i="20"/>
  <c r="O233" i="20"/>
  <c r="N78" i="20"/>
  <c r="L233" i="20"/>
  <c r="DI233" i="20"/>
  <c r="L201" i="20"/>
  <c r="K201" i="20"/>
  <c r="DH233" i="20"/>
  <c r="DX201" i="20"/>
  <c r="K233" i="20"/>
  <c r="AE201" i="20"/>
  <c r="AE233" i="20"/>
  <c r="AH233" i="20"/>
  <c r="AA201" i="20"/>
  <c r="AG201" i="20"/>
  <c r="AM201" i="20"/>
  <c r="DX233" i="20"/>
  <c r="DI201" i="20"/>
  <c r="DA233" i="20"/>
  <c r="M201" i="20"/>
  <c r="AD201" i="20"/>
  <c r="DA201" i="20"/>
  <c r="AD233" i="20"/>
  <c r="AK233" i="20"/>
  <c r="DZ233" i="20"/>
  <c r="EE233" i="20"/>
  <c r="EF233" i="20"/>
  <c r="DI17" i="20"/>
  <c r="AH201" i="20"/>
  <c r="O201" i="20"/>
  <c r="F202" i="20"/>
  <c r="D203" i="20"/>
  <c r="A202" i="20"/>
  <c r="B235" i="20"/>
  <c r="ED234" i="20"/>
  <c r="A234" i="20"/>
  <c r="AN201" i="20"/>
  <c r="DR201" i="20"/>
  <c r="AK201" i="20"/>
  <c r="EA233" i="20"/>
  <c r="D80" i="20"/>
  <c r="F79" i="20"/>
  <c r="DR78" i="20"/>
  <c r="DH17" i="20"/>
  <c r="AJ201" i="20"/>
  <c r="DH201" i="20"/>
  <c r="DW201" i="20"/>
  <c r="AB201" i="20"/>
  <c r="AG233" i="20"/>
  <c r="AK78" i="20"/>
  <c r="DI78" i="20"/>
  <c r="B26" i="44"/>
  <c r="DA78" i="20"/>
  <c r="F18" i="20"/>
  <c r="D19" i="20"/>
  <c r="EA17" i="20"/>
  <c r="AA21" i="33" s="1"/>
  <c r="O17" i="20"/>
  <c r="N21" i="30" s="1"/>
  <c r="DT17" i="20"/>
  <c r="N21" i="33" s="1"/>
  <c r="DR17" i="20"/>
  <c r="I21" i="33" s="1"/>
  <c r="F173" i="20"/>
  <c r="D174" i="20"/>
  <c r="ED48" i="20"/>
  <c r="EE48" i="20"/>
  <c r="B49" i="20"/>
  <c r="EF48" i="20"/>
  <c r="AN17" i="20"/>
  <c r="AG21" i="10" s="1"/>
  <c r="AK17" i="20"/>
  <c r="AA21" i="10" s="1"/>
  <c r="AD17" i="20"/>
  <c r="N21" i="10" s="1"/>
  <c r="DQ17" i="20"/>
  <c r="H21" i="33" s="1"/>
  <c r="A18" i="20"/>
  <c r="B19" i="20"/>
  <c r="EE18" i="20"/>
  <c r="ED18" i="20"/>
  <c r="EF18" i="20"/>
  <c r="DU17" i="20"/>
  <c r="O21" i="33" s="1"/>
  <c r="DW17" i="20"/>
  <c r="T21" i="33" s="1"/>
  <c r="AG17" i="20"/>
  <c r="T21" i="10" s="1"/>
  <c r="AH17" i="20"/>
  <c r="U21" i="10" s="1"/>
  <c r="DE17" i="20"/>
  <c r="I21" i="32" s="1"/>
  <c r="AE17" i="20"/>
  <c r="O21" i="10" s="1"/>
  <c r="DD17" i="20"/>
  <c r="H21" i="32" s="1"/>
  <c r="ED111" i="20"/>
  <c r="EF111" i="20"/>
  <c r="EE111" i="20"/>
  <c r="B112" i="20"/>
  <c r="AJ17" i="20"/>
  <c r="Z21" i="10" s="1"/>
  <c r="AB17" i="20"/>
  <c r="I21" i="10" s="1"/>
  <c r="AM78" i="20"/>
  <c r="DW78" i="20"/>
  <c r="AA78" i="20"/>
  <c r="AJ78" i="20"/>
  <c r="D237" i="20"/>
  <c r="F236" i="20"/>
  <c r="AE78" i="20"/>
  <c r="DD78" i="20"/>
  <c r="CZ78" i="20"/>
  <c r="DT78" i="20"/>
  <c r="AD78" i="20"/>
  <c r="DX78" i="20"/>
  <c r="ED79" i="20"/>
  <c r="EF79" i="20"/>
  <c r="EE79" i="20"/>
  <c r="A79" i="20"/>
  <c r="B80" i="20"/>
  <c r="DE78" i="20"/>
  <c r="EE141" i="20"/>
  <c r="ED141" i="20"/>
  <c r="A141" i="20"/>
  <c r="B142" i="20"/>
  <c r="EF141" i="20"/>
  <c r="DU78" i="20"/>
  <c r="M78" i="20"/>
  <c r="K78" i="20"/>
  <c r="AH78" i="20"/>
  <c r="EA78" i="20"/>
  <c r="AG78" i="20"/>
  <c r="O78" i="20"/>
  <c r="CS140" i="20" l="1"/>
  <c r="CG18" i="20"/>
  <c r="DQ140" i="20"/>
  <c r="BQ18" i="20"/>
  <c r="CR18" i="20"/>
  <c r="AH140" i="20"/>
  <c r="DW140" i="20"/>
  <c r="DZ140" i="20"/>
  <c r="CS18" i="20"/>
  <c r="DA140" i="20"/>
  <c r="AJ172" i="20"/>
  <c r="CW172" i="20"/>
  <c r="K22" i="33"/>
  <c r="E22" i="32"/>
  <c r="S22" i="31"/>
  <c r="O22" i="32"/>
  <c r="M22" i="33"/>
  <c r="AC22" i="10"/>
  <c r="AI22" i="10"/>
  <c r="Q22" i="33"/>
  <c r="G22" i="32"/>
  <c r="CC18" i="20"/>
  <c r="X22" i="31"/>
  <c r="W22" i="10"/>
  <c r="P22" i="29"/>
  <c r="G22" i="10"/>
  <c r="AK22" i="10"/>
  <c r="W22" i="33"/>
  <c r="Y22" i="31"/>
  <c r="G22" i="29"/>
  <c r="Q22" i="29"/>
  <c r="M22" i="10"/>
  <c r="E22" i="29"/>
  <c r="G22" i="33"/>
  <c r="I22" i="30"/>
  <c r="Y22" i="10"/>
  <c r="Z22" i="31"/>
  <c r="Q22" i="31"/>
  <c r="J22" i="29"/>
  <c r="S22" i="10"/>
  <c r="E22" i="30"/>
  <c r="T22" i="31"/>
  <c r="CB18" i="20"/>
  <c r="U22" i="31"/>
  <c r="W22" i="31"/>
  <c r="K22" i="29"/>
  <c r="K22" i="10"/>
  <c r="S22" i="33"/>
  <c r="L22" i="29"/>
  <c r="E22" i="33"/>
  <c r="O22" i="29"/>
  <c r="AA22" i="31"/>
  <c r="R22" i="31"/>
  <c r="AE22" i="10"/>
  <c r="G22" i="30"/>
  <c r="AC22" i="33"/>
  <c r="E22" i="10"/>
  <c r="Q22" i="32"/>
  <c r="Q22" i="10"/>
  <c r="Y22" i="33"/>
  <c r="AG140" i="20"/>
  <c r="CR234" i="20"/>
  <c r="CF234" i="20"/>
  <c r="CZ47" i="20"/>
  <c r="AA172" i="20"/>
  <c r="BL172" i="20"/>
  <c r="DW79" i="20"/>
  <c r="BY172" i="20"/>
  <c r="BX172" i="20"/>
  <c r="S22" i="29"/>
  <c r="CJ234" i="20"/>
  <c r="BX234" i="20"/>
  <c r="U22" i="29"/>
  <c r="H22" i="29"/>
  <c r="T22" i="29"/>
  <c r="N140" i="20"/>
  <c r="AM140" i="20"/>
  <c r="AK140" i="20"/>
  <c r="DR140" i="20"/>
  <c r="DX140" i="20"/>
  <c r="CV172" i="20"/>
  <c r="DQ47" i="20"/>
  <c r="DE140" i="20"/>
  <c r="DU140" i="20"/>
  <c r="DT140" i="20"/>
  <c r="EA140" i="20"/>
  <c r="AN140" i="20"/>
  <c r="DD140" i="20"/>
  <c r="AJ140" i="20"/>
  <c r="DH140" i="20"/>
  <c r="AJ109" i="20"/>
  <c r="CS172" i="20"/>
  <c r="BQ79" i="20"/>
  <c r="AE140" i="20"/>
  <c r="CZ140" i="20"/>
  <c r="DR172" i="20"/>
  <c r="CJ172" i="20"/>
  <c r="BT172" i="20"/>
  <c r="BL109" i="20"/>
  <c r="CJ109" i="20"/>
  <c r="CC109" i="20"/>
  <c r="DQ172" i="20"/>
  <c r="AJ47" i="20"/>
  <c r="K47" i="20"/>
  <c r="CK172" i="20"/>
  <c r="BU18" i="20"/>
  <c r="AD140" i="20"/>
  <c r="BU172" i="20"/>
  <c r="CW18" i="20"/>
  <c r="BT18" i="20"/>
  <c r="CV18" i="20"/>
  <c r="N47" i="20"/>
  <c r="O140" i="20"/>
  <c r="CN172" i="20"/>
  <c r="BM172" i="20"/>
  <c r="L140" i="20"/>
  <c r="CO140" i="20"/>
  <c r="BQ202" i="20"/>
  <c r="M140" i="20"/>
  <c r="BM18" i="20"/>
  <c r="BL18" i="20"/>
  <c r="CS109" i="20"/>
  <c r="BM202" i="20"/>
  <c r="DE47" i="20"/>
  <c r="BT79" i="20"/>
  <c r="BY109" i="20"/>
  <c r="CJ79" i="20"/>
  <c r="DR47" i="20"/>
  <c r="AN47" i="20"/>
  <c r="CS202" i="20"/>
  <c r="CR202" i="20"/>
  <c r="CF202" i="20"/>
  <c r="CW79" i="20"/>
  <c r="CC172" i="20"/>
  <c r="BY18" i="20"/>
  <c r="BQ47" i="20"/>
  <c r="CR172" i="20"/>
  <c r="CK18" i="20"/>
  <c r="CB47" i="20"/>
  <c r="CJ202" i="20"/>
  <c r="BT202" i="20"/>
  <c r="CS79" i="20"/>
  <c r="BL202" i="20"/>
  <c r="CR79" i="20"/>
  <c r="BP79" i="20"/>
  <c r="CC234" i="20"/>
  <c r="CO172" i="20"/>
  <c r="DA47" i="20"/>
  <c r="H173" i="20"/>
  <c r="EO173" i="20"/>
  <c r="CP173" i="20"/>
  <c r="EQ173" i="20"/>
  <c r="EV173" i="20"/>
  <c r="W173" i="20"/>
  <c r="AV173" i="20"/>
  <c r="AR173" i="20"/>
  <c r="ER173" i="20"/>
  <c r="CM173" i="20"/>
  <c r="ET173" i="20"/>
  <c r="CQ173" i="20"/>
  <c r="BT234" i="20"/>
  <c r="CJ47" i="20"/>
  <c r="AY173" i="20"/>
  <c r="AF173" i="20"/>
  <c r="FE173" i="20"/>
  <c r="FG173" i="20"/>
  <c r="V173" i="20"/>
  <c r="AT173" i="20"/>
  <c r="BG173" i="20"/>
  <c r="AZ173" i="20"/>
  <c r="EZ173" i="20"/>
  <c r="DC173" i="20"/>
  <c r="FB173" i="20"/>
  <c r="DG173" i="20"/>
  <c r="BU202" i="20"/>
  <c r="BM140" i="20"/>
  <c r="CJ18" i="20"/>
  <c r="CB234" i="20"/>
  <c r="CC47" i="20"/>
  <c r="DZ47" i="20"/>
  <c r="AX173" i="20"/>
  <c r="DK173" i="20"/>
  <c r="CH173" i="20"/>
  <c r="Q173" i="20"/>
  <c r="T173" i="20"/>
  <c r="AQ173" i="20"/>
  <c r="BF173" i="20"/>
  <c r="CE173" i="20"/>
  <c r="BH173" i="20"/>
  <c r="S173" i="20"/>
  <c r="DO173" i="20"/>
  <c r="U173" i="20"/>
  <c r="DS173" i="20"/>
  <c r="CK202" i="20"/>
  <c r="BX79" i="20"/>
  <c r="CB79" i="20"/>
  <c r="BT109" i="20"/>
  <c r="CF172" i="20"/>
  <c r="BX18" i="20"/>
  <c r="CV234" i="20"/>
  <c r="BU234" i="20"/>
  <c r="I173" i="20"/>
  <c r="J173" i="20"/>
  <c r="EP173" i="20"/>
  <c r="AO173" i="20"/>
  <c r="AP173" i="20"/>
  <c r="BE173" i="20"/>
  <c r="CD173" i="20"/>
  <c r="DF173" i="20"/>
  <c r="BV173" i="20"/>
  <c r="AC173" i="20"/>
  <c r="EK173" i="20"/>
  <c r="AI173" i="20"/>
  <c r="EM173" i="20"/>
  <c r="CN79" i="20"/>
  <c r="BM109" i="20"/>
  <c r="CG172" i="20"/>
  <c r="BP172" i="20"/>
  <c r="CN18" i="20"/>
  <c r="BM234" i="20"/>
  <c r="CO234" i="20"/>
  <c r="BJ173" i="20"/>
  <c r="BN173" i="20"/>
  <c r="AL173" i="20"/>
  <c r="BB173" i="20"/>
  <c r="BD173" i="20"/>
  <c r="BZ173" i="20"/>
  <c r="CB173" i="20" s="1"/>
  <c r="CY173" i="20"/>
  <c r="EI173" i="20"/>
  <c r="CL173" i="20"/>
  <c r="AS173" i="20"/>
  <c r="ES173" i="20"/>
  <c r="AU173" i="20"/>
  <c r="EU173" i="20"/>
  <c r="CK234" i="20"/>
  <c r="BQ234" i="20"/>
  <c r="CN234" i="20"/>
  <c r="CH235" i="20"/>
  <c r="EW235" i="20"/>
  <c r="AW235" i="20"/>
  <c r="DJ235" i="20"/>
  <c r="ET235" i="20"/>
  <c r="AT235" i="20"/>
  <c r="V235" i="20"/>
  <c r="DN235" i="20"/>
  <c r="CA235" i="20"/>
  <c r="BW235" i="20"/>
  <c r="R235" i="20"/>
  <c r="EZ235" i="20"/>
  <c r="BR235" i="20"/>
  <c r="EO235" i="20"/>
  <c r="AO235" i="20"/>
  <c r="CT235" i="20"/>
  <c r="EL235" i="20"/>
  <c r="AF235" i="20"/>
  <c r="ES235" i="20"/>
  <c r="CL235" i="20"/>
  <c r="BC235" i="20"/>
  <c r="AC235" i="20"/>
  <c r="EI235" i="20"/>
  <c r="BA235" i="20"/>
  <c r="FF235" i="20"/>
  <c r="BF235" i="20"/>
  <c r="DY235" i="20"/>
  <c r="W235" i="20"/>
  <c r="CD235" i="20"/>
  <c r="DP235" i="20"/>
  <c r="T235" i="20"/>
  <c r="DO235" i="20"/>
  <c r="BH235" i="20"/>
  <c r="AI235" i="20"/>
  <c r="EJ235" i="20"/>
  <c r="Y235" i="20"/>
  <c r="AZ235" i="20"/>
  <c r="EX235" i="20"/>
  <c r="AX235" i="20"/>
  <c r="DK235" i="20"/>
  <c r="I235" i="20"/>
  <c r="BN235" i="20"/>
  <c r="DF235" i="20"/>
  <c r="EU235" i="20"/>
  <c r="CM235" i="20"/>
  <c r="AR235" i="20"/>
  <c r="Q235" i="20"/>
  <c r="BV235" i="20"/>
  <c r="DC235" i="20"/>
  <c r="FA235" i="20"/>
  <c r="EP235" i="20"/>
  <c r="AP235" i="20"/>
  <c r="CU235" i="20"/>
  <c r="FD235" i="20"/>
  <c r="BD235" i="20"/>
  <c r="CP235" i="20"/>
  <c r="DS235" i="20"/>
  <c r="BI235" i="20"/>
  <c r="S235" i="20"/>
  <c r="EQ235" i="20"/>
  <c r="Z235" i="20"/>
  <c r="H235" i="20"/>
  <c r="EY235" i="20"/>
  <c r="EH235" i="20"/>
  <c r="X235" i="20"/>
  <c r="CE235" i="20"/>
  <c r="EV235" i="20"/>
  <c r="AV235" i="20"/>
  <c r="BZ235" i="20"/>
  <c r="CQ235" i="20"/>
  <c r="AS235" i="20"/>
  <c r="FC235" i="20"/>
  <c r="CI235" i="20"/>
  <c r="CJ235" i="20" s="1"/>
  <c r="FG235" i="20"/>
  <c r="DB235" i="20"/>
  <c r="AY235" i="20"/>
  <c r="DL235" i="20"/>
  <c r="J235" i="20"/>
  <c r="BO235" i="20"/>
  <c r="EN235" i="20"/>
  <c r="AL235" i="20"/>
  <c r="BJ235" i="20"/>
  <c r="BK235" i="20"/>
  <c r="U235" i="20"/>
  <c r="EM235" i="20"/>
  <c r="AQ235" i="20"/>
  <c r="DM235" i="20"/>
  <c r="CY235" i="20"/>
  <c r="CX235" i="20"/>
  <c r="FE235" i="20"/>
  <c r="BE235" i="20"/>
  <c r="DV235" i="20"/>
  <c r="FB235" i="20"/>
  <c r="BB235" i="20"/>
  <c r="AU235" i="20"/>
  <c r="ER235" i="20"/>
  <c r="DG235" i="20"/>
  <c r="EK235" i="20"/>
  <c r="BG235" i="20"/>
  <c r="BS235" i="20"/>
  <c r="AB47" i="20"/>
  <c r="BM47" i="20"/>
  <c r="DJ173" i="20"/>
  <c r="EN173" i="20"/>
  <c r="CI173" i="20"/>
  <c r="BR173" i="20"/>
  <c r="BS173" i="20"/>
  <c r="CX173" i="20"/>
  <c r="EH173" i="20"/>
  <c r="EY173" i="20"/>
  <c r="DB173" i="20"/>
  <c r="BA173" i="20"/>
  <c r="FA173" i="20"/>
  <c r="BC173" i="20"/>
  <c r="FC173" i="20"/>
  <c r="BY202" i="20"/>
  <c r="CV79" i="20"/>
  <c r="CR109" i="20"/>
  <c r="K109" i="20"/>
  <c r="CK140" i="20"/>
  <c r="CJ140" i="20"/>
  <c r="AA140" i="20"/>
  <c r="BX140" i="20"/>
  <c r="AB140" i="20"/>
  <c r="CB140" i="20"/>
  <c r="CW234" i="20"/>
  <c r="CG234" i="20"/>
  <c r="BX47" i="20"/>
  <c r="DL173" i="20"/>
  <c r="Y173" i="20"/>
  <c r="FD173" i="20"/>
  <c r="CT173" i="20"/>
  <c r="CU173" i="20"/>
  <c r="DY173" i="20"/>
  <c r="EX173" i="20"/>
  <c r="R173" i="20"/>
  <c r="DN173" i="20"/>
  <c r="BI173" i="20"/>
  <c r="DP173" i="20"/>
  <c r="BK173" i="20"/>
  <c r="BP18" i="20"/>
  <c r="BL234" i="20"/>
  <c r="BY234" i="20"/>
  <c r="DS19" i="20"/>
  <c r="DG19" i="20"/>
  <c r="CQ19" i="20"/>
  <c r="CA19" i="20"/>
  <c r="BK19" i="20"/>
  <c r="BC19" i="20"/>
  <c r="AU19" i="20"/>
  <c r="AI19" i="20"/>
  <c r="U19" i="20"/>
  <c r="DP19" i="20"/>
  <c r="DF19" i="20"/>
  <c r="CP19" i="20"/>
  <c r="BZ19" i="20"/>
  <c r="BJ19" i="20"/>
  <c r="BB19" i="20"/>
  <c r="AT19" i="20"/>
  <c r="AF19" i="20"/>
  <c r="T19" i="20"/>
  <c r="DO19" i="20"/>
  <c r="DC19" i="20"/>
  <c r="CM19" i="20"/>
  <c r="BW19" i="20"/>
  <c r="BI19" i="20"/>
  <c r="BA19" i="20"/>
  <c r="AS19" i="20"/>
  <c r="DN19" i="20"/>
  <c r="DB19" i="20"/>
  <c r="CL19" i="20"/>
  <c r="BV19" i="20"/>
  <c r="BH19" i="20"/>
  <c r="AZ19" i="20"/>
  <c r="AR19" i="20"/>
  <c r="Z19" i="20"/>
  <c r="R19" i="20"/>
  <c r="DM19" i="20"/>
  <c r="CY19" i="20"/>
  <c r="CI19" i="20"/>
  <c r="BS19" i="20"/>
  <c r="BG19" i="20"/>
  <c r="AY19" i="20"/>
  <c r="AQ19" i="20"/>
  <c r="Y19" i="20"/>
  <c r="Q19" i="20"/>
  <c r="DL19" i="20"/>
  <c r="CX19" i="20"/>
  <c r="CH19" i="20"/>
  <c r="BR19" i="20"/>
  <c r="BF19" i="20"/>
  <c r="AX19" i="20"/>
  <c r="AP19" i="20"/>
  <c r="X19" i="20"/>
  <c r="J19" i="20"/>
  <c r="DY19" i="20"/>
  <c r="DK19" i="20"/>
  <c r="CU19" i="20"/>
  <c r="CE19" i="20"/>
  <c r="BO19" i="20"/>
  <c r="BE19" i="20"/>
  <c r="AW19" i="20"/>
  <c r="AO19" i="20"/>
  <c r="W19" i="20"/>
  <c r="I19" i="20"/>
  <c r="DJ19" i="20"/>
  <c r="V19" i="20"/>
  <c r="CT19" i="20"/>
  <c r="S19" i="20"/>
  <c r="CD19" i="20"/>
  <c r="H19" i="20"/>
  <c r="BN19" i="20"/>
  <c r="BD19" i="20"/>
  <c r="AV19" i="20"/>
  <c r="AL19" i="20"/>
  <c r="AC19" i="20"/>
  <c r="DV19" i="20"/>
  <c r="FC19" i="20"/>
  <c r="EW19" i="20"/>
  <c r="EH19" i="20"/>
  <c r="EI19" i="20"/>
  <c r="EJ19" i="20"/>
  <c r="FE19" i="20"/>
  <c r="EP19" i="20"/>
  <c r="EQ19" i="20"/>
  <c r="ER19" i="20"/>
  <c r="EN19" i="20"/>
  <c r="EX19" i="20"/>
  <c r="EY19" i="20"/>
  <c r="EZ19" i="20"/>
  <c r="EV19" i="20"/>
  <c r="FF19" i="20"/>
  <c r="FG19" i="20"/>
  <c r="ES19" i="20"/>
  <c r="FB19" i="20"/>
  <c r="EM19" i="20"/>
  <c r="FA19" i="20"/>
  <c r="EU19" i="20"/>
  <c r="EO19" i="20"/>
  <c r="EK19" i="20"/>
  <c r="ET19" i="20"/>
  <c r="FD19" i="20"/>
  <c r="EL19" i="20"/>
  <c r="A173" i="20"/>
  <c r="DD47" i="20"/>
  <c r="FF173" i="20"/>
  <c r="BO173" i="20"/>
  <c r="AW173" i="20"/>
  <c r="DM173" i="20"/>
  <c r="DV173" i="20"/>
  <c r="EW173" i="20"/>
  <c r="X173" i="20"/>
  <c r="Z173" i="20"/>
  <c r="EJ173" i="20"/>
  <c r="BW173" i="20"/>
  <c r="EL173" i="20"/>
  <c r="BU79" i="20"/>
  <c r="CC79" i="20"/>
  <c r="BQ172" i="20"/>
  <c r="CF18" i="20"/>
  <c r="BP234" i="20"/>
  <c r="CW202" i="20"/>
  <c r="BY79" i="20"/>
  <c r="CF109" i="20"/>
  <c r="FA203" i="20"/>
  <c r="ES203" i="20"/>
  <c r="EK203" i="20"/>
  <c r="DO203" i="20"/>
  <c r="DC203" i="20"/>
  <c r="CM203" i="20"/>
  <c r="BW203" i="20"/>
  <c r="BI203" i="20"/>
  <c r="BA203" i="20"/>
  <c r="AS203" i="20"/>
  <c r="AC203" i="20"/>
  <c r="S203" i="20"/>
  <c r="EZ203" i="20"/>
  <c r="ER203" i="20"/>
  <c r="EJ203" i="20"/>
  <c r="DN203" i="20"/>
  <c r="DB203" i="20"/>
  <c r="CL203" i="20"/>
  <c r="BV203" i="20"/>
  <c r="BH203" i="20"/>
  <c r="AZ203" i="20"/>
  <c r="AR203" i="20"/>
  <c r="Z203" i="20"/>
  <c r="R203" i="20"/>
  <c r="FG203" i="20"/>
  <c r="EY203" i="20"/>
  <c r="EQ203" i="20"/>
  <c r="EI203" i="20"/>
  <c r="DM203" i="20"/>
  <c r="CY203" i="20"/>
  <c r="CI203" i="20"/>
  <c r="BS203" i="20"/>
  <c r="BG203" i="20"/>
  <c r="AY203" i="20"/>
  <c r="AQ203" i="20"/>
  <c r="Y203" i="20"/>
  <c r="Q203" i="20"/>
  <c r="FF203" i="20"/>
  <c r="EX203" i="20"/>
  <c r="EP203" i="20"/>
  <c r="EH203" i="20"/>
  <c r="DL203" i="20"/>
  <c r="CX203" i="20"/>
  <c r="CH203" i="20"/>
  <c r="BR203" i="20"/>
  <c r="BF203" i="20"/>
  <c r="AX203" i="20"/>
  <c r="AP203" i="20"/>
  <c r="X203" i="20"/>
  <c r="J203" i="20"/>
  <c r="EW203" i="20"/>
  <c r="DY203" i="20"/>
  <c r="CU203" i="20"/>
  <c r="BO203" i="20"/>
  <c r="AW203" i="20"/>
  <c r="W203" i="20"/>
  <c r="EV203" i="20"/>
  <c r="DV203" i="20"/>
  <c r="CT203" i="20"/>
  <c r="BN203" i="20"/>
  <c r="AV203" i="20"/>
  <c r="V203" i="20"/>
  <c r="EU203" i="20"/>
  <c r="DS203" i="20"/>
  <c r="CQ203" i="20"/>
  <c r="BK203" i="20"/>
  <c r="AU203" i="20"/>
  <c r="U203" i="20"/>
  <c r="ET203" i="20"/>
  <c r="DP203" i="20"/>
  <c r="CP203" i="20"/>
  <c r="BJ203" i="20"/>
  <c r="AT203" i="20"/>
  <c r="T203" i="20"/>
  <c r="EO203" i="20"/>
  <c r="CE203" i="20"/>
  <c r="AO203" i="20"/>
  <c r="EN203" i="20"/>
  <c r="CD203" i="20"/>
  <c r="AL203" i="20"/>
  <c r="EM203" i="20"/>
  <c r="CA203" i="20"/>
  <c r="AI203" i="20"/>
  <c r="EL203" i="20"/>
  <c r="BZ203" i="20"/>
  <c r="AF203" i="20"/>
  <c r="FE203" i="20"/>
  <c r="BE203" i="20"/>
  <c r="FD203" i="20"/>
  <c r="BD203" i="20"/>
  <c r="FC203" i="20"/>
  <c r="BC203" i="20"/>
  <c r="FB203" i="20"/>
  <c r="BB203" i="20"/>
  <c r="DK203" i="20"/>
  <c r="I203" i="20"/>
  <c r="DG203" i="20"/>
  <c r="H203" i="20"/>
  <c r="DJ203" i="20"/>
  <c r="DF203" i="20"/>
  <c r="FB48" i="20"/>
  <c r="ET48" i="20"/>
  <c r="EL48" i="20"/>
  <c r="DP48" i="20"/>
  <c r="DF48" i="20"/>
  <c r="CP48" i="20"/>
  <c r="BZ48" i="20"/>
  <c r="FA48" i="20"/>
  <c r="ES48" i="20"/>
  <c r="EK48" i="20"/>
  <c r="DO48" i="20"/>
  <c r="DC48" i="20"/>
  <c r="CM48" i="20"/>
  <c r="BW48" i="20"/>
  <c r="BI48" i="20"/>
  <c r="BA48" i="20"/>
  <c r="AS48" i="20"/>
  <c r="EZ48" i="20"/>
  <c r="ER48" i="20"/>
  <c r="EJ48" i="20"/>
  <c r="DN48" i="20"/>
  <c r="DB48" i="20"/>
  <c r="CL48" i="20"/>
  <c r="BV48" i="20"/>
  <c r="BH48" i="20"/>
  <c r="AZ48" i="20"/>
  <c r="AR48" i="20"/>
  <c r="FF48" i="20"/>
  <c r="EX48" i="20"/>
  <c r="EP48" i="20"/>
  <c r="EH48" i="20"/>
  <c r="DL48" i="20"/>
  <c r="CX48" i="20"/>
  <c r="CH48" i="20"/>
  <c r="BR48" i="20"/>
  <c r="BF48" i="20"/>
  <c r="FG48" i="20"/>
  <c r="EQ48" i="20"/>
  <c r="DM48" i="20"/>
  <c r="CI48" i="20"/>
  <c r="BJ48" i="20"/>
  <c r="AW48" i="20"/>
  <c r="AI48" i="20"/>
  <c r="U48" i="20"/>
  <c r="FE48" i="20"/>
  <c r="EO48" i="20"/>
  <c r="DK48" i="20"/>
  <c r="CE48" i="20"/>
  <c r="BG48" i="20"/>
  <c r="AV48" i="20"/>
  <c r="AF48" i="20"/>
  <c r="T48" i="20"/>
  <c r="FD48" i="20"/>
  <c r="EN48" i="20"/>
  <c r="DJ48" i="20"/>
  <c r="CD48" i="20"/>
  <c r="BE48" i="20"/>
  <c r="AU48" i="20"/>
  <c r="AC48" i="20"/>
  <c r="S48" i="20"/>
  <c r="FC48" i="20"/>
  <c r="EM48" i="20"/>
  <c r="DG48" i="20"/>
  <c r="CA48" i="20"/>
  <c r="BD48" i="20"/>
  <c r="AT48" i="20"/>
  <c r="Z48" i="20"/>
  <c r="R48" i="20"/>
  <c r="EY48" i="20"/>
  <c r="EI48" i="20"/>
  <c r="CY48" i="20"/>
  <c r="BS48" i="20"/>
  <c r="BC48" i="20"/>
  <c r="AQ48" i="20"/>
  <c r="Y48" i="20"/>
  <c r="Q48" i="20"/>
  <c r="EW48" i="20"/>
  <c r="DY48" i="20"/>
  <c r="CU48" i="20"/>
  <c r="BO48" i="20"/>
  <c r="BB48" i="20"/>
  <c r="AP48" i="20"/>
  <c r="X48" i="20"/>
  <c r="J48" i="20"/>
  <c r="EV48" i="20"/>
  <c r="DV48" i="20"/>
  <c r="CT48" i="20"/>
  <c r="BN48" i="20"/>
  <c r="AY48" i="20"/>
  <c r="AO48" i="20"/>
  <c r="W48" i="20"/>
  <c r="I48" i="20"/>
  <c r="H48" i="20"/>
  <c r="EU48" i="20"/>
  <c r="DS48" i="20"/>
  <c r="DT48" i="20" s="1"/>
  <c r="CQ48" i="20"/>
  <c r="BK48" i="20"/>
  <c r="BL48" i="20" s="1"/>
  <c r="AX48" i="20"/>
  <c r="AL48" i="20"/>
  <c r="V48" i="20"/>
  <c r="BL47" i="20"/>
  <c r="CB202" i="20"/>
  <c r="BP202" i="20"/>
  <c r="CG79" i="20"/>
  <c r="CF79" i="20"/>
  <c r="BQ109" i="20"/>
  <c r="CO109" i="20"/>
  <c r="CV109" i="20"/>
  <c r="BU109" i="20"/>
  <c r="CG140" i="20"/>
  <c r="BT140" i="20"/>
  <c r="BL140" i="20"/>
  <c r="CW47" i="20"/>
  <c r="CN47" i="20"/>
  <c r="BY47" i="20"/>
  <c r="CR47" i="20"/>
  <c r="BP47" i="20"/>
  <c r="CS47" i="20"/>
  <c r="CG202" i="20"/>
  <c r="CV202" i="20"/>
  <c r="CO79" i="20"/>
  <c r="FG141" i="20"/>
  <c r="EY141" i="20"/>
  <c r="EQ141" i="20"/>
  <c r="EI141" i="20"/>
  <c r="DM141" i="20"/>
  <c r="CY141" i="20"/>
  <c r="CI141" i="20"/>
  <c r="BS141" i="20"/>
  <c r="BG141" i="20"/>
  <c r="AY141" i="20"/>
  <c r="AQ141" i="20"/>
  <c r="Y141" i="20"/>
  <c r="Q141" i="20"/>
  <c r="FF141" i="20"/>
  <c r="EX141" i="20"/>
  <c r="EP141" i="20"/>
  <c r="EH141" i="20"/>
  <c r="DL141" i="20"/>
  <c r="CX141" i="20"/>
  <c r="CH141" i="20"/>
  <c r="BR141" i="20"/>
  <c r="BF141" i="20"/>
  <c r="AX141" i="20"/>
  <c r="AP141" i="20"/>
  <c r="X141" i="20"/>
  <c r="J141" i="20"/>
  <c r="FE141" i="20"/>
  <c r="EW141" i="20"/>
  <c r="EO141" i="20"/>
  <c r="DY141" i="20"/>
  <c r="DK141" i="20"/>
  <c r="CU141" i="20"/>
  <c r="CE141" i="20"/>
  <c r="BO141" i="20"/>
  <c r="BE141" i="20"/>
  <c r="AW141" i="20"/>
  <c r="AO141" i="20"/>
  <c r="W141" i="20"/>
  <c r="I141" i="20"/>
  <c r="FD141" i="20"/>
  <c r="EV141" i="20"/>
  <c r="EN141" i="20"/>
  <c r="DV141" i="20"/>
  <c r="DJ141" i="20"/>
  <c r="CT141" i="20"/>
  <c r="CD141" i="20"/>
  <c r="BN141" i="20"/>
  <c r="BD141" i="20"/>
  <c r="AV141" i="20"/>
  <c r="AL141" i="20"/>
  <c r="V141" i="20"/>
  <c r="H141" i="20"/>
  <c r="FC141" i="20"/>
  <c r="EU141" i="20"/>
  <c r="EM141" i="20"/>
  <c r="DS141" i="20"/>
  <c r="DG141" i="20"/>
  <c r="CQ141" i="20"/>
  <c r="CA141" i="20"/>
  <c r="BK141" i="20"/>
  <c r="BC141" i="20"/>
  <c r="AU141" i="20"/>
  <c r="AI141" i="20"/>
  <c r="U141" i="20"/>
  <c r="FA141" i="20"/>
  <c r="ES141" i="20"/>
  <c r="EK141" i="20"/>
  <c r="DO141" i="20"/>
  <c r="DC141" i="20"/>
  <c r="CM141" i="20"/>
  <c r="BW141" i="20"/>
  <c r="BI141" i="20"/>
  <c r="BA141" i="20"/>
  <c r="AS141" i="20"/>
  <c r="AC141" i="20"/>
  <c r="S141" i="20"/>
  <c r="EL141" i="20"/>
  <c r="BZ141" i="20"/>
  <c r="AF141" i="20"/>
  <c r="EJ141" i="20"/>
  <c r="BV141" i="20"/>
  <c r="Z141" i="20"/>
  <c r="DP141" i="20"/>
  <c r="DQ141" i="20" s="1"/>
  <c r="BJ141" i="20"/>
  <c r="T141" i="20"/>
  <c r="DN141" i="20"/>
  <c r="BH141" i="20"/>
  <c r="R141" i="20"/>
  <c r="FB141" i="20"/>
  <c r="DF141" i="20"/>
  <c r="BB141" i="20"/>
  <c r="ET141" i="20"/>
  <c r="CP141" i="20"/>
  <c r="AT141" i="20"/>
  <c r="AZ141" i="20"/>
  <c r="AR141" i="20"/>
  <c r="EZ141" i="20"/>
  <c r="ER141" i="20"/>
  <c r="DB141" i="20"/>
  <c r="CL141" i="20"/>
  <c r="F141" i="20"/>
  <c r="D142" i="20"/>
  <c r="BQ140" i="20"/>
  <c r="CN140" i="20"/>
  <c r="BY140" i="20"/>
  <c r="CR140" i="20"/>
  <c r="FE110" i="20"/>
  <c r="EW110" i="20"/>
  <c r="EO110" i="20"/>
  <c r="DY110" i="20"/>
  <c r="DK110" i="20"/>
  <c r="CU110" i="20"/>
  <c r="CE110" i="20"/>
  <c r="BO110" i="20"/>
  <c r="BE110" i="20"/>
  <c r="AW110" i="20"/>
  <c r="AO110" i="20"/>
  <c r="W110" i="20"/>
  <c r="I110" i="20"/>
  <c r="FA110" i="20"/>
  <c r="ES110" i="20"/>
  <c r="EK110" i="20"/>
  <c r="DO110" i="20"/>
  <c r="DC110" i="20"/>
  <c r="CM110" i="20"/>
  <c r="BW110" i="20"/>
  <c r="BI110" i="20"/>
  <c r="BA110" i="20"/>
  <c r="AS110" i="20"/>
  <c r="AC110" i="20"/>
  <c r="S110" i="20"/>
  <c r="FD110" i="20"/>
  <c r="ET110" i="20"/>
  <c r="EI110" i="20"/>
  <c r="DJ110" i="20"/>
  <c r="CP110" i="20"/>
  <c r="BS110" i="20"/>
  <c r="BD110" i="20"/>
  <c r="AT110" i="20"/>
  <c r="Y110" i="20"/>
  <c r="H110" i="20"/>
  <c r="FC110" i="20"/>
  <c r="ER110" i="20"/>
  <c r="EH110" i="20"/>
  <c r="DG110" i="20"/>
  <c r="CL110" i="20"/>
  <c r="BR110" i="20"/>
  <c r="BC110" i="20"/>
  <c r="AR110" i="20"/>
  <c r="X110" i="20"/>
  <c r="FB110" i="20"/>
  <c r="EQ110" i="20"/>
  <c r="DV110" i="20"/>
  <c r="DF110" i="20"/>
  <c r="CI110" i="20"/>
  <c r="BN110" i="20"/>
  <c r="BB110" i="20"/>
  <c r="AQ110" i="20"/>
  <c r="V110" i="20"/>
  <c r="EZ110" i="20"/>
  <c r="EP110" i="20"/>
  <c r="DS110" i="20"/>
  <c r="DB110" i="20"/>
  <c r="CH110" i="20"/>
  <c r="BK110" i="20"/>
  <c r="AZ110" i="20"/>
  <c r="AP110" i="20"/>
  <c r="U110" i="20"/>
  <c r="EY110" i="20"/>
  <c r="EN110" i="20"/>
  <c r="DP110" i="20"/>
  <c r="CY110" i="20"/>
  <c r="CD110" i="20"/>
  <c r="BJ110" i="20"/>
  <c r="AY110" i="20"/>
  <c r="AL110" i="20"/>
  <c r="T110" i="20"/>
  <c r="EX110" i="20"/>
  <c r="CO110" i="20" s="1"/>
  <c r="EM110" i="20"/>
  <c r="DN110" i="20"/>
  <c r="CX110" i="20"/>
  <c r="CA110" i="20"/>
  <c r="BH110" i="20"/>
  <c r="AX110" i="20"/>
  <c r="AI110" i="20"/>
  <c r="R110" i="20"/>
  <c r="EV110" i="20"/>
  <c r="BZ110" i="20"/>
  <c r="Q110" i="20"/>
  <c r="EU110" i="20"/>
  <c r="BV110" i="20"/>
  <c r="J110" i="20"/>
  <c r="EL110" i="20"/>
  <c r="BG110" i="20"/>
  <c r="EJ110" i="20"/>
  <c r="BF110" i="20"/>
  <c r="DM110" i="20"/>
  <c r="AV110" i="20"/>
  <c r="DL110" i="20"/>
  <c r="AU110" i="20"/>
  <c r="CT110" i="20"/>
  <c r="CQ110" i="20"/>
  <c r="AF110" i="20"/>
  <c r="Z110" i="20"/>
  <c r="FG110" i="20"/>
  <c r="FF110" i="20"/>
  <c r="CG47" i="20"/>
  <c r="CF47" i="20"/>
  <c r="CO202" i="20"/>
  <c r="BX202" i="20"/>
  <c r="BM79" i="20"/>
  <c r="BX109" i="20"/>
  <c r="BP140" i="20"/>
  <c r="CW140" i="20"/>
  <c r="CV47" i="20"/>
  <c r="BT47" i="20"/>
  <c r="CN202" i="20"/>
  <c r="CB109" i="20"/>
  <c r="CK109" i="20"/>
  <c r="CN109" i="20"/>
  <c r="CF140" i="20"/>
  <c r="CO47" i="20"/>
  <c r="CC202" i="20"/>
  <c r="BL79" i="20"/>
  <c r="CV140" i="20"/>
  <c r="FB80" i="20"/>
  <c r="ET80" i="20"/>
  <c r="EL80" i="20"/>
  <c r="DP80" i="20"/>
  <c r="DF80" i="20"/>
  <c r="CP80" i="20"/>
  <c r="BZ80" i="20"/>
  <c r="BJ80" i="20"/>
  <c r="BB80" i="20"/>
  <c r="AT80" i="20"/>
  <c r="AF80" i="20"/>
  <c r="T80" i="20"/>
  <c r="FA80" i="20"/>
  <c r="ES80" i="20"/>
  <c r="EK80" i="20"/>
  <c r="DO80" i="20"/>
  <c r="DC80" i="20"/>
  <c r="CM80" i="20"/>
  <c r="BW80" i="20"/>
  <c r="BI80" i="20"/>
  <c r="BA80" i="20"/>
  <c r="AS80" i="20"/>
  <c r="AC80" i="20"/>
  <c r="S80" i="20"/>
  <c r="EZ80" i="20"/>
  <c r="ER80" i="20"/>
  <c r="EJ80" i="20"/>
  <c r="DN80" i="20"/>
  <c r="DB80" i="20"/>
  <c r="CL80" i="20"/>
  <c r="BV80" i="20"/>
  <c r="BH80" i="20"/>
  <c r="AZ80" i="20"/>
  <c r="AR80" i="20"/>
  <c r="Z80" i="20"/>
  <c r="R80" i="20"/>
  <c r="FG80" i="20"/>
  <c r="EY80" i="20"/>
  <c r="CS80" i="20" s="1"/>
  <c r="EQ80" i="20"/>
  <c r="EI80" i="20"/>
  <c r="DM80" i="20"/>
  <c r="CY80" i="20"/>
  <c r="CI80" i="20"/>
  <c r="BS80" i="20"/>
  <c r="BG80" i="20"/>
  <c r="AY80" i="20"/>
  <c r="AQ80" i="20"/>
  <c r="Y80" i="20"/>
  <c r="Q80" i="20"/>
  <c r="FF80" i="20"/>
  <c r="EX80" i="20"/>
  <c r="EP80" i="20"/>
  <c r="EH80" i="20"/>
  <c r="DL80" i="20"/>
  <c r="CX80" i="20"/>
  <c r="CH80" i="20"/>
  <c r="BR80" i="20"/>
  <c r="BF80" i="20"/>
  <c r="AX80" i="20"/>
  <c r="AP80" i="20"/>
  <c r="X80" i="20"/>
  <c r="J80" i="20"/>
  <c r="FE80" i="20"/>
  <c r="EW80" i="20"/>
  <c r="EO80" i="20"/>
  <c r="DY80" i="20"/>
  <c r="DK80" i="20"/>
  <c r="CU80" i="20"/>
  <c r="CE80" i="20"/>
  <c r="BO80" i="20"/>
  <c r="BE80" i="20"/>
  <c r="AW80" i="20"/>
  <c r="AO80" i="20"/>
  <c r="W80" i="20"/>
  <c r="I80" i="20"/>
  <c r="FD80" i="20"/>
  <c r="DJ80" i="20"/>
  <c r="BD80" i="20"/>
  <c r="H80" i="20"/>
  <c r="FC80" i="20"/>
  <c r="DG80" i="20"/>
  <c r="BC80" i="20"/>
  <c r="EV80" i="20"/>
  <c r="CT80" i="20"/>
  <c r="AV80" i="20"/>
  <c r="EU80" i="20"/>
  <c r="CQ80" i="20"/>
  <c r="AU80" i="20"/>
  <c r="EN80" i="20"/>
  <c r="CD80" i="20"/>
  <c r="AL80" i="20"/>
  <c r="DV80" i="20"/>
  <c r="BN80" i="20"/>
  <c r="V80" i="20"/>
  <c r="CA80" i="20"/>
  <c r="CB80" i="20" s="1"/>
  <c r="BK80" i="20"/>
  <c r="BL80" i="20" s="1"/>
  <c r="AI80" i="20"/>
  <c r="U80" i="20"/>
  <c r="EM80" i="20"/>
  <c r="DS80" i="20"/>
  <c r="BU47" i="20"/>
  <c r="CG109" i="20"/>
  <c r="BP109" i="20"/>
  <c r="BU140" i="20"/>
  <c r="CC140" i="20"/>
  <c r="N18" i="20"/>
  <c r="M22" i="30" s="1"/>
  <c r="DI47" i="20"/>
  <c r="AE47" i="20"/>
  <c r="DX47" i="20"/>
  <c r="DW47" i="20"/>
  <c r="AA47" i="20"/>
  <c r="AD47" i="20"/>
  <c r="EA172" i="20"/>
  <c r="AM172" i="20"/>
  <c r="CZ172" i="20"/>
  <c r="N172" i="20"/>
  <c r="DX172" i="20"/>
  <c r="AM47" i="20"/>
  <c r="EA47" i="20"/>
  <c r="L47" i="20"/>
  <c r="AG47" i="20"/>
  <c r="M47" i="20"/>
  <c r="AE172" i="20"/>
  <c r="DA172" i="20"/>
  <c r="AK47" i="20"/>
  <c r="DT47" i="20"/>
  <c r="DW172" i="20"/>
  <c r="DU47" i="20"/>
  <c r="DZ172" i="20"/>
  <c r="AB172" i="20"/>
  <c r="DH47" i="20"/>
  <c r="AH47" i="20"/>
  <c r="DT172" i="20"/>
  <c r="K172" i="20"/>
  <c r="AK172" i="20"/>
  <c r="L172" i="20"/>
  <c r="O172" i="20"/>
  <c r="AN172" i="20"/>
  <c r="DI172" i="20"/>
  <c r="AG172" i="20"/>
  <c r="AD234" i="20"/>
  <c r="DH172" i="20"/>
  <c r="DE172" i="20"/>
  <c r="DU172" i="20"/>
  <c r="AD172" i="20"/>
  <c r="M172" i="20"/>
  <c r="DD172" i="20"/>
  <c r="AH172" i="20"/>
  <c r="B174" i="20"/>
  <c r="A174" i="20" s="1"/>
  <c r="EE173" i="20"/>
  <c r="ED173" i="20"/>
  <c r="EF173" i="20"/>
  <c r="A48" i="20"/>
  <c r="D49" i="20"/>
  <c r="F48" i="20"/>
  <c r="B205" i="20"/>
  <c r="EE204" i="20"/>
  <c r="EF204" i="20"/>
  <c r="ED204" i="20"/>
  <c r="N79" i="20"/>
  <c r="M109" i="20"/>
  <c r="DT109" i="20"/>
  <c r="AG109" i="20"/>
  <c r="DW109" i="20"/>
  <c r="DI109" i="20"/>
  <c r="AN109" i="20"/>
  <c r="AM109" i="20"/>
  <c r="L109" i="20"/>
  <c r="O109" i="20"/>
  <c r="DU109" i="20"/>
  <c r="DD109" i="20"/>
  <c r="N109" i="20"/>
  <c r="DX109" i="20"/>
  <c r="AA109" i="20"/>
  <c r="DQ109" i="20"/>
  <c r="DR109" i="20"/>
  <c r="DA109" i="20"/>
  <c r="CZ109" i="20"/>
  <c r="AH109" i="20"/>
  <c r="AK109" i="20"/>
  <c r="AD109" i="20"/>
  <c r="AE109" i="20"/>
  <c r="DH109" i="20"/>
  <c r="F110" i="20"/>
  <c r="D111" i="20"/>
  <c r="A110" i="20"/>
  <c r="DE109" i="20"/>
  <c r="EA109" i="20"/>
  <c r="DZ109" i="20"/>
  <c r="AB109" i="20"/>
  <c r="AK202" i="20"/>
  <c r="DZ18" i="20"/>
  <c r="Z22" i="33" s="1"/>
  <c r="DI234" i="20"/>
  <c r="CZ202" i="20"/>
  <c r="AE234" i="20"/>
  <c r="DW234" i="20"/>
  <c r="L234" i="20"/>
  <c r="DX234" i="20"/>
  <c r="DI18" i="20"/>
  <c r="EA234" i="20"/>
  <c r="DR202" i="20"/>
  <c r="DE234" i="20"/>
  <c r="DX79" i="20"/>
  <c r="AH234" i="20"/>
  <c r="CZ234" i="20"/>
  <c r="DA234" i="20"/>
  <c r="DD202" i="20"/>
  <c r="K202" i="20"/>
  <c r="DE79" i="20"/>
  <c r="DR234" i="20"/>
  <c r="AE202" i="20"/>
  <c r="DQ18" i="20"/>
  <c r="H22" i="33" s="1"/>
  <c r="DQ234" i="20"/>
  <c r="AA202" i="20"/>
  <c r="AN18" i="20"/>
  <c r="AG22" i="10" s="1"/>
  <c r="AM18" i="20"/>
  <c r="AF22" i="10" s="1"/>
  <c r="AK18" i="20"/>
  <c r="AA22" i="10" s="1"/>
  <c r="AB202" i="20"/>
  <c r="AG202" i="20"/>
  <c r="AH202" i="20"/>
  <c r="DZ202" i="20"/>
  <c r="DD79" i="20"/>
  <c r="AA234" i="20"/>
  <c r="DI202" i="20"/>
  <c r="O202" i="20"/>
  <c r="AM234" i="20"/>
  <c r="EE234" i="20"/>
  <c r="EF234" i="20"/>
  <c r="AM202" i="20"/>
  <c r="AJ234" i="20"/>
  <c r="DD234" i="20"/>
  <c r="B236" i="20"/>
  <c r="ED235" i="20"/>
  <c r="A235" i="20"/>
  <c r="DH202" i="20"/>
  <c r="AD202" i="20"/>
  <c r="DA202" i="20"/>
  <c r="O234" i="20"/>
  <c r="M234" i="20"/>
  <c r="AG234" i="20"/>
  <c r="DW202" i="20"/>
  <c r="M202" i="20"/>
  <c r="AD141" i="20"/>
  <c r="F80" i="20"/>
  <c r="D81" i="20"/>
  <c r="DZ234" i="20"/>
  <c r="L202" i="20"/>
  <c r="DE202" i="20"/>
  <c r="O79" i="20"/>
  <c r="N234" i="20"/>
  <c r="DH234" i="20"/>
  <c r="N202" i="20"/>
  <c r="AN202" i="20"/>
  <c r="AJ202" i="20"/>
  <c r="EA202" i="20"/>
  <c r="AK234" i="20"/>
  <c r="DT234" i="20"/>
  <c r="K234" i="20"/>
  <c r="DU234" i="20"/>
  <c r="DU202" i="20"/>
  <c r="DT202" i="20"/>
  <c r="DX202" i="20"/>
  <c r="AB234" i="20"/>
  <c r="AN234" i="20"/>
  <c r="D204" i="20"/>
  <c r="F203" i="20"/>
  <c r="A203" i="20"/>
  <c r="DQ202" i="20"/>
  <c r="B27" i="44"/>
  <c r="DH79" i="20"/>
  <c r="DR18" i="20"/>
  <c r="I22" i="33" s="1"/>
  <c r="L79" i="20"/>
  <c r="AE18" i="20"/>
  <c r="O22" i="10" s="1"/>
  <c r="F19" i="20"/>
  <c r="D20" i="20"/>
  <c r="F174" i="20"/>
  <c r="D175" i="20"/>
  <c r="DT18" i="20"/>
  <c r="N22" i="33" s="1"/>
  <c r="DW18" i="20"/>
  <c r="T22" i="33" s="1"/>
  <c r="EA18" i="20"/>
  <c r="AA22" i="33" s="1"/>
  <c r="B50" i="20"/>
  <c r="EE49" i="20"/>
  <c r="EF49" i="20"/>
  <c r="ED49" i="20"/>
  <c r="DA18" i="20"/>
  <c r="S22" i="32" s="1"/>
  <c r="DU79" i="20"/>
  <c r="L18" i="20"/>
  <c r="K22" i="30" s="1"/>
  <c r="DD18" i="20"/>
  <c r="H22" i="32" s="1"/>
  <c r="CZ18" i="20"/>
  <c r="R22" i="32" s="1"/>
  <c r="DU18" i="20"/>
  <c r="O22" i="33" s="1"/>
  <c r="AG18" i="20"/>
  <c r="T22" i="10" s="1"/>
  <c r="DH18" i="20"/>
  <c r="K18" i="20"/>
  <c r="J22" i="30" s="1"/>
  <c r="AB18" i="20"/>
  <c r="I22" i="10" s="1"/>
  <c r="M18" i="20"/>
  <c r="L22" i="30" s="1"/>
  <c r="DX18" i="20"/>
  <c r="U22" i="33" s="1"/>
  <c r="EA79" i="20"/>
  <c r="DE18" i="20"/>
  <c r="I22" i="32" s="1"/>
  <c r="O18" i="20"/>
  <c r="N22" i="30" s="1"/>
  <c r="EF112" i="20"/>
  <c r="ED112" i="20"/>
  <c r="B113" i="20"/>
  <c r="EE112" i="20"/>
  <c r="AD18" i="20"/>
  <c r="N22" i="10" s="1"/>
  <c r="EE19" i="20"/>
  <c r="B20" i="20"/>
  <c r="A19" i="20"/>
  <c r="EF19" i="20"/>
  <c r="ED19" i="20"/>
  <c r="AA18" i="20"/>
  <c r="H22" i="10" s="1"/>
  <c r="AH18" i="20"/>
  <c r="U22" i="10" s="1"/>
  <c r="AJ18" i="20"/>
  <c r="Z22" i="10" s="1"/>
  <c r="AB79" i="20"/>
  <c r="DT79" i="20"/>
  <c r="AH79" i="20"/>
  <c r="DI79" i="20"/>
  <c r="DZ79" i="20"/>
  <c r="DR79" i="20"/>
  <c r="AM79" i="20"/>
  <c r="DQ79" i="20"/>
  <c r="F237" i="20"/>
  <c r="D238" i="20"/>
  <c r="AD79" i="20"/>
  <c r="A142" i="20"/>
  <c r="ED142" i="20"/>
  <c r="EE142" i="20"/>
  <c r="B143" i="20"/>
  <c r="EF142" i="20"/>
  <c r="AA79" i="20"/>
  <c r="AK79" i="20"/>
  <c r="AN79" i="20"/>
  <c r="M79" i="20"/>
  <c r="AG79" i="20"/>
  <c r="AE79" i="20"/>
  <c r="K79" i="20"/>
  <c r="AJ79" i="20"/>
  <c r="CZ79" i="20"/>
  <c r="DA79" i="20"/>
  <c r="EE80" i="20"/>
  <c r="A80" i="20"/>
  <c r="ED80" i="20"/>
  <c r="B81" i="20"/>
  <c r="EF80" i="20"/>
  <c r="CK141" i="20" l="1"/>
  <c r="BL173" i="20"/>
  <c r="DW48" i="20"/>
  <c r="CK80" i="20"/>
  <c r="DX48" i="20"/>
  <c r="AK173" i="20"/>
  <c r="CC19" i="20"/>
  <c r="AM173" i="20"/>
  <c r="CW173" i="20"/>
  <c r="CG173" i="20"/>
  <c r="BU19" i="20"/>
  <c r="BY19" i="20"/>
  <c r="AE23" i="10"/>
  <c r="K23" i="10"/>
  <c r="T23" i="31"/>
  <c r="G23" i="29"/>
  <c r="Q23" i="29"/>
  <c r="W23" i="31"/>
  <c r="K23" i="29"/>
  <c r="Y23" i="10"/>
  <c r="S23" i="33"/>
  <c r="AK23" i="10"/>
  <c r="Y23" i="31"/>
  <c r="O23" i="29"/>
  <c r="AC23" i="10"/>
  <c r="AI23" i="10"/>
  <c r="Q23" i="33"/>
  <c r="E23" i="29"/>
  <c r="G23" i="33"/>
  <c r="M23" i="10"/>
  <c r="P23" i="29"/>
  <c r="G23" i="10"/>
  <c r="J23" i="29"/>
  <c r="S23" i="10"/>
  <c r="E23" i="10"/>
  <c r="M23" i="33"/>
  <c r="Z23" i="31"/>
  <c r="Q23" i="31"/>
  <c r="AA23" i="31"/>
  <c r="R23" i="31"/>
  <c r="L23" i="29"/>
  <c r="S23" i="31"/>
  <c r="G23" i="30"/>
  <c r="AC23" i="33"/>
  <c r="U23" i="31"/>
  <c r="X23" i="31"/>
  <c r="CC173" i="20"/>
  <c r="Q23" i="10"/>
  <c r="Y23" i="33"/>
  <c r="O23" i="32"/>
  <c r="E23" i="30"/>
  <c r="I23" i="30"/>
  <c r="E23" i="33"/>
  <c r="Q23" i="32"/>
  <c r="G23" i="32"/>
  <c r="W23" i="10"/>
  <c r="K23" i="33"/>
  <c r="E23" i="32"/>
  <c r="W23" i="33"/>
  <c r="CJ173" i="20"/>
  <c r="AG48" i="20"/>
  <c r="DA235" i="20"/>
  <c r="CK173" i="20"/>
  <c r="CO19" i="20"/>
  <c r="CF173" i="20"/>
  <c r="CS19" i="20"/>
  <c r="CV173" i="20"/>
  <c r="BY173" i="20"/>
  <c r="DW141" i="20"/>
  <c r="S23" i="29"/>
  <c r="BT235" i="20"/>
  <c r="H23" i="29"/>
  <c r="CG235" i="20"/>
  <c r="BU235" i="20"/>
  <c r="T23" i="29"/>
  <c r="CF235" i="20"/>
  <c r="U23" i="29"/>
  <c r="BX173" i="20"/>
  <c r="BU173" i="20"/>
  <c r="CN235" i="20"/>
  <c r="BQ19" i="20"/>
  <c r="AK141" i="20"/>
  <c r="CG48" i="20"/>
  <c r="DR48" i="20"/>
  <c r="DQ48" i="20"/>
  <c r="M141" i="20"/>
  <c r="AE141" i="20"/>
  <c r="BQ173" i="20"/>
  <c r="DA141" i="20"/>
  <c r="CR173" i="20"/>
  <c r="AB173" i="20"/>
  <c r="BP173" i="20"/>
  <c r="BQ235" i="20"/>
  <c r="BT173" i="20"/>
  <c r="DI141" i="20"/>
  <c r="DH141" i="20"/>
  <c r="CS48" i="20"/>
  <c r="AJ141" i="20"/>
  <c r="DD48" i="20"/>
  <c r="AK48" i="20"/>
  <c r="AJ48" i="20"/>
  <c r="AM141" i="20"/>
  <c r="CR48" i="20"/>
  <c r="CC80" i="20"/>
  <c r="DD141" i="20"/>
  <c r="DU141" i="20"/>
  <c r="CR110" i="20"/>
  <c r="BM80" i="20"/>
  <c r="CS110" i="20"/>
  <c r="CR19" i="20"/>
  <c r="K141" i="20"/>
  <c r="CJ141" i="20"/>
  <c r="AA48" i="20"/>
  <c r="EA141" i="20"/>
  <c r="CW141" i="20"/>
  <c r="O141" i="20"/>
  <c r="N141" i="20"/>
  <c r="DT141" i="20"/>
  <c r="AN141" i="20"/>
  <c r="CK48" i="20"/>
  <c r="BM19" i="20"/>
  <c r="DZ141" i="20"/>
  <c r="CO173" i="20"/>
  <c r="CS173" i="20"/>
  <c r="BQ141" i="20"/>
  <c r="BU141" i="20"/>
  <c r="CK19" i="20"/>
  <c r="AG141" i="20"/>
  <c r="DX141" i="20"/>
  <c r="AH141" i="20"/>
  <c r="BT48" i="20"/>
  <c r="CJ19" i="20"/>
  <c r="BL19" i="20"/>
  <c r="CV235" i="20"/>
  <c r="CC110" i="20"/>
  <c r="CB110" i="20"/>
  <c r="CO235" i="20"/>
  <c r="DR141" i="20"/>
  <c r="CK203" i="20"/>
  <c r="BT110" i="20"/>
  <c r="BU110" i="20"/>
  <c r="L141" i="20"/>
  <c r="CK235" i="20"/>
  <c r="CJ80" i="20"/>
  <c r="BX80" i="20"/>
  <c r="DE141" i="20"/>
  <c r="BP203" i="20"/>
  <c r="CW19" i="20"/>
  <c r="BY203" i="20"/>
  <c r="CN19" i="20"/>
  <c r="BZ174" i="20"/>
  <c r="BB174" i="20"/>
  <c r="EM174" i="20"/>
  <c r="S174" i="20"/>
  <c r="BJ174" i="20"/>
  <c r="DS174" i="20"/>
  <c r="CD174" i="20"/>
  <c r="W174" i="20"/>
  <c r="DY174" i="20"/>
  <c r="BF174" i="20"/>
  <c r="FF174" i="20"/>
  <c r="CY174" i="20"/>
  <c r="BX235" i="20"/>
  <c r="DO20" i="20"/>
  <c r="DC20" i="20"/>
  <c r="CM20" i="20"/>
  <c r="BW20" i="20"/>
  <c r="BI20" i="20"/>
  <c r="BA20" i="20"/>
  <c r="AS20" i="20"/>
  <c r="AC20" i="20"/>
  <c r="S20" i="20"/>
  <c r="DN20" i="20"/>
  <c r="DB20" i="20"/>
  <c r="CL20" i="20"/>
  <c r="BV20" i="20"/>
  <c r="BH20" i="20"/>
  <c r="AZ20" i="20"/>
  <c r="AR20" i="20"/>
  <c r="Z20" i="20"/>
  <c r="R20" i="20"/>
  <c r="DM20" i="20"/>
  <c r="CY20" i="20"/>
  <c r="CI20" i="20"/>
  <c r="BS20" i="20"/>
  <c r="BG20" i="20"/>
  <c r="AY20" i="20"/>
  <c r="AQ20" i="20"/>
  <c r="Y20" i="20"/>
  <c r="Q20" i="20"/>
  <c r="DL20" i="20"/>
  <c r="CX20" i="20"/>
  <c r="CH20" i="20"/>
  <c r="BR20" i="20"/>
  <c r="BF20" i="20"/>
  <c r="AX20" i="20"/>
  <c r="AP20" i="20"/>
  <c r="X20" i="20"/>
  <c r="J20" i="20"/>
  <c r="DY20" i="20"/>
  <c r="DK20" i="20"/>
  <c r="CU20" i="20"/>
  <c r="CE20" i="20"/>
  <c r="BO20" i="20"/>
  <c r="BE20" i="20"/>
  <c r="AW20" i="20"/>
  <c r="AO20" i="20"/>
  <c r="W20" i="20"/>
  <c r="I20" i="20"/>
  <c r="DV20" i="20"/>
  <c r="DJ20" i="20"/>
  <c r="CT20" i="20"/>
  <c r="CD20" i="20"/>
  <c r="BN20" i="20"/>
  <c r="BD20" i="20"/>
  <c r="AV20" i="20"/>
  <c r="AL20" i="20"/>
  <c r="V20" i="20"/>
  <c r="H20" i="20"/>
  <c r="DS20" i="20"/>
  <c r="DG20" i="20"/>
  <c r="CQ20" i="20"/>
  <c r="CA20" i="20"/>
  <c r="BK20" i="20"/>
  <c r="BC20" i="20"/>
  <c r="AU20" i="20"/>
  <c r="AI20" i="20"/>
  <c r="U20" i="20"/>
  <c r="CP20" i="20"/>
  <c r="BZ20" i="20"/>
  <c r="BJ20" i="20"/>
  <c r="BB20" i="20"/>
  <c r="AT20" i="20"/>
  <c r="AF20" i="20"/>
  <c r="DP20" i="20"/>
  <c r="T20" i="20"/>
  <c r="DF20" i="20"/>
  <c r="EM20" i="20"/>
  <c r="EV20" i="20"/>
  <c r="FF20" i="20"/>
  <c r="EU20" i="20"/>
  <c r="FD20" i="20"/>
  <c r="EO20" i="20"/>
  <c r="FC20" i="20"/>
  <c r="EW20" i="20"/>
  <c r="EI20" i="20"/>
  <c r="FE20" i="20"/>
  <c r="EQ20" i="20"/>
  <c r="FB20" i="20"/>
  <c r="EP20" i="20"/>
  <c r="EZ20" i="20"/>
  <c r="FA20" i="20"/>
  <c r="EN20" i="20"/>
  <c r="EX20" i="20"/>
  <c r="ET20" i="20"/>
  <c r="ER20" i="20"/>
  <c r="EH20" i="20"/>
  <c r="EY20" i="20"/>
  <c r="EK20" i="20"/>
  <c r="FG20" i="20"/>
  <c r="ES20" i="20"/>
  <c r="EL20" i="20"/>
  <c r="EJ20" i="20"/>
  <c r="DO236" i="20"/>
  <c r="ER236" i="20"/>
  <c r="AR236" i="20"/>
  <c r="CE236" i="20"/>
  <c r="BK236" i="20"/>
  <c r="BJ236" i="20"/>
  <c r="CD236" i="20"/>
  <c r="CX236" i="20"/>
  <c r="CA236" i="20"/>
  <c r="FB236" i="20"/>
  <c r="Y236" i="20"/>
  <c r="BN236" i="20"/>
  <c r="EN236" i="20"/>
  <c r="DC236" i="20"/>
  <c r="EJ236" i="20"/>
  <c r="Z236" i="20"/>
  <c r="BO236" i="20"/>
  <c r="AX236" i="20"/>
  <c r="AV236" i="20"/>
  <c r="BG236" i="20"/>
  <c r="BZ236" i="20"/>
  <c r="AT236" i="20"/>
  <c r="DM236" i="20"/>
  <c r="DL236" i="20"/>
  <c r="CP236" i="20"/>
  <c r="CM236" i="20"/>
  <c r="DN236" i="20"/>
  <c r="FE236" i="20"/>
  <c r="BE236" i="20"/>
  <c r="AI236" i="20"/>
  <c r="AF236" i="20"/>
  <c r="AU236" i="20"/>
  <c r="BD236" i="20"/>
  <c r="Q236" i="20"/>
  <c r="BR236" i="20"/>
  <c r="AL236" i="20"/>
  <c r="BC236" i="20"/>
  <c r="BW236" i="20"/>
  <c r="DB236" i="20"/>
  <c r="EW236" i="20"/>
  <c r="AW236" i="20"/>
  <c r="T236" i="20"/>
  <c r="S236" i="20"/>
  <c r="AC236" i="20"/>
  <c r="AQ236" i="20"/>
  <c r="FC236" i="20"/>
  <c r="AO236" i="20"/>
  <c r="CT236" i="20"/>
  <c r="BB236" i="20"/>
  <c r="BI236" i="20"/>
  <c r="CL236" i="20"/>
  <c r="EO236" i="20"/>
  <c r="EX236" i="20"/>
  <c r="EV236" i="20"/>
  <c r="FG236" i="20"/>
  <c r="R236" i="20"/>
  <c r="X236" i="20"/>
  <c r="DP236" i="20"/>
  <c r="H236" i="20"/>
  <c r="W236" i="20"/>
  <c r="AY236" i="20"/>
  <c r="FA236" i="20"/>
  <c r="BA236" i="20"/>
  <c r="BV236" i="20"/>
  <c r="DY236" i="20"/>
  <c r="EL236" i="20"/>
  <c r="EI236" i="20"/>
  <c r="EU236" i="20"/>
  <c r="FD236" i="20"/>
  <c r="J236" i="20"/>
  <c r="BS236" i="20"/>
  <c r="ET236" i="20"/>
  <c r="BY236" i="20" s="1"/>
  <c r="CQ236" i="20"/>
  <c r="CR236" i="20" s="1"/>
  <c r="U236" i="20"/>
  <c r="ES236" i="20"/>
  <c r="BU236" i="20" s="1"/>
  <c r="AS236" i="20"/>
  <c r="BH236" i="20"/>
  <c r="DK236" i="20"/>
  <c r="DJ236" i="20"/>
  <c r="DG236" i="20"/>
  <c r="EH236" i="20"/>
  <c r="EQ236" i="20"/>
  <c r="FF236" i="20"/>
  <c r="AP236" i="20"/>
  <c r="CY236" i="20"/>
  <c r="V236" i="20"/>
  <c r="EM236" i="20"/>
  <c r="EK236" i="20"/>
  <c r="EZ236" i="20"/>
  <c r="AZ236" i="20"/>
  <c r="CU236" i="20"/>
  <c r="CI236" i="20"/>
  <c r="CH236" i="20"/>
  <c r="DF236" i="20"/>
  <c r="DS236" i="20"/>
  <c r="DV236" i="20"/>
  <c r="I236" i="20"/>
  <c r="BF236" i="20"/>
  <c r="EY236" i="20"/>
  <c r="EP236" i="20"/>
  <c r="BT80" i="20"/>
  <c r="BQ110" i="20"/>
  <c r="AA141" i="20"/>
  <c r="CV141" i="20"/>
  <c r="BT141" i="20"/>
  <c r="CR203" i="20"/>
  <c r="FA174" i="20"/>
  <c r="EK174" i="20"/>
  <c r="FC174" i="20"/>
  <c r="AS174" i="20"/>
  <c r="CP174" i="20"/>
  <c r="EU174" i="20"/>
  <c r="CC174" i="20" s="1"/>
  <c r="CT174" i="20"/>
  <c r="AO174" i="20"/>
  <c r="EO174" i="20"/>
  <c r="BR174" i="20"/>
  <c r="Q174" i="20"/>
  <c r="DM174" i="20"/>
  <c r="DT174" i="20" s="1"/>
  <c r="CB19" i="20"/>
  <c r="CB235" i="20"/>
  <c r="CG80" i="20"/>
  <c r="BX141" i="20"/>
  <c r="BW174" i="20"/>
  <c r="AF174" i="20"/>
  <c r="BV174" i="20"/>
  <c r="R174" i="20"/>
  <c r="BI174" i="20"/>
  <c r="DP174" i="20"/>
  <c r="H174" i="20"/>
  <c r="DJ174" i="20"/>
  <c r="AW174" i="20"/>
  <c r="EW174" i="20"/>
  <c r="CH174" i="20"/>
  <c r="Y174" i="20"/>
  <c r="EI174" i="20"/>
  <c r="CO203" i="20"/>
  <c r="EZ174" i="20"/>
  <c r="DC174" i="20"/>
  <c r="EL174" i="20"/>
  <c r="AR174" i="20"/>
  <c r="CM174" i="20"/>
  <c r="ET174" i="20"/>
  <c r="V174" i="20"/>
  <c r="DV174" i="20"/>
  <c r="BE174" i="20"/>
  <c r="FE174" i="20"/>
  <c r="CX174" i="20"/>
  <c r="AQ174" i="20"/>
  <c r="EQ174" i="20"/>
  <c r="BP235" i="20"/>
  <c r="CS235" i="20"/>
  <c r="BM173" i="20"/>
  <c r="DB174" i="20"/>
  <c r="AZ174" i="20"/>
  <c r="AI174" i="20"/>
  <c r="BH174" i="20"/>
  <c r="DO174" i="20"/>
  <c r="U174" i="20"/>
  <c r="AL174" i="20"/>
  <c r="EN174" i="20"/>
  <c r="BO174" i="20"/>
  <c r="J174" i="20"/>
  <c r="DL174" i="20"/>
  <c r="AY174" i="20"/>
  <c r="EY174" i="20"/>
  <c r="BP19" i="20"/>
  <c r="CR235" i="20"/>
  <c r="CJ110" i="20"/>
  <c r="FB174" i="20"/>
  <c r="DF174" i="20"/>
  <c r="BC174" i="20"/>
  <c r="CL174" i="20"/>
  <c r="ES174" i="20"/>
  <c r="AU174" i="20"/>
  <c r="AV174" i="20"/>
  <c r="EV174" i="20"/>
  <c r="CE174" i="20"/>
  <c r="X174" i="20"/>
  <c r="EH174" i="20"/>
  <c r="BG174" i="20"/>
  <c r="FG174" i="20"/>
  <c r="CG19" i="20"/>
  <c r="CF19" i="20"/>
  <c r="BY235" i="20"/>
  <c r="CN173" i="20"/>
  <c r="AC174" i="20"/>
  <c r="BA174" i="20"/>
  <c r="CA174" i="20"/>
  <c r="DN174" i="20"/>
  <c r="T174" i="20"/>
  <c r="BK174" i="20"/>
  <c r="BD174" i="20"/>
  <c r="FD174" i="20"/>
  <c r="CU174" i="20"/>
  <c r="AP174" i="20"/>
  <c r="EP174" i="20"/>
  <c r="BS174" i="20"/>
  <c r="CV19" i="20"/>
  <c r="BM235" i="20"/>
  <c r="CC235" i="20"/>
  <c r="CW235" i="20"/>
  <c r="BP80" i="20"/>
  <c r="BU80" i="20"/>
  <c r="CF110" i="20"/>
  <c r="CR141" i="20"/>
  <c r="BP141" i="20"/>
  <c r="CS141" i="20"/>
  <c r="Z174" i="20"/>
  <c r="EJ174" i="20"/>
  <c r="DG174" i="20"/>
  <c r="ER174" i="20"/>
  <c r="AT174" i="20"/>
  <c r="CQ174" i="20"/>
  <c r="BN174" i="20"/>
  <c r="I174" i="20"/>
  <c r="DK174" i="20"/>
  <c r="AX174" i="20"/>
  <c r="EX174" i="20"/>
  <c r="CI174" i="20"/>
  <c r="BT19" i="20"/>
  <c r="BX19" i="20"/>
  <c r="BL235" i="20"/>
  <c r="EZ204" i="20"/>
  <c r="FF204" i="20"/>
  <c r="EW204" i="20"/>
  <c r="EO204" i="20"/>
  <c r="DY204" i="20"/>
  <c r="DK204" i="20"/>
  <c r="CU204" i="20"/>
  <c r="CE204" i="20"/>
  <c r="BO204" i="20"/>
  <c r="BE204" i="20"/>
  <c r="AW204" i="20"/>
  <c r="AO204" i="20"/>
  <c r="W204" i="20"/>
  <c r="I204" i="20"/>
  <c r="FE204" i="20"/>
  <c r="EV204" i="20"/>
  <c r="EN204" i="20"/>
  <c r="DV204" i="20"/>
  <c r="DJ204" i="20"/>
  <c r="CT204" i="20"/>
  <c r="CD204" i="20"/>
  <c r="BN204" i="20"/>
  <c r="BD204" i="20"/>
  <c r="AV204" i="20"/>
  <c r="AL204" i="20"/>
  <c r="V204" i="20"/>
  <c r="H204" i="20"/>
  <c r="FD204" i="20"/>
  <c r="EU204" i="20"/>
  <c r="EM204" i="20"/>
  <c r="DS204" i="20"/>
  <c r="DG204" i="20"/>
  <c r="CQ204" i="20"/>
  <c r="CA204" i="20"/>
  <c r="BK204" i="20"/>
  <c r="BC204" i="20"/>
  <c r="AU204" i="20"/>
  <c r="AI204" i="20"/>
  <c r="U204" i="20"/>
  <c r="FC204" i="20"/>
  <c r="ET204" i="20"/>
  <c r="EL204" i="20"/>
  <c r="DP204" i="20"/>
  <c r="DF204" i="20"/>
  <c r="CP204" i="20"/>
  <c r="BZ204" i="20"/>
  <c r="BJ204" i="20"/>
  <c r="BB204" i="20"/>
  <c r="AT204" i="20"/>
  <c r="AF204" i="20"/>
  <c r="T204" i="20"/>
  <c r="ES204" i="20"/>
  <c r="DO204" i="20"/>
  <c r="CM204" i="20"/>
  <c r="BI204" i="20"/>
  <c r="AS204" i="20"/>
  <c r="S204" i="20"/>
  <c r="ER204" i="20"/>
  <c r="DN204" i="20"/>
  <c r="CL204" i="20"/>
  <c r="BH204" i="20"/>
  <c r="AR204" i="20"/>
  <c r="R204" i="20"/>
  <c r="EQ204" i="20"/>
  <c r="DM204" i="20"/>
  <c r="CI204" i="20"/>
  <c r="BG204" i="20"/>
  <c r="AQ204" i="20"/>
  <c r="Q204" i="20"/>
  <c r="FG204" i="20"/>
  <c r="EP204" i="20"/>
  <c r="DL204" i="20"/>
  <c r="CH204" i="20"/>
  <c r="BF204" i="20"/>
  <c r="AP204" i="20"/>
  <c r="J204" i="20"/>
  <c r="EK204" i="20"/>
  <c r="BW204" i="20"/>
  <c r="AC204" i="20"/>
  <c r="EJ204" i="20"/>
  <c r="BV204" i="20"/>
  <c r="Z204" i="20"/>
  <c r="EI204" i="20"/>
  <c r="BS204" i="20"/>
  <c r="Y204" i="20"/>
  <c r="EH204" i="20"/>
  <c r="BR204" i="20"/>
  <c r="X204" i="20"/>
  <c r="DC204" i="20"/>
  <c r="DB204" i="20"/>
  <c r="CY204" i="20"/>
  <c r="CX204" i="20"/>
  <c r="FB204" i="20"/>
  <c r="BA204" i="20"/>
  <c r="EY204" i="20"/>
  <c r="AY204" i="20"/>
  <c r="FA204" i="20"/>
  <c r="EX204" i="20"/>
  <c r="AZ204" i="20"/>
  <c r="AX204" i="20"/>
  <c r="AB141" i="20"/>
  <c r="FF49" i="20"/>
  <c r="EX49" i="20"/>
  <c r="EP49" i="20"/>
  <c r="EH49" i="20"/>
  <c r="DL49" i="20"/>
  <c r="CX49" i="20"/>
  <c r="CH49" i="20"/>
  <c r="BR49" i="20"/>
  <c r="BF49" i="20"/>
  <c r="AX49" i="20"/>
  <c r="AP49" i="20"/>
  <c r="X49" i="20"/>
  <c r="J49" i="20"/>
  <c r="FE49" i="20"/>
  <c r="EW49" i="20"/>
  <c r="CK49" i="20" s="1"/>
  <c r="EO49" i="20"/>
  <c r="DY49" i="20"/>
  <c r="DK49" i="20"/>
  <c r="CU49" i="20"/>
  <c r="CE49" i="20"/>
  <c r="BO49" i="20"/>
  <c r="BE49" i="20"/>
  <c r="AW49" i="20"/>
  <c r="AO49" i="20"/>
  <c r="W49" i="20"/>
  <c r="I49" i="20"/>
  <c r="FD49" i="20"/>
  <c r="EV49" i="20"/>
  <c r="EN49" i="20"/>
  <c r="DV49" i="20"/>
  <c r="DJ49" i="20"/>
  <c r="CT49" i="20"/>
  <c r="CD49" i="20"/>
  <c r="BN49" i="20"/>
  <c r="BD49" i="20"/>
  <c r="AV49" i="20"/>
  <c r="AL49" i="20"/>
  <c r="V49" i="20"/>
  <c r="H49" i="20"/>
  <c r="FB49" i="20"/>
  <c r="ET49" i="20"/>
  <c r="EL49" i="20"/>
  <c r="DP49" i="20"/>
  <c r="DF49" i="20"/>
  <c r="CP49" i="20"/>
  <c r="BZ49" i="20"/>
  <c r="BJ49" i="20"/>
  <c r="BB49" i="20"/>
  <c r="AT49" i="20"/>
  <c r="AF49" i="20"/>
  <c r="T49" i="20"/>
  <c r="FC49" i="20"/>
  <c r="EM49" i="20"/>
  <c r="DG49" i="20"/>
  <c r="CA49" i="20"/>
  <c r="BC49" i="20"/>
  <c r="AI49" i="20"/>
  <c r="FA49" i="20"/>
  <c r="EK49" i="20"/>
  <c r="DC49" i="20"/>
  <c r="BW49" i="20"/>
  <c r="BA49" i="20"/>
  <c r="AC49" i="20"/>
  <c r="EZ49" i="20"/>
  <c r="CW49" i="20" s="1"/>
  <c r="EJ49" i="20"/>
  <c r="DB49" i="20"/>
  <c r="BV49" i="20"/>
  <c r="AZ49" i="20"/>
  <c r="Z49" i="20"/>
  <c r="EY49" i="20"/>
  <c r="EI49" i="20"/>
  <c r="CY49" i="20"/>
  <c r="BS49" i="20"/>
  <c r="AY49" i="20"/>
  <c r="Y49" i="20"/>
  <c r="EU49" i="20"/>
  <c r="DS49" i="20"/>
  <c r="CQ49" i="20"/>
  <c r="BK49" i="20"/>
  <c r="BL49" i="20" s="1"/>
  <c r="AU49" i="20"/>
  <c r="U49" i="20"/>
  <c r="ES49" i="20"/>
  <c r="DO49" i="20"/>
  <c r="CM49" i="20"/>
  <c r="BI49" i="20"/>
  <c r="AS49" i="20"/>
  <c r="S49" i="20"/>
  <c r="ER49" i="20"/>
  <c r="DN49" i="20"/>
  <c r="CL49" i="20"/>
  <c r="BH49" i="20"/>
  <c r="AR49" i="20"/>
  <c r="R49" i="20"/>
  <c r="Q49" i="20"/>
  <c r="FG49" i="20"/>
  <c r="EQ49" i="20"/>
  <c r="DM49" i="20"/>
  <c r="CI49" i="20"/>
  <c r="BG49" i="20"/>
  <c r="AQ49" i="20"/>
  <c r="CO80" i="20"/>
  <c r="BX110" i="20"/>
  <c r="CO141" i="20"/>
  <c r="BT203" i="20"/>
  <c r="BQ80" i="20"/>
  <c r="CN80" i="20"/>
  <c r="BY80" i="20"/>
  <c r="BL110" i="20"/>
  <c r="BY110" i="20"/>
  <c r="CN110" i="20"/>
  <c r="FC142" i="20"/>
  <c r="EU142" i="20"/>
  <c r="EM142" i="20"/>
  <c r="DS142" i="20"/>
  <c r="DG142" i="20"/>
  <c r="CQ142" i="20"/>
  <c r="CA142" i="20"/>
  <c r="BK142" i="20"/>
  <c r="BC142" i="20"/>
  <c r="AU142" i="20"/>
  <c r="AI142" i="20"/>
  <c r="U142" i="20"/>
  <c r="FB142" i="20"/>
  <c r="ET142" i="20"/>
  <c r="EL142" i="20"/>
  <c r="DP142" i="20"/>
  <c r="DF142" i="20"/>
  <c r="CP142" i="20"/>
  <c r="BZ142" i="20"/>
  <c r="BJ142" i="20"/>
  <c r="BB142" i="20"/>
  <c r="AT142" i="20"/>
  <c r="AF142" i="20"/>
  <c r="T142" i="20"/>
  <c r="FA142" i="20"/>
  <c r="ES142" i="20"/>
  <c r="EK142" i="20"/>
  <c r="DO142" i="20"/>
  <c r="DC142" i="20"/>
  <c r="CM142" i="20"/>
  <c r="BW142" i="20"/>
  <c r="BI142" i="20"/>
  <c r="BA142" i="20"/>
  <c r="AS142" i="20"/>
  <c r="AC142" i="20"/>
  <c r="S142" i="20"/>
  <c r="EZ142" i="20"/>
  <c r="ER142" i="20"/>
  <c r="EJ142" i="20"/>
  <c r="DN142" i="20"/>
  <c r="DB142" i="20"/>
  <c r="CL142" i="20"/>
  <c r="BV142" i="20"/>
  <c r="BH142" i="20"/>
  <c r="AZ142" i="20"/>
  <c r="AR142" i="20"/>
  <c r="Z142" i="20"/>
  <c r="R142" i="20"/>
  <c r="FG142" i="20"/>
  <c r="EY142" i="20"/>
  <c r="CS142" i="20" s="1"/>
  <c r="EQ142" i="20"/>
  <c r="EI142" i="20"/>
  <c r="DM142" i="20"/>
  <c r="CY142" i="20"/>
  <c r="CI142" i="20"/>
  <c r="BS142" i="20"/>
  <c r="BG142" i="20"/>
  <c r="AY142" i="20"/>
  <c r="AQ142" i="20"/>
  <c r="Y142" i="20"/>
  <c r="Q142" i="20"/>
  <c r="FE142" i="20"/>
  <c r="EW142" i="20"/>
  <c r="EO142" i="20"/>
  <c r="DY142" i="20"/>
  <c r="DK142" i="20"/>
  <c r="CU142" i="20"/>
  <c r="CE142" i="20"/>
  <c r="BO142" i="20"/>
  <c r="BE142" i="20"/>
  <c r="AW142" i="20"/>
  <c r="AO142" i="20"/>
  <c r="W142" i="20"/>
  <c r="I142" i="20"/>
  <c r="EH142" i="20"/>
  <c r="BR142" i="20"/>
  <c r="X142" i="20"/>
  <c r="DV142" i="20"/>
  <c r="BN142" i="20"/>
  <c r="V142" i="20"/>
  <c r="FF142" i="20"/>
  <c r="DL142" i="20"/>
  <c r="BF142" i="20"/>
  <c r="J142" i="20"/>
  <c r="FD142" i="20"/>
  <c r="DJ142" i="20"/>
  <c r="BD142" i="20"/>
  <c r="H142" i="20"/>
  <c r="EX142" i="20"/>
  <c r="CX142" i="20"/>
  <c r="AX142" i="20"/>
  <c r="EP142" i="20"/>
  <c r="AN142" i="20" s="1"/>
  <c r="CH142" i="20"/>
  <c r="AP142" i="20"/>
  <c r="CT142" i="20"/>
  <c r="CD142" i="20"/>
  <c r="AV142" i="20"/>
  <c r="AL142" i="20"/>
  <c r="EV142" i="20"/>
  <c r="EN142" i="20"/>
  <c r="F142" i="20"/>
  <c r="D143" i="20"/>
  <c r="CN141" i="20"/>
  <c r="CC141" i="20"/>
  <c r="CZ141" i="20"/>
  <c r="BQ48" i="20"/>
  <c r="CC203" i="20"/>
  <c r="CJ203" i="20"/>
  <c r="BX203" i="20"/>
  <c r="CW80" i="20"/>
  <c r="CK110" i="20"/>
  <c r="CW48" i="20"/>
  <c r="BY48" i="20"/>
  <c r="BQ203" i="20"/>
  <c r="CN203" i="20"/>
  <c r="CV80" i="20"/>
  <c r="CG110" i="20"/>
  <c r="BY141" i="20"/>
  <c r="BL141" i="20"/>
  <c r="BU48" i="20"/>
  <c r="CV203" i="20"/>
  <c r="CW203" i="20"/>
  <c r="FA111" i="20"/>
  <c r="ES111" i="20"/>
  <c r="EK111" i="20"/>
  <c r="DO111" i="20"/>
  <c r="DC111" i="20"/>
  <c r="CM111" i="20"/>
  <c r="BW111" i="20"/>
  <c r="BI111" i="20"/>
  <c r="BA111" i="20"/>
  <c r="AS111" i="20"/>
  <c r="AC111" i="20"/>
  <c r="S111" i="20"/>
  <c r="FE111" i="20"/>
  <c r="EW111" i="20"/>
  <c r="EO111" i="20"/>
  <c r="DY111" i="20"/>
  <c r="DK111" i="20"/>
  <c r="CU111" i="20"/>
  <c r="CE111" i="20"/>
  <c r="BO111" i="20"/>
  <c r="BE111" i="20"/>
  <c r="AW111" i="20"/>
  <c r="AO111" i="20"/>
  <c r="W111" i="20"/>
  <c r="I111" i="20"/>
  <c r="FF111" i="20"/>
  <c r="EU111" i="20"/>
  <c r="EJ111" i="20"/>
  <c r="DL111" i="20"/>
  <c r="CQ111" i="20"/>
  <c r="BV111" i="20"/>
  <c r="FD111" i="20"/>
  <c r="ET111" i="20"/>
  <c r="EI111" i="20"/>
  <c r="DJ111" i="20"/>
  <c r="CP111" i="20"/>
  <c r="BS111" i="20"/>
  <c r="BD111" i="20"/>
  <c r="FG111" i="20"/>
  <c r="EQ111" i="20"/>
  <c r="DP111" i="20"/>
  <c r="CT111" i="20"/>
  <c r="BN111" i="20"/>
  <c r="AZ111" i="20"/>
  <c r="AP111" i="20"/>
  <c r="U111" i="20"/>
  <c r="FC111" i="20"/>
  <c r="EP111" i="20"/>
  <c r="DN111" i="20"/>
  <c r="CL111" i="20"/>
  <c r="BK111" i="20"/>
  <c r="AY111" i="20"/>
  <c r="AL111" i="20"/>
  <c r="T111" i="20"/>
  <c r="FB111" i="20"/>
  <c r="EN111" i="20"/>
  <c r="DM111" i="20"/>
  <c r="CI111" i="20"/>
  <c r="BJ111" i="20"/>
  <c r="AX111" i="20"/>
  <c r="AI111" i="20"/>
  <c r="R111" i="20"/>
  <c r="EZ111" i="20"/>
  <c r="EM111" i="20"/>
  <c r="DG111" i="20"/>
  <c r="CH111" i="20"/>
  <c r="BH111" i="20"/>
  <c r="AV111" i="20"/>
  <c r="AF111" i="20"/>
  <c r="Q111" i="20"/>
  <c r="EY111" i="20"/>
  <c r="EL111" i="20"/>
  <c r="DF111" i="20"/>
  <c r="CD111" i="20"/>
  <c r="BG111" i="20"/>
  <c r="AU111" i="20"/>
  <c r="Z111" i="20"/>
  <c r="J111" i="20"/>
  <c r="EX111" i="20"/>
  <c r="EH111" i="20"/>
  <c r="DB111" i="20"/>
  <c r="CA111" i="20"/>
  <c r="BF111" i="20"/>
  <c r="AT111" i="20"/>
  <c r="Y111" i="20"/>
  <c r="H111" i="20"/>
  <c r="EV111" i="20"/>
  <c r="BC111" i="20"/>
  <c r="ER111" i="20"/>
  <c r="BB111" i="20"/>
  <c r="DV111" i="20"/>
  <c r="AR111" i="20"/>
  <c r="DS111" i="20"/>
  <c r="AQ111" i="20"/>
  <c r="CY111" i="20"/>
  <c r="X111" i="20"/>
  <c r="CX111" i="20"/>
  <c r="V111" i="20"/>
  <c r="BZ111" i="20"/>
  <c r="BR111" i="20"/>
  <c r="FF81" i="20"/>
  <c r="EX81" i="20"/>
  <c r="EP81" i="20"/>
  <c r="EH81" i="20"/>
  <c r="DL81" i="20"/>
  <c r="CX81" i="20"/>
  <c r="CH81" i="20"/>
  <c r="BR81" i="20"/>
  <c r="BF81" i="20"/>
  <c r="AX81" i="20"/>
  <c r="AP81" i="20"/>
  <c r="X81" i="20"/>
  <c r="J81" i="20"/>
  <c r="FE81" i="20"/>
  <c r="EW81" i="20"/>
  <c r="EO81" i="20"/>
  <c r="DY81" i="20"/>
  <c r="DK81" i="20"/>
  <c r="CU81" i="20"/>
  <c r="CE81" i="20"/>
  <c r="BO81" i="20"/>
  <c r="BE81" i="20"/>
  <c r="AW81" i="20"/>
  <c r="AO81" i="20"/>
  <c r="W81" i="20"/>
  <c r="I81" i="20"/>
  <c r="FD81" i="20"/>
  <c r="EV81" i="20"/>
  <c r="EN81" i="20"/>
  <c r="DV81" i="20"/>
  <c r="DJ81" i="20"/>
  <c r="CT81" i="20"/>
  <c r="CD81" i="20"/>
  <c r="BN81" i="20"/>
  <c r="BD81" i="20"/>
  <c r="AV81" i="20"/>
  <c r="AL81" i="20"/>
  <c r="V81" i="20"/>
  <c r="H81" i="20"/>
  <c r="FC81" i="20"/>
  <c r="EU81" i="20"/>
  <c r="EM81" i="20"/>
  <c r="DS81" i="20"/>
  <c r="DG81" i="20"/>
  <c r="CQ81" i="20"/>
  <c r="CA81" i="20"/>
  <c r="BK81" i="20"/>
  <c r="BC81" i="20"/>
  <c r="AU81" i="20"/>
  <c r="AI81" i="20"/>
  <c r="U81" i="20"/>
  <c r="FB81" i="20"/>
  <c r="ET81" i="20"/>
  <c r="EL81" i="20"/>
  <c r="DP81" i="20"/>
  <c r="DF81" i="20"/>
  <c r="CP81" i="20"/>
  <c r="BZ81" i="20"/>
  <c r="BJ81" i="20"/>
  <c r="BB81" i="20"/>
  <c r="AT81" i="20"/>
  <c r="AF81" i="20"/>
  <c r="T81" i="20"/>
  <c r="FA81" i="20"/>
  <c r="ES81" i="20"/>
  <c r="EK81" i="20"/>
  <c r="DO81" i="20"/>
  <c r="DC81" i="20"/>
  <c r="CM81" i="20"/>
  <c r="BW81" i="20"/>
  <c r="BI81" i="20"/>
  <c r="BA81" i="20"/>
  <c r="AS81" i="20"/>
  <c r="AC81" i="20"/>
  <c r="S81" i="20"/>
  <c r="EZ81" i="20"/>
  <c r="DB81" i="20"/>
  <c r="AZ81" i="20"/>
  <c r="EY81" i="20"/>
  <c r="CY81" i="20"/>
  <c r="AY81" i="20"/>
  <c r="ER81" i="20"/>
  <c r="BQ81" i="20" s="1"/>
  <c r="CL81" i="20"/>
  <c r="AR81" i="20"/>
  <c r="EQ81" i="20"/>
  <c r="CI81" i="20"/>
  <c r="AQ81" i="20"/>
  <c r="EJ81" i="20"/>
  <c r="BV81" i="20"/>
  <c r="Z81" i="20"/>
  <c r="DN81" i="20"/>
  <c r="BH81" i="20"/>
  <c r="R81" i="20"/>
  <c r="EI81" i="20"/>
  <c r="DM81" i="20"/>
  <c r="BS81" i="20"/>
  <c r="BT81" i="20" s="1"/>
  <c r="BG81" i="20"/>
  <c r="Y81" i="20"/>
  <c r="Q81" i="20"/>
  <c r="FG81" i="20"/>
  <c r="CR80" i="20"/>
  <c r="BP110" i="20"/>
  <c r="CB141" i="20"/>
  <c r="BM141" i="20"/>
  <c r="BP48" i="20"/>
  <c r="CB48" i="20"/>
  <c r="CF48" i="20"/>
  <c r="CJ48" i="20"/>
  <c r="CF203" i="20"/>
  <c r="CV48" i="20"/>
  <c r="BM203" i="20"/>
  <c r="CF80" i="20"/>
  <c r="CW110" i="20"/>
  <c r="BM110" i="20"/>
  <c r="CV110" i="20"/>
  <c r="CG141" i="20"/>
  <c r="CF141" i="20"/>
  <c r="CC48" i="20"/>
  <c r="BM48" i="20"/>
  <c r="BX48" i="20"/>
  <c r="CB203" i="20"/>
  <c r="BL203" i="20"/>
  <c r="CS203" i="20"/>
  <c r="BU203" i="20"/>
  <c r="CO48" i="20"/>
  <c r="CN48" i="20"/>
  <c r="CG203" i="20"/>
  <c r="AM48" i="20"/>
  <c r="AE173" i="20"/>
  <c r="DA110" i="20"/>
  <c r="AH235" i="20"/>
  <c r="DI173" i="20"/>
  <c r="DA203" i="20"/>
  <c r="M48" i="20"/>
  <c r="EA48" i="20"/>
  <c r="DZ48" i="20"/>
  <c r="N48" i="20"/>
  <c r="DH48" i="20"/>
  <c r="AH203" i="20"/>
  <c r="O173" i="20"/>
  <c r="DE48" i="20"/>
  <c r="A49" i="20"/>
  <c r="CZ48" i="20"/>
  <c r="M173" i="20"/>
  <c r="K173" i="20"/>
  <c r="AD173" i="20"/>
  <c r="DU173" i="20"/>
  <c r="AH48" i="20"/>
  <c r="AN173" i="20"/>
  <c r="DU48" i="20"/>
  <c r="L173" i="20"/>
  <c r="DA173" i="20"/>
  <c r="DH173" i="20"/>
  <c r="AH173" i="20"/>
  <c r="DE173" i="20"/>
  <c r="CZ173" i="20"/>
  <c r="AB48" i="20"/>
  <c r="AG173" i="20"/>
  <c r="DI48" i="20"/>
  <c r="DD173" i="20"/>
  <c r="DZ173" i="20"/>
  <c r="EA173" i="20"/>
  <c r="AE48" i="20"/>
  <c r="DW173" i="20"/>
  <c r="N173" i="20"/>
  <c r="AA173" i="20"/>
  <c r="AJ173" i="20"/>
  <c r="DA48" i="20"/>
  <c r="O48" i="20"/>
  <c r="DQ173" i="20"/>
  <c r="DX173" i="20"/>
  <c r="AD48" i="20"/>
  <c r="AN48" i="20"/>
  <c r="K48" i="20"/>
  <c r="L48" i="20"/>
  <c r="B175" i="20"/>
  <c r="A175" i="20" s="1"/>
  <c r="ED174" i="20"/>
  <c r="EE174" i="20"/>
  <c r="EF174" i="20"/>
  <c r="DR173" i="20"/>
  <c r="B206" i="20"/>
  <c r="EE205" i="20"/>
  <c r="ED205" i="20"/>
  <c r="EF205" i="20"/>
  <c r="D50" i="20"/>
  <c r="F49" i="20"/>
  <c r="DT173" i="20"/>
  <c r="DQ110" i="20"/>
  <c r="K80" i="20"/>
  <c r="DW110" i="20"/>
  <c r="DW19" i="20"/>
  <c r="T23" i="33" s="1"/>
  <c r="AJ110" i="20"/>
  <c r="AK110" i="20"/>
  <c r="DH110" i="20"/>
  <c r="AD110" i="20"/>
  <c r="EA110" i="20"/>
  <c r="AH110" i="20"/>
  <c r="DX110" i="20"/>
  <c r="DZ110" i="20"/>
  <c r="AG110" i="20"/>
  <c r="AA110" i="20"/>
  <c r="D112" i="20"/>
  <c r="F111" i="20"/>
  <c r="A111" i="20"/>
  <c r="DT110" i="20"/>
  <c r="N110" i="20"/>
  <c r="CZ110" i="20"/>
  <c r="M110" i="20"/>
  <c r="AE110" i="20"/>
  <c r="AB110" i="20"/>
  <c r="K110" i="20"/>
  <c r="DU110" i="20"/>
  <c r="DR110" i="20"/>
  <c r="AM110" i="20"/>
  <c r="DD110" i="20"/>
  <c r="O110" i="20"/>
  <c r="DE110" i="20"/>
  <c r="L110" i="20"/>
  <c r="DI110" i="20"/>
  <c r="AN110" i="20"/>
  <c r="DZ235" i="20"/>
  <c r="EA235" i="20"/>
  <c r="DH235" i="20"/>
  <c r="AG203" i="20"/>
  <c r="N235" i="20"/>
  <c r="DH203" i="20"/>
  <c r="M235" i="20"/>
  <c r="DE235" i="20"/>
  <c r="DA19" i="20"/>
  <c r="S23" i="32" s="1"/>
  <c r="AK19" i="20"/>
  <c r="AA23" i="10" s="1"/>
  <c r="AB80" i="20"/>
  <c r="DI203" i="20"/>
  <c r="AB203" i="20"/>
  <c r="DU203" i="20"/>
  <c r="DW235" i="20"/>
  <c r="DX203" i="20"/>
  <c r="L203" i="20"/>
  <c r="AJ203" i="20"/>
  <c r="AM203" i="20"/>
  <c r="O203" i="20"/>
  <c r="K203" i="20"/>
  <c r="M203" i="20"/>
  <c r="N203" i="20"/>
  <c r="AK203" i="20"/>
  <c r="DW203" i="20"/>
  <c r="CZ19" i="20"/>
  <c r="R23" i="32" s="1"/>
  <c r="K235" i="20"/>
  <c r="AJ19" i="20"/>
  <c r="Z23" i="10" s="1"/>
  <c r="AA19" i="20"/>
  <c r="H23" i="10" s="1"/>
  <c r="DZ203" i="20"/>
  <c r="DQ235" i="20"/>
  <c r="CZ235" i="20"/>
  <c r="CZ203" i="20"/>
  <c r="DQ203" i="20"/>
  <c r="AN203" i="20"/>
  <c r="DR203" i="20"/>
  <c r="AA203" i="20"/>
  <c r="AD235" i="20"/>
  <c r="AK235" i="20"/>
  <c r="DR235" i="20"/>
  <c r="DT203" i="20"/>
  <c r="AN235" i="20"/>
  <c r="DX235" i="20"/>
  <c r="DD235" i="20"/>
  <c r="DI235" i="20"/>
  <c r="AJ235" i="20"/>
  <c r="AE235" i="20"/>
  <c r="ED236" i="20"/>
  <c r="B237" i="20"/>
  <c r="A236" i="20"/>
  <c r="DE203" i="20"/>
  <c r="F81" i="20"/>
  <c r="D82" i="20"/>
  <c r="O235" i="20"/>
  <c r="AB235" i="20"/>
  <c r="DD203" i="20"/>
  <c r="AE203" i="20"/>
  <c r="F204" i="20"/>
  <c r="D205" i="20"/>
  <c r="A204" i="20"/>
  <c r="AD203" i="20"/>
  <c r="L235" i="20"/>
  <c r="AM235" i="20"/>
  <c r="AG235" i="20"/>
  <c r="DT235" i="20"/>
  <c r="EA203" i="20"/>
  <c r="AA235" i="20"/>
  <c r="DU235" i="20"/>
  <c r="EE235" i="20"/>
  <c r="EF235" i="20"/>
  <c r="B28" i="44"/>
  <c r="AB19" i="20"/>
  <c r="I23" i="10" s="1"/>
  <c r="AH19" i="20"/>
  <c r="U23" i="10" s="1"/>
  <c r="DR19" i="20"/>
  <c r="I23" i="33" s="1"/>
  <c r="CZ80" i="20"/>
  <c r="DQ19" i="20"/>
  <c r="H23" i="33" s="1"/>
  <c r="F20" i="20"/>
  <c r="D21" i="20"/>
  <c r="D176" i="20"/>
  <c r="F175" i="20"/>
  <c r="AE19" i="20"/>
  <c r="O23" i="10" s="1"/>
  <c r="AD19" i="20"/>
  <c r="N23" i="10" s="1"/>
  <c r="DE19" i="20"/>
  <c r="I23" i="32" s="1"/>
  <c r="EA80" i="20"/>
  <c r="DD19" i="20"/>
  <c r="H23" i="32" s="1"/>
  <c r="ED50" i="20"/>
  <c r="B51" i="20"/>
  <c r="EE50" i="20"/>
  <c r="EF50" i="20"/>
  <c r="DU19" i="20"/>
  <c r="O23" i="33" s="1"/>
  <c r="AN19" i="20"/>
  <c r="AG23" i="10" s="1"/>
  <c r="EA19" i="20"/>
  <c r="AA23" i="33" s="1"/>
  <c r="DX19" i="20"/>
  <c r="U23" i="33" s="1"/>
  <c r="M19" i="20"/>
  <c r="L23" i="30" s="1"/>
  <c r="AM19" i="20"/>
  <c r="AF23" i="10" s="1"/>
  <c r="DH19" i="20"/>
  <c r="N19" i="20"/>
  <c r="M23" i="30" s="1"/>
  <c r="L19" i="20"/>
  <c r="K23" i="30" s="1"/>
  <c r="O19" i="20"/>
  <c r="N23" i="30" s="1"/>
  <c r="EF20" i="20"/>
  <c r="ED20" i="20"/>
  <c r="B21" i="20"/>
  <c r="A20" i="20"/>
  <c r="EE20" i="20"/>
  <c r="B114" i="20"/>
  <c r="EF113" i="20"/>
  <c r="EE113" i="20"/>
  <c r="ED113" i="20"/>
  <c r="AG19" i="20"/>
  <c r="T23" i="10" s="1"/>
  <c r="DT19" i="20"/>
  <c r="N23" i="33" s="1"/>
  <c r="K19" i="20"/>
  <c r="J23" i="30" s="1"/>
  <c r="DZ19" i="20"/>
  <c r="Z23" i="33" s="1"/>
  <c r="DI19" i="20"/>
  <c r="DT80" i="20"/>
  <c r="DH80" i="20"/>
  <c r="DU80" i="20"/>
  <c r="AA80" i="20"/>
  <c r="AH80" i="20"/>
  <c r="DR80" i="20"/>
  <c r="DX80" i="20"/>
  <c r="AN80" i="20"/>
  <c r="O80" i="20"/>
  <c r="DI80" i="20"/>
  <c r="M80" i="20"/>
  <c r="AK80" i="20"/>
  <c r="AJ80" i="20"/>
  <c r="AM80" i="20"/>
  <c r="B82" i="20"/>
  <c r="A81" i="20"/>
  <c r="EF81" i="20"/>
  <c r="EE81" i="20"/>
  <c r="ED81" i="20"/>
  <c r="L80" i="20"/>
  <c r="AD80" i="20"/>
  <c r="DQ80" i="20"/>
  <c r="DW80" i="20"/>
  <c r="DA80" i="20"/>
  <c r="N80" i="20"/>
  <c r="B144" i="20"/>
  <c r="EF143" i="20"/>
  <c r="EE143" i="20"/>
  <c r="ED143" i="20"/>
  <c r="A143" i="20"/>
  <c r="DD80" i="20"/>
  <c r="DE80" i="20"/>
  <c r="DZ80" i="20"/>
  <c r="D239" i="20"/>
  <c r="F238" i="20"/>
  <c r="AE80" i="20"/>
  <c r="AG80" i="20"/>
  <c r="CW174" i="20" l="1"/>
  <c r="DI142" i="20"/>
  <c r="CF174" i="20"/>
  <c r="CG174" i="20"/>
  <c r="CJ174" i="20"/>
  <c r="CG20" i="20"/>
  <c r="AN49" i="20"/>
  <c r="AJ142" i="20"/>
  <c r="BU20" i="20"/>
  <c r="AA142" i="20"/>
  <c r="DR20" i="20"/>
  <c r="CB174" i="20"/>
  <c r="DA142" i="20"/>
  <c r="CS20" i="20"/>
  <c r="BM236" i="20"/>
  <c r="CW236" i="20"/>
  <c r="BM20" i="20"/>
  <c r="I24" i="33"/>
  <c r="DR174" i="20"/>
  <c r="BP174" i="20"/>
  <c r="BT236" i="20"/>
  <c r="BT174" i="20"/>
  <c r="CO20" i="20"/>
  <c r="AG142" i="20"/>
  <c r="DD142" i="20"/>
  <c r="DH142" i="20"/>
  <c r="EA49" i="20"/>
  <c r="CV174" i="20"/>
  <c r="Y24" i="31"/>
  <c r="O24" i="29"/>
  <c r="AC24" i="10"/>
  <c r="AI24" i="10"/>
  <c r="Q24" i="33"/>
  <c r="G24" i="32"/>
  <c r="E24" i="29"/>
  <c r="E24" i="10"/>
  <c r="M24" i="33"/>
  <c r="P24" i="29"/>
  <c r="G24" i="10"/>
  <c r="AK24" i="10"/>
  <c r="W24" i="33"/>
  <c r="G24" i="33"/>
  <c r="Y24" i="10"/>
  <c r="E24" i="30"/>
  <c r="T24" i="31"/>
  <c r="G24" i="29"/>
  <c r="Q24" i="29"/>
  <c r="M24" i="10"/>
  <c r="S24" i="10"/>
  <c r="L24" i="29"/>
  <c r="K24" i="10"/>
  <c r="S24" i="33"/>
  <c r="Z24" i="31"/>
  <c r="Q24" i="31"/>
  <c r="J24" i="29"/>
  <c r="K24" i="29"/>
  <c r="X24" i="31"/>
  <c r="AE24" i="10"/>
  <c r="G24" i="30"/>
  <c r="AC24" i="33"/>
  <c r="U24" i="31"/>
  <c r="W24" i="31"/>
  <c r="R24" i="31"/>
  <c r="Q24" i="10"/>
  <c r="Y24" i="33"/>
  <c r="O24" i="32"/>
  <c r="AA24" i="31"/>
  <c r="S24" i="31"/>
  <c r="I24" i="30"/>
  <c r="E24" i="33"/>
  <c r="Q24" i="32"/>
  <c r="W24" i="10"/>
  <c r="K24" i="33"/>
  <c r="E24" i="32"/>
  <c r="CJ20" i="20"/>
  <c r="CK20" i="20"/>
  <c r="CR174" i="20"/>
  <c r="U24" i="29"/>
  <c r="S24" i="29"/>
  <c r="H24" i="29"/>
  <c r="T24" i="29"/>
  <c r="DW49" i="20"/>
  <c r="DX142" i="20"/>
  <c r="DZ142" i="20"/>
  <c r="DT142" i="20"/>
  <c r="DZ49" i="20"/>
  <c r="AK142" i="20"/>
  <c r="DR142" i="20"/>
  <c r="CZ49" i="20"/>
  <c r="M49" i="20"/>
  <c r="BY174" i="20"/>
  <c r="AD142" i="20"/>
  <c r="DX49" i="20"/>
  <c r="CN174" i="20"/>
  <c r="O174" i="20"/>
  <c r="BL174" i="20"/>
  <c r="AM142" i="20"/>
  <c r="M142" i="20"/>
  <c r="BQ49" i="20"/>
  <c r="BU174" i="20"/>
  <c r="BM174" i="20"/>
  <c r="CO236" i="20"/>
  <c r="BP236" i="20"/>
  <c r="CO174" i="20"/>
  <c r="AE142" i="20"/>
  <c r="BY20" i="20"/>
  <c r="K142" i="20"/>
  <c r="O142" i="20"/>
  <c r="CJ81" i="20"/>
  <c r="DQ142" i="20"/>
  <c r="AB111" i="20"/>
  <c r="DW142" i="20"/>
  <c r="DE49" i="20"/>
  <c r="L142" i="20"/>
  <c r="CK81" i="20"/>
  <c r="CZ142" i="20"/>
  <c r="BU49" i="20"/>
  <c r="CS204" i="20"/>
  <c r="BT49" i="20"/>
  <c r="CO142" i="20"/>
  <c r="CG236" i="20"/>
  <c r="CC20" i="20"/>
  <c r="BQ20" i="20"/>
  <c r="AD81" i="20"/>
  <c r="DI49" i="20"/>
  <c r="CS174" i="20"/>
  <c r="BX204" i="20"/>
  <c r="BQ111" i="20"/>
  <c r="CO204" i="20"/>
  <c r="CJ204" i="20"/>
  <c r="M174" i="20"/>
  <c r="CS81" i="20"/>
  <c r="N142" i="20"/>
  <c r="AB142" i="20"/>
  <c r="BP142" i="20"/>
  <c r="CV142" i="20"/>
  <c r="CV236" i="20"/>
  <c r="EA142" i="20"/>
  <c r="CB49" i="20"/>
  <c r="BT204" i="20"/>
  <c r="BX49" i="20"/>
  <c r="BP49" i="20"/>
  <c r="K49" i="20"/>
  <c r="CG81" i="20"/>
  <c r="CF81" i="20"/>
  <c r="BM111" i="20"/>
  <c r="DU142" i="20"/>
  <c r="CC49" i="20"/>
  <c r="L49" i="20"/>
  <c r="CR20" i="20"/>
  <c r="CO111" i="20"/>
  <c r="CW111" i="20"/>
  <c r="BM204" i="20"/>
  <c r="CK111" i="20"/>
  <c r="CN111" i="20"/>
  <c r="AB49" i="20"/>
  <c r="BL236" i="20"/>
  <c r="BP20" i="20"/>
  <c r="CG142" i="20"/>
  <c r="BM142" i="20"/>
  <c r="CN204" i="20"/>
  <c r="BP111" i="20"/>
  <c r="BX174" i="20"/>
  <c r="CS236" i="20"/>
  <c r="DE142" i="20"/>
  <c r="BR175" i="20"/>
  <c r="CX175" i="20"/>
  <c r="EY175" i="20"/>
  <c r="I175" i="20"/>
  <c r="AP175" i="20"/>
  <c r="BG175" i="20"/>
  <c r="AZ175" i="20"/>
  <c r="EZ175" i="20"/>
  <c r="DC175" i="20"/>
  <c r="BB175" i="20"/>
  <c r="FB175" i="20"/>
  <c r="DG175" i="20"/>
  <c r="AX175" i="20"/>
  <c r="EW175" i="20"/>
  <c r="AW175" i="20"/>
  <c r="H175" i="20"/>
  <c r="AO175" i="20"/>
  <c r="BF175" i="20"/>
  <c r="CI175" i="20"/>
  <c r="BH175" i="20"/>
  <c r="S175" i="20"/>
  <c r="DO175" i="20"/>
  <c r="BJ175" i="20"/>
  <c r="U175" i="20"/>
  <c r="DS175" i="20"/>
  <c r="CJ236" i="20"/>
  <c r="CC236" i="20"/>
  <c r="CF236" i="20"/>
  <c r="CW20" i="20"/>
  <c r="CF20" i="20"/>
  <c r="CB111" i="20"/>
  <c r="BO175" i="20"/>
  <c r="W175" i="20"/>
  <c r="DV175" i="20"/>
  <c r="AL175" i="20"/>
  <c r="BE175" i="20"/>
  <c r="CH175" i="20"/>
  <c r="DM175" i="20"/>
  <c r="BV175" i="20"/>
  <c r="AC175" i="20"/>
  <c r="EK175" i="20"/>
  <c r="BZ175" i="20"/>
  <c r="AI175" i="20"/>
  <c r="EM175" i="20"/>
  <c r="BQ174" i="20"/>
  <c r="CV20" i="20"/>
  <c r="BM81" i="20"/>
  <c r="BY111" i="20"/>
  <c r="DY175" i="20"/>
  <c r="CT175" i="20"/>
  <c r="Y175" i="20"/>
  <c r="BD175" i="20"/>
  <c r="CE175" i="20"/>
  <c r="DL175" i="20"/>
  <c r="EQ175" i="20"/>
  <c r="BM175" i="20" s="1"/>
  <c r="CL175" i="20"/>
  <c r="AS175" i="20"/>
  <c r="ES175" i="20"/>
  <c r="CP175" i="20"/>
  <c r="AU175" i="20"/>
  <c r="EU175" i="20"/>
  <c r="CN236" i="20"/>
  <c r="BQ236" i="20"/>
  <c r="BT20" i="20"/>
  <c r="EV175" i="20"/>
  <c r="EX175" i="20"/>
  <c r="AY175" i="20"/>
  <c r="CD175" i="20"/>
  <c r="DK175" i="20"/>
  <c r="EP175" i="20"/>
  <c r="FG175" i="20"/>
  <c r="DB175" i="20"/>
  <c r="BA175" i="20"/>
  <c r="FA175" i="20"/>
  <c r="DF175" i="20"/>
  <c r="BC175" i="20"/>
  <c r="FC175" i="20"/>
  <c r="CB236" i="20"/>
  <c r="BL20" i="20"/>
  <c r="BN175" i="20"/>
  <c r="X175" i="20"/>
  <c r="BS175" i="20"/>
  <c r="DJ175" i="20"/>
  <c r="EO175" i="20"/>
  <c r="FF175" i="20"/>
  <c r="R175" i="20"/>
  <c r="DN175" i="20"/>
  <c r="BI175" i="20"/>
  <c r="T175" i="20"/>
  <c r="DP175" i="20"/>
  <c r="BK175" i="20"/>
  <c r="CK236" i="20"/>
  <c r="CB20" i="20"/>
  <c r="BX20" i="20"/>
  <c r="CO81" i="20"/>
  <c r="EH175" i="20"/>
  <c r="CU175" i="20"/>
  <c r="CY175" i="20"/>
  <c r="EN175" i="20"/>
  <c r="FE175" i="20"/>
  <c r="Q175" i="20"/>
  <c r="Z175" i="20"/>
  <c r="EJ175" i="20"/>
  <c r="BW175" i="20"/>
  <c r="AF175" i="20"/>
  <c r="EL175" i="20"/>
  <c r="CA175" i="20"/>
  <c r="CN20" i="20"/>
  <c r="DM21" i="20"/>
  <c r="CY21" i="20"/>
  <c r="CI21" i="20"/>
  <c r="BS21" i="20"/>
  <c r="BG21" i="20"/>
  <c r="AY21" i="20"/>
  <c r="AQ21" i="20"/>
  <c r="Y21" i="20"/>
  <c r="Q21" i="20"/>
  <c r="DL21" i="20"/>
  <c r="CX21" i="20"/>
  <c r="CH21" i="20"/>
  <c r="BR21" i="20"/>
  <c r="BF21" i="20"/>
  <c r="AX21" i="20"/>
  <c r="AP21" i="20"/>
  <c r="X21" i="20"/>
  <c r="J21" i="20"/>
  <c r="DY21" i="20"/>
  <c r="DK21" i="20"/>
  <c r="CU21" i="20"/>
  <c r="CE21" i="20"/>
  <c r="BO21" i="20"/>
  <c r="BE21" i="20"/>
  <c r="AW21" i="20"/>
  <c r="AO21" i="20"/>
  <c r="W21" i="20"/>
  <c r="I21" i="20"/>
  <c r="DV21" i="20"/>
  <c r="DJ21" i="20"/>
  <c r="CT21" i="20"/>
  <c r="CD21" i="20"/>
  <c r="BN21" i="20"/>
  <c r="BD21" i="20"/>
  <c r="AV21" i="20"/>
  <c r="AL21" i="20"/>
  <c r="V21" i="20"/>
  <c r="H21" i="20"/>
  <c r="DS21" i="20"/>
  <c r="DG21" i="20"/>
  <c r="CQ21" i="20"/>
  <c r="CA21" i="20"/>
  <c r="BK21" i="20"/>
  <c r="BC21" i="20"/>
  <c r="AU21" i="20"/>
  <c r="AI21" i="20"/>
  <c r="U21" i="20"/>
  <c r="DP21" i="20"/>
  <c r="DF21" i="20"/>
  <c r="CP21" i="20"/>
  <c r="BZ21" i="20"/>
  <c r="BJ21" i="20"/>
  <c r="BB21" i="20"/>
  <c r="AT21" i="20"/>
  <c r="AF21" i="20"/>
  <c r="T21" i="20"/>
  <c r="DO21" i="20"/>
  <c r="DC21" i="20"/>
  <c r="CM21" i="20"/>
  <c r="BW21" i="20"/>
  <c r="BI21" i="20"/>
  <c r="BA21" i="20"/>
  <c r="AS21" i="20"/>
  <c r="AC21" i="20"/>
  <c r="S21" i="20"/>
  <c r="BV21" i="20"/>
  <c r="BH21" i="20"/>
  <c r="AZ21" i="20"/>
  <c r="AR21" i="20"/>
  <c r="Z21" i="20"/>
  <c r="DN21" i="20"/>
  <c r="R21" i="20"/>
  <c r="DB21" i="20"/>
  <c r="CL21" i="20"/>
  <c r="EV21" i="20"/>
  <c r="FA21" i="20"/>
  <c r="ET21" i="20"/>
  <c r="EU21" i="20"/>
  <c r="FD21" i="20"/>
  <c r="EJ21" i="20"/>
  <c r="FB21" i="20"/>
  <c r="FC21" i="20"/>
  <c r="EH21" i="20"/>
  <c r="ER21" i="20"/>
  <c r="EO21" i="20"/>
  <c r="EP21" i="20"/>
  <c r="EZ21" i="20"/>
  <c r="CW21" i="20" s="1"/>
  <c r="EY21" i="20"/>
  <c r="EK21" i="20"/>
  <c r="EN21" i="20"/>
  <c r="FG21" i="20"/>
  <c r="ES21" i="20"/>
  <c r="EL21" i="20"/>
  <c r="EM21" i="20"/>
  <c r="EI21" i="20"/>
  <c r="EW21" i="20"/>
  <c r="EX21" i="20"/>
  <c r="EQ21" i="20"/>
  <c r="FE21" i="20"/>
  <c r="FF21" i="20"/>
  <c r="FE237" i="20"/>
  <c r="BE237" i="20"/>
  <c r="DV237" i="20"/>
  <c r="V237" i="20"/>
  <c r="DC237" i="20"/>
  <c r="FB237" i="20"/>
  <c r="EZ237" i="20"/>
  <c r="EY237" i="20"/>
  <c r="EH237" i="20"/>
  <c r="AU237" i="20"/>
  <c r="EX237" i="20"/>
  <c r="CX237" i="20"/>
  <c r="R237" i="20"/>
  <c r="EW237" i="20"/>
  <c r="AW237" i="20"/>
  <c r="DJ237" i="20"/>
  <c r="H237" i="20"/>
  <c r="CM237" i="20"/>
  <c r="EM237" i="20"/>
  <c r="EL237" i="20"/>
  <c r="EJ237" i="20"/>
  <c r="DB237" i="20"/>
  <c r="DS237" i="20"/>
  <c r="DF237" i="20"/>
  <c r="T237" i="20"/>
  <c r="EQ237" i="20"/>
  <c r="EO237" i="20"/>
  <c r="AO237" i="20"/>
  <c r="CT237" i="20"/>
  <c r="FC237" i="20"/>
  <c r="BW237" i="20"/>
  <c r="DM237" i="20"/>
  <c r="DL237" i="20"/>
  <c r="DG237" i="20"/>
  <c r="CA237" i="20"/>
  <c r="BZ237" i="20"/>
  <c r="BH237" i="20"/>
  <c r="FF237" i="20"/>
  <c r="EP237" i="20"/>
  <c r="DY237" i="20"/>
  <c r="W237" i="20"/>
  <c r="CD237" i="20"/>
  <c r="EU237" i="20"/>
  <c r="BI237" i="20"/>
  <c r="CP237" i="20"/>
  <c r="CL237" i="20"/>
  <c r="CI237" i="20"/>
  <c r="BG237" i="20"/>
  <c r="AR237" i="20"/>
  <c r="Y237" i="20"/>
  <c r="BS237" i="20"/>
  <c r="ER237" i="20"/>
  <c r="DK237" i="20"/>
  <c r="I237" i="20"/>
  <c r="BN237" i="20"/>
  <c r="FA237" i="20"/>
  <c r="BA237" i="20"/>
  <c r="BR237" i="20"/>
  <c r="BK237" i="20"/>
  <c r="BJ237" i="20"/>
  <c r="AT237" i="20"/>
  <c r="FG237" i="20"/>
  <c r="DN237" i="20"/>
  <c r="CQ237" i="20"/>
  <c r="CU237" i="20"/>
  <c r="FD237" i="20"/>
  <c r="BD237" i="20"/>
  <c r="ES237" i="20"/>
  <c r="AS237" i="20"/>
  <c r="AZ237" i="20"/>
  <c r="AY237" i="20"/>
  <c r="AX237" i="20"/>
  <c r="X237" i="20"/>
  <c r="DP237" i="20"/>
  <c r="AP237" i="20"/>
  <c r="BF237" i="20"/>
  <c r="CE237" i="20"/>
  <c r="EV237" i="20"/>
  <c r="AV237" i="20"/>
  <c r="EK237" i="20"/>
  <c r="AC237" i="20"/>
  <c r="AI237" i="20"/>
  <c r="AF237" i="20"/>
  <c r="Z237" i="20"/>
  <c r="EI237" i="20"/>
  <c r="BV237" i="20"/>
  <c r="CY237" i="20"/>
  <c r="BC237" i="20"/>
  <c r="BO237" i="20"/>
  <c r="EN237" i="20"/>
  <c r="AL237" i="20"/>
  <c r="DO237" i="20"/>
  <c r="S237" i="20"/>
  <c r="Q237" i="20"/>
  <c r="J237" i="20"/>
  <c r="ET237" i="20"/>
  <c r="CH237" i="20"/>
  <c r="AQ237" i="20"/>
  <c r="U237" i="20"/>
  <c r="BB237" i="20"/>
  <c r="V175" i="20"/>
  <c r="AV175" i="20"/>
  <c r="EI175" i="20"/>
  <c r="FD175" i="20"/>
  <c r="J175" i="20"/>
  <c r="AQ175" i="20"/>
  <c r="AR175" i="20"/>
  <c r="ER175" i="20"/>
  <c r="CM175" i="20"/>
  <c r="AT175" i="20"/>
  <c r="ET175" i="20"/>
  <c r="BY175" i="20" s="1"/>
  <c r="CQ175" i="20"/>
  <c r="CK174" i="20"/>
  <c r="BX236" i="20"/>
  <c r="CR111" i="20"/>
  <c r="CG204" i="20"/>
  <c r="CF204" i="20"/>
  <c r="FE205" i="20"/>
  <c r="EW205" i="20"/>
  <c r="EO205" i="20"/>
  <c r="DY205" i="20"/>
  <c r="DK205" i="20"/>
  <c r="CU205" i="20"/>
  <c r="CE205" i="20"/>
  <c r="BO205" i="20"/>
  <c r="BE205" i="20"/>
  <c r="AW205" i="20"/>
  <c r="AO205" i="20"/>
  <c r="W205" i="20"/>
  <c r="FD205" i="20"/>
  <c r="EV205" i="20"/>
  <c r="EN205" i="20"/>
  <c r="DV205" i="20"/>
  <c r="DJ205" i="20"/>
  <c r="CT205" i="20"/>
  <c r="CD205" i="20"/>
  <c r="BN205" i="20"/>
  <c r="BD205" i="20"/>
  <c r="AV205" i="20"/>
  <c r="AL205" i="20"/>
  <c r="V205" i="20"/>
  <c r="H205" i="20"/>
  <c r="FA205" i="20"/>
  <c r="EQ205" i="20"/>
  <c r="DS205" i="20"/>
  <c r="DC205" i="20"/>
  <c r="CI205" i="20"/>
  <c r="BK205" i="20"/>
  <c r="BA205" i="20"/>
  <c r="AQ205" i="20"/>
  <c r="U205" i="20"/>
  <c r="EZ205" i="20"/>
  <c r="EP205" i="20"/>
  <c r="DP205" i="20"/>
  <c r="DB205" i="20"/>
  <c r="CH205" i="20"/>
  <c r="BJ205" i="20"/>
  <c r="AZ205" i="20"/>
  <c r="AP205" i="20"/>
  <c r="T205" i="20"/>
  <c r="EY205" i="20"/>
  <c r="EM205" i="20"/>
  <c r="DO205" i="20"/>
  <c r="CY205" i="20"/>
  <c r="CA205" i="20"/>
  <c r="BI205" i="20"/>
  <c r="AY205" i="20"/>
  <c r="AI205" i="20"/>
  <c r="S205" i="20"/>
  <c r="EX205" i="20"/>
  <c r="EL205" i="20"/>
  <c r="DN205" i="20"/>
  <c r="CX205" i="20"/>
  <c r="BZ205" i="20"/>
  <c r="BH205" i="20"/>
  <c r="AX205" i="20"/>
  <c r="AF205" i="20"/>
  <c r="R205" i="20"/>
  <c r="EU205" i="20"/>
  <c r="DM205" i="20"/>
  <c r="BW205" i="20"/>
  <c r="AU205" i="20"/>
  <c r="Q205" i="20"/>
  <c r="ET205" i="20"/>
  <c r="DL205" i="20"/>
  <c r="BV205" i="20"/>
  <c r="AT205" i="20"/>
  <c r="J205" i="20"/>
  <c r="ES205" i="20"/>
  <c r="DG205" i="20"/>
  <c r="BS205" i="20"/>
  <c r="AS205" i="20"/>
  <c r="I205" i="20"/>
  <c r="ER205" i="20"/>
  <c r="DF205" i="20"/>
  <c r="BR205" i="20"/>
  <c r="AR205" i="20"/>
  <c r="FG205" i="20"/>
  <c r="CQ205" i="20"/>
  <c r="AC205" i="20"/>
  <c r="FF205" i="20"/>
  <c r="CP205" i="20"/>
  <c r="Z205" i="20"/>
  <c r="FC205" i="20"/>
  <c r="CM205" i="20"/>
  <c r="Y205" i="20"/>
  <c r="FB205" i="20"/>
  <c r="CL205" i="20"/>
  <c r="X205" i="20"/>
  <c r="BG205" i="20"/>
  <c r="BF205" i="20"/>
  <c r="BC205" i="20"/>
  <c r="BB205" i="20"/>
  <c r="EK205" i="20"/>
  <c r="EI205" i="20"/>
  <c r="EJ205" i="20"/>
  <c r="EH205" i="20"/>
  <c r="FB82" i="20"/>
  <c r="ET82" i="20"/>
  <c r="EL82" i="20"/>
  <c r="DP82" i="20"/>
  <c r="DF82" i="20"/>
  <c r="CP82" i="20"/>
  <c r="BZ82" i="20"/>
  <c r="BJ82" i="20"/>
  <c r="BB82" i="20"/>
  <c r="AT82" i="20"/>
  <c r="AF82" i="20"/>
  <c r="T82" i="20"/>
  <c r="FA82" i="20"/>
  <c r="ES82" i="20"/>
  <c r="EK82" i="20"/>
  <c r="DO82" i="20"/>
  <c r="DC82" i="20"/>
  <c r="CM82" i="20"/>
  <c r="BW82" i="20"/>
  <c r="BI82" i="20"/>
  <c r="BA82" i="20"/>
  <c r="AS82" i="20"/>
  <c r="AC82" i="20"/>
  <c r="S82" i="20"/>
  <c r="EZ82" i="20"/>
  <c r="ER82" i="20"/>
  <c r="EJ82" i="20"/>
  <c r="DN82" i="20"/>
  <c r="DB82" i="20"/>
  <c r="CL82" i="20"/>
  <c r="BV82" i="20"/>
  <c r="BH82" i="20"/>
  <c r="AZ82" i="20"/>
  <c r="AR82" i="20"/>
  <c r="Z82" i="20"/>
  <c r="R82" i="20"/>
  <c r="FG82" i="20"/>
  <c r="EY82" i="20"/>
  <c r="CS82" i="20" s="1"/>
  <c r="EQ82" i="20"/>
  <c r="EI82" i="20"/>
  <c r="DM82" i="20"/>
  <c r="CY82" i="20"/>
  <c r="CI82" i="20"/>
  <c r="BS82" i="20"/>
  <c r="BG82" i="20"/>
  <c r="AY82" i="20"/>
  <c r="AQ82" i="20"/>
  <c r="Y82" i="20"/>
  <c r="Q82" i="20"/>
  <c r="FF82" i="20"/>
  <c r="EX82" i="20"/>
  <c r="EP82" i="20"/>
  <c r="EH82" i="20"/>
  <c r="DL82" i="20"/>
  <c r="CX82" i="20"/>
  <c r="CH82" i="20"/>
  <c r="BR82" i="20"/>
  <c r="BF82" i="20"/>
  <c r="AX82" i="20"/>
  <c r="AP82" i="20"/>
  <c r="X82" i="20"/>
  <c r="J82" i="20"/>
  <c r="FE82" i="20"/>
  <c r="EW82" i="20"/>
  <c r="EO82" i="20"/>
  <c r="DY82" i="20"/>
  <c r="DK82" i="20"/>
  <c r="CU82" i="20"/>
  <c r="CE82" i="20"/>
  <c r="BO82" i="20"/>
  <c r="BE82" i="20"/>
  <c r="AW82" i="20"/>
  <c r="AO82" i="20"/>
  <c r="W82" i="20"/>
  <c r="I82" i="20"/>
  <c r="EV82" i="20"/>
  <c r="CT82" i="20"/>
  <c r="AV82" i="20"/>
  <c r="EU82" i="20"/>
  <c r="CC82" i="20" s="1"/>
  <c r="CQ82" i="20"/>
  <c r="AU82" i="20"/>
  <c r="EN82" i="20"/>
  <c r="CD82" i="20"/>
  <c r="AL82" i="20"/>
  <c r="EM82" i="20"/>
  <c r="CA82" i="20"/>
  <c r="AI82" i="20"/>
  <c r="DV82" i="20"/>
  <c r="BN82" i="20"/>
  <c r="V82" i="20"/>
  <c r="FD82" i="20"/>
  <c r="DJ82" i="20"/>
  <c r="BD82" i="20"/>
  <c r="H82" i="20"/>
  <c r="FC82" i="20"/>
  <c r="DS82" i="20"/>
  <c r="DG82" i="20"/>
  <c r="BK82" i="20"/>
  <c r="BC82" i="20"/>
  <c r="U82" i="20"/>
  <c r="BU81" i="20"/>
  <c r="CC81" i="20"/>
  <c r="BT111" i="20"/>
  <c r="BU142" i="20"/>
  <c r="CC142" i="20"/>
  <c r="CR49" i="20"/>
  <c r="CS49" i="20"/>
  <c r="CV204" i="20"/>
  <c r="BL81" i="20"/>
  <c r="BL111" i="20"/>
  <c r="CC111" i="20"/>
  <c r="CF111" i="20"/>
  <c r="BT142" i="20"/>
  <c r="BL142" i="20"/>
  <c r="CN49" i="20"/>
  <c r="CG49" i="20"/>
  <c r="CF49" i="20"/>
  <c r="CC204" i="20"/>
  <c r="BX81" i="20"/>
  <c r="CB81" i="20"/>
  <c r="CJ111" i="20"/>
  <c r="CV111" i="20"/>
  <c r="BU111" i="20"/>
  <c r="CK142" i="20"/>
  <c r="CJ142" i="20"/>
  <c r="BX142" i="20"/>
  <c r="CB142" i="20"/>
  <c r="CV49" i="20"/>
  <c r="BU204" i="20"/>
  <c r="AH142" i="20"/>
  <c r="FE112" i="20"/>
  <c r="EW112" i="20"/>
  <c r="EO112" i="20"/>
  <c r="DY112" i="20"/>
  <c r="DK112" i="20"/>
  <c r="CU112" i="20"/>
  <c r="CE112" i="20"/>
  <c r="BO112" i="20"/>
  <c r="BE112" i="20"/>
  <c r="AW112" i="20"/>
  <c r="AO112" i="20"/>
  <c r="W112" i="20"/>
  <c r="I112" i="20"/>
  <c r="FA112" i="20"/>
  <c r="ES112" i="20"/>
  <c r="EK112" i="20"/>
  <c r="DO112" i="20"/>
  <c r="DC112" i="20"/>
  <c r="CM112" i="20"/>
  <c r="BW112" i="20"/>
  <c r="BI112" i="20"/>
  <c r="BA112" i="20"/>
  <c r="AS112" i="20"/>
  <c r="AC112" i="20"/>
  <c r="S112" i="20"/>
  <c r="FB112" i="20"/>
  <c r="EQ112" i="20"/>
  <c r="DV112" i="20"/>
  <c r="DF112" i="20"/>
  <c r="CI112" i="20"/>
  <c r="BN112" i="20"/>
  <c r="BB112" i="20"/>
  <c r="AQ112" i="20"/>
  <c r="V112" i="20"/>
  <c r="EZ112" i="20"/>
  <c r="EP112" i="20"/>
  <c r="DS112" i="20"/>
  <c r="DB112" i="20"/>
  <c r="CH112" i="20"/>
  <c r="BK112" i="20"/>
  <c r="AZ112" i="20"/>
  <c r="AP112" i="20"/>
  <c r="U112" i="20"/>
  <c r="FF112" i="20"/>
  <c r="ER112" i="20"/>
  <c r="DN112" i="20"/>
  <c r="CQ112" i="20"/>
  <c r="BR112" i="20"/>
  <c r="AX112" i="20"/>
  <c r="Z112" i="20"/>
  <c r="FD112" i="20"/>
  <c r="EN112" i="20"/>
  <c r="DM112" i="20"/>
  <c r="CP112" i="20"/>
  <c r="BJ112" i="20"/>
  <c r="AV112" i="20"/>
  <c r="Y112" i="20"/>
  <c r="FC112" i="20"/>
  <c r="EM112" i="20"/>
  <c r="DL112" i="20"/>
  <c r="CL112" i="20"/>
  <c r="BH112" i="20"/>
  <c r="AU112" i="20"/>
  <c r="X112" i="20"/>
  <c r="EY112" i="20"/>
  <c r="EL112" i="20"/>
  <c r="DJ112" i="20"/>
  <c r="CD112" i="20"/>
  <c r="BG112" i="20"/>
  <c r="AT112" i="20"/>
  <c r="T112" i="20"/>
  <c r="EX112" i="20"/>
  <c r="EJ112" i="20"/>
  <c r="DG112" i="20"/>
  <c r="CA112" i="20"/>
  <c r="BF112" i="20"/>
  <c r="AR112" i="20"/>
  <c r="R112" i="20"/>
  <c r="EV112" i="20"/>
  <c r="EI112" i="20"/>
  <c r="CY112" i="20"/>
  <c r="BZ112" i="20"/>
  <c r="BD112" i="20"/>
  <c r="AL112" i="20"/>
  <c r="Q112" i="20"/>
  <c r="BV112" i="20"/>
  <c r="FG112" i="20"/>
  <c r="BS112" i="20"/>
  <c r="BT112" i="20" s="1"/>
  <c r="EU112" i="20"/>
  <c r="BC112" i="20"/>
  <c r="ET112" i="20"/>
  <c r="AY112" i="20"/>
  <c r="EH112" i="20"/>
  <c r="AI112" i="20"/>
  <c r="DP112" i="20"/>
  <c r="AF112" i="20"/>
  <c r="CX112" i="20"/>
  <c r="CT112" i="20"/>
  <c r="J112" i="20"/>
  <c r="H112" i="20"/>
  <c r="CN81" i="20"/>
  <c r="BY81" i="20"/>
  <c r="CR81" i="20"/>
  <c r="BP81" i="20"/>
  <c r="FG143" i="20"/>
  <c r="EY143" i="20"/>
  <c r="EQ143" i="20"/>
  <c r="EI143" i="20"/>
  <c r="DM143" i="20"/>
  <c r="CY143" i="20"/>
  <c r="CI143" i="20"/>
  <c r="BS143" i="20"/>
  <c r="BG143" i="20"/>
  <c r="AY143" i="20"/>
  <c r="AQ143" i="20"/>
  <c r="Y143" i="20"/>
  <c r="Q143" i="20"/>
  <c r="FF143" i="20"/>
  <c r="EX143" i="20"/>
  <c r="EP143" i="20"/>
  <c r="EH143" i="20"/>
  <c r="DL143" i="20"/>
  <c r="CX143" i="20"/>
  <c r="CH143" i="20"/>
  <c r="BR143" i="20"/>
  <c r="BF143" i="20"/>
  <c r="AX143" i="20"/>
  <c r="AP143" i="20"/>
  <c r="X143" i="20"/>
  <c r="J143" i="20"/>
  <c r="FE143" i="20"/>
  <c r="EW143" i="20"/>
  <c r="EO143" i="20"/>
  <c r="DY143" i="20"/>
  <c r="DK143" i="20"/>
  <c r="CU143" i="20"/>
  <c r="CE143" i="20"/>
  <c r="BO143" i="20"/>
  <c r="BE143" i="20"/>
  <c r="AW143" i="20"/>
  <c r="AO143" i="20"/>
  <c r="W143" i="20"/>
  <c r="I143" i="20"/>
  <c r="FD143" i="20"/>
  <c r="EV143" i="20"/>
  <c r="EN143" i="20"/>
  <c r="DV143" i="20"/>
  <c r="DJ143" i="20"/>
  <c r="CT143" i="20"/>
  <c r="CD143" i="20"/>
  <c r="BN143" i="20"/>
  <c r="BD143" i="20"/>
  <c r="AV143" i="20"/>
  <c r="AL143" i="20"/>
  <c r="V143" i="20"/>
  <c r="H143" i="20"/>
  <c r="FC143" i="20"/>
  <c r="EU143" i="20"/>
  <c r="EM143" i="20"/>
  <c r="DS143" i="20"/>
  <c r="DG143" i="20"/>
  <c r="CQ143" i="20"/>
  <c r="CA143" i="20"/>
  <c r="BK143" i="20"/>
  <c r="BC143" i="20"/>
  <c r="AU143" i="20"/>
  <c r="AI143" i="20"/>
  <c r="U143" i="20"/>
  <c r="FA143" i="20"/>
  <c r="ES143" i="20"/>
  <c r="EK143" i="20"/>
  <c r="DO143" i="20"/>
  <c r="DC143" i="20"/>
  <c r="CM143" i="20"/>
  <c r="BW143" i="20"/>
  <c r="BI143" i="20"/>
  <c r="BA143" i="20"/>
  <c r="AS143" i="20"/>
  <c r="AC143" i="20"/>
  <c r="S143" i="20"/>
  <c r="DP143" i="20"/>
  <c r="BJ143" i="20"/>
  <c r="T143" i="20"/>
  <c r="DN143" i="20"/>
  <c r="BH143" i="20"/>
  <c r="R143" i="20"/>
  <c r="FB143" i="20"/>
  <c r="DA143" i="20" s="1"/>
  <c r="DF143" i="20"/>
  <c r="BB143" i="20"/>
  <c r="EZ143" i="20"/>
  <c r="DB143" i="20"/>
  <c r="AZ143" i="20"/>
  <c r="ET143" i="20"/>
  <c r="CP143" i="20"/>
  <c r="AT143" i="20"/>
  <c r="EL143" i="20"/>
  <c r="BZ143" i="20"/>
  <c r="AF143" i="20"/>
  <c r="AG143" i="20" s="1"/>
  <c r="ER143" i="20"/>
  <c r="BQ143" i="20" s="1"/>
  <c r="EJ143" i="20"/>
  <c r="CL143" i="20"/>
  <c r="BV143" i="20"/>
  <c r="AR143" i="20"/>
  <c r="Z143" i="20"/>
  <c r="D144" i="20"/>
  <c r="A144" i="20" s="1"/>
  <c r="F143" i="20"/>
  <c r="BQ142" i="20"/>
  <c r="CN142" i="20"/>
  <c r="BY142" i="20"/>
  <c r="CR142" i="20"/>
  <c r="CJ49" i="20"/>
  <c r="CO49" i="20"/>
  <c r="BL204" i="20"/>
  <c r="CK204" i="20"/>
  <c r="FB50" i="20"/>
  <c r="ET50" i="20"/>
  <c r="EL50" i="20"/>
  <c r="DP50" i="20"/>
  <c r="DF50" i="20"/>
  <c r="CP50" i="20"/>
  <c r="BZ50" i="20"/>
  <c r="BJ50" i="20"/>
  <c r="BB50" i="20"/>
  <c r="AT50" i="20"/>
  <c r="AF50" i="20"/>
  <c r="T50" i="20"/>
  <c r="FA50" i="20"/>
  <c r="ES50" i="20"/>
  <c r="EK50" i="20"/>
  <c r="DO50" i="20"/>
  <c r="DC50" i="20"/>
  <c r="CM50" i="20"/>
  <c r="BW50" i="20"/>
  <c r="BI50" i="20"/>
  <c r="BA50" i="20"/>
  <c r="AS50" i="20"/>
  <c r="AC50" i="20"/>
  <c r="S50" i="20"/>
  <c r="EZ50" i="20"/>
  <c r="ER50" i="20"/>
  <c r="EJ50" i="20"/>
  <c r="DN50" i="20"/>
  <c r="DB50" i="20"/>
  <c r="CL50" i="20"/>
  <c r="BV50" i="20"/>
  <c r="BH50" i="20"/>
  <c r="AZ50" i="20"/>
  <c r="AR50" i="20"/>
  <c r="Z50" i="20"/>
  <c r="R50" i="20"/>
  <c r="FF50" i="20"/>
  <c r="EX50" i="20"/>
  <c r="EP50" i="20"/>
  <c r="EH50" i="20"/>
  <c r="DL50" i="20"/>
  <c r="CX50" i="20"/>
  <c r="CH50" i="20"/>
  <c r="BR50" i="20"/>
  <c r="BF50" i="20"/>
  <c r="AX50" i="20"/>
  <c r="AP50" i="20"/>
  <c r="X50" i="20"/>
  <c r="J50" i="20"/>
  <c r="EY50" i="20"/>
  <c r="EI50" i="20"/>
  <c r="CY50" i="20"/>
  <c r="BS50" i="20"/>
  <c r="AY50" i="20"/>
  <c r="Y50" i="20"/>
  <c r="EW50" i="20"/>
  <c r="DY50" i="20"/>
  <c r="CU50" i="20"/>
  <c r="BO50" i="20"/>
  <c r="AW50" i="20"/>
  <c r="W50" i="20"/>
  <c r="EV50" i="20"/>
  <c r="DV50" i="20"/>
  <c r="CT50" i="20"/>
  <c r="BN50" i="20"/>
  <c r="AV50" i="20"/>
  <c r="V50" i="20"/>
  <c r="EU50" i="20"/>
  <c r="DS50" i="20"/>
  <c r="CQ50" i="20"/>
  <c r="CR50" i="20" s="1"/>
  <c r="BK50" i="20"/>
  <c r="AU50" i="20"/>
  <c r="U50" i="20"/>
  <c r="FG50" i="20"/>
  <c r="EQ50" i="20"/>
  <c r="DM50" i="20"/>
  <c r="CI50" i="20"/>
  <c r="BG50" i="20"/>
  <c r="AQ50" i="20"/>
  <c r="Q50" i="20"/>
  <c r="FE50" i="20"/>
  <c r="EO50" i="20"/>
  <c r="DK50" i="20"/>
  <c r="CE50" i="20"/>
  <c r="BE50" i="20"/>
  <c r="AO50" i="20"/>
  <c r="I50" i="20"/>
  <c r="FD50" i="20"/>
  <c r="EN50" i="20"/>
  <c r="DJ50" i="20"/>
  <c r="CD50" i="20"/>
  <c r="BD50" i="20"/>
  <c r="AL50" i="20"/>
  <c r="H50" i="20"/>
  <c r="BC50" i="20"/>
  <c r="AI50" i="20"/>
  <c r="FC50" i="20"/>
  <c r="EM50" i="20"/>
  <c r="DG50" i="20"/>
  <c r="CA50" i="20"/>
  <c r="CW81" i="20"/>
  <c r="CW142" i="20"/>
  <c r="BY49" i="20"/>
  <c r="BQ204" i="20"/>
  <c r="CB204" i="20"/>
  <c r="CV81" i="20"/>
  <c r="CG111" i="20"/>
  <c r="CS111" i="20"/>
  <c r="BX111" i="20"/>
  <c r="CF142" i="20"/>
  <c r="BM49" i="20"/>
  <c r="BY204" i="20"/>
  <c r="CR204" i="20"/>
  <c r="BP204" i="20"/>
  <c r="CW204" i="20"/>
  <c r="DA49" i="20"/>
  <c r="DU49" i="20"/>
  <c r="DD174" i="20"/>
  <c r="DH49" i="20"/>
  <c r="AN174" i="20"/>
  <c r="DU174" i="20"/>
  <c r="AJ49" i="20"/>
  <c r="AJ174" i="20"/>
  <c r="DA174" i="20"/>
  <c r="DH174" i="20"/>
  <c r="N49" i="20"/>
  <c r="AD174" i="20"/>
  <c r="N174" i="20"/>
  <c r="AE49" i="20"/>
  <c r="AA49" i="20"/>
  <c r="AG49" i="20"/>
  <c r="AB174" i="20"/>
  <c r="AG174" i="20"/>
  <c r="EA174" i="20"/>
  <c r="AM49" i="20"/>
  <c r="AD49" i="20"/>
  <c r="DQ111" i="20"/>
  <c r="AN111" i="20"/>
  <c r="DZ174" i="20"/>
  <c r="DQ174" i="20"/>
  <c r="L174" i="20"/>
  <c r="AE174" i="20"/>
  <c r="DW174" i="20"/>
  <c r="DQ49" i="20"/>
  <c r="AA174" i="20"/>
  <c r="AM174" i="20"/>
  <c r="AH174" i="20"/>
  <c r="AH49" i="20"/>
  <c r="O49" i="20"/>
  <c r="CZ174" i="20"/>
  <c r="AK174" i="20"/>
  <c r="DE174" i="20"/>
  <c r="DX174" i="20"/>
  <c r="DI174" i="20"/>
  <c r="DR49" i="20"/>
  <c r="AK49" i="20"/>
  <c r="K174" i="20"/>
  <c r="DD49" i="20"/>
  <c r="A50" i="20"/>
  <c r="ED175" i="20"/>
  <c r="B176" i="20"/>
  <c r="A176" i="20" s="1"/>
  <c r="EF175" i="20"/>
  <c r="EE175" i="20"/>
  <c r="B207" i="20"/>
  <c r="EE206" i="20"/>
  <c r="EF206" i="20"/>
  <c r="ED206" i="20"/>
  <c r="DT49" i="20"/>
  <c r="D51" i="20"/>
  <c r="A51" i="20" s="1"/>
  <c r="F50" i="20"/>
  <c r="AG204" i="20"/>
  <c r="AN81" i="20"/>
  <c r="AM111" i="20"/>
  <c r="AA111" i="20"/>
  <c r="M111" i="20"/>
  <c r="DU111" i="20"/>
  <c r="DH111" i="20"/>
  <c r="AH111" i="20"/>
  <c r="K111" i="20"/>
  <c r="EA111" i="20"/>
  <c r="AD111" i="20"/>
  <c r="DI111" i="20"/>
  <c r="DA111" i="20"/>
  <c r="DR111" i="20"/>
  <c r="N111" i="20"/>
  <c r="AE111" i="20"/>
  <c r="DZ111" i="20"/>
  <c r="DD111" i="20"/>
  <c r="AG111" i="20"/>
  <c r="A112" i="20"/>
  <c r="D113" i="20"/>
  <c r="F112" i="20"/>
  <c r="AJ111" i="20"/>
  <c r="DT111" i="20"/>
  <c r="DW111" i="20"/>
  <c r="AK111" i="20"/>
  <c r="DX111" i="20"/>
  <c r="CZ111" i="20"/>
  <c r="DE111" i="20"/>
  <c r="O111" i="20"/>
  <c r="L111" i="20"/>
  <c r="DR204" i="20"/>
  <c r="DA204" i="20"/>
  <c r="DH236" i="20"/>
  <c r="DH204" i="20"/>
  <c r="DD204" i="20"/>
  <c r="AE236" i="20"/>
  <c r="DI236" i="20"/>
  <c r="O204" i="20"/>
  <c r="DQ236" i="20"/>
  <c r="DU236" i="20"/>
  <c r="AD204" i="20"/>
  <c r="AB236" i="20"/>
  <c r="N204" i="20"/>
  <c r="AE204" i="20"/>
  <c r="AJ236" i="20"/>
  <c r="DQ204" i="20"/>
  <c r="DD236" i="20"/>
  <c r="DR236" i="20"/>
  <c r="M204" i="20"/>
  <c r="K204" i="20"/>
  <c r="AB204" i="20"/>
  <c r="EA204" i="20"/>
  <c r="O236" i="20"/>
  <c r="K236" i="20"/>
  <c r="M81" i="20"/>
  <c r="DE204" i="20"/>
  <c r="AM20" i="20"/>
  <c r="AF24" i="10" s="1"/>
  <c r="DZ236" i="20"/>
  <c r="AK236" i="20"/>
  <c r="AD236" i="20"/>
  <c r="AK204" i="20"/>
  <c r="AJ204" i="20"/>
  <c r="AH204" i="20"/>
  <c r="DI204" i="20"/>
  <c r="CZ236" i="20"/>
  <c r="AM236" i="20"/>
  <c r="DT236" i="20"/>
  <c r="AA236" i="20"/>
  <c r="L204" i="20"/>
  <c r="DE236" i="20"/>
  <c r="AN204" i="20"/>
  <c r="AA204" i="20"/>
  <c r="DX236" i="20"/>
  <c r="AN236" i="20"/>
  <c r="AH236" i="20"/>
  <c r="EF236" i="20"/>
  <c r="EE236" i="20"/>
  <c r="CZ20" i="20"/>
  <c r="R24" i="32" s="1"/>
  <c r="DT204" i="20"/>
  <c r="CZ204" i="20"/>
  <c r="DW236" i="20"/>
  <c r="L236" i="20"/>
  <c r="DA236" i="20"/>
  <c r="EA236" i="20"/>
  <c r="AG236" i="20"/>
  <c r="DW204" i="20"/>
  <c r="DQ20" i="20"/>
  <c r="H24" i="33" s="1"/>
  <c r="DX204" i="20"/>
  <c r="DU204" i="20"/>
  <c r="DZ204" i="20"/>
  <c r="D206" i="20"/>
  <c r="F205" i="20"/>
  <c r="A205" i="20"/>
  <c r="AB81" i="20"/>
  <c r="AM204" i="20"/>
  <c r="F82" i="20"/>
  <c r="D83" i="20"/>
  <c r="M236" i="20"/>
  <c r="N236" i="20"/>
  <c r="B238" i="20"/>
  <c r="ED237" i="20"/>
  <c r="A237" i="20"/>
  <c r="B29" i="44"/>
  <c r="DH81" i="20"/>
  <c r="F21" i="20"/>
  <c r="D22" i="20"/>
  <c r="D177" i="20"/>
  <c r="F176" i="20"/>
  <c r="DD20" i="20"/>
  <c r="H24" i="32" s="1"/>
  <c r="ED51" i="20"/>
  <c r="EE51" i="20"/>
  <c r="B52" i="20"/>
  <c r="EF51" i="20"/>
  <c r="AK20" i="20"/>
  <c r="AA24" i="10" s="1"/>
  <c r="AJ81" i="20"/>
  <c r="AJ20" i="20"/>
  <c r="Z24" i="10" s="1"/>
  <c r="DE20" i="20"/>
  <c r="I24" i="32" s="1"/>
  <c r="N20" i="20"/>
  <c r="M24" i="30" s="1"/>
  <c r="AH20" i="20"/>
  <c r="U24" i="10" s="1"/>
  <c r="DX20" i="20"/>
  <c r="U24" i="33" s="1"/>
  <c r="M20" i="20"/>
  <c r="L24" i="30" s="1"/>
  <c r="EF21" i="20"/>
  <c r="EE21" i="20"/>
  <c r="A21" i="20"/>
  <c r="ED21" i="20"/>
  <c r="B22" i="20"/>
  <c r="L20" i="20"/>
  <c r="K24" i="30" s="1"/>
  <c r="DH20" i="20"/>
  <c r="DT20" i="20"/>
  <c r="N24" i="33" s="1"/>
  <c r="DI20" i="20"/>
  <c r="ED114" i="20"/>
  <c r="B115" i="20"/>
  <c r="EF114" i="20"/>
  <c r="EE114" i="20"/>
  <c r="AE20" i="20"/>
  <c r="O24" i="10" s="1"/>
  <c r="DW20" i="20"/>
  <c r="T24" i="33" s="1"/>
  <c r="DU20" i="20"/>
  <c r="O24" i="33" s="1"/>
  <c r="AB20" i="20"/>
  <c r="I24" i="10" s="1"/>
  <c r="AA20" i="20"/>
  <c r="H24" i="10" s="1"/>
  <c r="AN20" i="20"/>
  <c r="AG24" i="10" s="1"/>
  <c r="AD20" i="20"/>
  <c r="N24" i="10" s="1"/>
  <c r="AG20" i="20"/>
  <c r="T24" i="10" s="1"/>
  <c r="O20" i="20"/>
  <c r="N24" i="30" s="1"/>
  <c r="DA20" i="20"/>
  <c r="S24" i="32" s="1"/>
  <c r="EA20" i="20"/>
  <c r="AA24" i="33" s="1"/>
  <c r="DZ20" i="20"/>
  <c r="Z24" i="33" s="1"/>
  <c r="K20" i="20"/>
  <c r="J24" i="30" s="1"/>
  <c r="AG81" i="20"/>
  <c r="AH81" i="20"/>
  <c r="DD81" i="20"/>
  <c r="EA81" i="20"/>
  <c r="DE81" i="20"/>
  <c r="N81" i="20"/>
  <c r="O81" i="20"/>
  <c r="AE81" i="20"/>
  <c r="AK81" i="20"/>
  <c r="EF82" i="20"/>
  <c r="EE82" i="20"/>
  <c r="B83" i="20"/>
  <c r="ED82" i="20"/>
  <c r="A82" i="20"/>
  <c r="EF144" i="20"/>
  <c r="EE144" i="20"/>
  <c r="ED144" i="20"/>
  <c r="B145" i="20"/>
  <c r="DR81" i="20"/>
  <c r="DT81" i="20"/>
  <c r="DU81" i="20"/>
  <c r="L81" i="20"/>
  <c r="DW81" i="20"/>
  <c r="AM81" i="20"/>
  <c r="F239" i="20"/>
  <c r="D240" i="20"/>
  <c r="K81" i="20"/>
  <c r="DX81" i="20"/>
  <c r="DA81" i="20"/>
  <c r="DI81" i="20"/>
  <c r="CZ81" i="20"/>
  <c r="DQ81" i="20"/>
  <c r="DZ81" i="20"/>
  <c r="AA81" i="20"/>
  <c r="CR175" i="20" l="1"/>
  <c r="AB175" i="20"/>
  <c r="CN175" i="20"/>
  <c r="AD175" i="20"/>
  <c r="BQ175" i="20"/>
  <c r="CK21" i="20"/>
  <c r="AD143" i="20"/>
  <c r="CO50" i="20"/>
  <c r="AA175" i="20"/>
  <c r="CJ175" i="20"/>
  <c r="BM21" i="20"/>
  <c r="AN175" i="20"/>
  <c r="CO175" i="20"/>
  <c r="DZ175" i="20"/>
  <c r="CF175" i="20"/>
  <c r="DE143" i="20"/>
  <c r="DI50" i="20"/>
  <c r="CK82" i="20"/>
  <c r="Q25" i="29"/>
  <c r="AA25" i="31"/>
  <c r="R25" i="31"/>
  <c r="L25" i="29"/>
  <c r="K25" i="10"/>
  <c r="S25" i="33"/>
  <c r="Z25" i="31"/>
  <c r="Q25" i="31"/>
  <c r="X25" i="31"/>
  <c r="AE25" i="10"/>
  <c r="G25" i="30"/>
  <c r="AC25" i="33"/>
  <c r="U25" i="31"/>
  <c r="Q25" i="10"/>
  <c r="Y25" i="33"/>
  <c r="O25" i="32"/>
  <c r="G25" i="32"/>
  <c r="S25" i="31"/>
  <c r="I25" i="30"/>
  <c r="E25" i="33"/>
  <c r="Q25" i="32"/>
  <c r="E25" i="32"/>
  <c r="AK25" i="10"/>
  <c r="W25" i="33"/>
  <c r="W25" i="10"/>
  <c r="K25" i="33"/>
  <c r="AI25" i="10"/>
  <c r="M25" i="10"/>
  <c r="E25" i="29"/>
  <c r="G25" i="33"/>
  <c r="Y25" i="31"/>
  <c r="O25" i="29"/>
  <c r="AC25" i="10"/>
  <c r="CK143" i="20"/>
  <c r="Q25" i="33"/>
  <c r="J25" i="29"/>
  <c r="S25" i="10"/>
  <c r="E25" i="10"/>
  <c r="M25" i="33"/>
  <c r="P25" i="29"/>
  <c r="G25" i="10"/>
  <c r="W25" i="31"/>
  <c r="K25" i="29"/>
  <c r="Y25" i="10"/>
  <c r="E25" i="30"/>
  <c r="T25" i="31"/>
  <c r="G25" i="29"/>
  <c r="DQ143" i="20"/>
  <c r="CB82" i="20"/>
  <c r="U25" i="29"/>
  <c r="DU143" i="20"/>
  <c r="BM50" i="20"/>
  <c r="S25" i="29"/>
  <c r="DT143" i="20"/>
  <c r="H25" i="29"/>
  <c r="T25" i="29"/>
  <c r="DW175" i="20"/>
  <c r="AA143" i="20"/>
  <c r="DW143" i="20"/>
  <c r="BL175" i="20"/>
  <c r="AJ143" i="20"/>
  <c r="DZ143" i="20"/>
  <c r="CZ143" i="20"/>
  <c r="CV21" i="20"/>
  <c r="CB175" i="20"/>
  <c r="BT175" i="20"/>
  <c r="AG50" i="20"/>
  <c r="DE50" i="20"/>
  <c r="BU175" i="20"/>
  <c r="BU143" i="20"/>
  <c r="AM143" i="20"/>
  <c r="BU21" i="20"/>
  <c r="DD50" i="20"/>
  <c r="AK143" i="20"/>
  <c r="DW50" i="20"/>
  <c r="DD143" i="20"/>
  <c r="AM50" i="20"/>
  <c r="CC50" i="20"/>
  <c r="CB50" i="20"/>
  <c r="AD50" i="20"/>
  <c r="O143" i="20"/>
  <c r="BP143" i="20"/>
  <c r="K143" i="20"/>
  <c r="CV237" i="20"/>
  <c r="BY21" i="20"/>
  <c r="CS50" i="20"/>
  <c r="DH143" i="20"/>
  <c r="L143" i="20"/>
  <c r="EA143" i="20"/>
  <c r="CR237" i="20"/>
  <c r="BQ21" i="20"/>
  <c r="N143" i="20"/>
  <c r="CV50" i="20"/>
  <c r="DR143" i="20"/>
  <c r="BP237" i="20"/>
  <c r="CW50" i="20"/>
  <c r="CW205" i="20"/>
  <c r="BX175" i="20"/>
  <c r="BL50" i="20"/>
  <c r="CW143" i="20"/>
  <c r="CC21" i="20"/>
  <c r="DX143" i="20"/>
  <c r="BQ112" i="20"/>
  <c r="CO21" i="20"/>
  <c r="AB143" i="20"/>
  <c r="M143" i="20"/>
  <c r="BQ237" i="20"/>
  <c r="CS21" i="20"/>
  <c r="BL82" i="20"/>
  <c r="AH143" i="20"/>
  <c r="BQ205" i="20"/>
  <c r="CN237" i="20"/>
  <c r="CR21" i="20"/>
  <c r="CC175" i="20"/>
  <c r="CZ50" i="20"/>
  <c r="BU237" i="20"/>
  <c r="CO237" i="20"/>
  <c r="DI143" i="20"/>
  <c r="CV143" i="20"/>
  <c r="AN143" i="20"/>
  <c r="BT143" i="20"/>
  <c r="BM82" i="20"/>
  <c r="BY237" i="20"/>
  <c r="BX21" i="20"/>
  <c r="AE143" i="20"/>
  <c r="CN21" i="20"/>
  <c r="AB50" i="20"/>
  <c r="CJ50" i="20"/>
  <c r="CP176" i="20"/>
  <c r="ER176" i="20"/>
  <c r="CM176" i="20"/>
  <c r="AZ176" i="20"/>
  <c r="DC176" i="20"/>
  <c r="FB176" i="20"/>
  <c r="V176" i="20"/>
  <c r="DV176" i="20"/>
  <c r="BE176" i="20"/>
  <c r="FE176" i="20"/>
  <c r="CX176" i="20"/>
  <c r="AQ176" i="20"/>
  <c r="EQ176" i="20"/>
  <c r="CK175" i="20"/>
  <c r="CF50" i="20"/>
  <c r="CB143" i="20"/>
  <c r="AT176" i="20"/>
  <c r="R176" i="20"/>
  <c r="U176" i="20"/>
  <c r="BV176" i="20"/>
  <c r="EK176" i="20"/>
  <c r="AI176" i="20"/>
  <c r="AL176" i="20"/>
  <c r="EN176" i="20"/>
  <c r="BO176" i="20"/>
  <c r="J176" i="20"/>
  <c r="DL176" i="20"/>
  <c r="AY176" i="20"/>
  <c r="EY176" i="20"/>
  <c r="CJ205" i="20"/>
  <c r="BL237" i="20"/>
  <c r="BT237" i="20"/>
  <c r="CC237" i="20"/>
  <c r="CB237" i="20"/>
  <c r="BP21" i="20"/>
  <c r="DO176" i="20"/>
  <c r="BJ176" i="20"/>
  <c r="AU176" i="20"/>
  <c r="DB176" i="20"/>
  <c r="FA176" i="20"/>
  <c r="BC176" i="20"/>
  <c r="AV176" i="20"/>
  <c r="EV176" i="20"/>
  <c r="CE176" i="20"/>
  <c r="X176" i="20"/>
  <c r="EH176" i="20"/>
  <c r="BG176" i="20"/>
  <c r="FG176" i="20"/>
  <c r="BM237" i="20"/>
  <c r="CF21" i="20"/>
  <c r="CN50" i="20"/>
  <c r="BY112" i="20"/>
  <c r="AS176" i="20"/>
  <c r="ES176" i="20"/>
  <c r="BK176" i="20"/>
  <c r="EJ176" i="20"/>
  <c r="AF176" i="20"/>
  <c r="CA176" i="20"/>
  <c r="BD176" i="20"/>
  <c r="FD176" i="20"/>
  <c r="CU176" i="20"/>
  <c r="AP176" i="20"/>
  <c r="EP176" i="20"/>
  <c r="BS176" i="20"/>
  <c r="CV175" i="20"/>
  <c r="CG175" i="20"/>
  <c r="CS175" i="20"/>
  <c r="CK112" i="20"/>
  <c r="CJ82" i="20"/>
  <c r="BX82" i="20"/>
  <c r="DN176" i="20"/>
  <c r="S176" i="20"/>
  <c r="CQ176" i="20"/>
  <c r="EZ176" i="20"/>
  <c r="BB176" i="20"/>
  <c r="DG176" i="20"/>
  <c r="BN176" i="20"/>
  <c r="I176" i="20"/>
  <c r="DK176" i="20"/>
  <c r="AX176" i="20"/>
  <c r="EX176" i="20"/>
  <c r="CI176" i="20"/>
  <c r="CS237" i="20"/>
  <c r="BT21" i="20"/>
  <c r="CS112" i="20"/>
  <c r="BH176" i="20"/>
  <c r="CL176" i="20"/>
  <c r="DS176" i="20"/>
  <c r="AC176" i="20"/>
  <c r="BZ176" i="20"/>
  <c r="EM176" i="20"/>
  <c r="CD176" i="20"/>
  <c r="W176" i="20"/>
  <c r="DY176" i="20"/>
  <c r="BF176" i="20"/>
  <c r="FF176" i="20"/>
  <c r="CY176" i="20"/>
  <c r="BT205" i="20"/>
  <c r="CJ237" i="20"/>
  <c r="BX237" i="20"/>
  <c r="CW237" i="20"/>
  <c r="CG21" i="20"/>
  <c r="BL21" i="20"/>
  <c r="CJ21" i="20"/>
  <c r="BP175" i="20"/>
  <c r="M50" i="20"/>
  <c r="O50" i="20"/>
  <c r="CN143" i="20"/>
  <c r="CC143" i="20"/>
  <c r="BL112" i="20"/>
  <c r="BP112" i="20"/>
  <c r="CW82" i="20"/>
  <c r="DP176" i="20"/>
  <c r="ET176" i="20"/>
  <c r="EU176" i="20"/>
  <c r="BA176" i="20"/>
  <c r="DF176" i="20"/>
  <c r="FC176" i="20"/>
  <c r="CT176" i="20"/>
  <c r="AO176" i="20"/>
  <c r="EO176" i="20"/>
  <c r="BR176" i="20"/>
  <c r="Q176" i="20"/>
  <c r="DM176" i="20"/>
  <c r="CG237" i="20"/>
  <c r="CK237" i="20"/>
  <c r="CB21" i="20"/>
  <c r="CW175" i="20"/>
  <c r="ER238" i="20"/>
  <c r="EN238" i="20"/>
  <c r="BI238" i="20"/>
  <c r="DB238" i="20"/>
  <c r="EX238" i="20"/>
  <c r="AQ238" i="20"/>
  <c r="BO238" i="20"/>
  <c r="BR238" i="20"/>
  <c r="V238" i="20"/>
  <c r="DL238" i="20"/>
  <c r="DJ238" i="20"/>
  <c r="BB238" i="20"/>
  <c r="CA238" i="20"/>
  <c r="EJ238" i="20"/>
  <c r="DV238" i="20"/>
  <c r="BA238" i="20"/>
  <c r="CL238" i="20"/>
  <c r="EL238" i="20"/>
  <c r="Y238" i="20"/>
  <c r="BE238" i="20"/>
  <c r="AX238" i="20"/>
  <c r="FE238" i="20"/>
  <c r="CH238" i="20"/>
  <c r="BD238" i="20"/>
  <c r="ET238" i="20"/>
  <c r="BZ238" i="20"/>
  <c r="FG238" i="20"/>
  <c r="FB238" i="20"/>
  <c r="AS238" i="20"/>
  <c r="BV238" i="20"/>
  <c r="DM238" i="20"/>
  <c r="Q238" i="20"/>
  <c r="AW238" i="20"/>
  <c r="X238" i="20"/>
  <c r="DS238" i="20"/>
  <c r="BF238" i="20"/>
  <c r="H238" i="20"/>
  <c r="AL238" i="20"/>
  <c r="AF238" i="20"/>
  <c r="EY238" i="20"/>
  <c r="EO238" i="20"/>
  <c r="AC238" i="20"/>
  <c r="BH238" i="20"/>
  <c r="CY238" i="20"/>
  <c r="EU238" i="20"/>
  <c r="AO238" i="20"/>
  <c r="FF238" i="20"/>
  <c r="CQ238" i="20"/>
  <c r="AP238" i="20"/>
  <c r="DG238" i="20"/>
  <c r="ES238" i="20"/>
  <c r="EQ238" i="20"/>
  <c r="DO238" i="20"/>
  <c r="S238" i="20"/>
  <c r="AZ238" i="20"/>
  <c r="CI238" i="20"/>
  <c r="EH238" i="20"/>
  <c r="W238" i="20"/>
  <c r="DY238" i="20"/>
  <c r="BK238" i="20"/>
  <c r="J238" i="20"/>
  <c r="BC238" i="20"/>
  <c r="AI238" i="20"/>
  <c r="EI238" i="20"/>
  <c r="DC238" i="20"/>
  <c r="FA238" i="20"/>
  <c r="AR238" i="20"/>
  <c r="BS238" i="20"/>
  <c r="DK238" i="20"/>
  <c r="I238" i="20"/>
  <c r="CT238" i="20"/>
  <c r="AU238" i="20"/>
  <c r="DP238" i="20"/>
  <c r="FC238" i="20"/>
  <c r="DF238" i="20"/>
  <c r="FD238" i="20"/>
  <c r="CM238" i="20"/>
  <c r="EM238" i="20"/>
  <c r="Z238" i="20"/>
  <c r="BG238" i="20"/>
  <c r="CU238" i="20"/>
  <c r="EK238" i="20"/>
  <c r="BN238" i="20"/>
  <c r="U238" i="20"/>
  <c r="BJ238" i="20"/>
  <c r="CP238" i="20"/>
  <c r="EP238" i="20"/>
  <c r="EZ238" i="20"/>
  <c r="EV238" i="20"/>
  <c r="BW238" i="20"/>
  <c r="DN238" i="20"/>
  <c r="R238" i="20"/>
  <c r="AY238" i="20"/>
  <c r="CE238" i="20"/>
  <c r="CX238" i="20"/>
  <c r="AV238" i="20"/>
  <c r="EW238" i="20"/>
  <c r="T238" i="20"/>
  <c r="AT238" i="20"/>
  <c r="CD238" i="20"/>
  <c r="DY22" i="20"/>
  <c r="DK22" i="20"/>
  <c r="CU22" i="20"/>
  <c r="CE22" i="20"/>
  <c r="BO22" i="20"/>
  <c r="BE22" i="20"/>
  <c r="AW22" i="20"/>
  <c r="AO22" i="20"/>
  <c r="W22" i="20"/>
  <c r="I22" i="20"/>
  <c r="DV22" i="20"/>
  <c r="DJ22" i="20"/>
  <c r="CT22" i="20"/>
  <c r="CD22" i="20"/>
  <c r="BN22" i="20"/>
  <c r="BD22" i="20"/>
  <c r="AV22" i="20"/>
  <c r="AL22" i="20"/>
  <c r="V22" i="20"/>
  <c r="H22" i="20"/>
  <c r="DS22" i="20"/>
  <c r="DG22" i="20"/>
  <c r="CQ22" i="20"/>
  <c r="CA22" i="20"/>
  <c r="BK22" i="20"/>
  <c r="BC22" i="20"/>
  <c r="AU22" i="20"/>
  <c r="AI22" i="20"/>
  <c r="U22" i="20"/>
  <c r="DP22" i="20"/>
  <c r="DF22" i="20"/>
  <c r="CP22" i="20"/>
  <c r="BZ22" i="20"/>
  <c r="BJ22" i="20"/>
  <c r="BB22" i="20"/>
  <c r="AT22" i="20"/>
  <c r="AF22" i="20"/>
  <c r="T22" i="20"/>
  <c r="DO22" i="20"/>
  <c r="DC22" i="20"/>
  <c r="CM22" i="20"/>
  <c r="BW22" i="20"/>
  <c r="BI22" i="20"/>
  <c r="BA22" i="20"/>
  <c r="AS22" i="20"/>
  <c r="AC22" i="20"/>
  <c r="S22" i="20"/>
  <c r="DN22" i="20"/>
  <c r="DB22" i="20"/>
  <c r="CL22" i="20"/>
  <c r="BV22" i="20"/>
  <c r="BH22" i="20"/>
  <c r="AZ22" i="20"/>
  <c r="AR22" i="20"/>
  <c r="Z22" i="20"/>
  <c r="R22" i="20"/>
  <c r="DM22" i="20"/>
  <c r="CY22" i="20"/>
  <c r="CI22" i="20"/>
  <c r="BS22" i="20"/>
  <c r="BG22" i="20"/>
  <c r="AY22" i="20"/>
  <c r="AQ22" i="20"/>
  <c r="Y22" i="20"/>
  <c r="Q22" i="20"/>
  <c r="BF22" i="20"/>
  <c r="AX22" i="20"/>
  <c r="AP22" i="20"/>
  <c r="X22" i="20"/>
  <c r="DL22" i="20"/>
  <c r="J22" i="20"/>
  <c r="CX22" i="20"/>
  <c r="CH22" i="20"/>
  <c r="BR22" i="20"/>
  <c r="EY22" i="20"/>
  <c r="EZ22" i="20"/>
  <c r="EK22" i="20"/>
  <c r="FG22" i="20"/>
  <c r="ES22" i="20"/>
  <c r="EM22" i="20"/>
  <c r="EH22" i="20"/>
  <c r="FA22" i="20"/>
  <c r="EU22" i="20"/>
  <c r="EN22" i="20"/>
  <c r="EO22" i="20"/>
  <c r="EP22" i="20"/>
  <c r="FC22" i="20"/>
  <c r="EV22" i="20"/>
  <c r="EW22" i="20"/>
  <c r="CK22" i="20" s="1"/>
  <c r="EI22" i="20"/>
  <c r="EJ22" i="20"/>
  <c r="FB22" i="20"/>
  <c r="EQ22" i="20"/>
  <c r="ER22" i="20"/>
  <c r="EX22" i="20"/>
  <c r="FD22" i="20"/>
  <c r="FF22" i="20"/>
  <c r="EL22" i="20"/>
  <c r="ET22" i="20"/>
  <c r="BY22" i="20" s="1"/>
  <c r="FE22" i="20"/>
  <c r="CR112" i="20"/>
  <c r="AR176" i="20"/>
  <c r="BI176" i="20"/>
  <c r="T176" i="20"/>
  <c r="Z176" i="20"/>
  <c r="BW176" i="20"/>
  <c r="EL176" i="20"/>
  <c r="H176" i="20"/>
  <c r="DJ176" i="20"/>
  <c r="AW176" i="20"/>
  <c r="EW176" i="20"/>
  <c r="CH176" i="20"/>
  <c r="Y176" i="20"/>
  <c r="EI176" i="20"/>
  <c r="CF237" i="20"/>
  <c r="BP50" i="20"/>
  <c r="BX50" i="20"/>
  <c r="CR143" i="20"/>
  <c r="CS143" i="20"/>
  <c r="BX112" i="20"/>
  <c r="CF82" i="20"/>
  <c r="CO205" i="20"/>
  <c r="BQ50" i="20"/>
  <c r="BY50" i="20"/>
  <c r="BY143" i="20"/>
  <c r="CG143" i="20"/>
  <c r="CF143" i="20"/>
  <c r="CB112" i="20"/>
  <c r="CW112" i="20"/>
  <c r="BM112" i="20"/>
  <c r="CN112" i="20"/>
  <c r="CG82" i="20"/>
  <c r="CV82" i="20"/>
  <c r="BT82" i="20"/>
  <c r="CS205" i="20"/>
  <c r="CO82" i="20"/>
  <c r="BY205" i="20"/>
  <c r="BM205" i="20"/>
  <c r="FF83" i="20"/>
  <c r="EX83" i="20"/>
  <c r="EP83" i="20"/>
  <c r="EH83" i="20"/>
  <c r="DL83" i="20"/>
  <c r="CX83" i="20"/>
  <c r="CH83" i="20"/>
  <c r="BR83" i="20"/>
  <c r="BF83" i="20"/>
  <c r="AX83" i="20"/>
  <c r="AP83" i="20"/>
  <c r="X83" i="20"/>
  <c r="J83" i="20"/>
  <c r="FE83" i="20"/>
  <c r="EW83" i="20"/>
  <c r="EO83" i="20"/>
  <c r="DY83" i="20"/>
  <c r="DK83" i="20"/>
  <c r="CU83" i="20"/>
  <c r="CE83" i="20"/>
  <c r="BO83" i="20"/>
  <c r="BE83" i="20"/>
  <c r="AW83" i="20"/>
  <c r="AO83" i="20"/>
  <c r="W83" i="20"/>
  <c r="I83" i="20"/>
  <c r="FD83" i="20"/>
  <c r="EV83" i="20"/>
  <c r="EN83" i="20"/>
  <c r="DV83" i="20"/>
  <c r="DJ83" i="20"/>
  <c r="CT83" i="20"/>
  <c r="CD83" i="20"/>
  <c r="BN83" i="20"/>
  <c r="BD83" i="20"/>
  <c r="AV83" i="20"/>
  <c r="AL83" i="20"/>
  <c r="V83" i="20"/>
  <c r="H83" i="20"/>
  <c r="FC83" i="20"/>
  <c r="EU83" i="20"/>
  <c r="EM83" i="20"/>
  <c r="DS83" i="20"/>
  <c r="DG83" i="20"/>
  <c r="CQ83" i="20"/>
  <c r="CA83" i="20"/>
  <c r="BK83" i="20"/>
  <c r="BC83" i="20"/>
  <c r="AU83" i="20"/>
  <c r="AI83" i="20"/>
  <c r="U83" i="20"/>
  <c r="FB83" i="20"/>
  <c r="ET83" i="20"/>
  <c r="EL83" i="20"/>
  <c r="DP83" i="20"/>
  <c r="DF83" i="20"/>
  <c r="CP83" i="20"/>
  <c r="BZ83" i="20"/>
  <c r="BJ83" i="20"/>
  <c r="BB83" i="20"/>
  <c r="AT83" i="20"/>
  <c r="AF83" i="20"/>
  <c r="T83" i="20"/>
  <c r="FA83" i="20"/>
  <c r="ES83" i="20"/>
  <c r="EK83" i="20"/>
  <c r="DO83" i="20"/>
  <c r="DC83" i="20"/>
  <c r="CM83" i="20"/>
  <c r="BW83" i="20"/>
  <c r="BI83" i="20"/>
  <c r="BA83" i="20"/>
  <c r="AS83" i="20"/>
  <c r="AC83" i="20"/>
  <c r="S83" i="20"/>
  <c r="ER83" i="20"/>
  <c r="CL83" i="20"/>
  <c r="AR83" i="20"/>
  <c r="EQ83" i="20"/>
  <c r="CI83" i="20"/>
  <c r="AQ83" i="20"/>
  <c r="EJ83" i="20"/>
  <c r="BV83" i="20"/>
  <c r="Z83" i="20"/>
  <c r="EI83" i="20"/>
  <c r="BS83" i="20"/>
  <c r="Y83" i="20"/>
  <c r="DN83" i="20"/>
  <c r="BH83" i="20"/>
  <c r="R83" i="20"/>
  <c r="EZ83" i="20"/>
  <c r="DB83" i="20"/>
  <c r="AZ83" i="20"/>
  <c r="Q83" i="20"/>
  <c r="FG83" i="20"/>
  <c r="EY83" i="20"/>
  <c r="DM83" i="20"/>
  <c r="CY83" i="20"/>
  <c r="BG83" i="20"/>
  <c r="AY83" i="20"/>
  <c r="FA206" i="20"/>
  <c r="ES206" i="20"/>
  <c r="EK206" i="20"/>
  <c r="DO206" i="20"/>
  <c r="DC206" i="20"/>
  <c r="CM206" i="20"/>
  <c r="BW206" i="20"/>
  <c r="BI206" i="20"/>
  <c r="BA206" i="20"/>
  <c r="AS206" i="20"/>
  <c r="AC206" i="20"/>
  <c r="S206" i="20"/>
  <c r="EZ206" i="20"/>
  <c r="ER206" i="20"/>
  <c r="EJ206" i="20"/>
  <c r="DN206" i="20"/>
  <c r="DB206" i="20"/>
  <c r="CL206" i="20"/>
  <c r="BV206" i="20"/>
  <c r="BH206" i="20"/>
  <c r="AZ206" i="20"/>
  <c r="AR206" i="20"/>
  <c r="Z206" i="20"/>
  <c r="R206" i="20"/>
  <c r="FG206" i="20"/>
  <c r="EW206" i="20"/>
  <c r="EM206" i="20"/>
  <c r="DM206" i="20"/>
  <c r="CU206" i="20"/>
  <c r="CA206" i="20"/>
  <c r="BG206" i="20"/>
  <c r="AW206" i="20"/>
  <c r="AI206" i="20"/>
  <c r="Q206" i="20"/>
  <c r="FF206" i="20"/>
  <c r="EV206" i="20"/>
  <c r="EL206" i="20"/>
  <c r="DL206" i="20"/>
  <c r="CT206" i="20"/>
  <c r="BZ206" i="20"/>
  <c r="BF206" i="20"/>
  <c r="AV206" i="20"/>
  <c r="AF206" i="20"/>
  <c r="J206" i="20"/>
  <c r="FE206" i="20"/>
  <c r="EU206" i="20"/>
  <c r="EI206" i="20"/>
  <c r="DK206" i="20"/>
  <c r="CQ206" i="20"/>
  <c r="BS206" i="20"/>
  <c r="BE206" i="20"/>
  <c r="AU206" i="20"/>
  <c r="Y206" i="20"/>
  <c r="I206" i="20"/>
  <c r="FD206" i="20"/>
  <c r="ET206" i="20"/>
  <c r="EH206" i="20"/>
  <c r="DJ206" i="20"/>
  <c r="CP206" i="20"/>
  <c r="BR206" i="20"/>
  <c r="BD206" i="20"/>
  <c r="AT206" i="20"/>
  <c r="X206" i="20"/>
  <c r="H206" i="20"/>
  <c r="FC206" i="20"/>
  <c r="DY206" i="20"/>
  <c r="CI206" i="20"/>
  <c r="BC206" i="20"/>
  <c r="W206" i="20"/>
  <c r="FB206" i="20"/>
  <c r="DV206" i="20"/>
  <c r="CH206" i="20"/>
  <c r="BB206" i="20"/>
  <c r="V206" i="20"/>
  <c r="EY206" i="20"/>
  <c r="DS206" i="20"/>
  <c r="CE206" i="20"/>
  <c r="AY206" i="20"/>
  <c r="U206" i="20"/>
  <c r="EX206" i="20"/>
  <c r="DP206" i="20"/>
  <c r="CD206" i="20"/>
  <c r="AX206" i="20"/>
  <c r="T206" i="20"/>
  <c r="EQ206" i="20"/>
  <c r="BO206" i="20"/>
  <c r="EP206" i="20"/>
  <c r="BN206" i="20"/>
  <c r="EO206" i="20"/>
  <c r="BK206" i="20"/>
  <c r="EN206" i="20"/>
  <c r="BJ206" i="20"/>
  <c r="AQ206" i="20"/>
  <c r="AP206" i="20"/>
  <c r="AO206" i="20"/>
  <c r="AL206" i="20"/>
  <c r="DG206" i="20"/>
  <c r="CY206" i="20"/>
  <c r="DF206" i="20"/>
  <c r="CX206" i="20"/>
  <c r="FA113" i="20"/>
  <c r="ES113" i="20"/>
  <c r="EK113" i="20"/>
  <c r="DO113" i="20"/>
  <c r="DC113" i="20"/>
  <c r="CM113" i="20"/>
  <c r="BW113" i="20"/>
  <c r="BI113" i="20"/>
  <c r="BA113" i="20"/>
  <c r="AS113" i="20"/>
  <c r="AC113" i="20"/>
  <c r="S113" i="20"/>
  <c r="EZ113" i="20"/>
  <c r="ER113" i="20"/>
  <c r="EJ113" i="20"/>
  <c r="DN113" i="20"/>
  <c r="DB113" i="20"/>
  <c r="CL113" i="20"/>
  <c r="BV113" i="20"/>
  <c r="BH113" i="20"/>
  <c r="AZ113" i="20"/>
  <c r="AR113" i="20"/>
  <c r="Z113" i="20"/>
  <c r="FE113" i="20"/>
  <c r="EW113" i="20"/>
  <c r="EO113" i="20"/>
  <c r="DY113" i="20"/>
  <c r="DK113" i="20"/>
  <c r="CU113" i="20"/>
  <c r="CE113" i="20"/>
  <c r="BO113" i="20"/>
  <c r="BE113" i="20"/>
  <c r="AW113" i="20"/>
  <c r="AO113" i="20"/>
  <c r="W113" i="20"/>
  <c r="I113" i="20"/>
  <c r="FB113" i="20"/>
  <c r="EN113" i="20"/>
  <c r="DM113" i="20"/>
  <c r="CQ113" i="20"/>
  <c r="BR113" i="20"/>
  <c r="BB113" i="20"/>
  <c r="AL113" i="20"/>
  <c r="R113" i="20"/>
  <c r="EY113" i="20"/>
  <c r="EM113" i="20"/>
  <c r="DL113" i="20"/>
  <c r="CP113" i="20"/>
  <c r="BN113" i="20"/>
  <c r="AY113" i="20"/>
  <c r="AI113" i="20"/>
  <c r="Q113" i="20"/>
  <c r="FF113" i="20"/>
  <c r="EP113" i="20"/>
  <c r="DG113" i="20"/>
  <c r="CA113" i="20"/>
  <c r="BC113" i="20"/>
  <c r="Y113" i="20"/>
  <c r="FD113" i="20"/>
  <c r="EL113" i="20"/>
  <c r="DF113" i="20"/>
  <c r="BZ113" i="20"/>
  <c r="AX113" i="20"/>
  <c r="X113" i="20"/>
  <c r="FC113" i="20"/>
  <c r="EI113" i="20"/>
  <c r="CY113" i="20"/>
  <c r="BS113" i="20"/>
  <c r="AV113" i="20"/>
  <c r="V113" i="20"/>
  <c r="EX113" i="20"/>
  <c r="EH113" i="20"/>
  <c r="CX113" i="20"/>
  <c r="BK113" i="20"/>
  <c r="AU113" i="20"/>
  <c r="U113" i="20"/>
  <c r="EV113" i="20"/>
  <c r="DV113" i="20"/>
  <c r="CT113" i="20"/>
  <c r="BJ113" i="20"/>
  <c r="AT113" i="20"/>
  <c r="T113" i="20"/>
  <c r="EU113" i="20"/>
  <c r="DS113" i="20"/>
  <c r="CI113" i="20"/>
  <c r="BG113" i="20"/>
  <c r="AQ113" i="20"/>
  <c r="J113" i="20"/>
  <c r="DP113" i="20"/>
  <c r="H113" i="20"/>
  <c r="DJ113" i="20"/>
  <c r="CH113" i="20"/>
  <c r="CD113" i="20"/>
  <c r="BF113" i="20"/>
  <c r="FG113" i="20"/>
  <c r="BD113" i="20"/>
  <c r="ET113" i="20"/>
  <c r="AP113" i="20"/>
  <c r="EQ113" i="20"/>
  <c r="AF113" i="20"/>
  <c r="CK50" i="20"/>
  <c r="BX143" i="20"/>
  <c r="CO143" i="20"/>
  <c r="CJ143" i="20"/>
  <c r="CC112" i="20"/>
  <c r="BQ82" i="20"/>
  <c r="CN82" i="20"/>
  <c r="BY82" i="20"/>
  <c r="CR205" i="20"/>
  <c r="CK205" i="20"/>
  <c r="CO112" i="20"/>
  <c r="FF51" i="20"/>
  <c r="EX51" i="20"/>
  <c r="EP51" i="20"/>
  <c r="EH51" i="20"/>
  <c r="DL51" i="20"/>
  <c r="CX51" i="20"/>
  <c r="CH51" i="20"/>
  <c r="BR51" i="20"/>
  <c r="BF51" i="20"/>
  <c r="AX51" i="20"/>
  <c r="AP51" i="20"/>
  <c r="X51" i="20"/>
  <c r="J51" i="20"/>
  <c r="FE51" i="20"/>
  <c r="EW51" i="20"/>
  <c r="EO51" i="20"/>
  <c r="DY51" i="20"/>
  <c r="DK51" i="20"/>
  <c r="CU51" i="20"/>
  <c r="CE51" i="20"/>
  <c r="BO51" i="20"/>
  <c r="BE51" i="20"/>
  <c r="AW51" i="20"/>
  <c r="AO51" i="20"/>
  <c r="W51" i="20"/>
  <c r="I51" i="20"/>
  <c r="FD51" i="20"/>
  <c r="EV51" i="20"/>
  <c r="EN51" i="20"/>
  <c r="DV51" i="20"/>
  <c r="DJ51" i="20"/>
  <c r="CT51" i="20"/>
  <c r="CD51" i="20"/>
  <c r="BN51" i="20"/>
  <c r="BD51" i="20"/>
  <c r="AV51" i="20"/>
  <c r="AL51" i="20"/>
  <c r="V51" i="20"/>
  <c r="H51" i="20"/>
  <c r="FB51" i="20"/>
  <c r="ET51" i="20"/>
  <c r="EL51" i="20"/>
  <c r="DP51" i="20"/>
  <c r="DF51" i="20"/>
  <c r="CP51" i="20"/>
  <c r="BZ51" i="20"/>
  <c r="BJ51" i="20"/>
  <c r="BB51" i="20"/>
  <c r="AT51" i="20"/>
  <c r="AF51" i="20"/>
  <c r="T51" i="20"/>
  <c r="EU51" i="20"/>
  <c r="DS51" i="20"/>
  <c r="CQ51" i="20"/>
  <c r="BK51" i="20"/>
  <c r="AU51" i="20"/>
  <c r="U51" i="20"/>
  <c r="ES51" i="20"/>
  <c r="DO51" i="20"/>
  <c r="CM51" i="20"/>
  <c r="BI51" i="20"/>
  <c r="AS51" i="20"/>
  <c r="S51" i="20"/>
  <c r="ER51" i="20"/>
  <c r="DN51" i="20"/>
  <c r="CL51" i="20"/>
  <c r="BH51" i="20"/>
  <c r="AR51" i="20"/>
  <c r="R51" i="20"/>
  <c r="FG51" i="20"/>
  <c r="EQ51" i="20"/>
  <c r="DM51" i="20"/>
  <c r="CI51" i="20"/>
  <c r="BG51" i="20"/>
  <c r="AQ51" i="20"/>
  <c r="Q51" i="20"/>
  <c r="FC51" i="20"/>
  <c r="EM51" i="20"/>
  <c r="DG51" i="20"/>
  <c r="CA51" i="20"/>
  <c r="BC51" i="20"/>
  <c r="AI51" i="20"/>
  <c r="FA51" i="20"/>
  <c r="EK51" i="20"/>
  <c r="DC51" i="20"/>
  <c r="BW51" i="20"/>
  <c r="BA51" i="20"/>
  <c r="AC51" i="20"/>
  <c r="EZ51" i="20"/>
  <c r="EJ51" i="20"/>
  <c r="DB51" i="20"/>
  <c r="BV51" i="20"/>
  <c r="AZ51" i="20"/>
  <c r="Z51" i="20"/>
  <c r="CY51" i="20"/>
  <c r="BS51" i="20"/>
  <c r="BT51" i="20" s="1"/>
  <c r="AY51" i="20"/>
  <c r="Y51" i="20"/>
  <c r="EY51" i="20"/>
  <c r="EI51" i="20"/>
  <c r="CG50" i="20"/>
  <c r="BU50" i="20"/>
  <c r="FC144" i="20"/>
  <c r="EU144" i="20"/>
  <c r="EM144" i="20"/>
  <c r="DS144" i="20"/>
  <c r="DG144" i="20"/>
  <c r="CQ144" i="20"/>
  <c r="CA144" i="20"/>
  <c r="BK144" i="20"/>
  <c r="BC144" i="20"/>
  <c r="AU144" i="20"/>
  <c r="AI144" i="20"/>
  <c r="U144" i="20"/>
  <c r="FB144" i="20"/>
  <c r="ET144" i="20"/>
  <c r="EL144" i="20"/>
  <c r="DP144" i="20"/>
  <c r="DF144" i="20"/>
  <c r="CP144" i="20"/>
  <c r="BZ144" i="20"/>
  <c r="BJ144" i="20"/>
  <c r="BB144" i="20"/>
  <c r="AT144" i="20"/>
  <c r="AF144" i="20"/>
  <c r="T144" i="20"/>
  <c r="FA144" i="20"/>
  <c r="ES144" i="20"/>
  <c r="EK144" i="20"/>
  <c r="DO144" i="20"/>
  <c r="DC144" i="20"/>
  <c r="CM144" i="20"/>
  <c r="BW144" i="20"/>
  <c r="BI144" i="20"/>
  <c r="BA144" i="20"/>
  <c r="AS144" i="20"/>
  <c r="AC144" i="20"/>
  <c r="S144" i="20"/>
  <c r="EZ144" i="20"/>
  <c r="ER144" i="20"/>
  <c r="EJ144" i="20"/>
  <c r="DN144" i="20"/>
  <c r="DB144" i="20"/>
  <c r="CL144" i="20"/>
  <c r="BV144" i="20"/>
  <c r="BH144" i="20"/>
  <c r="AZ144" i="20"/>
  <c r="AR144" i="20"/>
  <c r="Z144" i="20"/>
  <c r="R144" i="20"/>
  <c r="FG144" i="20"/>
  <c r="EY144" i="20"/>
  <c r="EQ144" i="20"/>
  <c r="EI144" i="20"/>
  <c r="DM144" i="20"/>
  <c r="CY144" i="20"/>
  <c r="CI144" i="20"/>
  <c r="BS144" i="20"/>
  <c r="BG144" i="20"/>
  <c r="AY144" i="20"/>
  <c r="AQ144" i="20"/>
  <c r="Y144" i="20"/>
  <c r="Q144" i="20"/>
  <c r="FE144" i="20"/>
  <c r="EW144" i="20"/>
  <c r="EO144" i="20"/>
  <c r="DY144" i="20"/>
  <c r="DK144" i="20"/>
  <c r="CU144" i="20"/>
  <c r="CE144" i="20"/>
  <c r="BO144" i="20"/>
  <c r="BE144" i="20"/>
  <c r="AW144" i="20"/>
  <c r="AO144" i="20"/>
  <c r="W144" i="20"/>
  <c r="I144" i="20"/>
  <c r="FF144" i="20"/>
  <c r="DL144" i="20"/>
  <c r="BF144" i="20"/>
  <c r="J144" i="20"/>
  <c r="FD144" i="20"/>
  <c r="DJ144" i="20"/>
  <c r="BD144" i="20"/>
  <c r="H144" i="20"/>
  <c r="EX144" i="20"/>
  <c r="CX144" i="20"/>
  <c r="AX144" i="20"/>
  <c r="EV144" i="20"/>
  <c r="CT144" i="20"/>
  <c r="AV144" i="20"/>
  <c r="EP144" i="20"/>
  <c r="CH144" i="20"/>
  <c r="AP144" i="20"/>
  <c r="EH144" i="20"/>
  <c r="BR144" i="20"/>
  <c r="X144" i="20"/>
  <c r="EN144" i="20"/>
  <c r="DV144" i="20"/>
  <c r="DW144" i="20" s="1"/>
  <c r="CD144" i="20"/>
  <c r="BN144" i="20"/>
  <c r="AL144" i="20"/>
  <c r="V144" i="20"/>
  <c r="F144" i="20"/>
  <c r="D145" i="20"/>
  <c r="A145" i="20" s="1"/>
  <c r="CG112" i="20"/>
  <c r="BU112" i="20"/>
  <c r="CF112" i="20"/>
  <c r="CR82" i="20"/>
  <c r="CN205" i="20"/>
  <c r="BU205" i="20"/>
  <c r="BX205" i="20"/>
  <c r="CB205" i="20"/>
  <c r="BP205" i="20"/>
  <c r="BT50" i="20"/>
  <c r="BL143" i="20"/>
  <c r="CJ112" i="20"/>
  <c r="CV112" i="20"/>
  <c r="BL205" i="20"/>
  <c r="CF205" i="20"/>
  <c r="BM143" i="20"/>
  <c r="BP82" i="20"/>
  <c r="BU82" i="20"/>
  <c r="CC205" i="20"/>
  <c r="CG205" i="20"/>
  <c r="CV205" i="20"/>
  <c r="AE175" i="20"/>
  <c r="DI175" i="20"/>
  <c r="AH50" i="20"/>
  <c r="K205" i="20"/>
  <c r="DR175" i="20"/>
  <c r="EA205" i="20"/>
  <c r="AJ175" i="20"/>
  <c r="AH205" i="20"/>
  <c r="K175" i="20"/>
  <c r="DQ175" i="20"/>
  <c r="K50" i="20"/>
  <c r="N50" i="20"/>
  <c r="L50" i="20"/>
  <c r="EA175" i="20"/>
  <c r="AA50" i="20"/>
  <c r="AN50" i="20"/>
  <c r="CZ175" i="20"/>
  <c r="O175" i="20"/>
  <c r="M175" i="20"/>
  <c r="L175" i="20"/>
  <c r="DQ50" i="20"/>
  <c r="DX50" i="20"/>
  <c r="N112" i="20"/>
  <c r="DH175" i="20"/>
  <c r="DX112" i="20"/>
  <c r="AG175" i="20"/>
  <c r="DE175" i="20"/>
  <c r="DU175" i="20"/>
  <c r="DI21" i="20"/>
  <c r="DD175" i="20"/>
  <c r="AK175" i="20"/>
  <c r="DA50" i="20"/>
  <c r="DU50" i="20"/>
  <c r="DT175" i="20"/>
  <c r="DT50" i="20"/>
  <c r="N175" i="20"/>
  <c r="DX175" i="20"/>
  <c r="AM175" i="20"/>
  <c r="AH175" i="20"/>
  <c r="DR50" i="20"/>
  <c r="AE50" i="20"/>
  <c r="AJ50" i="20"/>
  <c r="DH21" i="20"/>
  <c r="DA175" i="20"/>
  <c r="F51" i="20"/>
  <c r="D52" i="20"/>
  <c r="DH50" i="20"/>
  <c r="DZ50" i="20"/>
  <c r="EF176" i="20"/>
  <c r="B177" i="20"/>
  <c r="A177" i="20" s="1"/>
  <c r="EE176" i="20"/>
  <c r="ED176" i="20"/>
  <c r="AK50" i="20"/>
  <c r="EF207" i="20"/>
  <c r="ED207" i="20"/>
  <c r="B208" i="20"/>
  <c r="EE207" i="20"/>
  <c r="EA50" i="20"/>
  <c r="DH205" i="20"/>
  <c r="DW112" i="20"/>
  <c r="DU112" i="20"/>
  <c r="DQ112" i="20"/>
  <c r="O112" i="20"/>
  <c r="M112" i="20"/>
  <c r="L112" i="20"/>
  <c r="K112" i="20"/>
  <c r="DE112" i="20"/>
  <c r="DI112" i="20"/>
  <c r="AD205" i="20"/>
  <c r="AB112" i="20"/>
  <c r="AK112" i="20"/>
  <c r="AJ112" i="20"/>
  <c r="AD112" i="20"/>
  <c r="AA112" i="20"/>
  <c r="AE112" i="20"/>
  <c r="AN112" i="20"/>
  <c r="DR112" i="20"/>
  <c r="AG112" i="20"/>
  <c r="AM112" i="20"/>
  <c r="DZ112" i="20"/>
  <c r="DD112" i="20"/>
  <c r="CZ112" i="20"/>
  <c r="F113" i="20"/>
  <c r="D114" i="20"/>
  <c r="A113" i="20"/>
  <c r="DH112" i="20"/>
  <c r="DA112" i="20"/>
  <c r="AH112" i="20"/>
  <c r="DT112" i="20"/>
  <c r="EA112" i="20"/>
  <c r="DZ205" i="20"/>
  <c r="AE205" i="20"/>
  <c r="AM237" i="20"/>
  <c r="DX205" i="20"/>
  <c r="AN237" i="20"/>
  <c r="DD205" i="20"/>
  <c r="AN205" i="20"/>
  <c r="CZ21" i="20"/>
  <c r="R25" i="32" s="1"/>
  <c r="DT237" i="20"/>
  <c r="DA21" i="20"/>
  <c r="S25" i="32" s="1"/>
  <c r="AJ237" i="20"/>
  <c r="AB205" i="20"/>
  <c r="AK205" i="20"/>
  <c r="M205" i="20"/>
  <c r="AA205" i="20"/>
  <c r="DE205" i="20"/>
  <c r="AK237" i="20"/>
  <c r="N205" i="20"/>
  <c r="AG205" i="20"/>
  <c r="O205" i="20"/>
  <c r="AB82" i="20"/>
  <c r="DW205" i="20"/>
  <c r="DU237" i="20"/>
  <c r="DT205" i="20"/>
  <c r="M237" i="20"/>
  <c r="AD21" i="20"/>
  <c r="N25" i="10" s="1"/>
  <c r="AJ205" i="20"/>
  <c r="AD237" i="20"/>
  <c r="AA237" i="20"/>
  <c r="EA237" i="20"/>
  <c r="N237" i="20"/>
  <c r="CZ82" i="20"/>
  <c r="K21" i="20"/>
  <c r="J25" i="30" s="1"/>
  <c r="O237" i="20"/>
  <c r="DE237" i="20"/>
  <c r="DR205" i="20"/>
  <c r="DA237" i="20"/>
  <c r="DD237" i="20"/>
  <c r="DX237" i="20"/>
  <c r="D84" i="20"/>
  <c r="F83" i="20"/>
  <c r="DQ205" i="20"/>
  <c r="DU205" i="20"/>
  <c r="DQ237" i="20"/>
  <c r="DW237" i="20"/>
  <c r="CZ237" i="20"/>
  <c r="DZ237" i="20"/>
  <c r="AM205" i="20"/>
  <c r="K237" i="20"/>
  <c r="DA205" i="20"/>
  <c r="CZ205" i="20"/>
  <c r="D207" i="20"/>
  <c r="F206" i="20"/>
  <c r="A206" i="20"/>
  <c r="DR237" i="20"/>
  <c r="AG237" i="20"/>
  <c r="DH237" i="20"/>
  <c r="EE237" i="20"/>
  <c r="EF237" i="20"/>
  <c r="DQ21" i="20"/>
  <c r="H25" i="33" s="1"/>
  <c r="AB237" i="20"/>
  <c r="AE237" i="20"/>
  <c r="ED238" i="20"/>
  <c r="B239" i="20"/>
  <c r="A238" i="20"/>
  <c r="L205" i="20"/>
  <c r="AH237" i="20"/>
  <c r="L237" i="20"/>
  <c r="DI237" i="20"/>
  <c r="DI205" i="20"/>
  <c r="B30" i="44"/>
  <c r="DI82" i="20"/>
  <c r="DH82" i="20"/>
  <c r="DD21" i="20"/>
  <c r="H25" i="32" s="1"/>
  <c r="DU21" i="20"/>
  <c r="O25" i="33" s="1"/>
  <c r="AG82" i="20"/>
  <c r="AH82" i="20"/>
  <c r="F22" i="20"/>
  <c r="D23" i="20"/>
  <c r="F177" i="20"/>
  <c r="D178" i="20"/>
  <c r="AH21" i="20"/>
  <c r="U25" i="10" s="1"/>
  <c r="AN21" i="20"/>
  <c r="AG25" i="10" s="1"/>
  <c r="AM21" i="20"/>
  <c r="AF25" i="10" s="1"/>
  <c r="DZ21" i="20"/>
  <c r="Z25" i="33" s="1"/>
  <c r="EA21" i="20"/>
  <c r="AA25" i="33" s="1"/>
  <c r="AG21" i="20"/>
  <c r="T25" i="10" s="1"/>
  <c r="AD82" i="20"/>
  <c r="B53" i="20"/>
  <c r="EE52" i="20"/>
  <c r="ED52" i="20"/>
  <c r="EF52" i="20"/>
  <c r="AE21" i="20"/>
  <c r="O25" i="10" s="1"/>
  <c r="ED115" i="20"/>
  <c r="B116" i="20"/>
  <c r="EF115" i="20"/>
  <c r="EE115" i="20"/>
  <c r="DW21" i="20"/>
  <c r="T25" i="33" s="1"/>
  <c r="DX21" i="20"/>
  <c r="U25" i="33" s="1"/>
  <c r="AB21" i="20"/>
  <c r="I25" i="10" s="1"/>
  <c r="EE22" i="20"/>
  <c r="ED22" i="20"/>
  <c r="EF22" i="20"/>
  <c r="B23" i="20"/>
  <c r="A22" i="20"/>
  <c r="AA21" i="20"/>
  <c r="H25" i="10" s="1"/>
  <c r="O21" i="20"/>
  <c r="N25" i="30" s="1"/>
  <c r="DT21" i="20"/>
  <c r="N25" i="33" s="1"/>
  <c r="AJ21" i="20"/>
  <c r="Z25" i="10" s="1"/>
  <c r="M21" i="20"/>
  <c r="L25" i="30" s="1"/>
  <c r="L21" i="20"/>
  <c r="K25" i="30" s="1"/>
  <c r="AK21" i="20"/>
  <c r="AA25" i="10" s="1"/>
  <c r="DR21" i="20"/>
  <c r="I25" i="33" s="1"/>
  <c r="N21" i="20"/>
  <c r="M25" i="30" s="1"/>
  <c r="DE21" i="20"/>
  <c r="I25" i="32" s="1"/>
  <c r="M82" i="20"/>
  <c r="DA82" i="20"/>
  <c r="DW82" i="20"/>
  <c r="EE83" i="20"/>
  <c r="B84" i="20"/>
  <c r="ED83" i="20"/>
  <c r="EF83" i="20"/>
  <c r="A83" i="20"/>
  <c r="DR82" i="20"/>
  <c r="F240" i="20"/>
  <c r="D241" i="20"/>
  <c r="ED145" i="20"/>
  <c r="EF145" i="20"/>
  <c r="B146" i="20"/>
  <c r="EE145" i="20"/>
  <c r="AM82" i="20"/>
  <c r="O82" i="20"/>
  <c r="AA82" i="20"/>
  <c r="DT82" i="20"/>
  <c r="K82" i="20"/>
  <c r="EA82" i="20"/>
  <c r="AJ82" i="20"/>
  <c r="DQ82" i="20"/>
  <c r="DX82" i="20"/>
  <c r="AE82" i="20"/>
  <c r="DD82" i="20"/>
  <c r="DU82" i="20"/>
  <c r="N82" i="20"/>
  <c r="AN82" i="20"/>
  <c r="DZ82" i="20"/>
  <c r="DE82" i="20"/>
  <c r="L82" i="20"/>
  <c r="AK82" i="20"/>
  <c r="CS144" i="20" l="1"/>
  <c r="CK51" i="20"/>
  <c r="BM51" i="20"/>
  <c r="BL51" i="20"/>
  <c r="DI144" i="20"/>
  <c r="BP176" i="20"/>
  <c r="DA176" i="20"/>
  <c r="CN176" i="20"/>
  <c r="BM176" i="20"/>
  <c r="DX176" i="20"/>
  <c r="BX176" i="20"/>
  <c r="BE177" i="20"/>
  <c r="BS177" i="20"/>
  <c r="CM177" i="20"/>
  <c r="W26" i="10"/>
  <c r="M26" i="33"/>
  <c r="CW22" i="20"/>
  <c r="O26" i="29"/>
  <c r="U26" i="31"/>
  <c r="W26" i="31"/>
  <c r="K26" i="29"/>
  <c r="Y26" i="10"/>
  <c r="E26" i="30"/>
  <c r="BJ177" i="20"/>
  <c r="J26" i="29"/>
  <c r="CE177" i="20"/>
  <c r="BF177" i="20"/>
  <c r="AV177" i="20"/>
  <c r="EW177" i="20"/>
  <c r="EY177" i="20"/>
  <c r="EJ177" i="20"/>
  <c r="DC177" i="20"/>
  <c r="DF177" i="20"/>
  <c r="CA177" i="20"/>
  <c r="FD177" i="20"/>
  <c r="EO177" i="20"/>
  <c r="BN177" i="20"/>
  <c r="X177" i="20"/>
  <c r="R177" i="20"/>
  <c r="ER177" i="20"/>
  <c r="DO177" i="20"/>
  <c r="DP177" i="20"/>
  <c r="CQ177" i="20"/>
  <c r="AA26" i="31"/>
  <c r="R26" i="31"/>
  <c r="L26" i="29"/>
  <c r="K26" i="10"/>
  <c r="S26" i="33"/>
  <c r="S26" i="10"/>
  <c r="T26" i="31"/>
  <c r="Q26" i="32"/>
  <c r="X26" i="31"/>
  <c r="AE26" i="10"/>
  <c r="G26" i="30"/>
  <c r="AC26" i="33"/>
  <c r="J177" i="20"/>
  <c r="V177" i="20"/>
  <c r="DY177" i="20"/>
  <c r="DN177" i="20"/>
  <c r="BK177" i="20"/>
  <c r="E26" i="10"/>
  <c r="FF177" i="20"/>
  <c r="CT177" i="20"/>
  <c r="Z177" i="20"/>
  <c r="EZ177" i="20"/>
  <c r="EL177" i="20"/>
  <c r="DG177" i="20"/>
  <c r="AQ177" i="20"/>
  <c r="AR177" i="20"/>
  <c r="ET177" i="20"/>
  <c r="DS177" i="20"/>
  <c r="K26" i="33"/>
  <c r="E26" i="32"/>
  <c r="Q26" i="10"/>
  <c r="Y26" i="33"/>
  <c r="Z26" i="31"/>
  <c r="Q177" i="20"/>
  <c r="CX177" i="20"/>
  <c r="FA177" i="20"/>
  <c r="AP177" i="20"/>
  <c r="EH177" i="20"/>
  <c r="T177" i="20"/>
  <c r="AL177" i="20"/>
  <c r="DK177" i="20"/>
  <c r="BG177" i="20"/>
  <c r="AW177" i="20"/>
  <c r="EX177" i="20"/>
  <c r="BA177" i="20"/>
  <c r="AF177" i="20"/>
  <c r="FB177" i="20"/>
  <c r="FC177" i="20"/>
  <c r="O26" i="32"/>
  <c r="AC26" i="10"/>
  <c r="AI26" i="10"/>
  <c r="Q26" i="33"/>
  <c r="G26" i="32"/>
  <c r="S26" i="31"/>
  <c r="Q26" i="31"/>
  <c r="EP177" i="20"/>
  <c r="DV177" i="20"/>
  <c r="S177" i="20"/>
  <c r="AZ177" i="20"/>
  <c r="CD177" i="20"/>
  <c r="BD177" i="20"/>
  <c r="CI177" i="20"/>
  <c r="BO177" i="20"/>
  <c r="Y177" i="20"/>
  <c r="BH177" i="20"/>
  <c r="BI177" i="20"/>
  <c r="AT177" i="20"/>
  <c r="U177" i="20"/>
  <c r="I26" i="30"/>
  <c r="P26" i="29"/>
  <c r="G26" i="10"/>
  <c r="AK26" i="10"/>
  <c r="W26" i="33"/>
  <c r="CH177" i="20"/>
  <c r="DL177" i="20"/>
  <c r="FG177" i="20"/>
  <c r="CU177" i="20"/>
  <c r="AY177" i="20"/>
  <c r="DB177" i="20"/>
  <c r="BW177" i="20"/>
  <c r="BB177" i="20"/>
  <c r="BC177" i="20"/>
  <c r="E26" i="33"/>
  <c r="G26" i="29"/>
  <c r="Q26" i="29"/>
  <c r="M26" i="10"/>
  <c r="E26" i="29"/>
  <c r="G26" i="33"/>
  <c r="Y26" i="31"/>
  <c r="DT144" i="20"/>
  <c r="DW176" i="20"/>
  <c r="CJ238" i="20"/>
  <c r="CK238" i="20"/>
  <c r="S26" i="29"/>
  <c r="BL176" i="20"/>
  <c r="BT83" i="20"/>
  <c r="H26" i="29"/>
  <c r="T26" i="29"/>
  <c r="BQ22" i="20"/>
  <c r="BX238" i="20"/>
  <c r="CW83" i="20"/>
  <c r="BM22" i="20"/>
  <c r="BY238" i="20"/>
  <c r="CO176" i="20"/>
  <c r="CW238" i="20"/>
  <c r="BU83" i="20"/>
  <c r="U26" i="29"/>
  <c r="CN238" i="20"/>
  <c r="DR144" i="20"/>
  <c r="CZ51" i="20"/>
  <c r="M144" i="20"/>
  <c r="CV176" i="20"/>
  <c r="AA144" i="20"/>
  <c r="AB144" i="20"/>
  <c r="BY113" i="20"/>
  <c r="DI176" i="20"/>
  <c r="CS176" i="20"/>
  <c r="CZ144" i="20"/>
  <c r="CS206" i="20"/>
  <c r="O144" i="20"/>
  <c r="BY176" i="20"/>
  <c r="AM144" i="20"/>
  <c r="CO144" i="20"/>
  <c r="BM144" i="20"/>
  <c r="CV238" i="20"/>
  <c r="CR176" i="20"/>
  <c r="AN144" i="20"/>
  <c r="DZ144" i="20"/>
  <c r="EA144" i="20"/>
  <c r="DD144" i="20"/>
  <c r="CC22" i="20"/>
  <c r="CS22" i="20"/>
  <c r="BT238" i="20"/>
  <c r="BT176" i="20"/>
  <c r="BL144" i="20"/>
  <c r="CN113" i="20"/>
  <c r="CB83" i="20"/>
  <c r="AH144" i="20"/>
  <c r="CK83" i="20"/>
  <c r="AD144" i="20"/>
  <c r="CJ51" i="20"/>
  <c r="CJ176" i="20"/>
  <c r="BU238" i="20"/>
  <c r="CS83" i="20"/>
  <c r="BX51" i="20"/>
  <c r="BL206" i="20"/>
  <c r="BP22" i="20"/>
  <c r="AJ144" i="20"/>
  <c r="K144" i="20"/>
  <c r="L144" i="20"/>
  <c r="DH144" i="20"/>
  <c r="BM83" i="20"/>
  <c r="N144" i="20"/>
  <c r="CB144" i="20"/>
  <c r="CG238" i="20"/>
  <c r="DU144" i="20"/>
  <c r="AG144" i="20"/>
  <c r="DE144" i="20"/>
  <c r="CR51" i="20"/>
  <c r="BQ113" i="20"/>
  <c r="BT206" i="20"/>
  <c r="BU206" i="20"/>
  <c r="CW176" i="20"/>
  <c r="BT113" i="20"/>
  <c r="DA144" i="20"/>
  <c r="CS51" i="20"/>
  <c r="CJ22" i="20"/>
  <c r="BL113" i="20"/>
  <c r="CF238" i="20"/>
  <c r="AE144" i="20"/>
  <c r="BX22" i="20"/>
  <c r="BU176" i="20"/>
  <c r="EV239" i="20"/>
  <c r="AV239" i="20"/>
  <c r="DG239" i="20"/>
  <c r="EZ239" i="20"/>
  <c r="AZ239" i="20"/>
  <c r="BW239" i="20"/>
  <c r="BS239" i="20"/>
  <c r="BR239" i="20"/>
  <c r="BJ239" i="20"/>
  <c r="EI239" i="20"/>
  <c r="DL239" i="20"/>
  <c r="X239" i="20"/>
  <c r="BF239" i="20"/>
  <c r="EN239" i="20"/>
  <c r="AL239" i="20"/>
  <c r="CQ239" i="20"/>
  <c r="ER239" i="20"/>
  <c r="AR239" i="20"/>
  <c r="BE239" i="20"/>
  <c r="BB239" i="20"/>
  <c r="BA239" i="20"/>
  <c r="AX239" i="20"/>
  <c r="CH239" i="20"/>
  <c r="BO239" i="20"/>
  <c r="FF239" i="20"/>
  <c r="BI239" i="20"/>
  <c r="DV239" i="20"/>
  <c r="V239" i="20"/>
  <c r="CA239" i="20"/>
  <c r="EJ239" i="20"/>
  <c r="Z239" i="20"/>
  <c r="AQ239" i="20"/>
  <c r="AP239" i="20"/>
  <c r="AO239" i="20"/>
  <c r="AC239" i="20"/>
  <c r="AW239" i="20"/>
  <c r="AF239" i="20"/>
  <c r="BZ239" i="20"/>
  <c r="BG239" i="20"/>
  <c r="DJ239" i="20"/>
  <c r="H239" i="20"/>
  <c r="BK239" i="20"/>
  <c r="DN239" i="20"/>
  <c r="R239" i="20"/>
  <c r="T239" i="20"/>
  <c r="S239" i="20"/>
  <c r="Q239" i="20"/>
  <c r="I239" i="20"/>
  <c r="FG239" i="20"/>
  <c r="DY239" i="20"/>
  <c r="W239" i="20"/>
  <c r="CT239" i="20"/>
  <c r="FC239" i="20"/>
  <c r="BC239" i="20"/>
  <c r="DB239" i="20"/>
  <c r="FE239" i="20"/>
  <c r="FB239" i="20"/>
  <c r="FA239" i="20"/>
  <c r="EX239" i="20"/>
  <c r="EL239" i="20"/>
  <c r="EH239" i="20"/>
  <c r="AS239" i="20"/>
  <c r="EW239" i="20"/>
  <c r="CK239" i="20" s="1"/>
  <c r="CD239" i="20"/>
  <c r="EU239" i="20"/>
  <c r="AU239" i="20"/>
  <c r="CL239" i="20"/>
  <c r="EQ239" i="20"/>
  <c r="BM239" i="20" s="1"/>
  <c r="EP239" i="20"/>
  <c r="EO239" i="20"/>
  <c r="EK239" i="20"/>
  <c r="CM239" i="20"/>
  <c r="CE239" i="20"/>
  <c r="DF239" i="20"/>
  <c r="ET239" i="20"/>
  <c r="BN239" i="20"/>
  <c r="EM239" i="20"/>
  <c r="AI239" i="20"/>
  <c r="BV239" i="20"/>
  <c r="DP239" i="20"/>
  <c r="DO239" i="20"/>
  <c r="DM239" i="20"/>
  <c r="DK239" i="20"/>
  <c r="AY239" i="20"/>
  <c r="AT239" i="20"/>
  <c r="Y239" i="20"/>
  <c r="CY239" i="20"/>
  <c r="FD239" i="20"/>
  <c r="BD239" i="20"/>
  <c r="DS239" i="20"/>
  <c r="U239" i="20"/>
  <c r="BH239" i="20"/>
  <c r="CX239" i="20"/>
  <c r="CU239" i="20"/>
  <c r="CP239" i="20"/>
  <c r="CI239" i="20"/>
  <c r="J239" i="20"/>
  <c r="EY239" i="20"/>
  <c r="DC239" i="20"/>
  <c r="ES239" i="20"/>
  <c r="CF144" i="20"/>
  <c r="BU113" i="20"/>
  <c r="BP206" i="20"/>
  <c r="CC206" i="20"/>
  <c r="CB206" i="20"/>
  <c r="BQ206" i="20"/>
  <c r="CO83" i="20"/>
  <c r="CN22" i="20"/>
  <c r="BL22" i="20"/>
  <c r="CC238" i="20"/>
  <c r="CB238" i="20"/>
  <c r="CO238" i="20"/>
  <c r="FE177" i="20"/>
  <c r="AO177" i="20"/>
  <c r="EN177" i="20"/>
  <c r="DM177" i="20"/>
  <c r="EV177" i="20"/>
  <c r="AX177" i="20"/>
  <c r="CY177" i="20"/>
  <c r="BV177" i="20"/>
  <c r="AC177" i="20"/>
  <c r="EK177" i="20"/>
  <c r="BZ177" i="20"/>
  <c r="AI177" i="20"/>
  <c r="EM177" i="20"/>
  <c r="DX144" i="20"/>
  <c r="CV144" i="20"/>
  <c r="CG22" i="20"/>
  <c r="CB22" i="20"/>
  <c r="BL238" i="20"/>
  <c r="BM238" i="20"/>
  <c r="CF176" i="20"/>
  <c r="DV23" i="20"/>
  <c r="DJ23" i="20"/>
  <c r="DY23" i="20"/>
  <c r="DG23" i="20"/>
  <c r="CQ23" i="20"/>
  <c r="CA23" i="20"/>
  <c r="BK23" i="20"/>
  <c r="BC23" i="20"/>
  <c r="AU23" i="20"/>
  <c r="AI23" i="20"/>
  <c r="U23" i="20"/>
  <c r="DS23" i="20"/>
  <c r="DF23" i="20"/>
  <c r="CP23" i="20"/>
  <c r="BZ23" i="20"/>
  <c r="BJ23" i="20"/>
  <c r="BB23" i="20"/>
  <c r="AT23" i="20"/>
  <c r="AF23" i="20"/>
  <c r="T23" i="20"/>
  <c r="DP23" i="20"/>
  <c r="DC23" i="20"/>
  <c r="CM23" i="20"/>
  <c r="BW23" i="20"/>
  <c r="BI23" i="20"/>
  <c r="BA23" i="20"/>
  <c r="AS23" i="20"/>
  <c r="AC23" i="20"/>
  <c r="S23" i="20"/>
  <c r="DO23" i="20"/>
  <c r="DB23" i="20"/>
  <c r="CL23" i="20"/>
  <c r="BV23" i="20"/>
  <c r="BH23" i="20"/>
  <c r="AZ23" i="20"/>
  <c r="AR23" i="20"/>
  <c r="Z23" i="20"/>
  <c r="R23" i="20"/>
  <c r="DN23" i="20"/>
  <c r="CY23" i="20"/>
  <c r="CI23" i="20"/>
  <c r="BS23" i="20"/>
  <c r="BG23" i="20"/>
  <c r="AY23" i="20"/>
  <c r="AQ23" i="20"/>
  <c r="Y23" i="20"/>
  <c r="Q23" i="20"/>
  <c r="DM23" i="20"/>
  <c r="CX23" i="20"/>
  <c r="CH23" i="20"/>
  <c r="BR23" i="20"/>
  <c r="BF23" i="20"/>
  <c r="AX23" i="20"/>
  <c r="AP23" i="20"/>
  <c r="X23" i="20"/>
  <c r="J23" i="20"/>
  <c r="DL23" i="20"/>
  <c r="CU23" i="20"/>
  <c r="CE23" i="20"/>
  <c r="BO23" i="20"/>
  <c r="BE23" i="20"/>
  <c r="AW23" i="20"/>
  <c r="AO23" i="20"/>
  <c r="W23" i="20"/>
  <c r="I23" i="20"/>
  <c r="AV23" i="20"/>
  <c r="AL23" i="20"/>
  <c r="V23" i="20"/>
  <c r="DK23" i="20"/>
  <c r="H23" i="20"/>
  <c r="CT23" i="20"/>
  <c r="CD23" i="20"/>
  <c r="BN23" i="20"/>
  <c r="BD23" i="20"/>
  <c r="EZ23" i="20"/>
  <c r="EV23" i="20"/>
  <c r="FF23" i="20"/>
  <c r="FG23" i="20"/>
  <c r="EL23" i="20"/>
  <c r="FD23" i="20"/>
  <c r="EK23" i="20"/>
  <c r="ET23" i="20"/>
  <c r="ES23" i="20"/>
  <c r="BU23" i="20" s="1"/>
  <c r="FB23" i="20"/>
  <c r="EM23" i="20"/>
  <c r="EJ23" i="20"/>
  <c r="FE23" i="20"/>
  <c r="EP23" i="20"/>
  <c r="EQ23" i="20"/>
  <c r="ER23" i="20"/>
  <c r="EN23" i="20"/>
  <c r="EX23" i="20"/>
  <c r="EY23" i="20"/>
  <c r="EU23" i="20"/>
  <c r="EH23" i="20"/>
  <c r="FA23" i="20"/>
  <c r="FC23" i="20"/>
  <c r="EW23" i="20"/>
  <c r="CK23" i="20" s="1"/>
  <c r="EI23" i="20"/>
  <c r="EO23" i="20"/>
  <c r="CG144" i="20"/>
  <c r="I177" i="20"/>
  <c r="DJ177" i="20"/>
  <c r="H177" i="20"/>
  <c r="EQ177" i="20"/>
  <c r="BM177" i="20" s="1"/>
  <c r="W177" i="20"/>
  <c r="BR177" i="20"/>
  <c r="BT177" i="20" s="1"/>
  <c r="EI177" i="20"/>
  <c r="CL177" i="20"/>
  <c r="AS177" i="20"/>
  <c r="ES177" i="20"/>
  <c r="CP177" i="20"/>
  <c r="AU177" i="20"/>
  <c r="EU177" i="20"/>
  <c r="CC144" i="20"/>
  <c r="CJ83" i="20"/>
  <c r="CK176" i="20"/>
  <c r="CO22" i="20"/>
  <c r="BU22" i="20"/>
  <c r="CR22" i="20"/>
  <c r="CC176" i="20"/>
  <c r="CG176" i="20"/>
  <c r="CB176" i="20"/>
  <c r="AK144" i="20"/>
  <c r="BT144" i="20"/>
  <c r="DQ144" i="20"/>
  <c r="BU51" i="20"/>
  <c r="CF113" i="20"/>
  <c r="CK206" i="20"/>
  <c r="BX83" i="20"/>
  <c r="BQ238" i="20"/>
  <c r="BQ176" i="20"/>
  <c r="CW51" i="20"/>
  <c r="CJ113" i="20"/>
  <c r="BT22" i="20"/>
  <c r="CF22" i="20"/>
  <c r="CR238" i="20"/>
  <c r="CS238" i="20"/>
  <c r="BY206" i="20"/>
  <c r="CV22" i="20"/>
  <c r="BP238" i="20"/>
  <c r="FG145" i="20"/>
  <c r="EY145" i="20"/>
  <c r="EQ145" i="20"/>
  <c r="EI145" i="20"/>
  <c r="DM145" i="20"/>
  <c r="CY145" i="20"/>
  <c r="CI145" i="20"/>
  <c r="BS145" i="20"/>
  <c r="BG145" i="20"/>
  <c r="AY145" i="20"/>
  <c r="AQ145" i="20"/>
  <c r="Y145" i="20"/>
  <c r="Q145" i="20"/>
  <c r="FF145" i="20"/>
  <c r="EX145" i="20"/>
  <c r="EP145" i="20"/>
  <c r="EH145" i="20"/>
  <c r="DL145" i="20"/>
  <c r="CX145" i="20"/>
  <c r="CH145" i="20"/>
  <c r="BR145" i="20"/>
  <c r="BF145" i="20"/>
  <c r="AX145" i="20"/>
  <c r="AP145" i="20"/>
  <c r="X145" i="20"/>
  <c r="J145" i="20"/>
  <c r="FE145" i="20"/>
  <c r="EW145" i="20"/>
  <c r="CK145" i="20" s="1"/>
  <c r="EO145" i="20"/>
  <c r="DY145" i="20"/>
  <c r="DK145" i="20"/>
  <c r="CU145" i="20"/>
  <c r="CE145" i="20"/>
  <c r="BO145" i="20"/>
  <c r="BE145" i="20"/>
  <c r="AW145" i="20"/>
  <c r="AO145" i="20"/>
  <c r="W145" i="20"/>
  <c r="I145" i="20"/>
  <c r="FD145" i="20"/>
  <c r="EV145" i="20"/>
  <c r="EN145" i="20"/>
  <c r="DV145" i="20"/>
  <c r="DJ145" i="20"/>
  <c r="CT145" i="20"/>
  <c r="CD145" i="20"/>
  <c r="BN145" i="20"/>
  <c r="BD145" i="20"/>
  <c r="AV145" i="20"/>
  <c r="AL145" i="20"/>
  <c r="V145" i="20"/>
  <c r="H145" i="20"/>
  <c r="FC145" i="20"/>
  <c r="EU145" i="20"/>
  <c r="EM145" i="20"/>
  <c r="DS145" i="20"/>
  <c r="DG145" i="20"/>
  <c r="CQ145" i="20"/>
  <c r="CA145" i="20"/>
  <c r="BK145" i="20"/>
  <c r="BC145" i="20"/>
  <c r="AU145" i="20"/>
  <c r="AI145" i="20"/>
  <c r="U145" i="20"/>
  <c r="FA145" i="20"/>
  <c r="ES145" i="20"/>
  <c r="EK145" i="20"/>
  <c r="DO145" i="20"/>
  <c r="DC145" i="20"/>
  <c r="CM145" i="20"/>
  <c r="BW145" i="20"/>
  <c r="BI145" i="20"/>
  <c r="BA145" i="20"/>
  <c r="AS145" i="20"/>
  <c r="AC145" i="20"/>
  <c r="AD145" i="20" s="1"/>
  <c r="S145" i="20"/>
  <c r="FB145" i="20"/>
  <c r="DF145" i="20"/>
  <c r="BB145" i="20"/>
  <c r="EZ145" i="20"/>
  <c r="DB145" i="20"/>
  <c r="AZ145" i="20"/>
  <c r="ET145" i="20"/>
  <c r="CP145" i="20"/>
  <c r="AT145" i="20"/>
  <c r="ER145" i="20"/>
  <c r="CL145" i="20"/>
  <c r="AR145" i="20"/>
  <c r="EL145" i="20"/>
  <c r="BZ145" i="20"/>
  <c r="AF145" i="20"/>
  <c r="DP145" i="20"/>
  <c r="BJ145" i="20"/>
  <c r="T145" i="20"/>
  <c r="Z145" i="20"/>
  <c r="R145" i="20"/>
  <c r="EJ145" i="20"/>
  <c r="DN145" i="20"/>
  <c r="BV145" i="20"/>
  <c r="BH145" i="20"/>
  <c r="D146" i="20"/>
  <c r="A146" i="20" s="1"/>
  <c r="F145" i="20"/>
  <c r="BQ144" i="20"/>
  <c r="CN144" i="20"/>
  <c r="BY144" i="20"/>
  <c r="CR144" i="20"/>
  <c r="CB51" i="20"/>
  <c r="BQ51" i="20"/>
  <c r="CO206" i="20"/>
  <c r="BQ83" i="20"/>
  <c r="CG83" i="20"/>
  <c r="CF83" i="20"/>
  <c r="CO51" i="20"/>
  <c r="FF114" i="20"/>
  <c r="EX114" i="20"/>
  <c r="EP114" i="20"/>
  <c r="FE114" i="20"/>
  <c r="EW114" i="20"/>
  <c r="EO114" i="20"/>
  <c r="DY114" i="20"/>
  <c r="DK114" i="20"/>
  <c r="CU114" i="20"/>
  <c r="CE114" i="20"/>
  <c r="BO114" i="20"/>
  <c r="BE114" i="20"/>
  <c r="AW114" i="20"/>
  <c r="AO114" i="20"/>
  <c r="W114" i="20"/>
  <c r="I114" i="20"/>
  <c r="FD114" i="20"/>
  <c r="EV114" i="20"/>
  <c r="EN114" i="20"/>
  <c r="DV114" i="20"/>
  <c r="DJ114" i="20"/>
  <c r="CT114" i="20"/>
  <c r="CD114" i="20"/>
  <c r="BN114" i="20"/>
  <c r="BD114" i="20"/>
  <c r="AV114" i="20"/>
  <c r="AL114" i="20"/>
  <c r="V114" i="20"/>
  <c r="H114" i="20"/>
  <c r="FA114" i="20"/>
  <c r="ES114" i="20"/>
  <c r="EK114" i="20"/>
  <c r="DO114" i="20"/>
  <c r="DC114" i="20"/>
  <c r="CM114" i="20"/>
  <c r="BW114" i="20"/>
  <c r="BI114" i="20"/>
  <c r="BA114" i="20"/>
  <c r="AS114" i="20"/>
  <c r="AC114" i="20"/>
  <c r="S114" i="20"/>
  <c r="ER114" i="20"/>
  <c r="DP114" i="20"/>
  <c r="CX114" i="20"/>
  <c r="BV114" i="20"/>
  <c r="BC114" i="20"/>
  <c r="AQ114" i="20"/>
  <c r="T114" i="20"/>
  <c r="FG114" i="20"/>
  <c r="EQ114" i="20"/>
  <c r="DN114" i="20"/>
  <c r="CQ114" i="20"/>
  <c r="BS114" i="20"/>
  <c r="BB114" i="20"/>
  <c r="AP114" i="20"/>
  <c r="R114" i="20"/>
  <c r="FC114" i="20"/>
  <c r="EM114" i="20"/>
  <c r="DM114" i="20"/>
  <c r="CP114" i="20"/>
  <c r="BR114" i="20"/>
  <c r="AZ114" i="20"/>
  <c r="FB114" i="20"/>
  <c r="EL114" i="20"/>
  <c r="DL114" i="20"/>
  <c r="CL114" i="20"/>
  <c r="BK114" i="20"/>
  <c r="EU114" i="20"/>
  <c r="DB114" i="20"/>
  <c r="BG114" i="20"/>
  <c r="AF114" i="20"/>
  <c r="ET114" i="20"/>
  <c r="CY114" i="20"/>
  <c r="BF114" i="20"/>
  <c r="Z114" i="20"/>
  <c r="EJ114" i="20"/>
  <c r="CI114" i="20"/>
  <c r="AY114" i="20"/>
  <c r="Y114" i="20"/>
  <c r="EI114" i="20"/>
  <c r="CH114" i="20"/>
  <c r="AX114" i="20"/>
  <c r="X114" i="20"/>
  <c r="EH114" i="20"/>
  <c r="CA114" i="20"/>
  <c r="AU114" i="20"/>
  <c r="U114" i="20"/>
  <c r="DS114" i="20"/>
  <c r="BZ114" i="20"/>
  <c r="AT114" i="20"/>
  <c r="Q114" i="20"/>
  <c r="BJ114" i="20"/>
  <c r="BH114" i="20"/>
  <c r="AR114" i="20"/>
  <c r="AI114" i="20"/>
  <c r="EZ114" i="20"/>
  <c r="J114" i="20"/>
  <c r="EY114" i="20"/>
  <c r="DG114" i="20"/>
  <c r="DF114" i="20"/>
  <c r="BP144" i="20"/>
  <c r="CW144" i="20"/>
  <c r="BM113" i="20"/>
  <c r="CC113" i="20"/>
  <c r="BX206" i="20"/>
  <c r="CV83" i="20"/>
  <c r="FB84" i="20"/>
  <c r="ET84" i="20"/>
  <c r="EL84" i="20"/>
  <c r="DP84" i="20"/>
  <c r="DF84" i="20"/>
  <c r="CP84" i="20"/>
  <c r="BZ84" i="20"/>
  <c r="BJ84" i="20"/>
  <c r="BB84" i="20"/>
  <c r="AT84" i="20"/>
  <c r="AF84" i="20"/>
  <c r="T84" i="20"/>
  <c r="FA84" i="20"/>
  <c r="ES84" i="20"/>
  <c r="EK84" i="20"/>
  <c r="DO84" i="20"/>
  <c r="DC84" i="20"/>
  <c r="CM84" i="20"/>
  <c r="BW84" i="20"/>
  <c r="BI84" i="20"/>
  <c r="BA84" i="20"/>
  <c r="AS84" i="20"/>
  <c r="AC84" i="20"/>
  <c r="S84" i="20"/>
  <c r="EZ84" i="20"/>
  <c r="ER84" i="20"/>
  <c r="EJ84" i="20"/>
  <c r="DN84" i="20"/>
  <c r="DB84" i="20"/>
  <c r="CL84" i="20"/>
  <c r="BV84" i="20"/>
  <c r="BH84" i="20"/>
  <c r="AZ84" i="20"/>
  <c r="AR84" i="20"/>
  <c r="Z84" i="20"/>
  <c r="R84" i="20"/>
  <c r="FG84" i="20"/>
  <c r="EY84" i="20"/>
  <c r="CS84" i="20" s="1"/>
  <c r="EQ84" i="20"/>
  <c r="EI84" i="20"/>
  <c r="DM84" i="20"/>
  <c r="CY84" i="20"/>
  <c r="CI84" i="20"/>
  <c r="BS84" i="20"/>
  <c r="BG84" i="20"/>
  <c r="AY84" i="20"/>
  <c r="AQ84" i="20"/>
  <c r="Y84" i="20"/>
  <c r="Q84" i="20"/>
  <c r="FF84" i="20"/>
  <c r="EX84" i="20"/>
  <c r="EP84" i="20"/>
  <c r="EH84" i="20"/>
  <c r="DL84" i="20"/>
  <c r="CX84" i="20"/>
  <c r="CH84" i="20"/>
  <c r="BR84" i="20"/>
  <c r="BF84" i="20"/>
  <c r="AX84" i="20"/>
  <c r="AP84" i="20"/>
  <c r="X84" i="20"/>
  <c r="J84" i="20"/>
  <c r="FE84" i="20"/>
  <c r="EW84" i="20"/>
  <c r="CK84" i="20" s="1"/>
  <c r="EO84" i="20"/>
  <c r="DY84" i="20"/>
  <c r="DK84" i="20"/>
  <c r="CU84" i="20"/>
  <c r="CE84" i="20"/>
  <c r="BO84" i="20"/>
  <c r="BE84" i="20"/>
  <c r="AW84" i="20"/>
  <c r="AO84" i="20"/>
  <c r="W84" i="20"/>
  <c r="I84" i="20"/>
  <c r="EN84" i="20"/>
  <c r="CD84" i="20"/>
  <c r="AL84" i="20"/>
  <c r="EM84" i="20"/>
  <c r="CA84" i="20"/>
  <c r="AI84" i="20"/>
  <c r="DV84" i="20"/>
  <c r="BN84" i="20"/>
  <c r="V84" i="20"/>
  <c r="DS84" i="20"/>
  <c r="BK84" i="20"/>
  <c r="U84" i="20"/>
  <c r="FD84" i="20"/>
  <c r="DJ84" i="20"/>
  <c r="BD84" i="20"/>
  <c r="H84" i="20"/>
  <c r="EV84" i="20"/>
  <c r="CT84" i="20"/>
  <c r="AV84" i="20"/>
  <c r="BC84" i="20"/>
  <c r="AU84" i="20"/>
  <c r="FC84" i="20"/>
  <c r="EU84" i="20"/>
  <c r="DG84" i="20"/>
  <c r="CQ84" i="20"/>
  <c r="CN206" i="20"/>
  <c r="BP51" i="20"/>
  <c r="CK113" i="20"/>
  <c r="BM206" i="20"/>
  <c r="CF206" i="20"/>
  <c r="CV206" i="20"/>
  <c r="CW206" i="20"/>
  <c r="CC83" i="20"/>
  <c r="FB52" i="20"/>
  <c r="ET52" i="20"/>
  <c r="EL52" i="20"/>
  <c r="DP52" i="20"/>
  <c r="DF52" i="20"/>
  <c r="CP52" i="20"/>
  <c r="BZ52" i="20"/>
  <c r="BJ52" i="20"/>
  <c r="BB52" i="20"/>
  <c r="AT52" i="20"/>
  <c r="AF52" i="20"/>
  <c r="T52" i="20"/>
  <c r="FA52" i="20"/>
  <c r="ES52" i="20"/>
  <c r="EK52" i="20"/>
  <c r="DO52" i="20"/>
  <c r="DC52" i="20"/>
  <c r="CM52" i="20"/>
  <c r="BW52" i="20"/>
  <c r="BI52" i="20"/>
  <c r="BA52" i="20"/>
  <c r="AS52" i="20"/>
  <c r="AC52" i="20"/>
  <c r="S52" i="20"/>
  <c r="EZ52" i="20"/>
  <c r="ER52" i="20"/>
  <c r="EJ52" i="20"/>
  <c r="DN52" i="20"/>
  <c r="DB52" i="20"/>
  <c r="CL52" i="20"/>
  <c r="BV52" i="20"/>
  <c r="BH52" i="20"/>
  <c r="AZ52" i="20"/>
  <c r="AR52" i="20"/>
  <c r="Z52" i="20"/>
  <c r="R52" i="20"/>
  <c r="FF52" i="20"/>
  <c r="EX52" i="20"/>
  <c r="CO52" i="20" s="1"/>
  <c r="EP52" i="20"/>
  <c r="EH52" i="20"/>
  <c r="DL52" i="20"/>
  <c r="CX52" i="20"/>
  <c r="CH52" i="20"/>
  <c r="BR52" i="20"/>
  <c r="BF52" i="20"/>
  <c r="AX52" i="20"/>
  <c r="AP52" i="20"/>
  <c r="X52" i="20"/>
  <c r="J52" i="20"/>
  <c r="FG52" i="20"/>
  <c r="EQ52" i="20"/>
  <c r="DM52" i="20"/>
  <c r="CI52" i="20"/>
  <c r="BG52" i="20"/>
  <c r="AQ52" i="20"/>
  <c r="Q52" i="20"/>
  <c r="FE52" i="20"/>
  <c r="EO52" i="20"/>
  <c r="DK52" i="20"/>
  <c r="CE52" i="20"/>
  <c r="BE52" i="20"/>
  <c r="AO52" i="20"/>
  <c r="I52" i="20"/>
  <c r="FD52" i="20"/>
  <c r="EN52" i="20"/>
  <c r="DJ52" i="20"/>
  <c r="CD52" i="20"/>
  <c r="BD52" i="20"/>
  <c r="AL52" i="20"/>
  <c r="H52" i="20"/>
  <c r="FC52" i="20"/>
  <c r="EM52" i="20"/>
  <c r="DG52" i="20"/>
  <c r="CA52" i="20"/>
  <c r="BC52" i="20"/>
  <c r="AI52" i="20"/>
  <c r="EY52" i="20"/>
  <c r="EI52" i="20"/>
  <c r="CY52" i="20"/>
  <c r="BS52" i="20"/>
  <c r="AY52" i="20"/>
  <c r="Y52" i="20"/>
  <c r="EW52" i="20"/>
  <c r="CK52" i="20" s="1"/>
  <c r="DY52" i="20"/>
  <c r="CU52" i="20"/>
  <c r="BO52" i="20"/>
  <c r="AW52" i="20"/>
  <c r="W52" i="20"/>
  <c r="EV52" i="20"/>
  <c r="DV52" i="20"/>
  <c r="CT52" i="20"/>
  <c r="BN52" i="20"/>
  <c r="AV52" i="20"/>
  <c r="V52" i="20"/>
  <c r="EU52" i="20"/>
  <c r="CC52" i="20" s="1"/>
  <c r="DS52" i="20"/>
  <c r="CQ52" i="20"/>
  <c r="BK52" i="20"/>
  <c r="AU52" i="20"/>
  <c r="U52" i="20"/>
  <c r="FE207" i="20"/>
  <c r="EW207" i="20"/>
  <c r="EO207" i="20"/>
  <c r="DY207" i="20"/>
  <c r="DK207" i="20"/>
  <c r="CU207" i="20"/>
  <c r="CE207" i="20"/>
  <c r="BO207" i="20"/>
  <c r="BE207" i="20"/>
  <c r="AW207" i="20"/>
  <c r="AO207" i="20"/>
  <c r="W207" i="20"/>
  <c r="I207" i="20"/>
  <c r="FD207" i="20"/>
  <c r="EV207" i="20"/>
  <c r="EN207" i="20"/>
  <c r="DV207" i="20"/>
  <c r="DJ207" i="20"/>
  <c r="CT207" i="20"/>
  <c r="CD207" i="20"/>
  <c r="BN207" i="20"/>
  <c r="BD207" i="20"/>
  <c r="AV207" i="20"/>
  <c r="AL207" i="20"/>
  <c r="V207" i="20"/>
  <c r="H207" i="20"/>
  <c r="FC207" i="20"/>
  <c r="ES207" i="20"/>
  <c r="EI207" i="20"/>
  <c r="DG207" i="20"/>
  <c r="CM207" i="20"/>
  <c r="BS207" i="20"/>
  <c r="BC207" i="20"/>
  <c r="AS207" i="20"/>
  <c r="Y207" i="20"/>
  <c r="FB207" i="20"/>
  <c r="ER207" i="20"/>
  <c r="BQ207" i="20" s="1"/>
  <c r="EH207" i="20"/>
  <c r="DF207" i="20"/>
  <c r="CL207" i="20"/>
  <c r="BR207" i="20"/>
  <c r="BB207" i="20"/>
  <c r="AR207" i="20"/>
  <c r="X207" i="20"/>
  <c r="FA207" i="20"/>
  <c r="EQ207" i="20"/>
  <c r="DS207" i="20"/>
  <c r="DC207" i="20"/>
  <c r="CI207" i="20"/>
  <c r="BK207" i="20"/>
  <c r="BA207" i="20"/>
  <c r="AQ207" i="20"/>
  <c r="U207" i="20"/>
  <c r="EZ207" i="20"/>
  <c r="EP207" i="20"/>
  <c r="DP207" i="20"/>
  <c r="DB207" i="20"/>
  <c r="CH207" i="20"/>
  <c r="BJ207" i="20"/>
  <c r="AZ207" i="20"/>
  <c r="AP207" i="20"/>
  <c r="T207" i="20"/>
  <c r="EM207" i="20"/>
  <c r="CY207" i="20"/>
  <c r="BI207" i="20"/>
  <c r="AI207" i="20"/>
  <c r="EL207" i="20"/>
  <c r="CX207" i="20"/>
  <c r="BH207" i="20"/>
  <c r="AF207" i="20"/>
  <c r="FG207" i="20"/>
  <c r="EK207" i="20"/>
  <c r="CQ207" i="20"/>
  <c r="BG207" i="20"/>
  <c r="AC207" i="20"/>
  <c r="FF207" i="20"/>
  <c r="EJ207" i="20"/>
  <c r="CP207" i="20"/>
  <c r="BF207" i="20"/>
  <c r="Z207" i="20"/>
  <c r="DO207" i="20"/>
  <c r="AY207" i="20"/>
  <c r="DN207" i="20"/>
  <c r="AX207" i="20"/>
  <c r="DM207" i="20"/>
  <c r="AU207" i="20"/>
  <c r="DL207" i="20"/>
  <c r="AT207" i="20"/>
  <c r="EY207" i="20"/>
  <c r="S207" i="20"/>
  <c r="EX207" i="20"/>
  <c r="R207" i="20"/>
  <c r="EU207" i="20"/>
  <c r="Q207" i="20"/>
  <c r="ET207" i="20"/>
  <c r="J207" i="20"/>
  <c r="CA207" i="20"/>
  <c r="BW207" i="20"/>
  <c r="BZ207" i="20"/>
  <c r="BV207" i="20"/>
  <c r="BU144" i="20"/>
  <c r="CN51" i="20"/>
  <c r="CC51" i="20"/>
  <c r="CG51" i="20"/>
  <c r="CF51" i="20"/>
  <c r="CB113" i="20"/>
  <c r="CR113" i="20"/>
  <c r="CG206" i="20"/>
  <c r="CV51" i="20"/>
  <c r="CO113" i="20"/>
  <c r="BP113" i="20"/>
  <c r="BX113" i="20"/>
  <c r="CJ206" i="20"/>
  <c r="BL83" i="20"/>
  <c r="CK144" i="20"/>
  <c r="CJ144" i="20"/>
  <c r="BX144" i="20"/>
  <c r="BY51" i="20"/>
  <c r="CG113" i="20"/>
  <c r="CS113" i="20"/>
  <c r="CV113" i="20"/>
  <c r="CW113" i="20"/>
  <c r="CR206" i="20"/>
  <c r="CN83" i="20"/>
  <c r="BY83" i="20"/>
  <c r="CR83" i="20"/>
  <c r="BP83" i="20"/>
  <c r="CZ238" i="20"/>
  <c r="DU176" i="20"/>
  <c r="N176" i="20"/>
  <c r="EA176" i="20"/>
  <c r="AE51" i="20"/>
  <c r="AB176" i="20"/>
  <c r="DT176" i="20"/>
  <c r="K176" i="20"/>
  <c r="AJ51" i="20"/>
  <c r="DH176" i="20"/>
  <c r="O176" i="20"/>
  <c r="AJ176" i="20"/>
  <c r="L176" i="20"/>
  <c r="AN176" i="20"/>
  <c r="AM176" i="20"/>
  <c r="DQ176" i="20"/>
  <c r="DR176" i="20"/>
  <c r="DT51" i="20"/>
  <c r="DD51" i="20"/>
  <c r="N206" i="20"/>
  <c r="AN51" i="20"/>
  <c r="DZ176" i="20"/>
  <c r="DE176" i="20"/>
  <c r="AD51" i="20"/>
  <c r="AK51" i="20"/>
  <c r="O51" i="20"/>
  <c r="AH176" i="20"/>
  <c r="DD176" i="20"/>
  <c r="AK176" i="20"/>
  <c r="AH51" i="20"/>
  <c r="AM51" i="20"/>
  <c r="A52" i="20"/>
  <c r="AA176" i="20"/>
  <c r="M176" i="20"/>
  <c r="AD176" i="20"/>
  <c r="AE176" i="20"/>
  <c r="AG176" i="20"/>
  <c r="CZ176" i="20"/>
  <c r="DQ51" i="20"/>
  <c r="AB51" i="20"/>
  <c r="EA51" i="20"/>
  <c r="DA51" i="20"/>
  <c r="DZ51" i="20"/>
  <c r="DU51" i="20"/>
  <c r="DR51" i="20"/>
  <c r="AA51" i="20"/>
  <c r="AG51" i="20"/>
  <c r="N51" i="20"/>
  <c r="B178" i="20"/>
  <c r="A178" i="20" s="1"/>
  <c r="EE177" i="20"/>
  <c r="ED177" i="20"/>
  <c r="EF177" i="20"/>
  <c r="DE51" i="20"/>
  <c r="DX51" i="20"/>
  <c r="D53" i="20"/>
  <c r="F52" i="20"/>
  <c r="EE208" i="20"/>
  <c r="EF208" i="20"/>
  <c r="B209" i="20"/>
  <c r="ED208" i="20"/>
  <c r="M51" i="20"/>
  <c r="K51" i="20"/>
  <c r="DI51" i="20"/>
  <c r="DW51" i="20"/>
  <c r="L51" i="20"/>
  <c r="DH51" i="20"/>
  <c r="DZ113" i="20"/>
  <c r="EA113" i="20"/>
  <c r="M113" i="20"/>
  <c r="DI113" i="20"/>
  <c r="AA113" i="20"/>
  <c r="DT22" i="20"/>
  <c r="N26" i="33" s="1"/>
  <c r="DA113" i="20"/>
  <c r="AM238" i="20"/>
  <c r="DU113" i="20"/>
  <c r="DH113" i="20"/>
  <c r="AG113" i="20"/>
  <c r="N113" i="20"/>
  <c r="K113" i="20"/>
  <c r="O113" i="20"/>
  <c r="DD113" i="20"/>
  <c r="AJ113" i="20"/>
  <c r="AM113" i="20"/>
  <c r="AD113" i="20"/>
  <c r="DQ113" i="20"/>
  <c r="AH113" i="20"/>
  <c r="CZ113" i="20"/>
  <c r="DT113" i="20"/>
  <c r="DE113" i="20"/>
  <c r="L113" i="20"/>
  <c r="AB113" i="20"/>
  <c r="AN113" i="20"/>
  <c r="AE113" i="20"/>
  <c r="F114" i="20"/>
  <c r="D115" i="20"/>
  <c r="A114" i="20"/>
  <c r="DR113" i="20"/>
  <c r="DW113" i="20"/>
  <c r="AK113" i="20"/>
  <c r="DX113" i="20"/>
  <c r="AN206" i="20"/>
  <c r="DQ206" i="20"/>
  <c r="DE206" i="20"/>
  <c r="DU206" i="20"/>
  <c r="DD206" i="20"/>
  <c r="DR206" i="20"/>
  <c r="L22" i="20"/>
  <c r="K26" i="30" s="1"/>
  <c r="K22" i="20"/>
  <c r="J26" i="30" s="1"/>
  <c r="O22" i="20"/>
  <c r="N26" i="30" s="1"/>
  <c r="DH238" i="20"/>
  <c r="DA238" i="20"/>
  <c r="DW206" i="20"/>
  <c r="DX206" i="20"/>
  <c r="DZ206" i="20"/>
  <c r="EA206" i="20"/>
  <c r="AJ83" i="20"/>
  <c r="AE22" i="20"/>
  <c r="O26" i="10" s="1"/>
  <c r="AK83" i="20"/>
  <c r="DE238" i="20"/>
  <c r="DR22" i="20"/>
  <c r="I26" i="33" s="1"/>
  <c r="DI22" i="20"/>
  <c r="DH22" i="20"/>
  <c r="AD238" i="20"/>
  <c r="DU22" i="20"/>
  <c r="O26" i="33" s="1"/>
  <c r="EA238" i="20"/>
  <c r="AD22" i="20"/>
  <c r="N26" i="10" s="1"/>
  <c r="AE238" i="20"/>
  <c r="AA22" i="20"/>
  <c r="H26" i="10" s="1"/>
  <c r="DZ238" i="20"/>
  <c r="DD238" i="20"/>
  <c r="AJ206" i="20"/>
  <c r="DT206" i="20"/>
  <c r="M238" i="20"/>
  <c r="AK206" i="20"/>
  <c r="N238" i="20"/>
  <c r="O238" i="20"/>
  <c r="AB238" i="20"/>
  <c r="DI83" i="20"/>
  <c r="DX238" i="20"/>
  <c r="O206" i="20"/>
  <c r="L206" i="20"/>
  <c r="AN238" i="20"/>
  <c r="AJ238" i="20"/>
  <c r="DH206" i="20"/>
  <c r="AM206" i="20"/>
  <c r="AG206" i="20"/>
  <c r="DT238" i="20"/>
  <c r="K206" i="20"/>
  <c r="DW238" i="20"/>
  <c r="B240" i="20"/>
  <c r="ED239" i="20"/>
  <c r="A239" i="20"/>
  <c r="DI206" i="20"/>
  <c r="AD206" i="20"/>
  <c r="AK238" i="20"/>
  <c r="L238" i="20"/>
  <c r="DU238" i="20"/>
  <c r="EF238" i="20"/>
  <c r="EE238" i="20"/>
  <c r="CZ206" i="20"/>
  <c r="M206" i="20"/>
  <c r="DA206" i="20"/>
  <c r="AE206" i="20"/>
  <c r="AH238" i="20"/>
  <c r="DR238" i="20"/>
  <c r="K238" i="20"/>
  <c r="DI238" i="20"/>
  <c r="AA206" i="20"/>
  <c r="A207" i="20"/>
  <c r="D208" i="20"/>
  <c r="F207" i="20"/>
  <c r="D85" i="20"/>
  <c r="F84" i="20"/>
  <c r="AG238" i="20"/>
  <c r="DQ238" i="20"/>
  <c r="AA238" i="20"/>
  <c r="AB206" i="20"/>
  <c r="AH206" i="20"/>
  <c r="B31" i="44"/>
  <c r="AD83" i="20"/>
  <c r="N22" i="20"/>
  <c r="M26" i="30" s="1"/>
  <c r="AB22" i="20"/>
  <c r="I26" i="10" s="1"/>
  <c r="M22" i="20"/>
  <c r="L26" i="30" s="1"/>
  <c r="AM22" i="20"/>
  <c r="AF26" i="10" s="1"/>
  <c r="D24" i="20"/>
  <c r="F23" i="20"/>
  <c r="EA83" i="20"/>
  <c r="F178" i="20"/>
  <c r="D179" i="20"/>
  <c r="DD83" i="20"/>
  <c r="CZ22" i="20"/>
  <c r="R26" i="32" s="1"/>
  <c r="DA22" i="20"/>
  <c r="S26" i="32" s="1"/>
  <c r="AJ22" i="20"/>
  <c r="Z26" i="10" s="1"/>
  <c r="DQ22" i="20"/>
  <c r="H26" i="33" s="1"/>
  <c r="ED53" i="20"/>
  <c r="EE53" i="20"/>
  <c r="B54" i="20"/>
  <c r="EF53" i="20"/>
  <c r="DH83" i="20"/>
  <c r="AH22" i="20"/>
  <c r="U26" i="10" s="1"/>
  <c r="DX22" i="20"/>
  <c r="U26" i="33" s="1"/>
  <c r="DE22" i="20"/>
  <c r="I26" i="32" s="1"/>
  <c r="M83" i="20"/>
  <c r="DX83" i="20"/>
  <c r="EA22" i="20"/>
  <c r="AA26" i="33" s="1"/>
  <c r="DR83" i="20"/>
  <c r="EE23" i="20"/>
  <c r="A23" i="20"/>
  <c r="B24" i="20"/>
  <c r="EF23" i="20"/>
  <c r="ED23" i="20"/>
  <c r="AK22" i="20"/>
  <c r="AA26" i="10" s="1"/>
  <c r="DZ22" i="20"/>
  <c r="Z26" i="33" s="1"/>
  <c r="EF116" i="20"/>
  <c r="EE116" i="20"/>
  <c r="B117" i="20"/>
  <c r="ED116" i="20"/>
  <c r="AG22" i="20"/>
  <c r="T26" i="10" s="1"/>
  <c r="DD22" i="20"/>
  <c r="H26" i="32" s="1"/>
  <c r="AN22" i="20"/>
  <c r="DW22" i="20"/>
  <c r="T26" i="33" s="1"/>
  <c r="AG83" i="20"/>
  <c r="O83" i="20"/>
  <c r="DQ83" i="20"/>
  <c r="DA83" i="20"/>
  <c r="DT83" i="20"/>
  <c r="N83" i="20"/>
  <c r="EE146" i="20"/>
  <c r="B147" i="20"/>
  <c r="EF146" i="20"/>
  <c r="ED146" i="20"/>
  <c r="AN83" i="20"/>
  <c r="D242" i="20"/>
  <c r="F241" i="20"/>
  <c r="ED84" i="20"/>
  <c r="EE84" i="20"/>
  <c r="A84" i="20"/>
  <c r="B85" i="20"/>
  <c r="EF84" i="20"/>
  <c r="K83" i="20"/>
  <c r="AM83" i="20"/>
  <c r="AH83" i="20"/>
  <c r="DZ83" i="20"/>
  <c r="AB83" i="20"/>
  <c r="AE83" i="20"/>
  <c r="DW83" i="20"/>
  <c r="DU83" i="20"/>
  <c r="DE83" i="20"/>
  <c r="CZ83" i="20"/>
  <c r="AA83" i="20"/>
  <c r="L83" i="20"/>
  <c r="BM23" i="20" l="1"/>
  <c r="AN177" i="20"/>
  <c r="AG26" i="10"/>
  <c r="CK177" i="20"/>
  <c r="AG145" i="20"/>
  <c r="BQ177" i="20"/>
  <c r="M145" i="20"/>
  <c r="BL239" i="20"/>
  <c r="DZ145" i="20"/>
  <c r="AN145" i="20"/>
  <c r="CB177" i="20"/>
  <c r="BX177" i="20"/>
  <c r="AM177" i="20"/>
  <c r="DW177" i="20"/>
  <c r="DR145" i="20"/>
  <c r="AA145" i="20"/>
  <c r="CF177" i="20"/>
  <c r="AE145" i="20"/>
  <c r="CZ177" i="20"/>
  <c r="BY177" i="20"/>
  <c r="AJ177" i="20"/>
  <c r="BP177" i="20"/>
  <c r="N177" i="20"/>
  <c r="CG177" i="20"/>
  <c r="CZ145" i="20"/>
  <c r="CV177" i="20"/>
  <c r="BL177" i="20"/>
  <c r="CS177" i="20"/>
  <c r="CN177" i="20"/>
  <c r="AH145" i="20"/>
  <c r="CJ177" i="20"/>
  <c r="CW177" i="20"/>
  <c r="AD177" i="20"/>
  <c r="G27" i="30"/>
  <c r="E27" i="33"/>
  <c r="O27" i="32"/>
  <c r="AA27" i="31"/>
  <c r="R27" i="31"/>
  <c r="L27" i="29"/>
  <c r="S27" i="33"/>
  <c r="EH178" i="20"/>
  <c r="BC178" i="20"/>
  <c r="AV178" i="20"/>
  <c r="DR177" i="20"/>
  <c r="Q27" i="10"/>
  <c r="I27" i="30"/>
  <c r="K27" i="33"/>
  <c r="Q27" i="32"/>
  <c r="X27" i="31"/>
  <c r="AQ178" i="20"/>
  <c r="BG178" i="20"/>
  <c r="W27" i="10"/>
  <c r="Q27" i="33"/>
  <c r="E27" i="32"/>
  <c r="BV178" i="20"/>
  <c r="CM178" i="20"/>
  <c r="BE178" i="20"/>
  <c r="EQ178" i="20"/>
  <c r="E27" i="30"/>
  <c r="O27" i="29"/>
  <c r="AC27" i="10"/>
  <c r="AI27" i="10"/>
  <c r="W27" i="33"/>
  <c r="G27" i="32"/>
  <c r="AC27" i="33"/>
  <c r="Y27" i="31"/>
  <c r="P27" i="29"/>
  <c r="G27" i="10"/>
  <c r="AK27" i="10"/>
  <c r="G27" i="33"/>
  <c r="EL178" i="20"/>
  <c r="ES178" i="20"/>
  <c r="CE178" i="20"/>
  <c r="FG178" i="20"/>
  <c r="BZ178" i="20"/>
  <c r="ET178" i="20"/>
  <c r="FE178" i="20"/>
  <c r="K27" i="10"/>
  <c r="T27" i="31"/>
  <c r="G27" i="29"/>
  <c r="Q27" i="29"/>
  <c r="M27" i="10"/>
  <c r="E27" i="29"/>
  <c r="M27" i="33"/>
  <c r="CC239" i="20"/>
  <c r="AR178" i="20"/>
  <c r="DV178" i="20"/>
  <c r="CL178" i="20"/>
  <c r="CN178" i="20" s="1"/>
  <c r="EV178" i="20"/>
  <c r="AC178" i="20"/>
  <c r="AU178" i="20"/>
  <c r="X178" i="20"/>
  <c r="AE27" i="10"/>
  <c r="Z27" i="31"/>
  <c r="Q27" i="31"/>
  <c r="J27" i="29"/>
  <c r="S27" i="10"/>
  <c r="E27" i="10"/>
  <c r="Y27" i="33"/>
  <c r="L23" i="20"/>
  <c r="K27" i="30" s="1"/>
  <c r="DF178" i="20"/>
  <c r="V178" i="20"/>
  <c r="CX178" i="20"/>
  <c r="CZ178" i="20" s="1"/>
  <c r="S27" i="31"/>
  <c r="U27" i="31"/>
  <c r="W27" i="31"/>
  <c r="K27" i="29"/>
  <c r="Y27" i="10"/>
  <c r="AM145" i="20"/>
  <c r="DR52" i="20"/>
  <c r="DD52" i="20"/>
  <c r="CO177" i="20"/>
  <c r="DH52" i="20"/>
  <c r="DI52" i="20"/>
  <c r="CW114" i="20"/>
  <c r="N145" i="20"/>
  <c r="DA145" i="20"/>
  <c r="H27" i="29"/>
  <c r="BQ145" i="20"/>
  <c r="T27" i="29"/>
  <c r="U27" i="29"/>
  <c r="CO23" i="20"/>
  <c r="CR52" i="20"/>
  <c r="O145" i="20"/>
  <c r="AE52" i="20"/>
  <c r="K145" i="20"/>
  <c r="DQ145" i="20"/>
  <c r="S27" i="29"/>
  <c r="DX145" i="20"/>
  <c r="BU177" i="20"/>
  <c r="BL52" i="20"/>
  <c r="CF239" i="20"/>
  <c r="DW145" i="20"/>
  <c r="DZ52" i="20"/>
  <c r="AJ52" i="20"/>
  <c r="DX52" i="20"/>
  <c r="BU239" i="20"/>
  <c r="DT145" i="20"/>
  <c r="CS23" i="20"/>
  <c r="DU145" i="20"/>
  <c r="DE145" i="20"/>
  <c r="CW145" i="20"/>
  <c r="DT52" i="20"/>
  <c r="CR23" i="20"/>
  <c r="BU145" i="20"/>
  <c r="AB145" i="20"/>
  <c r="BY23" i="20"/>
  <c r="CS52" i="20"/>
  <c r="DQ52" i="20"/>
  <c r="DW52" i="20"/>
  <c r="CO207" i="20"/>
  <c r="CC23" i="20"/>
  <c r="AM52" i="20"/>
  <c r="BL84" i="20"/>
  <c r="CC177" i="20"/>
  <c r="DD145" i="20"/>
  <c r="L52" i="20"/>
  <c r="DA52" i="20"/>
  <c r="AD52" i="20"/>
  <c r="DI145" i="20"/>
  <c r="DH145" i="20"/>
  <c r="L145" i="20"/>
  <c r="EA145" i="20"/>
  <c r="AJ145" i="20"/>
  <c r="CJ239" i="20"/>
  <c r="AK145" i="20"/>
  <c r="CN52" i="20"/>
  <c r="CS239" i="20"/>
  <c r="CV239" i="20"/>
  <c r="BM84" i="20"/>
  <c r="DU52" i="20"/>
  <c r="BT52" i="20"/>
  <c r="O52" i="20"/>
  <c r="K52" i="20"/>
  <c r="CW207" i="20"/>
  <c r="CB52" i="20"/>
  <c r="N52" i="20"/>
  <c r="BM52" i="20"/>
  <c r="BY239" i="20"/>
  <c r="BQ114" i="20"/>
  <c r="M52" i="20"/>
  <c r="CG23" i="20"/>
  <c r="CZ52" i="20"/>
  <c r="DE52" i="20"/>
  <c r="BM207" i="20"/>
  <c r="CV207" i="20"/>
  <c r="BP84" i="20"/>
  <c r="AH52" i="20"/>
  <c r="CW23" i="20"/>
  <c r="AN52" i="20"/>
  <c r="BT239" i="20"/>
  <c r="CJ23" i="20"/>
  <c r="CB114" i="20"/>
  <c r="CJ114" i="20"/>
  <c r="BY207" i="20"/>
  <c r="CN207" i="20"/>
  <c r="CG207" i="20"/>
  <c r="CF207" i="20"/>
  <c r="BX52" i="20"/>
  <c r="AG52" i="20"/>
  <c r="AB52" i="20"/>
  <c r="CK114" i="20"/>
  <c r="BL145" i="20"/>
  <c r="CN23" i="20"/>
  <c r="BL23" i="20"/>
  <c r="CB239" i="20"/>
  <c r="EJ178" i="20"/>
  <c r="FA178" i="20"/>
  <c r="AI178" i="20"/>
  <c r="BH178" i="20"/>
  <c r="DO178" i="20"/>
  <c r="U178" i="20"/>
  <c r="AL178" i="20"/>
  <c r="EN178" i="20"/>
  <c r="BO178" i="20"/>
  <c r="J178" i="20"/>
  <c r="DL178" i="20"/>
  <c r="AY178" i="20"/>
  <c r="EY178" i="20"/>
  <c r="AK52" i="20"/>
  <c r="BQ52" i="20"/>
  <c r="BY52" i="20"/>
  <c r="BU84" i="20"/>
  <c r="CC114" i="20"/>
  <c r="CB145" i="20"/>
  <c r="BM145" i="20"/>
  <c r="CB23" i="20"/>
  <c r="CW239" i="20"/>
  <c r="CO239" i="20"/>
  <c r="BB178" i="20"/>
  <c r="DB178" i="20"/>
  <c r="CA178" i="20"/>
  <c r="DN178" i="20"/>
  <c r="T178" i="20"/>
  <c r="BK178" i="20"/>
  <c r="BD178" i="20"/>
  <c r="FD178" i="20"/>
  <c r="CU178" i="20"/>
  <c r="AP178" i="20"/>
  <c r="EP178" i="20"/>
  <c r="BS178" i="20"/>
  <c r="CG84" i="20"/>
  <c r="CG145" i="20"/>
  <c r="BP23" i="20"/>
  <c r="DV24" i="20"/>
  <c r="DJ24" i="20"/>
  <c r="DS24" i="20"/>
  <c r="DG24" i="20"/>
  <c r="DP24" i="20"/>
  <c r="DF24" i="20"/>
  <c r="CP24" i="20"/>
  <c r="BZ24" i="20"/>
  <c r="BJ24" i="20"/>
  <c r="BB24" i="20"/>
  <c r="AT24" i="20"/>
  <c r="AF24" i="20"/>
  <c r="T24" i="20"/>
  <c r="DM24" i="20"/>
  <c r="CY24" i="20"/>
  <c r="DL24" i="20"/>
  <c r="CX24" i="20"/>
  <c r="DO24" i="20"/>
  <c r="CM24" i="20"/>
  <c r="BV24" i="20"/>
  <c r="BG24" i="20"/>
  <c r="AX24" i="20"/>
  <c r="AO24" i="20"/>
  <c r="V24" i="20"/>
  <c r="DN24" i="20"/>
  <c r="CL24" i="20"/>
  <c r="BS24" i="20"/>
  <c r="BF24" i="20"/>
  <c r="AW24" i="20"/>
  <c r="AL24" i="20"/>
  <c r="U24" i="20"/>
  <c r="DK24" i="20"/>
  <c r="CI24" i="20"/>
  <c r="BR24" i="20"/>
  <c r="BE24" i="20"/>
  <c r="AV24" i="20"/>
  <c r="AI24" i="20"/>
  <c r="S24" i="20"/>
  <c r="DC24" i="20"/>
  <c r="CH24" i="20"/>
  <c r="BO24" i="20"/>
  <c r="BD24" i="20"/>
  <c r="AU24" i="20"/>
  <c r="AC24" i="20"/>
  <c r="R24" i="20"/>
  <c r="DB24" i="20"/>
  <c r="CE24" i="20"/>
  <c r="BN24" i="20"/>
  <c r="BC24" i="20"/>
  <c r="AS24" i="20"/>
  <c r="Z24" i="20"/>
  <c r="Q24" i="20"/>
  <c r="CU24" i="20"/>
  <c r="CD24" i="20"/>
  <c r="BK24" i="20"/>
  <c r="BA24" i="20"/>
  <c r="AR24" i="20"/>
  <c r="Y24" i="20"/>
  <c r="J24" i="20"/>
  <c r="CT24" i="20"/>
  <c r="CA24" i="20"/>
  <c r="BI24" i="20"/>
  <c r="AZ24" i="20"/>
  <c r="AQ24" i="20"/>
  <c r="X24" i="20"/>
  <c r="I24" i="20"/>
  <c r="AP24" i="20"/>
  <c r="W24" i="20"/>
  <c r="H24" i="20"/>
  <c r="DY24" i="20"/>
  <c r="CQ24" i="20"/>
  <c r="CR24" i="20" s="1"/>
  <c r="BW24" i="20"/>
  <c r="BH24" i="20"/>
  <c r="AY24" i="20"/>
  <c r="FE24" i="20"/>
  <c r="EQ24" i="20"/>
  <c r="EL24" i="20"/>
  <c r="EY24" i="20"/>
  <c r="EJ24" i="20"/>
  <c r="EK24" i="20"/>
  <c r="ET24" i="20"/>
  <c r="EH24" i="20"/>
  <c r="FG24" i="20"/>
  <c r="ER24" i="20"/>
  <c r="ES24" i="20"/>
  <c r="EX24" i="20"/>
  <c r="FB24" i="20"/>
  <c r="EP24" i="20"/>
  <c r="EZ24" i="20"/>
  <c r="FA24" i="20"/>
  <c r="EU24" i="20"/>
  <c r="FD24" i="20"/>
  <c r="EO24" i="20"/>
  <c r="FC24" i="20"/>
  <c r="EW24" i="20"/>
  <c r="EI24" i="20"/>
  <c r="EN24" i="20"/>
  <c r="FF24" i="20"/>
  <c r="EM24" i="20"/>
  <c r="EV24" i="20"/>
  <c r="EK178" i="20"/>
  <c r="FB178" i="20"/>
  <c r="DG178" i="20"/>
  <c r="ER178" i="20"/>
  <c r="AT178" i="20"/>
  <c r="CQ178" i="20"/>
  <c r="BN178" i="20"/>
  <c r="I178" i="20"/>
  <c r="L178" i="20" s="1"/>
  <c r="DK178" i="20"/>
  <c r="AX178" i="20"/>
  <c r="EX178" i="20"/>
  <c r="CI178" i="20"/>
  <c r="CJ84" i="20"/>
  <c r="CV114" i="20"/>
  <c r="CR177" i="20"/>
  <c r="CF23" i="20"/>
  <c r="BQ239" i="20"/>
  <c r="CG239" i="20"/>
  <c r="BW178" i="20"/>
  <c r="AF178" i="20"/>
  <c r="EM178" i="20"/>
  <c r="S178" i="20"/>
  <c r="BJ178" i="20"/>
  <c r="DS178" i="20"/>
  <c r="CD178" i="20"/>
  <c r="W178" i="20"/>
  <c r="DY178" i="20"/>
  <c r="DZ178" i="20" s="1"/>
  <c r="BF178" i="20"/>
  <c r="FF178" i="20"/>
  <c r="CY178" i="20"/>
  <c r="BX207" i="20"/>
  <c r="BP52" i="20"/>
  <c r="BQ23" i="20"/>
  <c r="CV23" i="20"/>
  <c r="BT23" i="20"/>
  <c r="CN239" i="20"/>
  <c r="BP239" i="20"/>
  <c r="CR239" i="20"/>
  <c r="EZ178" i="20"/>
  <c r="DC178" i="20"/>
  <c r="FC178" i="20"/>
  <c r="AS178" i="20"/>
  <c r="CP178" i="20"/>
  <c r="EU178" i="20"/>
  <c r="CT178" i="20"/>
  <c r="AO178" i="20"/>
  <c r="EO178" i="20"/>
  <c r="BR178" i="20"/>
  <c r="Q178" i="20"/>
  <c r="DM178" i="20"/>
  <c r="BH240" i="20"/>
  <c r="EI240" i="20"/>
  <c r="Y240" i="20"/>
  <c r="CD240" i="20"/>
  <c r="ET240" i="20"/>
  <c r="ES240" i="20"/>
  <c r="EP240" i="20"/>
  <c r="EM240" i="20"/>
  <c r="CQ240" i="20"/>
  <c r="CH240" i="20"/>
  <c r="DK240" i="20"/>
  <c r="DF240" i="20"/>
  <c r="EZ240" i="20"/>
  <c r="AZ240" i="20"/>
  <c r="DM240" i="20"/>
  <c r="Q240" i="20"/>
  <c r="BN240" i="20"/>
  <c r="DY240" i="20"/>
  <c r="DS240" i="20"/>
  <c r="DP240" i="20"/>
  <c r="DL240" i="20"/>
  <c r="BB240" i="20"/>
  <c r="AW240" i="20"/>
  <c r="AF240" i="20"/>
  <c r="EU240" i="20"/>
  <c r="ER240" i="20"/>
  <c r="AR240" i="20"/>
  <c r="CY240" i="20"/>
  <c r="FD240" i="20"/>
  <c r="BD240" i="20"/>
  <c r="DC240" i="20"/>
  <c r="CX240" i="20"/>
  <c r="CU240" i="20"/>
  <c r="CP240" i="20"/>
  <c r="S240" i="20"/>
  <c r="FB240" i="20"/>
  <c r="DG240" i="20"/>
  <c r="BK240" i="20"/>
  <c r="EJ240" i="20"/>
  <c r="Z240" i="20"/>
  <c r="CI240" i="20"/>
  <c r="EV240" i="20"/>
  <c r="AV240" i="20"/>
  <c r="CA240" i="20"/>
  <c r="BZ240" i="20"/>
  <c r="BW240" i="20"/>
  <c r="BO240" i="20"/>
  <c r="EL240" i="20"/>
  <c r="DO240" i="20"/>
  <c r="AC240" i="20"/>
  <c r="BJ240" i="20"/>
  <c r="DN240" i="20"/>
  <c r="R240" i="20"/>
  <c r="BS240" i="20"/>
  <c r="EN240" i="20"/>
  <c r="AL240" i="20"/>
  <c r="BF240" i="20"/>
  <c r="BE240" i="20"/>
  <c r="BC240" i="20"/>
  <c r="BA240" i="20"/>
  <c r="CM240" i="20"/>
  <c r="BR240" i="20"/>
  <c r="CE240" i="20"/>
  <c r="BI240" i="20"/>
  <c r="DB240" i="20"/>
  <c r="FG240" i="20"/>
  <c r="BG240" i="20"/>
  <c r="DV240" i="20"/>
  <c r="V240" i="20"/>
  <c r="AT240" i="20"/>
  <c r="AS240" i="20"/>
  <c r="AP240" i="20"/>
  <c r="AI240" i="20"/>
  <c r="AX240" i="20"/>
  <c r="AO240" i="20"/>
  <c r="X240" i="20"/>
  <c r="CL240" i="20"/>
  <c r="EY240" i="20"/>
  <c r="AY240" i="20"/>
  <c r="DJ240" i="20"/>
  <c r="H240" i="20"/>
  <c r="W240" i="20"/>
  <c r="U240" i="20"/>
  <c r="T240" i="20"/>
  <c r="J240" i="20"/>
  <c r="I240" i="20"/>
  <c r="EH240" i="20"/>
  <c r="EX240" i="20"/>
  <c r="BV240" i="20"/>
  <c r="EQ240" i="20"/>
  <c r="AQ240" i="20"/>
  <c r="CT240" i="20"/>
  <c r="FF240" i="20"/>
  <c r="FE240" i="20"/>
  <c r="FC240" i="20"/>
  <c r="FA240" i="20"/>
  <c r="EO240" i="20"/>
  <c r="EK240" i="20"/>
  <c r="AU240" i="20"/>
  <c r="EW240" i="20"/>
  <c r="BA178" i="20"/>
  <c r="Z178" i="20"/>
  <c r="AZ178" i="20"/>
  <c r="R178" i="20"/>
  <c r="BI178" i="20"/>
  <c r="DP178" i="20"/>
  <c r="H178" i="20"/>
  <c r="DJ178" i="20"/>
  <c r="AW178" i="20"/>
  <c r="EW178" i="20"/>
  <c r="CH178" i="20"/>
  <c r="Y178" i="20"/>
  <c r="EI178" i="20"/>
  <c r="BP207" i="20"/>
  <c r="BX23" i="20"/>
  <c r="BX239" i="20"/>
  <c r="BT114" i="20"/>
  <c r="BX114" i="20"/>
  <c r="BY145" i="20"/>
  <c r="CR114" i="20"/>
  <c r="FF53" i="20"/>
  <c r="EX53" i="20"/>
  <c r="EP53" i="20"/>
  <c r="EH53" i="20"/>
  <c r="DL53" i="20"/>
  <c r="CX53" i="20"/>
  <c r="CH53" i="20"/>
  <c r="BR53" i="20"/>
  <c r="BF53" i="20"/>
  <c r="AX53" i="20"/>
  <c r="AP53" i="20"/>
  <c r="X53" i="20"/>
  <c r="J53" i="20"/>
  <c r="FE53" i="20"/>
  <c r="EW53" i="20"/>
  <c r="CK53" i="20" s="1"/>
  <c r="EO53" i="20"/>
  <c r="DY53" i="20"/>
  <c r="DK53" i="20"/>
  <c r="CU53" i="20"/>
  <c r="CE53" i="20"/>
  <c r="BO53" i="20"/>
  <c r="BE53" i="20"/>
  <c r="AW53" i="20"/>
  <c r="AO53" i="20"/>
  <c r="W53" i="20"/>
  <c r="I53" i="20"/>
  <c r="FD53" i="20"/>
  <c r="EV53" i="20"/>
  <c r="EN53" i="20"/>
  <c r="DV53" i="20"/>
  <c r="DJ53" i="20"/>
  <c r="CT53" i="20"/>
  <c r="CD53" i="20"/>
  <c r="BN53" i="20"/>
  <c r="BD53" i="20"/>
  <c r="AV53" i="20"/>
  <c r="AL53" i="20"/>
  <c r="V53" i="20"/>
  <c r="H53" i="20"/>
  <c r="FB53" i="20"/>
  <c r="ET53" i="20"/>
  <c r="EL53" i="20"/>
  <c r="DP53" i="20"/>
  <c r="DF53" i="20"/>
  <c r="CP53" i="20"/>
  <c r="BZ53" i="20"/>
  <c r="BJ53" i="20"/>
  <c r="BB53" i="20"/>
  <c r="AT53" i="20"/>
  <c r="AF53" i="20"/>
  <c r="T53" i="20"/>
  <c r="FC53" i="20"/>
  <c r="EM53" i="20"/>
  <c r="DG53" i="20"/>
  <c r="CA53" i="20"/>
  <c r="BC53" i="20"/>
  <c r="AI53" i="20"/>
  <c r="FA53" i="20"/>
  <c r="EK53" i="20"/>
  <c r="DC53" i="20"/>
  <c r="BW53" i="20"/>
  <c r="BA53" i="20"/>
  <c r="AC53" i="20"/>
  <c r="EZ53" i="20"/>
  <c r="CW53" i="20" s="1"/>
  <c r="EJ53" i="20"/>
  <c r="DB53" i="20"/>
  <c r="BV53" i="20"/>
  <c r="AZ53" i="20"/>
  <c r="Z53" i="20"/>
  <c r="EY53" i="20"/>
  <c r="EI53" i="20"/>
  <c r="CY53" i="20"/>
  <c r="BS53" i="20"/>
  <c r="AY53" i="20"/>
  <c r="Y53" i="20"/>
  <c r="EU53" i="20"/>
  <c r="DS53" i="20"/>
  <c r="CQ53" i="20"/>
  <c r="BK53" i="20"/>
  <c r="BL53" i="20" s="1"/>
  <c r="AU53" i="20"/>
  <c r="U53" i="20"/>
  <c r="ES53" i="20"/>
  <c r="DO53" i="20"/>
  <c r="CM53" i="20"/>
  <c r="BI53" i="20"/>
  <c r="AS53" i="20"/>
  <c r="S53" i="20"/>
  <c r="ER53" i="20"/>
  <c r="DN53" i="20"/>
  <c r="CL53" i="20"/>
  <c r="BH53" i="20"/>
  <c r="AR53" i="20"/>
  <c r="R53" i="20"/>
  <c r="FG53" i="20"/>
  <c r="EQ53" i="20"/>
  <c r="BM53" i="20" s="1"/>
  <c r="DM53" i="20"/>
  <c r="CI53" i="20"/>
  <c r="BG53" i="20"/>
  <c r="AQ53" i="20"/>
  <c r="Q53" i="20"/>
  <c r="CC207" i="20"/>
  <c r="CG52" i="20"/>
  <c r="CW52" i="20"/>
  <c r="CF84" i="20"/>
  <c r="BL114" i="20"/>
  <c r="CN114" i="20"/>
  <c r="BP114" i="20"/>
  <c r="CR145" i="20"/>
  <c r="BP145" i="20"/>
  <c r="CS145" i="20"/>
  <c r="FF85" i="20"/>
  <c r="EX85" i="20"/>
  <c r="EP85" i="20"/>
  <c r="EH85" i="20"/>
  <c r="DL85" i="20"/>
  <c r="CX85" i="20"/>
  <c r="CH85" i="20"/>
  <c r="BR85" i="20"/>
  <c r="BF85" i="20"/>
  <c r="AX85" i="20"/>
  <c r="AP85" i="20"/>
  <c r="X85" i="20"/>
  <c r="J85" i="20"/>
  <c r="FE85" i="20"/>
  <c r="EW85" i="20"/>
  <c r="CK85" i="20" s="1"/>
  <c r="EO85" i="20"/>
  <c r="DY85" i="20"/>
  <c r="DK85" i="20"/>
  <c r="CU85" i="20"/>
  <c r="CE85" i="20"/>
  <c r="BO85" i="20"/>
  <c r="BE85" i="20"/>
  <c r="AW85" i="20"/>
  <c r="AO85" i="20"/>
  <c r="W85" i="20"/>
  <c r="I85" i="20"/>
  <c r="FD85" i="20"/>
  <c r="EV85" i="20"/>
  <c r="EN85" i="20"/>
  <c r="DV85" i="20"/>
  <c r="DJ85" i="20"/>
  <c r="CT85" i="20"/>
  <c r="CD85" i="20"/>
  <c r="BN85" i="20"/>
  <c r="BD85" i="20"/>
  <c r="AV85" i="20"/>
  <c r="AL85" i="20"/>
  <c r="V85" i="20"/>
  <c r="H85" i="20"/>
  <c r="FC85" i="20"/>
  <c r="EU85" i="20"/>
  <c r="EM85" i="20"/>
  <c r="DS85" i="20"/>
  <c r="DG85" i="20"/>
  <c r="CQ85" i="20"/>
  <c r="CA85" i="20"/>
  <c r="BK85" i="20"/>
  <c r="BC85" i="20"/>
  <c r="AU85" i="20"/>
  <c r="AI85" i="20"/>
  <c r="U85" i="20"/>
  <c r="FB85" i="20"/>
  <c r="ET85" i="20"/>
  <c r="EL85" i="20"/>
  <c r="DP85" i="20"/>
  <c r="DF85" i="20"/>
  <c r="CP85" i="20"/>
  <c r="BZ85" i="20"/>
  <c r="BJ85" i="20"/>
  <c r="BB85" i="20"/>
  <c r="AT85" i="20"/>
  <c r="AF85" i="20"/>
  <c r="T85" i="20"/>
  <c r="FA85" i="20"/>
  <c r="ES85" i="20"/>
  <c r="EK85" i="20"/>
  <c r="DO85" i="20"/>
  <c r="DC85" i="20"/>
  <c r="CM85" i="20"/>
  <c r="BW85" i="20"/>
  <c r="BI85" i="20"/>
  <c r="BA85" i="20"/>
  <c r="AS85" i="20"/>
  <c r="AC85" i="20"/>
  <c r="S85" i="20"/>
  <c r="EJ85" i="20"/>
  <c r="BV85" i="20"/>
  <c r="Z85" i="20"/>
  <c r="EI85" i="20"/>
  <c r="BS85" i="20"/>
  <c r="BT85" i="20" s="1"/>
  <c r="Y85" i="20"/>
  <c r="DN85" i="20"/>
  <c r="BH85" i="20"/>
  <c r="R85" i="20"/>
  <c r="FG85" i="20"/>
  <c r="DM85" i="20"/>
  <c r="BG85" i="20"/>
  <c r="Q85" i="20"/>
  <c r="EZ85" i="20"/>
  <c r="DB85" i="20"/>
  <c r="AZ85" i="20"/>
  <c r="ER85" i="20"/>
  <c r="CL85" i="20"/>
  <c r="AR85" i="20"/>
  <c r="CY85" i="20"/>
  <c r="CI85" i="20"/>
  <c r="AY85" i="20"/>
  <c r="AQ85" i="20"/>
  <c r="EY85" i="20"/>
  <c r="EQ85" i="20"/>
  <c r="FB115" i="20"/>
  <c r="ET115" i="20"/>
  <c r="EL115" i="20"/>
  <c r="DP115" i="20"/>
  <c r="DF115" i="20"/>
  <c r="CP115" i="20"/>
  <c r="BZ115" i="20"/>
  <c r="BJ115" i="20"/>
  <c r="BB115" i="20"/>
  <c r="AT115" i="20"/>
  <c r="AF115" i="20"/>
  <c r="T115" i="20"/>
  <c r="FA115" i="20"/>
  <c r="ES115" i="20"/>
  <c r="EK115" i="20"/>
  <c r="DO115" i="20"/>
  <c r="DC115" i="20"/>
  <c r="CM115" i="20"/>
  <c r="BW115" i="20"/>
  <c r="BI115" i="20"/>
  <c r="BA115" i="20"/>
  <c r="AS115" i="20"/>
  <c r="AC115" i="20"/>
  <c r="S115" i="20"/>
  <c r="EZ115" i="20"/>
  <c r="ER115" i="20"/>
  <c r="EJ115" i="20"/>
  <c r="DN115" i="20"/>
  <c r="DB115" i="20"/>
  <c r="CL115" i="20"/>
  <c r="BV115" i="20"/>
  <c r="BH115" i="20"/>
  <c r="AZ115" i="20"/>
  <c r="AR115" i="20"/>
  <c r="Z115" i="20"/>
  <c r="R115" i="20"/>
  <c r="FE115" i="20"/>
  <c r="EW115" i="20"/>
  <c r="EO115" i="20"/>
  <c r="DY115" i="20"/>
  <c r="DK115" i="20"/>
  <c r="CU115" i="20"/>
  <c r="CE115" i="20"/>
  <c r="BO115" i="20"/>
  <c r="BE115" i="20"/>
  <c r="AW115" i="20"/>
  <c r="AO115" i="20"/>
  <c r="W115" i="20"/>
  <c r="I115" i="20"/>
  <c r="FF115" i="20"/>
  <c r="EP115" i="20"/>
  <c r="DL115" i="20"/>
  <c r="CH115" i="20"/>
  <c r="BF115" i="20"/>
  <c r="AP115" i="20"/>
  <c r="J115" i="20"/>
  <c r="FD115" i="20"/>
  <c r="EN115" i="20"/>
  <c r="DJ115" i="20"/>
  <c r="CD115" i="20"/>
  <c r="BD115" i="20"/>
  <c r="AL115" i="20"/>
  <c r="H115" i="20"/>
  <c r="FC115" i="20"/>
  <c r="EM115" i="20"/>
  <c r="DG115" i="20"/>
  <c r="CA115" i="20"/>
  <c r="BC115" i="20"/>
  <c r="AI115" i="20"/>
  <c r="EY115" i="20"/>
  <c r="CS115" i="20" s="1"/>
  <c r="EI115" i="20"/>
  <c r="CY115" i="20"/>
  <c r="BS115" i="20"/>
  <c r="AY115" i="20"/>
  <c r="Y115" i="20"/>
  <c r="EX115" i="20"/>
  <c r="EH115" i="20"/>
  <c r="CX115" i="20"/>
  <c r="BR115" i="20"/>
  <c r="AX115" i="20"/>
  <c r="X115" i="20"/>
  <c r="DS115" i="20"/>
  <c r="AV115" i="20"/>
  <c r="DM115" i="20"/>
  <c r="AU115" i="20"/>
  <c r="CT115" i="20"/>
  <c r="AQ115" i="20"/>
  <c r="FG115" i="20"/>
  <c r="CQ115" i="20"/>
  <c r="V115" i="20"/>
  <c r="EV115" i="20"/>
  <c r="CI115" i="20"/>
  <c r="U115" i="20"/>
  <c r="EU115" i="20"/>
  <c r="BN115" i="20"/>
  <c r="Q115" i="20"/>
  <c r="EQ115" i="20"/>
  <c r="DV115" i="20"/>
  <c r="BK115" i="20"/>
  <c r="BG115" i="20"/>
  <c r="BU207" i="20"/>
  <c r="CR84" i="20"/>
  <c r="CV84" i="20"/>
  <c r="BT84" i="20"/>
  <c r="CS114" i="20"/>
  <c r="BM114" i="20"/>
  <c r="CG114" i="20"/>
  <c r="CF114" i="20"/>
  <c r="CO114" i="20"/>
  <c r="CF145" i="20"/>
  <c r="CO84" i="20"/>
  <c r="BX84" i="20"/>
  <c r="CV145" i="20"/>
  <c r="BT145" i="20"/>
  <c r="BL207" i="20"/>
  <c r="CK207" i="20"/>
  <c r="BU52" i="20"/>
  <c r="CC84" i="20"/>
  <c r="BQ84" i="20"/>
  <c r="CN84" i="20"/>
  <c r="BY84" i="20"/>
  <c r="BY114" i="20"/>
  <c r="BX145" i="20"/>
  <c r="CO145" i="20"/>
  <c r="CJ145" i="20"/>
  <c r="CB207" i="20"/>
  <c r="CS207" i="20"/>
  <c r="CR207" i="20"/>
  <c r="CJ207" i="20"/>
  <c r="CV52" i="20"/>
  <c r="CJ52" i="20"/>
  <c r="CW84" i="20"/>
  <c r="BU114" i="20"/>
  <c r="CN145" i="20"/>
  <c r="CC145" i="20"/>
  <c r="FC208" i="20"/>
  <c r="EU208" i="20"/>
  <c r="EM208" i="20"/>
  <c r="DS208" i="20"/>
  <c r="DG208" i="20"/>
  <c r="FA208" i="20"/>
  <c r="ES208" i="20"/>
  <c r="EK208" i="20"/>
  <c r="DO208" i="20"/>
  <c r="DC208" i="20"/>
  <c r="CM208" i="20"/>
  <c r="BW208" i="20"/>
  <c r="BI208" i="20"/>
  <c r="BA208" i="20"/>
  <c r="AS208" i="20"/>
  <c r="AC208" i="20"/>
  <c r="S208" i="20"/>
  <c r="EZ208" i="20"/>
  <c r="ER208" i="20"/>
  <c r="EJ208" i="20"/>
  <c r="DN208" i="20"/>
  <c r="DB208" i="20"/>
  <c r="CL208" i="20"/>
  <c r="BV208" i="20"/>
  <c r="BH208" i="20"/>
  <c r="AZ208" i="20"/>
  <c r="AR208" i="20"/>
  <c r="Z208" i="20"/>
  <c r="R208" i="20"/>
  <c r="FF208" i="20"/>
  <c r="ET208" i="20"/>
  <c r="DY208" i="20"/>
  <c r="CY208" i="20"/>
  <c r="CE208" i="20"/>
  <c r="BK208" i="20"/>
  <c r="AY208" i="20"/>
  <c r="AO208" i="20"/>
  <c r="U208" i="20"/>
  <c r="FE208" i="20"/>
  <c r="EQ208" i="20"/>
  <c r="DV208" i="20"/>
  <c r="CX208" i="20"/>
  <c r="CD208" i="20"/>
  <c r="BJ208" i="20"/>
  <c r="AX208" i="20"/>
  <c r="AL208" i="20"/>
  <c r="T208" i="20"/>
  <c r="FD208" i="20"/>
  <c r="EP208" i="20"/>
  <c r="DP208" i="20"/>
  <c r="CU208" i="20"/>
  <c r="CA208" i="20"/>
  <c r="BG208" i="20"/>
  <c r="AW208" i="20"/>
  <c r="AI208" i="20"/>
  <c r="Q208" i="20"/>
  <c r="FB208" i="20"/>
  <c r="EO208" i="20"/>
  <c r="DM208" i="20"/>
  <c r="CT208" i="20"/>
  <c r="BZ208" i="20"/>
  <c r="BF208" i="20"/>
  <c r="AV208" i="20"/>
  <c r="AF208" i="20"/>
  <c r="J208" i="20"/>
  <c r="EY208" i="20"/>
  <c r="DL208" i="20"/>
  <c r="BS208" i="20"/>
  <c r="AU208" i="20"/>
  <c r="I208" i="20"/>
  <c r="EX208" i="20"/>
  <c r="DK208" i="20"/>
  <c r="BR208" i="20"/>
  <c r="AT208" i="20"/>
  <c r="H208" i="20"/>
  <c r="EW208" i="20"/>
  <c r="DJ208" i="20"/>
  <c r="BO208" i="20"/>
  <c r="AQ208" i="20"/>
  <c r="EV208" i="20"/>
  <c r="DF208" i="20"/>
  <c r="BN208" i="20"/>
  <c r="AP208" i="20"/>
  <c r="CQ208" i="20"/>
  <c r="Y208" i="20"/>
  <c r="CP208" i="20"/>
  <c r="X208" i="20"/>
  <c r="CI208" i="20"/>
  <c r="W208" i="20"/>
  <c r="FG208" i="20"/>
  <c r="CH208" i="20"/>
  <c r="V208" i="20"/>
  <c r="EN208" i="20"/>
  <c r="EL208" i="20"/>
  <c r="EI208" i="20"/>
  <c r="EH208" i="20"/>
  <c r="BE208" i="20"/>
  <c r="BC208" i="20"/>
  <c r="BD208" i="20"/>
  <c r="BB208" i="20"/>
  <c r="BT207" i="20"/>
  <c r="CF52" i="20"/>
  <c r="CB84" i="20"/>
  <c r="FC146" i="20"/>
  <c r="EU146" i="20"/>
  <c r="EM146" i="20"/>
  <c r="DS146" i="20"/>
  <c r="DG146" i="20"/>
  <c r="CQ146" i="20"/>
  <c r="CA146" i="20"/>
  <c r="BK146" i="20"/>
  <c r="BC146" i="20"/>
  <c r="AU146" i="20"/>
  <c r="AI146" i="20"/>
  <c r="U146" i="20"/>
  <c r="FB146" i="20"/>
  <c r="ET146" i="20"/>
  <c r="EL146" i="20"/>
  <c r="DP146" i="20"/>
  <c r="DF146" i="20"/>
  <c r="CP146" i="20"/>
  <c r="BZ146" i="20"/>
  <c r="BJ146" i="20"/>
  <c r="BB146" i="20"/>
  <c r="AT146" i="20"/>
  <c r="AF146" i="20"/>
  <c r="T146" i="20"/>
  <c r="FA146" i="20"/>
  <c r="DI146" i="20" s="1"/>
  <c r="ES146" i="20"/>
  <c r="EK146" i="20"/>
  <c r="DO146" i="20"/>
  <c r="DC146" i="20"/>
  <c r="CM146" i="20"/>
  <c r="BW146" i="20"/>
  <c r="BI146" i="20"/>
  <c r="BA146" i="20"/>
  <c r="AS146" i="20"/>
  <c r="AC146" i="20"/>
  <c r="S146" i="20"/>
  <c r="EZ146" i="20"/>
  <c r="ER146" i="20"/>
  <c r="EJ146" i="20"/>
  <c r="DN146" i="20"/>
  <c r="DB146" i="20"/>
  <c r="CL146" i="20"/>
  <c r="BV146" i="20"/>
  <c r="BH146" i="20"/>
  <c r="AZ146" i="20"/>
  <c r="AR146" i="20"/>
  <c r="Z146" i="20"/>
  <c r="R146" i="20"/>
  <c r="FG146" i="20"/>
  <c r="EY146" i="20"/>
  <c r="CS146" i="20" s="1"/>
  <c r="EQ146" i="20"/>
  <c r="EI146" i="20"/>
  <c r="DM146" i="20"/>
  <c r="CY146" i="20"/>
  <c r="CI146" i="20"/>
  <c r="BS146" i="20"/>
  <c r="BG146" i="20"/>
  <c r="AY146" i="20"/>
  <c r="AQ146" i="20"/>
  <c r="Y146" i="20"/>
  <c r="Q146" i="20"/>
  <c r="FE146" i="20"/>
  <c r="EW146" i="20"/>
  <c r="EO146" i="20"/>
  <c r="DY146" i="20"/>
  <c r="DK146" i="20"/>
  <c r="CU146" i="20"/>
  <c r="CE146" i="20"/>
  <c r="BO146" i="20"/>
  <c r="BE146" i="20"/>
  <c r="AW146" i="20"/>
  <c r="AO146" i="20"/>
  <c r="W146" i="20"/>
  <c r="I146" i="20"/>
  <c r="EX146" i="20"/>
  <c r="CX146" i="20"/>
  <c r="AX146" i="20"/>
  <c r="EV146" i="20"/>
  <c r="CT146" i="20"/>
  <c r="AV146" i="20"/>
  <c r="EP146" i="20"/>
  <c r="CH146" i="20"/>
  <c r="AP146" i="20"/>
  <c r="EN146" i="20"/>
  <c r="CD146" i="20"/>
  <c r="AL146" i="20"/>
  <c r="EH146" i="20"/>
  <c r="BR146" i="20"/>
  <c r="X146" i="20"/>
  <c r="FF146" i="20"/>
  <c r="DL146" i="20"/>
  <c r="BF146" i="20"/>
  <c r="J146" i="20"/>
  <c r="BN146" i="20"/>
  <c r="BD146" i="20"/>
  <c r="V146" i="20"/>
  <c r="H146" i="20"/>
  <c r="FD146" i="20"/>
  <c r="DV146" i="20"/>
  <c r="DJ146" i="20"/>
  <c r="D147" i="20"/>
  <c r="F146" i="20"/>
  <c r="DD177" i="20"/>
  <c r="EA52" i="20"/>
  <c r="AK177" i="20"/>
  <c r="AB177" i="20"/>
  <c r="DE177" i="20"/>
  <c r="DT177" i="20"/>
  <c r="DU177" i="20"/>
  <c r="AD207" i="20"/>
  <c r="DZ177" i="20"/>
  <c r="DA177" i="20"/>
  <c r="EA177" i="20"/>
  <c r="DX177" i="20"/>
  <c r="DQ177" i="20"/>
  <c r="DA84" i="20"/>
  <c r="AA52" i="20"/>
  <c r="O177" i="20"/>
  <c r="K177" i="20"/>
  <c r="L177" i="20"/>
  <c r="AE177" i="20"/>
  <c r="M114" i="20"/>
  <c r="M177" i="20"/>
  <c r="AA177" i="20"/>
  <c r="DW84" i="20"/>
  <c r="AG177" i="20"/>
  <c r="A53" i="20"/>
  <c r="DH177" i="20"/>
  <c r="B179" i="20"/>
  <c r="BK179" i="20" s="1"/>
  <c r="EE178" i="20"/>
  <c r="EF178" i="20"/>
  <c r="ED178" i="20"/>
  <c r="AH177" i="20"/>
  <c r="EF209" i="20"/>
  <c r="EE209" i="20"/>
  <c r="ED209" i="20"/>
  <c r="B210" i="20"/>
  <c r="DI177" i="20"/>
  <c r="F53" i="20"/>
  <c r="D54" i="20"/>
  <c r="EA114" i="20"/>
  <c r="DR114" i="20"/>
  <c r="DI114" i="20"/>
  <c r="AE114" i="20"/>
  <c r="AN114" i="20"/>
  <c r="AJ114" i="20"/>
  <c r="DA114" i="20"/>
  <c r="DQ114" i="20"/>
  <c r="CZ114" i="20"/>
  <c r="AH114" i="20"/>
  <c r="DE114" i="20"/>
  <c r="DH114" i="20"/>
  <c r="N114" i="20"/>
  <c r="O114" i="20"/>
  <c r="AM114" i="20"/>
  <c r="AD114" i="20"/>
  <c r="DW114" i="20"/>
  <c r="AB114" i="20"/>
  <c r="AK114" i="20"/>
  <c r="A115" i="20"/>
  <c r="D116" i="20"/>
  <c r="F115" i="20"/>
  <c r="DD114" i="20"/>
  <c r="L114" i="20"/>
  <c r="DX114" i="20"/>
  <c r="K114" i="20"/>
  <c r="DZ114" i="20"/>
  <c r="AG114" i="20"/>
  <c r="DU114" i="20"/>
  <c r="AA114" i="20"/>
  <c r="DT114" i="20"/>
  <c r="DR84" i="20"/>
  <c r="AK207" i="20"/>
  <c r="AJ207" i="20"/>
  <c r="AM239" i="20"/>
  <c r="AG239" i="20"/>
  <c r="DE239" i="20"/>
  <c r="DD239" i="20"/>
  <c r="AA239" i="20"/>
  <c r="AB239" i="20"/>
  <c r="AN23" i="20"/>
  <c r="AG27" i="10" s="1"/>
  <c r="DT23" i="20"/>
  <c r="N27" i="33" s="1"/>
  <c r="N23" i="20"/>
  <c r="M27" i="30" s="1"/>
  <c r="DU23" i="20"/>
  <c r="O27" i="33" s="1"/>
  <c r="DI207" i="20"/>
  <c r="DI84" i="20"/>
  <c r="DQ207" i="20"/>
  <c r="AM23" i="20"/>
  <c r="AF27" i="10" s="1"/>
  <c r="CZ84" i="20"/>
  <c r="L84" i="20"/>
  <c r="DR207" i="20"/>
  <c r="K207" i="20"/>
  <c r="AG207" i="20"/>
  <c r="DH207" i="20"/>
  <c r="DQ239" i="20"/>
  <c r="K84" i="20"/>
  <c r="DX239" i="20"/>
  <c r="AN239" i="20"/>
  <c r="CZ207" i="20"/>
  <c r="AB207" i="20"/>
  <c r="O239" i="20"/>
  <c r="AK239" i="20"/>
  <c r="DW239" i="20"/>
  <c r="M239" i="20"/>
  <c r="DH239" i="20"/>
  <c r="AD239" i="20"/>
  <c r="DT239" i="20"/>
  <c r="L239" i="20"/>
  <c r="DI239" i="20"/>
  <c r="DA207" i="20"/>
  <c r="O207" i="20"/>
  <c r="DU207" i="20"/>
  <c r="AM207" i="20"/>
  <c r="DZ207" i="20"/>
  <c r="EA207" i="20"/>
  <c r="N207" i="20"/>
  <c r="N239" i="20"/>
  <c r="AK23" i="20"/>
  <c r="AA27" i="10" s="1"/>
  <c r="EA239" i="20"/>
  <c r="AH207" i="20"/>
  <c r="L207" i="20"/>
  <c r="K239" i="20"/>
  <c r="DR239" i="20"/>
  <c r="DE84" i="20"/>
  <c r="M207" i="20"/>
  <c r="DX207" i="20"/>
  <c r="AN207" i="20"/>
  <c r="AA207" i="20"/>
  <c r="A208" i="20"/>
  <c r="F208" i="20"/>
  <c r="D209" i="20"/>
  <c r="AE207" i="20"/>
  <c r="CZ239" i="20"/>
  <c r="DU239" i="20"/>
  <c r="EF239" i="20"/>
  <c r="EE239" i="20"/>
  <c r="DT207" i="20"/>
  <c r="AE239" i="20"/>
  <c r="AJ239" i="20"/>
  <c r="ED240" i="20"/>
  <c r="B241" i="20"/>
  <c r="A240" i="20"/>
  <c r="EA84" i="20"/>
  <c r="DW207" i="20"/>
  <c r="M23" i="20"/>
  <c r="L27" i="30" s="1"/>
  <c r="D86" i="20"/>
  <c r="F85" i="20"/>
  <c r="DD207" i="20"/>
  <c r="DE207" i="20"/>
  <c r="DZ239" i="20"/>
  <c r="O23" i="20"/>
  <c r="N27" i="30" s="1"/>
  <c r="DA239" i="20"/>
  <c r="AH239" i="20"/>
  <c r="AK84" i="20"/>
  <c r="B32" i="44"/>
  <c r="DW23" i="20"/>
  <c r="T27" i="33" s="1"/>
  <c r="K23" i="20"/>
  <c r="J27" i="30" s="1"/>
  <c r="DR23" i="20"/>
  <c r="I27" i="33" s="1"/>
  <c r="D25" i="20"/>
  <c r="F24" i="20"/>
  <c r="D180" i="20"/>
  <c r="F179" i="20"/>
  <c r="DZ23" i="20"/>
  <c r="Z27" i="33" s="1"/>
  <c r="AB84" i="20"/>
  <c r="AM84" i="20"/>
  <c r="B55" i="20"/>
  <c r="EF54" i="20"/>
  <c r="EE54" i="20"/>
  <c r="ED54" i="20"/>
  <c r="DE23" i="20"/>
  <c r="I27" i="32" s="1"/>
  <c r="AB23" i="20"/>
  <c r="I27" i="10" s="1"/>
  <c r="DD23" i="20"/>
  <c r="H27" i="32" s="1"/>
  <c r="AE23" i="20"/>
  <c r="O27" i="10" s="1"/>
  <c r="EE24" i="20"/>
  <c r="A24" i="20"/>
  <c r="EF24" i="20"/>
  <c r="B25" i="20"/>
  <c r="ED24" i="20"/>
  <c r="DX23" i="20"/>
  <c r="U27" i="33" s="1"/>
  <c r="DQ23" i="20"/>
  <c r="H27" i="33" s="1"/>
  <c r="AA23" i="20"/>
  <c r="H27" i="10" s="1"/>
  <c r="AD23" i="20"/>
  <c r="N27" i="10" s="1"/>
  <c r="AJ23" i="20"/>
  <c r="Z27" i="10" s="1"/>
  <c r="EA23" i="20"/>
  <c r="AA27" i="33" s="1"/>
  <c r="DI23" i="20"/>
  <c r="AG23" i="20"/>
  <c r="T27" i="10" s="1"/>
  <c r="CZ23" i="20"/>
  <c r="R27" i="32" s="1"/>
  <c r="B118" i="20"/>
  <c r="ED117" i="20"/>
  <c r="EF117" i="20"/>
  <c r="EE117" i="20"/>
  <c r="DH23" i="20"/>
  <c r="DA23" i="20"/>
  <c r="S27" i="32" s="1"/>
  <c r="AH23" i="20"/>
  <c r="U27" i="10" s="1"/>
  <c r="M84" i="20"/>
  <c r="DQ84" i="20"/>
  <c r="AD84" i="20"/>
  <c r="DH84" i="20"/>
  <c r="AA84" i="20"/>
  <c r="AN84" i="20"/>
  <c r="O84" i="20"/>
  <c r="AH84" i="20"/>
  <c r="N84" i="20"/>
  <c r="DX84" i="20"/>
  <c r="DU84" i="20"/>
  <c r="EE85" i="20"/>
  <c r="ED85" i="20"/>
  <c r="A85" i="20"/>
  <c r="EF85" i="20"/>
  <c r="B86" i="20"/>
  <c r="DT84" i="20"/>
  <c r="AE84" i="20"/>
  <c r="F242" i="20"/>
  <c r="D243" i="20"/>
  <c r="DD84" i="20"/>
  <c r="AG84" i="20"/>
  <c r="DZ84" i="20"/>
  <c r="AJ84" i="20"/>
  <c r="EF147" i="20"/>
  <c r="B148" i="20"/>
  <c r="ED147" i="20"/>
  <c r="EE147" i="20"/>
  <c r="AN53" i="20" l="1"/>
  <c r="BY178" i="20"/>
  <c r="CV178" i="20"/>
  <c r="AH178" i="20"/>
  <c r="BU178" i="20"/>
  <c r="CO178" i="20"/>
  <c r="K178" i="20"/>
  <c r="CG178" i="20"/>
  <c r="DH178" i="20"/>
  <c r="BM178" i="20"/>
  <c r="DR53" i="20"/>
  <c r="DW178" i="20"/>
  <c r="BM24" i="20"/>
  <c r="N178" i="20"/>
  <c r="CB178" i="20"/>
  <c r="CC178" i="20"/>
  <c r="BX178" i="20"/>
  <c r="AJ53" i="20"/>
  <c r="DA178" i="20"/>
  <c r="Y28" i="33"/>
  <c r="AA28" i="31"/>
  <c r="E28" i="32"/>
  <c r="AK28" i="10"/>
  <c r="AE28" i="10"/>
  <c r="K28" i="33"/>
  <c r="E28" i="30"/>
  <c r="AI28" i="10"/>
  <c r="Y28" i="10"/>
  <c r="Z28" i="31"/>
  <c r="E28" i="29"/>
  <c r="G28" i="33"/>
  <c r="Q28" i="10"/>
  <c r="M28" i="10"/>
  <c r="T28" i="31"/>
  <c r="S28" i="10"/>
  <c r="O28" i="29"/>
  <c r="I28" i="30"/>
  <c r="G28" i="10"/>
  <c r="L28" i="29"/>
  <c r="Y28" i="31"/>
  <c r="K28" i="29"/>
  <c r="M28" i="33"/>
  <c r="G28" i="29"/>
  <c r="G28" i="30"/>
  <c r="AC28" i="10"/>
  <c r="J28" i="29"/>
  <c r="S28" i="31"/>
  <c r="W28" i="33"/>
  <c r="R28" i="31"/>
  <c r="U28" i="31"/>
  <c r="W28" i="10"/>
  <c r="Q28" i="29"/>
  <c r="X28" i="31"/>
  <c r="Q28" i="33"/>
  <c r="O28" i="32"/>
  <c r="S28" i="33"/>
  <c r="P28" i="29"/>
  <c r="W28" i="31"/>
  <c r="AC28" i="33"/>
  <c r="K28" i="10"/>
  <c r="E28" i="33"/>
  <c r="Q28" i="31"/>
  <c r="G28" i="32"/>
  <c r="E28" i="10"/>
  <c r="Q28" i="32"/>
  <c r="AG146" i="20"/>
  <c r="CF178" i="20"/>
  <c r="CJ53" i="20"/>
  <c r="BL24" i="20"/>
  <c r="H28" i="29"/>
  <c r="U28" i="29"/>
  <c r="T28" i="29"/>
  <c r="DU53" i="20"/>
  <c r="DT178" i="20"/>
  <c r="S28" i="29"/>
  <c r="N240" i="20"/>
  <c r="O178" i="20"/>
  <c r="DE53" i="20"/>
  <c r="AG178" i="20"/>
  <c r="AA178" i="20"/>
  <c r="CZ208" i="20"/>
  <c r="AJ146" i="20"/>
  <c r="BQ53" i="20"/>
  <c r="CS24" i="20"/>
  <c r="BP240" i="20"/>
  <c r="CB24" i="20"/>
  <c r="BQ24" i="20"/>
  <c r="CK24" i="20"/>
  <c r="CZ24" i="20"/>
  <c r="R28" i="32" s="1"/>
  <c r="CR115" i="20"/>
  <c r="CC24" i="20"/>
  <c r="BQ85" i="20"/>
  <c r="BP24" i="20"/>
  <c r="AE53" i="20"/>
  <c r="DZ146" i="20"/>
  <c r="BT178" i="20"/>
  <c r="BY24" i="20"/>
  <c r="BU53" i="20"/>
  <c r="CW85" i="20"/>
  <c r="BU85" i="20"/>
  <c r="M178" i="20"/>
  <c r="DA146" i="20"/>
  <c r="DT146" i="20"/>
  <c r="CO24" i="20"/>
  <c r="BL115" i="20"/>
  <c r="CF240" i="20"/>
  <c r="BU24" i="20"/>
  <c r="CO115" i="20"/>
  <c r="AM53" i="20"/>
  <c r="AA146" i="20"/>
  <c r="AM146" i="20"/>
  <c r="BM146" i="20"/>
  <c r="CB240" i="20"/>
  <c r="BL178" i="20"/>
  <c r="CO208" i="20"/>
  <c r="CG24" i="20"/>
  <c r="DW146" i="20"/>
  <c r="AB146" i="20"/>
  <c r="N146" i="20"/>
  <c r="CZ146" i="20"/>
  <c r="CK178" i="20"/>
  <c r="BP146" i="20"/>
  <c r="DD146" i="20"/>
  <c r="DH146" i="20"/>
  <c r="AH146" i="20"/>
  <c r="CV146" i="20"/>
  <c r="CG115" i="20"/>
  <c r="K146" i="20"/>
  <c r="CG240" i="20"/>
  <c r="CG53" i="20"/>
  <c r="CB115" i="20"/>
  <c r="CF115" i="20"/>
  <c r="BX115" i="20"/>
  <c r="BL85" i="20"/>
  <c r="CB53" i="20"/>
  <c r="M146" i="20"/>
  <c r="CW178" i="20"/>
  <c r="CO146" i="20"/>
  <c r="O146" i="20"/>
  <c r="BM85" i="20"/>
  <c r="CC53" i="20"/>
  <c r="CW24" i="20"/>
  <c r="AN146" i="20"/>
  <c r="EA146" i="20"/>
  <c r="DE146" i="20"/>
  <c r="BM208" i="20"/>
  <c r="CC115" i="20"/>
  <c r="BM240" i="20"/>
  <c r="BQ240" i="20"/>
  <c r="BX24" i="20"/>
  <c r="L146" i="20"/>
  <c r="CK146" i="20"/>
  <c r="CJ146" i="20"/>
  <c r="BP208" i="20"/>
  <c r="CO240" i="20"/>
  <c r="DU146" i="20"/>
  <c r="DP25" i="20"/>
  <c r="DF25" i="20"/>
  <c r="CP25" i="20"/>
  <c r="BZ25" i="20"/>
  <c r="BJ25" i="20"/>
  <c r="BB25" i="20"/>
  <c r="AT25" i="20"/>
  <c r="AF25" i="20"/>
  <c r="T25" i="20"/>
  <c r="DO25" i="20"/>
  <c r="DC25" i="20"/>
  <c r="CM25" i="20"/>
  <c r="BW25" i="20"/>
  <c r="BI25" i="20"/>
  <c r="BA25" i="20"/>
  <c r="AS25" i="20"/>
  <c r="AC25" i="20"/>
  <c r="S25" i="20"/>
  <c r="DN25" i="20"/>
  <c r="DB25" i="20"/>
  <c r="CL25" i="20"/>
  <c r="BV25" i="20"/>
  <c r="BH25" i="20"/>
  <c r="AZ25" i="20"/>
  <c r="AR25" i="20"/>
  <c r="Z25" i="20"/>
  <c r="R25" i="20"/>
  <c r="DY25" i="20"/>
  <c r="DK25" i="20"/>
  <c r="CU25" i="20"/>
  <c r="CE25" i="20"/>
  <c r="BO25" i="20"/>
  <c r="BE25" i="20"/>
  <c r="AW25" i="20"/>
  <c r="AO25" i="20"/>
  <c r="W25" i="20"/>
  <c r="I25" i="20"/>
  <c r="DV25" i="20"/>
  <c r="DJ25" i="20"/>
  <c r="CT25" i="20"/>
  <c r="CD25" i="20"/>
  <c r="BN25" i="20"/>
  <c r="BD25" i="20"/>
  <c r="AV25" i="20"/>
  <c r="AL25" i="20"/>
  <c r="V25" i="20"/>
  <c r="H25" i="20"/>
  <c r="CY25" i="20"/>
  <c r="BK25" i="20"/>
  <c r="AP25" i="20"/>
  <c r="CX25" i="20"/>
  <c r="BG25" i="20"/>
  <c r="AI25" i="20"/>
  <c r="CQ25" i="20"/>
  <c r="BF25" i="20"/>
  <c r="Y25" i="20"/>
  <c r="CI25" i="20"/>
  <c r="BC25" i="20"/>
  <c r="X25" i="20"/>
  <c r="DS25" i="20"/>
  <c r="CH25" i="20"/>
  <c r="AY25" i="20"/>
  <c r="U25" i="20"/>
  <c r="DM25" i="20"/>
  <c r="CA25" i="20"/>
  <c r="AX25" i="20"/>
  <c r="Q25" i="20"/>
  <c r="DL25" i="20"/>
  <c r="BS25" i="20"/>
  <c r="AU25" i="20"/>
  <c r="J25" i="20"/>
  <c r="DG25" i="20"/>
  <c r="BR25" i="20"/>
  <c r="AQ25" i="20"/>
  <c r="EO25" i="20"/>
  <c r="EP25" i="20"/>
  <c r="EW25" i="20"/>
  <c r="CK25" i="20" s="1"/>
  <c r="EX25" i="20"/>
  <c r="EI25" i="20"/>
  <c r="FE25" i="20"/>
  <c r="FF25" i="20"/>
  <c r="EQ25" i="20"/>
  <c r="EY25" i="20"/>
  <c r="EK25" i="20"/>
  <c r="FD25" i="20"/>
  <c r="ER25" i="20"/>
  <c r="FB25" i="20"/>
  <c r="FC25" i="20"/>
  <c r="EH25" i="20"/>
  <c r="EZ25" i="20"/>
  <c r="EN25" i="20"/>
  <c r="EL25" i="20"/>
  <c r="EV25" i="20"/>
  <c r="FG25" i="20"/>
  <c r="ET25" i="20"/>
  <c r="EJ25" i="20"/>
  <c r="ES25" i="20"/>
  <c r="BU25" i="20" s="1"/>
  <c r="EM25" i="20"/>
  <c r="FA25" i="20"/>
  <c r="EU25" i="20"/>
  <c r="CC25" i="20" s="1"/>
  <c r="EV241" i="20"/>
  <c r="AV241" i="20"/>
  <c r="DG241" i="20"/>
  <c r="EZ241" i="20"/>
  <c r="AZ241" i="20"/>
  <c r="BI241" i="20"/>
  <c r="BG241" i="20"/>
  <c r="BF241" i="20"/>
  <c r="BB241" i="20"/>
  <c r="CP241" i="20"/>
  <c r="DP241" i="20"/>
  <c r="AF241" i="20"/>
  <c r="BR241" i="20"/>
  <c r="EN241" i="20"/>
  <c r="AL241" i="20"/>
  <c r="CQ241" i="20"/>
  <c r="ER241" i="20"/>
  <c r="AR241" i="20"/>
  <c r="AW241" i="20"/>
  <c r="AT241" i="20"/>
  <c r="AS241" i="20"/>
  <c r="AP241" i="20"/>
  <c r="BA241" i="20"/>
  <c r="BW241" i="20"/>
  <c r="CI241" i="20"/>
  <c r="BO241" i="20"/>
  <c r="DV241" i="20"/>
  <c r="V241" i="20"/>
  <c r="CA241" i="20"/>
  <c r="EJ241" i="20"/>
  <c r="Z241" i="20"/>
  <c r="Y241" i="20"/>
  <c r="X241" i="20"/>
  <c r="W241" i="20"/>
  <c r="S241" i="20"/>
  <c r="Q241" i="20"/>
  <c r="AQ241" i="20"/>
  <c r="I241" i="20"/>
  <c r="BJ241" i="20"/>
  <c r="DJ241" i="20"/>
  <c r="H241" i="20"/>
  <c r="BK241" i="20"/>
  <c r="DN241" i="20"/>
  <c r="R241" i="20"/>
  <c r="FG241" i="20"/>
  <c r="FF241" i="20"/>
  <c r="FB241" i="20"/>
  <c r="EQ241" i="20"/>
  <c r="EL241" i="20"/>
  <c r="EK241" i="20"/>
  <c r="AC241" i="20"/>
  <c r="CT241" i="20"/>
  <c r="FC241" i="20"/>
  <c r="BC241" i="20"/>
  <c r="DB241" i="20"/>
  <c r="EW241" i="20"/>
  <c r="ET241" i="20"/>
  <c r="ES241" i="20"/>
  <c r="EP241" i="20"/>
  <c r="CX241" i="20"/>
  <c r="CM241" i="20"/>
  <c r="AX241" i="20"/>
  <c r="FA241" i="20"/>
  <c r="CD241" i="20"/>
  <c r="EU241" i="20"/>
  <c r="AU241" i="20"/>
  <c r="CL241" i="20"/>
  <c r="EI241" i="20"/>
  <c r="EH241" i="20"/>
  <c r="DY241" i="20"/>
  <c r="DO241" i="20"/>
  <c r="BE241" i="20"/>
  <c r="AY241" i="20"/>
  <c r="DM241" i="20"/>
  <c r="EY241" i="20"/>
  <c r="BN241" i="20"/>
  <c r="EM241" i="20"/>
  <c r="AI241" i="20"/>
  <c r="BV241" i="20"/>
  <c r="DF241" i="20"/>
  <c r="DC241" i="20"/>
  <c r="CY241" i="20"/>
  <c r="CU241" i="20"/>
  <c r="T241" i="20"/>
  <c r="J241" i="20"/>
  <c r="AO241" i="20"/>
  <c r="DK241" i="20"/>
  <c r="FD241" i="20"/>
  <c r="BD241" i="20"/>
  <c r="DS241" i="20"/>
  <c r="U241" i="20"/>
  <c r="BH241" i="20"/>
  <c r="CH241" i="20"/>
  <c r="CE241" i="20"/>
  <c r="BZ241" i="20"/>
  <c r="BS241" i="20"/>
  <c r="EO241" i="20"/>
  <c r="FE241" i="20"/>
  <c r="DL241" i="20"/>
  <c r="EX241" i="20"/>
  <c r="AE146" i="20"/>
  <c r="AK146" i="20"/>
  <c r="DX146" i="20"/>
  <c r="DQ146" i="20"/>
  <c r="BL146" i="20"/>
  <c r="CV208" i="20"/>
  <c r="BL208" i="20"/>
  <c r="BQ208" i="20"/>
  <c r="CN208" i="20"/>
  <c r="CX179" i="20"/>
  <c r="BR179" i="20"/>
  <c r="CY179" i="20"/>
  <c r="EN179" i="20"/>
  <c r="FE179" i="20"/>
  <c r="Q179" i="20"/>
  <c r="Z179" i="20"/>
  <c r="EJ179" i="20"/>
  <c r="BW179" i="20"/>
  <c r="AF179" i="20"/>
  <c r="EL179" i="20"/>
  <c r="CA179" i="20"/>
  <c r="CG85" i="20"/>
  <c r="CF85" i="20"/>
  <c r="BX53" i="20"/>
  <c r="BP53" i="20"/>
  <c r="CW208" i="20"/>
  <c r="AX179" i="20"/>
  <c r="EW179" i="20"/>
  <c r="EI179" i="20"/>
  <c r="FD179" i="20"/>
  <c r="J179" i="20"/>
  <c r="AQ179" i="20"/>
  <c r="AR179" i="20"/>
  <c r="ER179" i="20"/>
  <c r="CM179" i="20"/>
  <c r="AT179" i="20"/>
  <c r="ET179" i="20"/>
  <c r="CQ179" i="20"/>
  <c r="CS85" i="20"/>
  <c r="CV85" i="20"/>
  <c r="CN53" i="20"/>
  <c r="CF53" i="20"/>
  <c r="CS240" i="20"/>
  <c r="BT240" i="20"/>
  <c r="BX240" i="20"/>
  <c r="BL240" i="20"/>
  <c r="BU240" i="20"/>
  <c r="CV24" i="20"/>
  <c r="DY179" i="20"/>
  <c r="W179" i="20"/>
  <c r="EY179" i="20"/>
  <c r="I179" i="20"/>
  <c r="AP179" i="20"/>
  <c r="BG179" i="20"/>
  <c r="AZ179" i="20"/>
  <c r="EZ179" i="20"/>
  <c r="DC179" i="20"/>
  <c r="BB179" i="20"/>
  <c r="FB179" i="20"/>
  <c r="DG179" i="20"/>
  <c r="CN240" i="20"/>
  <c r="CW240" i="20"/>
  <c r="BY240" i="20"/>
  <c r="CU179" i="20"/>
  <c r="BN179" i="20"/>
  <c r="CT179" i="20"/>
  <c r="H179" i="20"/>
  <c r="AO179" i="20"/>
  <c r="BF179" i="20"/>
  <c r="CI179" i="20"/>
  <c r="BH179" i="20"/>
  <c r="S179" i="20"/>
  <c r="DO179" i="20"/>
  <c r="BJ179" i="20"/>
  <c r="BL179" i="20" s="1"/>
  <c r="U179" i="20"/>
  <c r="DS179" i="20"/>
  <c r="CK240" i="20"/>
  <c r="BT24" i="20"/>
  <c r="CN24" i="20"/>
  <c r="BP178" i="20"/>
  <c r="DV179" i="20"/>
  <c r="EH179" i="20"/>
  <c r="EX179" i="20"/>
  <c r="AL179" i="20"/>
  <c r="BE179" i="20"/>
  <c r="CH179" i="20"/>
  <c r="DM179" i="20"/>
  <c r="BV179" i="20"/>
  <c r="AC179" i="20"/>
  <c r="EK179" i="20"/>
  <c r="BZ179" i="20"/>
  <c r="AI179" i="20"/>
  <c r="EM179" i="20"/>
  <c r="CJ115" i="20"/>
  <c r="CJ85" i="20"/>
  <c r="BT53" i="20"/>
  <c r="CR178" i="20"/>
  <c r="X179" i="20"/>
  <c r="BO179" i="20"/>
  <c r="Y179" i="20"/>
  <c r="BD179" i="20"/>
  <c r="CE179" i="20"/>
  <c r="DL179" i="20"/>
  <c r="EQ179" i="20"/>
  <c r="CL179" i="20"/>
  <c r="AS179" i="20"/>
  <c r="ES179" i="20"/>
  <c r="BU179" i="20" s="1"/>
  <c r="CP179" i="20"/>
  <c r="AU179" i="20"/>
  <c r="EU179" i="20"/>
  <c r="CJ24" i="20"/>
  <c r="A179" i="20"/>
  <c r="DR146" i="20"/>
  <c r="AW179" i="20"/>
  <c r="EV179" i="20"/>
  <c r="AY179" i="20"/>
  <c r="CD179" i="20"/>
  <c r="DK179" i="20"/>
  <c r="EP179" i="20"/>
  <c r="FG179" i="20"/>
  <c r="DB179" i="20"/>
  <c r="BA179" i="20"/>
  <c r="FA179" i="20"/>
  <c r="DF179" i="20"/>
  <c r="BC179" i="20"/>
  <c r="FC179" i="20"/>
  <c r="CJ240" i="20"/>
  <c r="CV240" i="20"/>
  <c r="CC240" i="20"/>
  <c r="CR240" i="20"/>
  <c r="CJ178" i="20"/>
  <c r="BQ178" i="20"/>
  <c r="AV179" i="20"/>
  <c r="V179" i="20"/>
  <c r="BS179" i="20"/>
  <c r="DJ179" i="20"/>
  <c r="EO179" i="20"/>
  <c r="FF179" i="20"/>
  <c r="R179" i="20"/>
  <c r="DN179" i="20"/>
  <c r="BI179" i="20"/>
  <c r="T179" i="20"/>
  <c r="DP179" i="20"/>
  <c r="CF24" i="20"/>
  <c r="CS178" i="20"/>
  <c r="FG147" i="20"/>
  <c r="EY147" i="20"/>
  <c r="EQ147" i="20"/>
  <c r="EI147" i="20"/>
  <c r="DM147" i="20"/>
  <c r="CY147" i="20"/>
  <c r="CI147" i="20"/>
  <c r="BS147" i="20"/>
  <c r="BG147" i="20"/>
  <c r="AY147" i="20"/>
  <c r="AQ147" i="20"/>
  <c r="Y147" i="20"/>
  <c r="Q147" i="20"/>
  <c r="FF147" i="20"/>
  <c r="EX147" i="20"/>
  <c r="EP147" i="20"/>
  <c r="EH147" i="20"/>
  <c r="DL147" i="20"/>
  <c r="CX147" i="20"/>
  <c r="CH147" i="20"/>
  <c r="BR147" i="20"/>
  <c r="BF147" i="20"/>
  <c r="AX147" i="20"/>
  <c r="AP147" i="20"/>
  <c r="X147" i="20"/>
  <c r="J147" i="20"/>
  <c r="FE147" i="20"/>
  <c r="EW147" i="20"/>
  <c r="CK147" i="20" s="1"/>
  <c r="EO147" i="20"/>
  <c r="DY147" i="20"/>
  <c r="DK147" i="20"/>
  <c r="CU147" i="20"/>
  <c r="CE147" i="20"/>
  <c r="BO147" i="20"/>
  <c r="BE147" i="20"/>
  <c r="AW147" i="20"/>
  <c r="AO147" i="20"/>
  <c r="W147" i="20"/>
  <c r="I147" i="20"/>
  <c r="FD147" i="20"/>
  <c r="EV147" i="20"/>
  <c r="EN147" i="20"/>
  <c r="DV147" i="20"/>
  <c r="DJ147" i="20"/>
  <c r="CT147" i="20"/>
  <c r="CD147" i="20"/>
  <c r="BN147" i="20"/>
  <c r="BD147" i="20"/>
  <c r="AV147" i="20"/>
  <c r="AL147" i="20"/>
  <c r="V147" i="20"/>
  <c r="H147" i="20"/>
  <c r="FC147" i="20"/>
  <c r="EU147" i="20"/>
  <c r="EM147" i="20"/>
  <c r="DS147" i="20"/>
  <c r="DG147" i="20"/>
  <c r="CQ147" i="20"/>
  <c r="CA147" i="20"/>
  <c r="BK147" i="20"/>
  <c r="BC147" i="20"/>
  <c r="AU147" i="20"/>
  <c r="AI147" i="20"/>
  <c r="U147" i="20"/>
  <c r="FA147" i="20"/>
  <c r="ES147" i="20"/>
  <c r="EK147" i="20"/>
  <c r="DO147" i="20"/>
  <c r="DC147" i="20"/>
  <c r="CM147" i="20"/>
  <c r="BW147" i="20"/>
  <c r="BI147" i="20"/>
  <c r="BA147" i="20"/>
  <c r="AS147" i="20"/>
  <c r="AC147" i="20"/>
  <c r="AD147" i="20" s="1"/>
  <c r="S147" i="20"/>
  <c r="ET147" i="20"/>
  <c r="CP147" i="20"/>
  <c r="AT147" i="20"/>
  <c r="ER147" i="20"/>
  <c r="CL147" i="20"/>
  <c r="AR147" i="20"/>
  <c r="EL147" i="20"/>
  <c r="BZ147" i="20"/>
  <c r="AF147" i="20"/>
  <c r="EJ147" i="20"/>
  <c r="BV147" i="20"/>
  <c r="Z147" i="20"/>
  <c r="AA147" i="20" s="1"/>
  <c r="DP147" i="20"/>
  <c r="BJ147" i="20"/>
  <c r="T147" i="20"/>
  <c r="FB147" i="20"/>
  <c r="DF147" i="20"/>
  <c r="BB147" i="20"/>
  <c r="DN147" i="20"/>
  <c r="DB147" i="20"/>
  <c r="BH147" i="20"/>
  <c r="AZ147" i="20"/>
  <c r="R147" i="20"/>
  <c r="EZ147" i="20"/>
  <c r="F147" i="20"/>
  <c r="D148" i="20"/>
  <c r="A148" i="20" s="1"/>
  <c r="CW146" i="20"/>
  <c r="CJ208" i="20"/>
  <c r="CG208" i="20"/>
  <c r="CC85" i="20"/>
  <c r="CO53" i="20"/>
  <c r="CF146" i="20"/>
  <c r="BY208" i="20"/>
  <c r="BU208" i="20"/>
  <c r="BP115" i="20"/>
  <c r="BY53" i="20"/>
  <c r="FB86" i="20"/>
  <c r="ET86" i="20"/>
  <c r="EL86" i="20"/>
  <c r="DP86" i="20"/>
  <c r="DF86" i="20"/>
  <c r="CP86" i="20"/>
  <c r="BZ86" i="20"/>
  <c r="BJ86" i="20"/>
  <c r="BB86" i="20"/>
  <c r="AT86" i="20"/>
  <c r="AF86" i="20"/>
  <c r="T86" i="20"/>
  <c r="FA86" i="20"/>
  <c r="ES86" i="20"/>
  <c r="EK86" i="20"/>
  <c r="DO86" i="20"/>
  <c r="DC86" i="20"/>
  <c r="CM86" i="20"/>
  <c r="BW86" i="20"/>
  <c r="BI86" i="20"/>
  <c r="BA86" i="20"/>
  <c r="AS86" i="20"/>
  <c r="AC86" i="20"/>
  <c r="S86" i="20"/>
  <c r="EZ86" i="20"/>
  <c r="ER86" i="20"/>
  <c r="EJ86" i="20"/>
  <c r="DN86" i="20"/>
  <c r="DB86" i="20"/>
  <c r="CL86" i="20"/>
  <c r="BV86" i="20"/>
  <c r="BH86" i="20"/>
  <c r="AZ86" i="20"/>
  <c r="AR86" i="20"/>
  <c r="Z86" i="20"/>
  <c r="R86" i="20"/>
  <c r="FG86" i="20"/>
  <c r="EY86" i="20"/>
  <c r="CS86" i="20" s="1"/>
  <c r="EQ86" i="20"/>
  <c r="EI86" i="20"/>
  <c r="DM86" i="20"/>
  <c r="CY86" i="20"/>
  <c r="CI86" i="20"/>
  <c r="BS86" i="20"/>
  <c r="BG86" i="20"/>
  <c r="AY86" i="20"/>
  <c r="AQ86" i="20"/>
  <c r="Y86" i="20"/>
  <c r="Q86" i="20"/>
  <c r="FF86" i="20"/>
  <c r="EX86" i="20"/>
  <c r="EP86" i="20"/>
  <c r="EH86" i="20"/>
  <c r="DL86" i="20"/>
  <c r="CX86" i="20"/>
  <c r="CH86" i="20"/>
  <c r="BR86" i="20"/>
  <c r="BF86" i="20"/>
  <c r="AX86" i="20"/>
  <c r="AP86" i="20"/>
  <c r="X86" i="20"/>
  <c r="J86" i="20"/>
  <c r="FE86" i="20"/>
  <c r="EW86" i="20"/>
  <c r="EO86" i="20"/>
  <c r="DY86" i="20"/>
  <c r="DK86" i="20"/>
  <c r="CU86" i="20"/>
  <c r="CE86" i="20"/>
  <c r="BO86" i="20"/>
  <c r="BE86" i="20"/>
  <c r="AW86" i="20"/>
  <c r="AO86" i="20"/>
  <c r="W86" i="20"/>
  <c r="I86" i="20"/>
  <c r="DV86" i="20"/>
  <c r="BN86" i="20"/>
  <c r="V86" i="20"/>
  <c r="DS86" i="20"/>
  <c r="BK86" i="20"/>
  <c r="BL86" i="20" s="1"/>
  <c r="U86" i="20"/>
  <c r="FD86" i="20"/>
  <c r="DJ86" i="20"/>
  <c r="BD86" i="20"/>
  <c r="H86" i="20"/>
  <c r="FC86" i="20"/>
  <c r="DG86" i="20"/>
  <c r="BC86" i="20"/>
  <c r="EV86" i="20"/>
  <c r="CT86" i="20"/>
  <c r="AV86" i="20"/>
  <c r="EN86" i="20"/>
  <c r="CD86" i="20"/>
  <c r="AL86" i="20"/>
  <c r="EU86" i="20"/>
  <c r="CC86" i="20" s="1"/>
  <c r="EM86" i="20"/>
  <c r="CQ86" i="20"/>
  <c r="CA86" i="20"/>
  <c r="AU86" i="20"/>
  <c r="AI86" i="20"/>
  <c r="AD146" i="20"/>
  <c r="FG209" i="20"/>
  <c r="EY209" i="20"/>
  <c r="EQ209" i="20"/>
  <c r="EI209" i="20"/>
  <c r="DM209" i="20"/>
  <c r="CY209" i="20"/>
  <c r="CI209" i="20"/>
  <c r="BS209" i="20"/>
  <c r="BG209" i="20"/>
  <c r="AY209" i="20"/>
  <c r="AQ209" i="20"/>
  <c r="Y209" i="20"/>
  <c r="Q209" i="20"/>
  <c r="FE209" i="20"/>
  <c r="EW209" i="20"/>
  <c r="EO209" i="20"/>
  <c r="DY209" i="20"/>
  <c r="DK209" i="20"/>
  <c r="CU209" i="20"/>
  <c r="CE209" i="20"/>
  <c r="BO209" i="20"/>
  <c r="BE209" i="20"/>
  <c r="AW209" i="20"/>
  <c r="AO209" i="20"/>
  <c r="W209" i="20"/>
  <c r="I209" i="20"/>
  <c r="FD209" i="20"/>
  <c r="EV209" i="20"/>
  <c r="EN209" i="20"/>
  <c r="DV209" i="20"/>
  <c r="DJ209" i="20"/>
  <c r="CT209" i="20"/>
  <c r="CD209" i="20"/>
  <c r="BN209" i="20"/>
  <c r="BD209" i="20"/>
  <c r="AV209" i="20"/>
  <c r="AL209" i="20"/>
  <c r="V209" i="20"/>
  <c r="H209" i="20"/>
  <c r="EU209" i="20"/>
  <c r="EJ209" i="20"/>
  <c r="DF209" i="20"/>
  <c r="CH209" i="20"/>
  <c r="BI209" i="20"/>
  <c r="AU209" i="20"/>
  <c r="Z209" i="20"/>
  <c r="ET209" i="20"/>
  <c r="EH209" i="20"/>
  <c r="DC209" i="20"/>
  <c r="CA209" i="20"/>
  <c r="BH209" i="20"/>
  <c r="AT209" i="20"/>
  <c r="X209" i="20"/>
  <c r="FF209" i="20"/>
  <c r="ES209" i="20"/>
  <c r="DS209" i="20"/>
  <c r="DB209" i="20"/>
  <c r="BZ209" i="20"/>
  <c r="BF209" i="20"/>
  <c r="AS209" i="20"/>
  <c r="U209" i="20"/>
  <c r="FC209" i="20"/>
  <c r="ER209" i="20"/>
  <c r="DP209" i="20"/>
  <c r="CX209" i="20"/>
  <c r="BW209" i="20"/>
  <c r="BC209" i="20"/>
  <c r="AR209" i="20"/>
  <c r="T209" i="20"/>
  <c r="FB209" i="20"/>
  <c r="DO209" i="20"/>
  <c r="BV209" i="20"/>
  <c r="AP209" i="20"/>
  <c r="FA209" i="20"/>
  <c r="DN209" i="20"/>
  <c r="BR209" i="20"/>
  <c r="AI209" i="20"/>
  <c r="EZ209" i="20"/>
  <c r="DL209" i="20"/>
  <c r="BK209" i="20"/>
  <c r="AF209" i="20"/>
  <c r="EX209" i="20"/>
  <c r="DG209" i="20"/>
  <c r="BJ209" i="20"/>
  <c r="AC209" i="20"/>
  <c r="CQ209" i="20"/>
  <c r="S209" i="20"/>
  <c r="CP209" i="20"/>
  <c r="R209" i="20"/>
  <c r="CM209" i="20"/>
  <c r="J209" i="20"/>
  <c r="CL209" i="20"/>
  <c r="EP209" i="20"/>
  <c r="EM209" i="20"/>
  <c r="EL209" i="20"/>
  <c r="EK209" i="20"/>
  <c r="BB209" i="20"/>
  <c r="AZ209" i="20"/>
  <c r="BA209" i="20"/>
  <c r="AX209" i="20"/>
  <c r="A147" i="20"/>
  <c r="BU146" i="20"/>
  <c r="CC146" i="20"/>
  <c r="CV115" i="20"/>
  <c r="BQ115" i="20"/>
  <c r="CN115" i="20"/>
  <c r="BY115" i="20"/>
  <c r="BX85" i="20"/>
  <c r="CB85" i="20"/>
  <c r="FG116" i="20"/>
  <c r="EY116" i="20"/>
  <c r="EQ116" i="20"/>
  <c r="EI116" i="20"/>
  <c r="DM116" i="20"/>
  <c r="CY116" i="20"/>
  <c r="CI116" i="20"/>
  <c r="FF116" i="20"/>
  <c r="EX116" i="20"/>
  <c r="EP116" i="20"/>
  <c r="EH116" i="20"/>
  <c r="DL116" i="20"/>
  <c r="CX116" i="20"/>
  <c r="CH116" i="20"/>
  <c r="BR116" i="20"/>
  <c r="BF116" i="20"/>
  <c r="AX116" i="20"/>
  <c r="AP116" i="20"/>
  <c r="X116" i="20"/>
  <c r="J116" i="20"/>
  <c r="FE116" i="20"/>
  <c r="EW116" i="20"/>
  <c r="EO116" i="20"/>
  <c r="DY116" i="20"/>
  <c r="DK116" i="20"/>
  <c r="CU116" i="20"/>
  <c r="CE116" i="20"/>
  <c r="BO116" i="20"/>
  <c r="BE116" i="20"/>
  <c r="AW116" i="20"/>
  <c r="AO116" i="20"/>
  <c r="W116" i="20"/>
  <c r="I116" i="20"/>
  <c r="FD116" i="20"/>
  <c r="EV116" i="20"/>
  <c r="EN116" i="20"/>
  <c r="DV116" i="20"/>
  <c r="DJ116" i="20"/>
  <c r="CT116" i="20"/>
  <c r="CD116" i="20"/>
  <c r="BN116" i="20"/>
  <c r="BD116" i="20"/>
  <c r="AV116" i="20"/>
  <c r="AL116" i="20"/>
  <c r="V116" i="20"/>
  <c r="H116" i="20"/>
  <c r="FA116" i="20"/>
  <c r="ES116" i="20"/>
  <c r="EK116" i="20"/>
  <c r="DO116" i="20"/>
  <c r="DC116" i="20"/>
  <c r="CM116" i="20"/>
  <c r="BW116" i="20"/>
  <c r="BI116" i="20"/>
  <c r="BA116" i="20"/>
  <c r="AS116" i="20"/>
  <c r="AC116" i="20"/>
  <c r="S116" i="20"/>
  <c r="EU116" i="20"/>
  <c r="DN116" i="20"/>
  <c r="BZ116" i="20"/>
  <c r="BB116" i="20"/>
  <c r="AF116" i="20"/>
  <c r="ET116" i="20"/>
  <c r="DG116" i="20"/>
  <c r="BV116" i="20"/>
  <c r="AZ116" i="20"/>
  <c r="Z116" i="20"/>
  <c r="ER116" i="20"/>
  <c r="DF116" i="20"/>
  <c r="BS116" i="20"/>
  <c r="BT116" i="20" s="1"/>
  <c r="AY116" i="20"/>
  <c r="Y116" i="20"/>
  <c r="EM116" i="20"/>
  <c r="DB116" i="20"/>
  <c r="BK116" i="20"/>
  <c r="AU116" i="20"/>
  <c r="U116" i="20"/>
  <c r="EL116" i="20"/>
  <c r="CQ116" i="20"/>
  <c r="BJ116" i="20"/>
  <c r="AT116" i="20"/>
  <c r="T116" i="20"/>
  <c r="CP116" i="20"/>
  <c r="AI116" i="20"/>
  <c r="CL116" i="20"/>
  <c r="R116" i="20"/>
  <c r="FC116" i="20"/>
  <c r="CA116" i="20"/>
  <c r="Q116" i="20"/>
  <c r="FB116" i="20"/>
  <c r="BH116" i="20"/>
  <c r="EZ116" i="20"/>
  <c r="BG116" i="20"/>
  <c r="EJ116" i="20"/>
  <c r="BC116" i="20"/>
  <c r="DS116" i="20"/>
  <c r="DP116" i="20"/>
  <c r="AR116" i="20"/>
  <c r="AQ116" i="20"/>
  <c r="FB54" i="20"/>
  <c r="ET54" i="20"/>
  <c r="EL54" i="20"/>
  <c r="DP54" i="20"/>
  <c r="DF54" i="20"/>
  <c r="CP54" i="20"/>
  <c r="BZ54" i="20"/>
  <c r="BJ54" i="20"/>
  <c r="BB54" i="20"/>
  <c r="AT54" i="20"/>
  <c r="AF54" i="20"/>
  <c r="T54" i="20"/>
  <c r="FA54" i="20"/>
  <c r="ES54" i="20"/>
  <c r="EK54" i="20"/>
  <c r="DO54" i="20"/>
  <c r="DC54" i="20"/>
  <c r="CM54" i="20"/>
  <c r="BW54" i="20"/>
  <c r="BI54" i="20"/>
  <c r="BA54" i="20"/>
  <c r="AS54" i="20"/>
  <c r="AC54" i="20"/>
  <c r="S54" i="20"/>
  <c r="EZ54" i="20"/>
  <c r="ER54" i="20"/>
  <c r="EJ54" i="20"/>
  <c r="DN54" i="20"/>
  <c r="DB54" i="20"/>
  <c r="CL54" i="20"/>
  <c r="BV54" i="20"/>
  <c r="BH54" i="20"/>
  <c r="AZ54" i="20"/>
  <c r="AR54" i="20"/>
  <c r="Z54" i="20"/>
  <c r="R54" i="20"/>
  <c r="FF54" i="20"/>
  <c r="EX54" i="20"/>
  <c r="EP54" i="20"/>
  <c r="EH54" i="20"/>
  <c r="DL54" i="20"/>
  <c r="CX54" i="20"/>
  <c r="CH54" i="20"/>
  <c r="BR54" i="20"/>
  <c r="BF54" i="20"/>
  <c r="AX54" i="20"/>
  <c r="AP54" i="20"/>
  <c r="X54" i="20"/>
  <c r="J54" i="20"/>
  <c r="EY54" i="20"/>
  <c r="EI54" i="20"/>
  <c r="CY54" i="20"/>
  <c r="BS54" i="20"/>
  <c r="AY54" i="20"/>
  <c r="Y54" i="20"/>
  <c r="EW54" i="20"/>
  <c r="DY54" i="20"/>
  <c r="CU54" i="20"/>
  <c r="BO54" i="20"/>
  <c r="AW54" i="20"/>
  <c r="W54" i="20"/>
  <c r="EV54" i="20"/>
  <c r="DV54" i="20"/>
  <c r="CT54" i="20"/>
  <c r="BN54" i="20"/>
  <c r="AV54" i="20"/>
  <c r="V54" i="20"/>
  <c r="EU54" i="20"/>
  <c r="DS54" i="20"/>
  <c r="CQ54" i="20"/>
  <c r="CR54" i="20" s="1"/>
  <c r="BK54" i="20"/>
  <c r="AU54" i="20"/>
  <c r="U54" i="20"/>
  <c r="FG54" i="20"/>
  <c r="EQ54" i="20"/>
  <c r="DM54" i="20"/>
  <c r="CI54" i="20"/>
  <c r="BG54" i="20"/>
  <c r="AQ54" i="20"/>
  <c r="Q54" i="20"/>
  <c r="FE54" i="20"/>
  <c r="EO54" i="20"/>
  <c r="DK54" i="20"/>
  <c r="CE54" i="20"/>
  <c r="BE54" i="20"/>
  <c r="AO54" i="20"/>
  <c r="I54" i="20"/>
  <c r="FD54" i="20"/>
  <c r="EN54" i="20"/>
  <c r="DJ54" i="20"/>
  <c r="CD54" i="20"/>
  <c r="BD54" i="20"/>
  <c r="AL54" i="20"/>
  <c r="H54" i="20"/>
  <c r="AI54" i="20"/>
  <c r="FC54" i="20"/>
  <c r="EM54" i="20"/>
  <c r="DG54" i="20"/>
  <c r="CA54" i="20"/>
  <c r="BC54" i="20"/>
  <c r="CR208" i="20"/>
  <c r="CK208" i="20"/>
  <c r="BT208" i="20"/>
  <c r="CB208" i="20"/>
  <c r="BX208" i="20"/>
  <c r="BM115" i="20"/>
  <c r="BT115" i="20"/>
  <c r="CW115" i="20"/>
  <c r="CN85" i="20"/>
  <c r="BY85" i="20"/>
  <c r="CR85" i="20"/>
  <c r="BP85" i="20"/>
  <c r="CR53" i="20"/>
  <c r="CS53" i="20"/>
  <c r="BX146" i="20"/>
  <c r="CB146" i="20"/>
  <c r="CS208" i="20"/>
  <c r="CF208" i="20"/>
  <c r="CC208" i="20"/>
  <c r="BT146" i="20"/>
  <c r="CG146" i="20"/>
  <c r="BQ146" i="20"/>
  <c r="CN146" i="20"/>
  <c r="BY146" i="20"/>
  <c r="CR146" i="20"/>
  <c r="CK115" i="20"/>
  <c r="BU115" i="20"/>
  <c r="CO85" i="20"/>
  <c r="CV53" i="20"/>
  <c r="DX53" i="20"/>
  <c r="DA24" i="20"/>
  <c r="S28" i="32" s="1"/>
  <c r="AB178" i="20"/>
  <c r="AB53" i="20"/>
  <c r="AN178" i="20"/>
  <c r="DR178" i="20"/>
  <c r="DW53" i="20"/>
  <c r="AE178" i="20"/>
  <c r="EA178" i="20"/>
  <c r="M208" i="20"/>
  <c r="DI53" i="20"/>
  <c r="AN240" i="20"/>
  <c r="DX178" i="20"/>
  <c r="AE24" i="20"/>
  <c r="O28" i="10" s="1"/>
  <c r="DA53" i="20"/>
  <c r="M53" i="20"/>
  <c r="AK53" i="20"/>
  <c r="DU178" i="20"/>
  <c r="AJ178" i="20"/>
  <c r="AK178" i="20"/>
  <c r="DD53" i="20"/>
  <c r="AD178" i="20"/>
  <c r="DI178" i="20"/>
  <c r="DD178" i="20"/>
  <c r="O53" i="20"/>
  <c r="DR115" i="20"/>
  <c r="AA53" i="20"/>
  <c r="CZ53" i="20"/>
  <c r="DT240" i="20"/>
  <c r="AM178" i="20"/>
  <c r="DE178" i="20"/>
  <c r="EA53" i="20"/>
  <c r="K53" i="20"/>
  <c r="DQ178" i="20"/>
  <c r="N53" i="20"/>
  <c r="DZ53" i="20"/>
  <c r="L53" i="20"/>
  <c r="DQ53" i="20"/>
  <c r="AH53" i="20"/>
  <c r="ED210" i="20"/>
  <c r="B211" i="20"/>
  <c r="EF210" i="20"/>
  <c r="EE210" i="20"/>
  <c r="AG53" i="20"/>
  <c r="DH53" i="20"/>
  <c r="EE179" i="20"/>
  <c r="B180" i="20"/>
  <c r="A180" i="20" s="1"/>
  <c r="ED179" i="20"/>
  <c r="EF179" i="20"/>
  <c r="D55" i="20"/>
  <c r="F54" i="20"/>
  <c r="DT53" i="20"/>
  <c r="AD53" i="20"/>
  <c r="A54" i="20"/>
  <c r="CZ240" i="20"/>
  <c r="DU115" i="20"/>
  <c r="DW24" i="20"/>
  <c r="T28" i="33" s="1"/>
  <c r="AM240" i="20"/>
  <c r="K115" i="20"/>
  <c r="DQ115" i="20"/>
  <c r="AB115" i="20"/>
  <c r="DD115" i="20"/>
  <c r="DE115" i="20"/>
  <c r="DW115" i="20"/>
  <c r="DW208" i="20"/>
  <c r="AM115" i="20"/>
  <c r="DH115" i="20"/>
  <c r="DZ115" i="20"/>
  <c r="EA115" i="20"/>
  <c r="DI115" i="20"/>
  <c r="DA115" i="20"/>
  <c r="DT115" i="20"/>
  <c r="M115" i="20"/>
  <c r="AN115" i="20"/>
  <c r="AH115" i="20"/>
  <c r="AJ115" i="20"/>
  <c r="CZ115" i="20"/>
  <c r="AA115" i="20"/>
  <c r="AE115" i="20"/>
  <c r="O115" i="20"/>
  <c r="N115" i="20"/>
  <c r="AK115" i="20"/>
  <c r="AD115" i="20"/>
  <c r="L115" i="20"/>
  <c r="DX115" i="20"/>
  <c r="AG115" i="20"/>
  <c r="D117" i="20"/>
  <c r="F116" i="20"/>
  <c r="A116" i="20"/>
  <c r="O208" i="20"/>
  <c r="L208" i="20"/>
  <c r="K208" i="20"/>
  <c r="AB208" i="20"/>
  <c r="AA240" i="20"/>
  <c r="AB240" i="20"/>
  <c r="L240" i="20"/>
  <c r="O240" i="20"/>
  <c r="DA240" i="20"/>
  <c r="DA208" i="20"/>
  <c r="DD240" i="20"/>
  <c r="DU24" i="20"/>
  <c r="O28" i="33" s="1"/>
  <c r="DD208" i="20"/>
  <c r="DT208" i="20"/>
  <c r="AK24" i="20"/>
  <c r="AA28" i="10" s="1"/>
  <c r="AD208" i="20"/>
  <c r="AH208" i="20"/>
  <c r="AG208" i="20"/>
  <c r="AM208" i="20"/>
  <c r="M240" i="20"/>
  <c r="DQ240" i="20"/>
  <c r="DW240" i="20"/>
  <c r="DH240" i="20"/>
  <c r="AJ24" i="20"/>
  <c r="Z28" i="10" s="1"/>
  <c r="DQ85" i="20"/>
  <c r="AM24" i="20"/>
  <c r="AF28" i="10" s="1"/>
  <c r="AA24" i="20"/>
  <c r="H28" i="10" s="1"/>
  <c r="AD24" i="20"/>
  <c r="N28" i="10" s="1"/>
  <c r="DR208" i="20"/>
  <c r="DE85" i="20"/>
  <c r="AE208" i="20"/>
  <c r="AA208" i="20"/>
  <c r="EA208" i="20"/>
  <c r="K240" i="20"/>
  <c r="N208" i="20"/>
  <c r="DX240" i="20"/>
  <c r="EE240" i="20"/>
  <c r="EF240" i="20"/>
  <c r="DH208" i="20"/>
  <c r="AN208" i="20"/>
  <c r="DZ240" i="20"/>
  <c r="AG240" i="20"/>
  <c r="AK208" i="20"/>
  <c r="B242" i="20"/>
  <c r="ED241" i="20"/>
  <c r="A241" i="20"/>
  <c r="AB24" i="20"/>
  <c r="I28" i="10" s="1"/>
  <c r="AN24" i="20"/>
  <c r="AG28" i="10" s="1"/>
  <c r="AD240" i="20"/>
  <c r="AH240" i="20"/>
  <c r="DE208" i="20"/>
  <c r="DQ208" i="20"/>
  <c r="EA240" i="20"/>
  <c r="AJ208" i="20"/>
  <c r="DU208" i="20"/>
  <c r="DX208" i="20"/>
  <c r="F86" i="20"/>
  <c r="D87" i="20"/>
  <c r="AE240" i="20"/>
  <c r="DR240" i="20"/>
  <c r="AJ240" i="20"/>
  <c r="F209" i="20"/>
  <c r="D210" i="20"/>
  <c r="A209" i="20"/>
  <c r="DI208" i="20"/>
  <c r="DE240" i="20"/>
  <c r="DU240" i="20"/>
  <c r="DZ208" i="20"/>
  <c r="DI240" i="20"/>
  <c r="AK240" i="20"/>
  <c r="B33" i="44"/>
  <c r="DZ24" i="20"/>
  <c r="Z28" i="33" s="1"/>
  <c r="DH24" i="20"/>
  <c r="F25" i="20"/>
  <c r="D26" i="20"/>
  <c r="DX24" i="20"/>
  <c r="U28" i="33" s="1"/>
  <c r="D181" i="20"/>
  <c r="F180" i="20"/>
  <c r="AB85" i="20"/>
  <c r="DR85" i="20"/>
  <c r="AJ85" i="20"/>
  <c r="ED55" i="20"/>
  <c r="EF55" i="20"/>
  <c r="EE55" i="20"/>
  <c r="B56" i="20"/>
  <c r="ED118" i="20"/>
  <c r="EE118" i="20"/>
  <c r="B119" i="20"/>
  <c r="EF118" i="20"/>
  <c r="K24" i="20"/>
  <c r="J28" i="30" s="1"/>
  <c r="DD24" i="20"/>
  <c r="H28" i="32" s="1"/>
  <c r="AG24" i="20"/>
  <c r="T28" i="10" s="1"/>
  <c r="DE24" i="20"/>
  <c r="I28" i="32" s="1"/>
  <c r="A25" i="20"/>
  <c r="EF25" i="20"/>
  <c r="B26" i="20"/>
  <c r="ED25" i="20"/>
  <c r="EE25" i="20"/>
  <c r="DR24" i="20"/>
  <c r="I28" i="33" s="1"/>
  <c r="L24" i="20"/>
  <c r="K28" i="30" s="1"/>
  <c r="N24" i="20"/>
  <c r="M28" i="30" s="1"/>
  <c r="AH24" i="20"/>
  <c r="U28" i="10" s="1"/>
  <c r="O24" i="20"/>
  <c r="N28" i="30" s="1"/>
  <c r="DQ24" i="20"/>
  <c r="H28" i="33" s="1"/>
  <c r="EA24" i="20"/>
  <c r="AA28" i="33" s="1"/>
  <c r="M24" i="20"/>
  <c r="L28" i="30" s="1"/>
  <c r="DI24" i="20"/>
  <c r="DT24" i="20"/>
  <c r="N28" i="33" s="1"/>
  <c r="AH85" i="20"/>
  <c r="AD85" i="20"/>
  <c r="DT85" i="20"/>
  <c r="AG85" i="20"/>
  <c r="AM85" i="20"/>
  <c r="AA85" i="20"/>
  <c r="DU85" i="20"/>
  <c r="CZ85" i="20"/>
  <c r="AE85" i="20"/>
  <c r="DH85" i="20"/>
  <c r="EE86" i="20"/>
  <c r="B87" i="20"/>
  <c r="EF86" i="20"/>
  <c r="ED86" i="20"/>
  <c r="A86" i="20"/>
  <c r="DW85" i="20"/>
  <c r="DX85" i="20"/>
  <c r="AK85" i="20"/>
  <c r="DA85" i="20"/>
  <c r="AN85" i="20"/>
  <c r="K85" i="20"/>
  <c r="EE148" i="20"/>
  <c r="B149" i="20"/>
  <c r="ED148" i="20"/>
  <c r="EF148" i="20"/>
  <c r="O85" i="20"/>
  <c r="M85" i="20"/>
  <c r="DD85" i="20"/>
  <c r="F243" i="20"/>
  <c r="D244" i="20"/>
  <c r="L85" i="20"/>
  <c r="DI85" i="20"/>
  <c r="EA85" i="20"/>
  <c r="N85" i="20"/>
  <c r="DZ85" i="20"/>
  <c r="CS25" i="20" l="1"/>
  <c r="AH147" i="20"/>
  <c r="BT179" i="20"/>
  <c r="DH179" i="20"/>
  <c r="BQ179" i="20"/>
  <c r="CK86" i="20"/>
  <c r="AB147" i="20"/>
  <c r="AN147" i="20"/>
  <c r="Y29" i="31"/>
  <c r="Q29" i="29"/>
  <c r="M29" i="10"/>
  <c r="E29" i="29"/>
  <c r="G29" i="33"/>
  <c r="W29" i="10"/>
  <c r="O29" i="32"/>
  <c r="S29" i="31"/>
  <c r="AI29" i="10"/>
  <c r="Q29" i="33"/>
  <c r="G29" i="32"/>
  <c r="P29" i="29"/>
  <c r="X29" i="31"/>
  <c r="O29" i="29"/>
  <c r="G29" i="10"/>
  <c r="AK29" i="10"/>
  <c r="W29" i="33"/>
  <c r="K29" i="33"/>
  <c r="AC29" i="10"/>
  <c r="Q29" i="32"/>
  <c r="Q29" i="31"/>
  <c r="J29" i="29"/>
  <c r="S29" i="10"/>
  <c r="I29" i="30"/>
  <c r="E29" i="10"/>
  <c r="T29" i="31"/>
  <c r="E29" i="30"/>
  <c r="U29" i="31"/>
  <c r="W29" i="31"/>
  <c r="K29" i="29"/>
  <c r="L29" i="29"/>
  <c r="G29" i="29"/>
  <c r="K29" i="10"/>
  <c r="S29" i="33"/>
  <c r="AA29" i="31"/>
  <c r="R29" i="31"/>
  <c r="Y29" i="10"/>
  <c r="AE29" i="10"/>
  <c r="G29" i="30"/>
  <c r="AC29" i="33"/>
  <c r="E29" i="33"/>
  <c r="M29" i="33"/>
  <c r="Z29" i="31"/>
  <c r="Q29" i="10"/>
  <c r="Y29" i="33"/>
  <c r="E29" i="32"/>
  <c r="CO54" i="20"/>
  <c r="AK179" i="20"/>
  <c r="CW179" i="20"/>
  <c r="CK116" i="20"/>
  <c r="BQ25" i="20"/>
  <c r="EA147" i="20"/>
  <c r="DZ147" i="20"/>
  <c r="DT147" i="20"/>
  <c r="CG25" i="20"/>
  <c r="CB86" i="20"/>
  <c r="BT241" i="20"/>
  <c r="DI147" i="20"/>
  <c r="DD147" i="20"/>
  <c r="DE147" i="20"/>
  <c r="AK147" i="20"/>
  <c r="AJ147" i="20"/>
  <c r="CS241" i="20"/>
  <c r="BY25" i="20"/>
  <c r="DU147" i="20"/>
  <c r="CR179" i="20"/>
  <c r="S29" i="29"/>
  <c r="H29" i="29"/>
  <c r="DH147" i="20"/>
  <c r="U29" i="29"/>
  <c r="T29" i="29"/>
  <c r="L147" i="20"/>
  <c r="DW147" i="20"/>
  <c r="CO25" i="20"/>
  <c r="AM147" i="20"/>
  <c r="CJ25" i="20"/>
  <c r="BL25" i="20"/>
  <c r="M147" i="20"/>
  <c r="AE147" i="20"/>
  <c r="DA147" i="20"/>
  <c r="M179" i="20"/>
  <c r="K147" i="20"/>
  <c r="AA179" i="20"/>
  <c r="DQ147" i="20"/>
  <c r="CS179" i="20"/>
  <c r="CN179" i="20"/>
  <c r="CB25" i="20"/>
  <c r="BQ147" i="20"/>
  <c r="O147" i="20"/>
  <c r="CK54" i="20"/>
  <c r="BM86" i="20"/>
  <c r="DR147" i="20"/>
  <c r="CJ54" i="20"/>
  <c r="CR25" i="20"/>
  <c r="BU241" i="20"/>
  <c r="CC54" i="20"/>
  <c r="CB54" i="20"/>
  <c r="AK54" i="20"/>
  <c r="EA54" i="20"/>
  <c r="CS54" i="20"/>
  <c r="CG86" i="20"/>
  <c r="CG179" i="20"/>
  <c r="BP179" i="20"/>
  <c r="DH54" i="20"/>
  <c r="CW116" i="20"/>
  <c r="CF241" i="20"/>
  <c r="CW25" i="20"/>
  <c r="BM25" i="20"/>
  <c r="BU116" i="20"/>
  <c r="N147" i="20"/>
  <c r="CV241" i="20"/>
  <c r="CR241" i="20"/>
  <c r="CO179" i="20"/>
  <c r="BL116" i="20"/>
  <c r="CN116" i="20"/>
  <c r="BP116" i="20"/>
  <c r="BX179" i="20"/>
  <c r="CN241" i="20"/>
  <c r="CO241" i="20"/>
  <c r="BL241" i="20"/>
  <c r="BM241" i="20"/>
  <c r="T180" i="20"/>
  <c r="CP180" i="20"/>
  <c r="ER180" i="20"/>
  <c r="AZ180" i="20"/>
  <c r="DC180" i="20"/>
  <c r="FB180" i="20"/>
  <c r="V180" i="20"/>
  <c r="DV180" i="20"/>
  <c r="BE180" i="20"/>
  <c r="FE180" i="20"/>
  <c r="CX180" i="20"/>
  <c r="AQ180" i="20"/>
  <c r="EQ180" i="20"/>
  <c r="BM179" i="20"/>
  <c r="CV179" i="20"/>
  <c r="CW241" i="20"/>
  <c r="BP25" i="20"/>
  <c r="DZ54" i="20"/>
  <c r="CW54" i="20"/>
  <c r="BQ116" i="20"/>
  <c r="BX116" i="20"/>
  <c r="CG209" i="20"/>
  <c r="CF209" i="20"/>
  <c r="CO86" i="20"/>
  <c r="CJ86" i="20"/>
  <c r="BX86" i="20"/>
  <c r="BJ180" i="20"/>
  <c r="AS180" i="20"/>
  <c r="U180" i="20"/>
  <c r="BV180" i="20"/>
  <c r="EK180" i="20"/>
  <c r="AI180" i="20"/>
  <c r="AL180" i="20"/>
  <c r="EN180" i="20"/>
  <c r="BO180" i="20"/>
  <c r="J180" i="20"/>
  <c r="DL180" i="20"/>
  <c r="AY180" i="20"/>
  <c r="EY180" i="20"/>
  <c r="CN147" i="20"/>
  <c r="CC147" i="20"/>
  <c r="DX147" i="20"/>
  <c r="CZ147" i="20"/>
  <c r="CF25" i="20"/>
  <c r="CV209" i="20"/>
  <c r="BQ86" i="20"/>
  <c r="CN86" i="20"/>
  <c r="BY86" i="20"/>
  <c r="CM180" i="20"/>
  <c r="DN180" i="20"/>
  <c r="AU180" i="20"/>
  <c r="DB180" i="20"/>
  <c r="FA180" i="20"/>
  <c r="BC180" i="20"/>
  <c r="AV180" i="20"/>
  <c r="EV180" i="20"/>
  <c r="CE180" i="20"/>
  <c r="X180" i="20"/>
  <c r="EH180" i="20"/>
  <c r="BG180" i="20"/>
  <c r="FG180" i="20"/>
  <c r="BY147" i="20"/>
  <c r="CC179" i="20"/>
  <c r="CF179" i="20"/>
  <c r="CJ179" i="20"/>
  <c r="BP241" i="20"/>
  <c r="CV25" i="20"/>
  <c r="DN26" i="20"/>
  <c r="DB26" i="20"/>
  <c r="CL26" i="20"/>
  <c r="BV26" i="20"/>
  <c r="BH26" i="20"/>
  <c r="AZ26" i="20"/>
  <c r="AR26" i="20"/>
  <c r="Z26" i="20"/>
  <c r="R26" i="20"/>
  <c r="DM26" i="20"/>
  <c r="CY26" i="20"/>
  <c r="CI26" i="20"/>
  <c r="BS26" i="20"/>
  <c r="BG26" i="20"/>
  <c r="AY26" i="20"/>
  <c r="AQ26" i="20"/>
  <c r="Y26" i="20"/>
  <c r="Q26" i="20"/>
  <c r="DL26" i="20"/>
  <c r="CX26" i="20"/>
  <c r="CH26" i="20"/>
  <c r="BR26" i="20"/>
  <c r="BF26" i="20"/>
  <c r="AX26" i="20"/>
  <c r="AP26" i="20"/>
  <c r="X26" i="20"/>
  <c r="J26" i="20"/>
  <c r="DS26" i="20"/>
  <c r="DG26" i="20"/>
  <c r="CQ26" i="20"/>
  <c r="CA26" i="20"/>
  <c r="BK26" i="20"/>
  <c r="BC26" i="20"/>
  <c r="AU26" i="20"/>
  <c r="AI26" i="20"/>
  <c r="U26" i="20"/>
  <c r="DP26" i="20"/>
  <c r="DF26" i="20"/>
  <c r="CP26" i="20"/>
  <c r="BZ26" i="20"/>
  <c r="BJ26" i="20"/>
  <c r="BB26" i="20"/>
  <c r="AT26" i="20"/>
  <c r="AF26" i="20"/>
  <c r="T26" i="20"/>
  <c r="DV26" i="20"/>
  <c r="CE26" i="20"/>
  <c r="BA26" i="20"/>
  <c r="V26" i="20"/>
  <c r="DO26" i="20"/>
  <c r="CD26" i="20"/>
  <c r="AW26" i="20"/>
  <c r="S26" i="20"/>
  <c r="DK26" i="20"/>
  <c r="BW26" i="20"/>
  <c r="AV26" i="20"/>
  <c r="I26" i="20"/>
  <c r="DJ26" i="20"/>
  <c r="BO26" i="20"/>
  <c r="AS26" i="20"/>
  <c r="H26" i="20"/>
  <c r="DC26" i="20"/>
  <c r="BN26" i="20"/>
  <c r="AO26" i="20"/>
  <c r="CU26" i="20"/>
  <c r="BI26" i="20"/>
  <c r="AL26" i="20"/>
  <c r="CT26" i="20"/>
  <c r="BE26" i="20"/>
  <c r="AC26" i="20"/>
  <c r="DY26" i="20"/>
  <c r="CM26" i="20"/>
  <c r="BD26" i="20"/>
  <c r="W26" i="20"/>
  <c r="EP26" i="20"/>
  <c r="EL26" i="20"/>
  <c r="FC26" i="20"/>
  <c r="FD26" i="20"/>
  <c r="EW26" i="20"/>
  <c r="EX26" i="20"/>
  <c r="ET26" i="20"/>
  <c r="FE26" i="20"/>
  <c r="FF26" i="20"/>
  <c r="FB26" i="20"/>
  <c r="EI26" i="20"/>
  <c r="EJ26" i="20"/>
  <c r="FG26" i="20"/>
  <c r="ES26" i="20"/>
  <c r="EM26" i="20"/>
  <c r="EH26" i="20"/>
  <c r="FA26" i="20"/>
  <c r="EU26" i="20"/>
  <c r="EN26" i="20"/>
  <c r="EO26" i="20"/>
  <c r="ER26" i="20"/>
  <c r="BQ26" i="20" s="1"/>
  <c r="EV26" i="20"/>
  <c r="EK26" i="20"/>
  <c r="EQ26" i="20"/>
  <c r="EY26" i="20"/>
  <c r="EZ26" i="20"/>
  <c r="CW26" i="20" s="1"/>
  <c r="CG116" i="20"/>
  <c r="CF116" i="20"/>
  <c r="BX209" i="20"/>
  <c r="CR86" i="20"/>
  <c r="ES180" i="20"/>
  <c r="AT180" i="20"/>
  <c r="BK180" i="20"/>
  <c r="EJ180" i="20"/>
  <c r="AF180" i="20"/>
  <c r="CA180" i="20"/>
  <c r="BD180" i="20"/>
  <c r="FD180" i="20"/>
  <c r="CU180" i="20"/>
  <c r="AP180" i="20"/>
  <c r="EP180" i="20"/>
  <c r="BS180" i="20"/>
  <c r="BY179" i="20"/>
  <c r="CB179" i="20"/>
  <c r="CC241" i="20"/>
  <c r="BY241" i="20"/>
  <c r="CJ241" i="20"/>
  <c r="BQ241" i="20"/>
  <c r="CG241" i="20"/>
  <c r="BT25" i="20"/>
  <c r="BX25" i="20"/>
  <c r="S180" i="20"/>
  <c r="DO180" i="20"/>
  <c r="CQ180" i="20"/>
  <c r="EZ180" i="20"/>
  <c r="BB180" i="20"/>
  <c r="DG180" i="20"/>
  <c r="BN180" i="20"/>
  <c r="I180" i="20"/>
  <c r="DK180" i="20"/>
  <c r="AX180" i="20"/>
  <c r="EX180" i="20"/>
  <c r="CI180" i="20"/>
  <c r="CK179" i="20"/>
  <c r="CK241" i="20"/>
  <c r="BX241" i="20"/>
  <c r="CN25" i="20"/>
  <c r="BT54" i="20"/>
  <c r="CL180" i="20"/>
  <c r="BH180" i="20"/>
  <c r="DS180" i="20"/>
  <c r="AC180" i="20"/>
  <c r="BZ180" i="20"/>
  <c r="EM180" i="20"/>
  <c r="CD180" i="20"/>
  <c r="W180" i="20"/>
  <c r="DY180" i="20"/>
  <c r="BF180" i="20"/>
  <c r="FF180" i="20"/>
  <c r="CY180" i="20"/>
  <c r="ET180" i="20"/>
  <c r="BY180" i="20" s="1"/>
  <c r="DP180" i="20"/>
  <c r="DQ180" i="20" s="1"/>
  <c r="EU180" i="20"/>
  <c r="BA180" i="20"/>
  <c r="DF180" i="20"/>
  <c r="FC180" i="20"/>
  <c r="CT180" i="20"/>
  <c r="AO180" i="20"/>
  <c r="EO180" i="20"/>
  <c r="BR180" i="20"/>
  <c r="Q180" i="20"/>
  <c r="DM180" i="20"/>
  <c r="BH242" i="20"/>
  <c r="EI242" i="20"/>
  <c r="Y242" i="20"/>
  <c r="CD242" i="20"/>
  <c r="EL242" i="20"/>
  <c r="EK242" i="20"/>
  <c r="DF242" i="20"/>
  <c r="CX242" i="20"/>
  <c r="W242" i="20"/>
  <c r="S242" i="20"/>
  <c r="AP242" i="20"/>
  <c r="DL242" i="20"/>
  <c r="EZ242" i="20"/>
  <c r="AZ242" i="20"/>
  <c r="DM242" i="20"/>
  <c r="Q242" i="20"/>
  <c r="BN242" i="20"/>
  <c r="DK242" i="20"/>
  <c r="DG242" i="20"/>
  <c r="CE242" i="20"/>
  <c r="CF242" i="20" s="1"/>
  <c r="BZ242" i="20"/>
  <c r="EP242" i="20"/>
  <c r="FF242" i="20"/>
  <c r="DO242" i="20"/>
  <c r="FA242" i="20"/>
  <c r="ER242" i="20"/>
  <c r="AR242" i="20"/>
  <c r="CY242" i="20"/>
  <c r="FD242" i="20"/>
  <c r="BD242" i="20"/>
  <c r="CM242" i="20"/>
  <c r="CH242" i="20"/>
  <c r="BI242" i="20"/>
  <c r="BE242" i="20"/>
  <c r="CU242" i="20"/>
  <c r="DY242" i="20"/>
  <c r="AO242" i="20"/>
  <c r="BW242" i="20"/>
  <c r="EJ242" i="20"/>
  <c r="Z242" i="20"/>
  <c r="CI242" i="20"/>
  <c r="EV242" i="20"/>
  <c r="AV242" i="20"/>
  <c r="BK242" i="20"/>
  <c r="BJ242" i="20"/>
  <c r="AU242" i="20"/>
  <c r="AS242" i="20"/>
  <c r="BC242" i="20"/>
  <c r="CA242" i="20"/>
  <c r="CP242" i="20"/>
  <c r="BR242" i="20"/>
  <c r="DN242" i="20"/>
  <c r="R242" i="20"/>
  <c r="BS242" i="20"/>
  <c r="EN242" i="20"/>
  <c r="AL242" i="20"/>
  <c r="AX242" i="20"/>
  <c r="AW242" i="20"/>
  <c r="X242" i="20"/>
  <c r="U242" i="20"/>
  <c r="T242" i="20"/>
  <c r="AT242" i="20"/>
  <c r="J242" i="20"/>
  <c r="BO242" i="20"/>
  <c r="DB242" i="20"/>
  <c r="FG242" i="20"/>
  <c r="BG242" i="20"/>
  <c r="DV242" i="20"/>
  <c r="V242" i="20"/>
  <c r="AF242" i="20"/>
  <c r="AC242" i="20"/>
  <c r="FE242" i="20"/>
  <c r="ET242" i="20"/>
  <c r="EO242" i="20"/>
  <c r="EM242" i="20"/>
  <c r="AI242" i="20"/>
  <c r="CL242" i="20"/>
  <c r="EY242" i="20"/>
  <c r="AY242" i="20"/>
  <c r="DJ242" i="20"/>
  <c r="H242" i="20"/>
  <c r="I242" i="20"/>
  <c r="EU242" i="20"/>
  <c r="ES242" i="20"/>
  <c r="DC242" i="20"/>
  <c r="CQ242" i="20"/>
  <c r="BA242" i="20"/>
  <c r="FC242" i="20"/>
  <c r="BV242" i="20"/>
  <c r="EQ242" i="20"/>
  <c r="AQ242" i="20"/>
  <c r="CT242" i="20"/>
  <c r="EX242" i="20"/>
  <c r="CO242" i="20" s="1"/>
  <c r="EW242" i="20"/>
  <c r="EH242" i="20"/>
  <c r="DS242" i="20"/>
  <c r="BF242" i="20"/>
  <c r="BB242" i="20"/>
  <c r="DP242" i="20"/>
  <c r="FB242" i="20"/>
  <c r="CR209" i="20"/>
  <c r="CW209" i="20"/>
  <c r="R180" i="20"/>
  <c r="AR180" i="20"/>
  <c r="BI180" i="20"/>
  <c r="Z180" i="20"/>
  <c r="BW180" i="20"/>
  <c r="EL180" i="20"/>
  <c r="AB180" i="20" s="1"/>
  <c r="H180" i="20"/>
  <c r="DJ180" i="20"/>
  <c r="AW180" i="20"/>
  <c r="EW180" i="20"/>
  <c r="CH180" i="20"/>
  <c r="CJ180" i="20" s="1"/>
  <c r="Y180" i="20"/>
  <c r="EI180" i="20"/>
  <c r="CB241" i="20"/>
  <c r="FC117" i="20"/>
  <c r="EU117" i="20"/>
  <c r="EM117" i="20"/>
  <c r="DS117" i="20"/>
  <c r="DG117" i="20"/>
  <c r="CQ117" i="20"/>
  <c r="CA117" i="20"/>
  <c r="BK117" i="20"/>
  <c r="BC117" i="20"/>
  <c r="AU117" i="20"/>
  <c r="AI117" i="20"/>
  <c r="U117" i="20"/>
  <c r="FB117" i="20"/>
  <c r="ET117" i="20"/>
  <c r="EL117" i="20"/>
  <c r="DP117" i="20"/>
  <c r="DF117" i="20"/>
  <c r="CP117" i="20"/>
  <c r="BZ117" i="20"/>
  <c r="BJ117" i="20"/>
  <c r="BB117" i="20"/>
  <c r="AT117" i="20"/>
  <c r="AF117" i="20"/>
  <c r="T117" i="20"/>
  <c r="FA117" i="20"/>
  <c r="ES117" i="20"/>
  <c r="EK117" i="20"/>
  <c r="DO117" i="20"/>
  <c r="DC117" i="20"/>
  <c r="CM117" i="20"/>
  <c r="BW117" i="20"/>
  <c r="BI117" i="20"/>
  <c r="BA117" i="20"/>
  <c r="AS117" i="20"/>
  <c r="AC117" i="20"/>
  <c r="S117" i="20"/>
  <c r="EZ117" i="20"/>
  <c r="ER117" i="20"/>
  <c r="EJ117" i="20"/>
  <c r="DN117" i="20"/>
  <c r="DB117" i="20"/>
  <c r="CL117" i="20"/>
  <c r="BV117" i="20"/>
  <c r="BH117" i="20"/>
  <c r="AZ117" i="20"/>
  <c r="AR117" i="20"/>
  <c r="Z117" i="20"/>
  <c r="R117" i="20"/>
  <c r="FE117" i="20"/>
  <c r="EW117" i="20"/>
  <c r="EO117" i="20"/>
  <c r="DY117" i="20"/>
  <c r="DK117" i="20"/>
  <c r="CU117" i="20"/>
  <c r="CE117" i="20"/>
  <c r="BO117" i="20"/>
  <c r="BE117" i="20"/>
  <c r="AW117" i="20"/>
  <c r="AO117" i="20"/>
  <c r="W117" i="20"/>
  <c r="I117" i="20"/>
  <c r="FD117" i="20"/>
  <c r="EH117" i="20"/>
  <c r="CI117" i="20"/>
  <c r="BD117" i="20"/>
  <c r="X117" i="20"/>
  <c r="EY117" i="20"/>
  <c r="DV117" i="20"/>
  <c r="CH117" i="20"/>
  <c r="AY117" i="20"/>
  <c r="V117" i="20"/>
  <c r="EX117" i="20"/>
  <c r="DM117" i="20"/>
  <c r="CD117" i="20"/>
  <c r="AX117" i="20"/>
  <c r="Q117" i="20"/>
  <c r="EV117" i="20"/>
  <c r="DL117" i="20"/>
  <c r="BS117" i="20"/>
  <c r="AV117" i="20"/>
  <c r="J117" i="20"/>
  <c r="EQ117" i="20"/>
  <c r="DJ117" i="20"/>
  <c r="BR117" i="20"/>
  <c r="AQ117" i="20"/>
  <c r="H117" i="20"/>
  <c r="EI117" i="20"/>
  <c r="AL117" i="20"/>
  <c r="CY117" i="20"/>
  <c r="Y117" i="20"/>
  <c r="CX117" i="20"/>
  <c r="CT117" i="20"/>
  <c r="FG117" i="20"/>
  <c r="BN117" i="20"/>
  <c r="FF117" i="20"/>
  <c r="BG117" i="20"/>
  <c r="EP117" i="20"/>
  <c r="EN117" i="20"/>
  <c r="BF117" i="20"/>
  <c r="AP117" i="20"/>
  <c r="FC148" i="20"/>
  <c r="EU148" i="20"/>
  <c r="EM148" i="20"/>
  <c r="DS148" i="20"/>
  <c r="DG148" i="20"/>
  <c r="CQ148" i="20"/>
  <c r="CA148" i="20"/>
  <c r="BK148" i="20"/>
  <c r="BC148" i="20"/>
  <c r="AU148" i="20"/>
  <c r="AI148" i="20"/>
  <c r="U148" i="20"/>
  <c r="FB148" i="20"/>
  <c r="ET148" i="20"/>
  <c r="EL148" i="20"/>
  <c r="DP148" i="20"/>
  <c r="DF148" i="20"/>
  <c r="CP148" i="20"/>
  <c r="BZ148" i="20"/>
  <c r="BJ148" i="20"/>
  <c r="BB148" i="20"/>
  <c r="AT148" i="20"/>
  <c r="AF148" i="20"/>
  <c r="T148" i="20"/>
  <c r="FA148" i="20"/>
  <c r="ES148" i="20"/>
  <c r="EK148" i="20"/>
  <c r="DO148" i="20"/>
  <c r="DC148" i="20"/>
  <c r="CM148" i="20"/>
  <c r="BW148" i="20"/>
  <c r="BI148" i="20"/>
  <c r="BA148" i="20"/>
  <c r="AS148" i="20"/>
  <c r="AC148" i="20"/>
  <c r="S148" i="20"/>
  <c r="EZ148" i="20"/>
  <c r="ER148" i="20"/>
  <c r="EJ148" i="20"/>
  <c r="DN148" i="20"/>
  <c r="DB148" i="20"/>
  <c r="CL148" i="20"/>
  <c r="BV148" i="20"/>
  <c r="BH148" i="20"/>
  <c r="AZ148" i="20"/>
  <c r="AR148" i="20"/>
  <c r="Z148" i="20"/>
  <c r="R148" i="20"/>
  <c r="FG148" i="20"/>
  <c r="EY148" i="20"/>
  <c r="EQ148" i="20"/>
  <c r="EI148" i="20"/>
  <c r="DM148" i="20"/>
  <c r="CY148" i="20"/>
  <c r="CI148" i="20"/>
  <c r="BS148" i="20"/>
  <c r="BG148" i="20"/>
  <c r="AY148" i="20"/>
  <c r="AQ148" i="20"/>
  <c r="Y148" i="20"/>
  <c r="Q148" i="20"/>
  <c r="FE148" i="20"/>
  <c r="EW148" i="20"/>
  <c r="EO148" i="20"/>
  <c r="DY148" i="20"/>
  <c r="DK148" i="20"/>
  <c r="CU148" i="20"/>
  <c r="CE148" i="20"/>
  <c r="BO148" i="20"/>
  <c r="BE148" i="20"/>
  <c r="AW148" i="20"/>
  <c r="AO148" i="20"/>
  <c r="W148" i="20"/>
  <c r="I148" i="20"/>
  <c r="EP148" i="20"/>
  <c r="CH148" i="20"/>
  <c r="AP148" i="20"/>
  <c r="EN148" i="20"/>
  <c r="CD148" i="20"/>
  <c r="AL148" i="20"/>
  <c r="EH148" i="20"/>
  <c r="BR148" i="20"/>
  <c r="X148" i="20"/>
  <c r="DV148" i="20"/>
  <c r="BN148" i="20"/>
  <c r="V148" i="20"/>
  <c r="FF148" i="20"/>
  <c r="DL148" i="20"/>
  <c r="BF148" i="20"/>
  <c r="J148" i="20"/>
  <c r="K148" i="20" s="1"/>
  <c r="EX148" i="20"/>
  <c r="CX148" i="20"/>
  <c r="AX148" i="20"/>
  <c r="FD148" i="20"/>
  <c r="EV148" i="20"/>
  <c r="CG148" i="20" s="1"/>
  <c r="DJ148" i="20"/>
  <c r="CT148" i="20"/>
  <c r="BD148" i="20"/>
  <c r="AV148" i="20"/>
  <c r="H148" i="20"/>
  <c r="F148" i="20"/>
  <c r="D149" i="20"/>
  <c r="A149" i="20" s="1"/>
  <c r="BM54" i="20"/>
  <c r="BP54" i="20"/>
  <c r="BX54" i="20"/>
  <c r="CJ116" i="20"/>
  <c r="CF86" i="20"/>
  <c r="BX180" i="20"/>
  <c r="CV147" i="20"/>
  <c r="BT147" i="20"/>
  <c r="FC210" i="20"/>
  <c r="EU210" i="20"/>
  <c r="EM210" i="20"/>
  <c r="DS210" i="20"/>
  <c r="DG210" i="20"/>
  <c r="CQ210" i="20"/>
  <c r="CA210" i="20"/>
  <c r="BK210" i="20"/>
  <c r="BC210" i="20"/>
  <c r="AU210" i="20"/>
  <c r="AI210" i="20"/>
  <c r="U210" i="20"/>
  <c r="FA210" i="20"/>
  <c r="ES210" i="20"/>
  <c r="EK210" i="20"/>
  <c r="DO210" i="20"/>
  <c r="DC210" i="20"/>
  <c r="CM210" i="20"/>
  <c r="BW210" i="20"/>
  <c r="BI210" i="20"/>
  <c r="BA210" i="20"/>
  <c r="AS210" i="20"/>
  <c r="AC210" i="20"/>
  <c r="S210" i="20"/>
  <c r="EZ210" i="20"/>
  <c r="ER210" i="20"/>
  <c r="EJ210" i="20"/>
  <c r="DN210" i="20"/>
  <c r="DB210" i="20"/>
  <c r="CL210" i="20"/>
  <c r="BV210" i="20"/>
  <c r="BH210" i="20"/>
  <c r="AZ210" i="20"/>
  <c r="AR210" i="20"/>
  <c r="Z210" i="20"/>
  <c r="R210" i="20"/>
  <c r="EX210" i="20"/>
  <c r="EL210" i="20"/>
  <c r="DK210" i="20"/>
  <c r="CI210" i="20"/>
  <c r="BN210" i="20"/>
  <c r="AX210" i="20"/>
  <c r="AF210" i="20"/>
  <c r="I210" i="20"/>
  <c r="EW210" i="20"/>
  <c r="EI210" i="20"/>
  <c r="DJ210" i="20"/>
  <c r="CH210" i="20"/>
  <c r="BJ210" i="20"/>
  <c r="AW210" i="20"/>
  <c r="Y210" i="20"/>
  <c r="H210" i="20"/>
  <c r="FG210" i="20"/>
  <c r="EV210" i="20"/>
  <c r="EH210" i="20"/>
  <c r="DF210" i="20"/>
  <c r="CE210" i="20"/>
  <c r="BG210" i="20"/>
  <c r="AV210" i="20"/>
  <c r="X210" i="20"/>
  <c r="FF210" i="20"/>
  <c r="ET210" i="20"/>
  <c r="DY210" i="20"/>
  <c r="CY210" i="20"/>
  <c r="CD210" i="20"/>
  <c r="BF210" i="20"/>
  <c r="AT210" i="20"/>
  <c r="W210" i="20"/>
  <c r="FE210" i="20"/>
  <c r="DV210" i="20"/>
  <c r="BZ210" i="20"/>
  <c r="AQ210" i="20"/>
  <c r="FD210" i="20"/>
  <c r="DP210" i="20"/>
  <c r="BS210" i="20"/>
  <c r="AP210" i="20"/>
  <c r="FB210" i="20"/>
  <c r="DM210" i="20"/>
  <c r="BR210" i="20"/>
  <c r="AO210" i="20"/>
  <c r="EY210" i="20"/>
  <c r="DL210" i="20"/>
  <c r="BO210" i="20"/>
  <c r="AL210" i="20"/>
  <c r="CX210" i="20"/>
  <c r="V210" i="20"/>
  <c r="CU210" i="20"/>
  <c r="T210" i="20"/>
  <c r="CT210" i="20"/>
  <c r="Q210" i="20"/>
  <c r="CP210" i="20"/>
  <c r="J210" i="20"/>
  <c r="EQ210" i="20"/>
  <c r="EP210" i="20"/>
  <c r="EO210" i="20"/>
  <c r="EN210" i="20"/>
  <c r="BE210" i="20"/>
  <c r="BB210" i="20"/>
  <c r="BD210" i="20"/>
  <c r="AY210" i="20"/>
  <c r="CV54" i="20"/>
  <c r="BQ54" i="20"/>
  <c r="CN54" i="20"/>
  <c r="BY54" i="20"/>
  <c r="BP209" i="20"/>
  <c r="CV86" i="20"/>
  <c r="BT86" i="20"/>
  <c r="BX147" i="20"/>
  <c r="CO147" i="20"/>
  <c r="CJ147" i="20"/>
  <c r="BM209" i="20"/>
  <c r="BL54" i="20"/>
  <c r="CC116" i="20"/>
  <c r="BM116" i="20"/>
  <c r="CN209" i="20"/>
  <c r="CO209" i="20"/>
  <c r="CB209" i="20"/>
  <c r="CS209" i="20"/>
  <c r="CW86" i="20"/>
  <c r="CV180" i="20"/>
  <c r="CW147" i="20"/>
  <c r="BL147" i="20"/>
  <c r="CG54" i="20"/>
  <c r="BU54" i="20"/>
  <c r="CV116" i="20"/>
  <c r="CS116" i="20"/>
  <c r="CB147" i="20"/>
  <c r="BM147" i="20"/>
  <c r="AG147" i="20"/>
  <c r="FF87" i="20"/>
  <c r="EX87" i="20"/>
  <c r="EP87" i="20"/>
  <c r="EH87" i="20"/>
  <c r="DL87" i="20"/>
  <c r="CX87" i="20"/>
  <c r="CH87" i="20"/>
  <c r="BR87" i="20"/>
  <c r="BF87" i="20"/>
  <c r="AX87" i="20"/>
  <c r="AP87" i="20"/>
  <c r="X87" i="20"/>
  <c r="J87" i="20"/>
  <c r="FE87" i="20"/>
  <c r="EW87" i="20"/>
  <c r="EO87" i="20"/>
  <c r="DY87" i="20"/>
  <c r="DK87" i="20"/>
  <c r="CU87" i="20"/>
  <c r="CE87" i="20"/>
  <c r="BO87" i="20"/>
  <c r="BE87" i="20"/>
  <c r="AW87" i="20"/>
  <c r="AO87" i="20"/>
  <c r="W87" i="20"/>
  <c r="I87" i="20"/>
  <c r="FD87" i="20"/>
  <c r="EV87" i="20"/>
  <c r="EN87" i="20"/>
  <c r="DV87" i="20"/>
  <c r="DJ87" i="20"/>
  <c r="CT87" i="20"/>
  <c r="CD87" i="20"/>
  <c r="BN87" i="20"/>
  <c r="BD87" i="20"/>
  <c r="AV87" i="20"/>
  <c r="AL87" i="20"/>
  <c r="V87" i="20"/>
  <c r="H87" i="20"/>
  <c r="FC87" i="20"/>
  <c r="EU87" i="20"/>
  <c r="EM87" i="20"/>
  <c r="DS87" i="20"/>
  <c r="DG87" i="20"/>
  <c r="CQ87" i="20"/>
  <c r="CA87" i="20"/>
  <c r="BK87" i="20"/>
  <c r="BC87" i="20"/>
  <c r="AU87" i="20"/>
  <c r="AI87" i="20"/>
  <c r="U87" i="20"/>
  <c r="FB87" i="20"/>
  <c r="ET87" i="20"/>
  <c r="EL87" i="20"/>
  <c r="DP87" i="20"/>
  <c r="DF87" i="20"/>
  <c r="CP87" i="20"/>
  <c r="BZ87" i="20"/>
  <c r="BJ87" i="20"/>
  <c r="BB87" i="20"/>
  <c r="AT87" i="20"/>
  <c r="AF87" i="20"/>
  <c r="T87" i="20"/>
  <c r="FA87" i="20"/>
  <c r="ES87" i="20"/>
  <c r="EK87" i="20"/>
  <c r="DO87" i="20"/>
  <c r="DC87" i="20"/>
  <c r="CM87" i="20"/>
  <c r="BW87" i="20"/>
  <c r="BI87" i="20"/>
  <c r="BA87" i="20"/>
  <c r="AS87" i="20"/>
  <c r="AC87" i="20"/>
  <c r="S87" i="20"/>
  <c r="DN87" i="20"/>
  <c r="BH87" i="20"/>
  <c r="R87" i="20"/>
  <c r="FG87" i="20"/>
  <c r="DM87" i="20"/>
  <c r="BG87" i="20"/>
  <c r="Q87" i="20"/>
  <c r="EZ87" i="20"/>
  <c r="DB87" i="20"/>
  <c r="AZ87" i="20"/>
  <c r="EY87" i="20"/>
  <c r="CY87" i="20"/>
  <c r="AY87" i="20"/>
  <c r="ER87" i="20"/>
  <c r="CL87" i="20"/>
  <c r="AR87" i="20"/>
  <c r="EJ87" i="20"/>
  <c r="BV87" i="20"/>
  <c r="Z87" i="20"/>
  <c r="EQ87" i="20"/>
  <c r="EI87" i="20"/>
  <c r="CI87" i="20"/>
  <c r="BS87" i="20"/>
  <c r="AQ87" i="20"/>
  <c r="Y87" i="20"/>
  <c r="CB116" i="20"/>
  <c r="CO116" i="20"/>
  <c r="BL209" i="20"/>
  <c r="CC209" i="20"/>
  <c r="BT209" i="20"/>
  <c r="BU147" i="20"/>
  <c r="CR147" i="20"/>
  <c r="BP147" i="20"/>
  <c r="CS147" i="20"/>
  <c r="FG55" i="20"/>
  <c r="EY55" i="20"/>
  <c r="EQ55" i="20"/>
  <c r="EI55" i="20"/>
  <c r="DM55" i="20"/>
  <c r="CY55" i="20"/>
  <c r="CI55" i="20"/>
  <c r="BS55" i="20"/>
  <c r="BG55" i="20"/>
  <c r="AY55" i="20"/>
  <c r="AQ55" i="20"/>
  <c r="Y55" i="20"/>
  <c r="Q55" i="20"/>
  <c r="FF55" i="20"/>
  <c r="EX55" i="20"/>
  <c r="EP55" i="20"/>
  <c r="EH55" i="20"/>
  <c r="DL55" i="20"/>
  <c r="CX55" i="20"/>
  <c r="CH55" i="20"/>
  <c r="BR55" i="20"/>
  <c r="BF55" i="20"/>
  <c r="AX55" i="20"/>
  <c r="AP55" i="20"/>
  <c r="X55" i="20"/>
  <c r="J55" i="20"/>
  <c r="FE55" i="20"/>
  <c r="EW55" i="20"/>
  <c r="EO55" i="20"/>
  <c r="DY55" i="20"/>
  <c r="DK55" i="20"/>
  <c r="CU55" i="20"/>
  <c r="CE55" i="20"/>
  <c r="BO55" i="20"/>
  <c r="BE55" i="20"/>
  <c r="AW55" i="20"/>
  <c r="AO55" i="20"/>
  <c r="W55" i="20"/>
  <c r="I55" i="20"/>
  <c r="FD55" i="20"/>
  <c r="EV55" i="20"/>
  <c r="EN55" i="20"/>
  <c r="DV55" i="20"/>
  <c r="DJ55" i="20"/>
  <c r="CT55" i="20"/>
  <c r="CD55" i="20"/>
  <c r="BN55" i="20"/>
  <c r="BD55" i="20"/>
  <c r="AV55" i="20"/>
  <c r="AL55" i="20"/>
  <c r="V55" i="20"/>
  <c r="H55" i="20"/>
  <c r="FB55" i="20"/>
  <c r="ET55" i="20"/>
  <c r="EL55" i="20"/>
  <c r="DP55" i="20"/>
  <c r="DF55" i="20"/>
  <c r="CP55" i="20"/>
  <c r="BZ55" i="20"/>
  <c r="BJ55" i="20"/>
  <c r="BB55" i="20"/>
  <c r="AT55" i="20"/>
  <c r="AF55" i="20"/>
  <c r="T55" i="20"/>
  <c r="FC55" i="20"/>
  <c r="EJ55" i="20"/>
  <c r="CM55" i="20"/>
  <c r="BC55" i="20"/>
  <c r="Z55" i="20"/>
  <c r="FA55" i="20"/>
  <c r="DS55" i="20"/>
  <c r="CL55" i="20"/>
  <c r="BA55" i="20"/>
  <c r="U55" i="20"/>
  <c r="EZ55" i="20"/>
  <c r="DO55" i="20"/>
  <c r="CA55" i="20"/>
  <c r="AZ55" i="20"/>
  <c r="S55" i="20"/>
  <c r="EU55" i="20"/>
  <c r="DN55" i="20"/>
  <c r="BW55" i="20"/>
  <c r="AU55" i="20"/>
  <c r="R55" i="20"/>
  <c r="ES55" i="20"/>
  <c r="BU55" i="20" s="1"/>
  <c r="DG55" i="20"/>
  <c r="BV55" i="20"/>
  <c r="AS55" i="20"/>
  <c r="ER55" i="20"/>
  <c r="DC55" i="20"/>
  <c r="BK55" i="20"/>
  <c r="AR55" i="20"/>
  <c r="EM55" i="20"/>
  <c r="DB55" i="20"/>
  <c r="BI55" i="20"/>
  <c r="AI55" i="20"/>
  <c r="CQ55" i="20"/>
  <c r="BH55" i="20"/>
  <c r="AC55" i="20"/>
  <c r="EK55" i="20"/>
  <c r="CF54" i="20"/>
  <c r="CR116" i="20"/>
  <c r="BY116" i="20"/>
  <c r="BQ209" i="20"/>
  <c r="BU209" i="20"/>
  <c r="BY209" i="20"/>
  <c r="CK209" i="20"/>
  <c r="CJ209" i="20"/>
  <c r="BP86" i="20"/>
  <c r="BU86" i="20"/>
  <c r="CG147" i="20"/>
  <c r="CF147" i="20"/>
  <c r="DE179" i="20"/>
  <c r="EA179" i="20"/>
  <c r="K179" i="20"/>
  <c r="DI54" i="20"/>
  <c r="AN179" i="20"/>
  <c r="AB179" i="20"/>
  <c r="DA179" i="20"/>
  <c r="AH179" i="20"/>
  <c r="DT54" i="20"/>
  <c r="DU54" i="20"/>
  <c r="AJ179" i="20"/>
  <c r="CZ179" i="20"/>
  <c r="DW116" i="20"/>
  <c r="DX179" i="20"/>
  <c r="AE179" i="20"/>
  <c r="DW179" i="20"/>
  <c r="DQ179" i="20"/>
  <c r="DD179" i="20"/>
  <c r="DQ54" i="20"/>
  <c r="N179" i="20"/>
  <c r="DR54" i="20"/>
  <c r="DZ179" i="20"/>
  <c r="DR179" i="20"/>
  <c r="DA54" i="20"/>
  <c r="AG179" i="20"/>
  <c r="AD179" i="20"/>
  <c r="O179" i="20"/>
  <c r="DT179" i="20"/>
  <c r="A55" i="20"/>
  <c r="DZ241" i="20"/>
  <c r="DI179" i="20"/>
  <c r="L179" i="20"/>
  <c r="AM54" i="20"/>
  <c r="AA54" i="20"/>
  <c r="AM179" i="20"/>
  <c r="CZ54" i="20"/>
  <c r="DU179" i="20"/>
  <c r="DD180" i="20"/>
  <c r="ED180" i="20"/>
  <c r="EF180" i="20"/>
  <c r="EE180" i="20"/>
  <c r="B181" i="20"/>
  <c r="CQ181" i="20" s="1"/>
  <c r="AN54" i="20"/>
  <c r="AH54" i="20"/>
  <c r="DW54" i="20"/>
  <c r="DD54" i="20"/>
  <c r="DE54" i="20"/>
  <c r="DX54" i="20"/>
  <c r="L54" i="20"/>
  <c r="AB54" i="20"/>
  <c r="F55" i="20"/>
  <c r="D56" i="20"/>
  <c r="EF211" i="20"/>
  <c r="B212" i="20"/>
  <c r="EE211" i="20"/>
  <c r="ED211" i="20"/>
  <c r="AG54" i="20"/>
  <c r="O54" i="20"/>
  <c r="AD54" i="20"/>
  <c r="AE54" i="20"/>
  <c r="N54" i="20"/>
  <c r="M54" i="20"/>
  <c r="K54" i="20"/>
  <c r="AJ54" i="20"/>
  <c r="DX209" i="20"/>
  <c r="EA209" i="20"/>
  <c r="DZ86" i="20"/>
  <c r="DT116" i="20"/>
  <c r="AN116" i="20"/>
  <c r="AM116" i="20"/>
  <c r="DU116" i="20"/>
  <c r="EA116" i="20"/>
  <c r="DZ116" i="20"/>
  <c r="CZ116" i="20"/>
  <c r="O116" i="20"/>
  <c r="DQ116" i="20"/>
  <c r="DX116" i="20"/>
  <c r="DI116" i="20"/>
  <c r="AG116" i="20"/>
  <c r="AD116" i="20"/>
  <c r="L116" i="20"/>
  <c r="M116" i="20"/>
  <c r="AA116" i="20"/>
  <c r="AK116" i="20"/>
  <c r="DH116" i="20"/>
  <c r="DD116" i="20"/>
  <c r="AB116" i="20"/>
  <c r="AH116" i="20"/>
  <c r="K116" i="20"/>
  <c r="AJ116" i="20"/>
  <c r="DA116" i="20"/>
  <c r="F117" i="20"/>
  <c r="D118" i="20"/>
  <c r="A117" i="20"/>
  <c r="DE116" i="20"/>
  <c r="DR116" i="20"/>
  <c r="N116" i="20"/>
  <c r="AE116" i="20"/>
  <c r="CZ241" i="20"/>
  <c r="DU209" i="20"/>
  <c r="AH209" i="20"/>
  <c r="DA241" i="20"/>
  <c r="DQ241" i="20"/>
  <c r="CZ25" i="20"/>
  <c r="R29" i="32" s="1"/>
  <c r="DD241" i="20"/>
  <c r="DE241" i="20"/>
  <c r="CZ86" i="20"/>
  <c r="DA209" i="20"/>
  <c r="AM241" i="20"/>
  <c r="CZ209" i="20"/>
  <c r="AN241" i="20"/>
  <c r="DH25" i="20"/>
  <c r="DI25" i="20"/>
  <c r="AB209" i="20"/>
  <c r="DT209" i="20"/>
  <c r="AA25" i="20"/>
  <c r="H29" i="10" s="1"/>
  <c r="EA241" i="20"/>
  <c r="AJ209" i="20"/>
  <c r="AA241" i="20"/>
  <c r="AB241" i="20"/>
  <c r="AD209" i="20"/>
  <c r="AK241" i="20"/>
  <c r="K209" i="20"/>
  <c r="DR209" i="20"/>
  <c r="AE209" i="20"/>
  <c r="DD209" i="20"/>
  <c r="O209" i="20"/>
  <c r="L209" i="20"/>
  <c r="N209" i="20"/>
  <c r="DH209" i="20"/>
  <c r="DW241" i="20"/>
  <c r="DX86" i="20"/>
  <c r="AB25" i="20"/>
  <c r="I29" i="10" s="1"/>
  <c r="AA209" i="20"/>
  <c r="AN209" i="20"/>
  <c r="AD241" i="20"/>
  <c r="DT241" i="20"/>
  <c r="O241" i="20"/>
  <c r="DU241" i="20"/>
  <c r="A210" i="20"/>
  <c r="D211" i="20"/>
  <c r="F210" i="20"/>
  <c r="K241" i="20"/>
  <c r="M241" i="20"/>
  <c r="DE86" i="20"/>
  <c r="AM209" i="20"/>
  <c r="DX241" i="20"/>
  <c r="AE241" i="20"/>
  <c r="DH241" i="20"/>
  <c r="DR86" i="20"/>
  <c r="AK86" i="20"/>
  <c r="DQ209" i="20"/>
  <c r="DW209" i="20"/>
  <c r="AK209" i="20"/>
  <c r="D88" i="20"/>
  <c r="F87" i="20"/>
  <c r="EE241" i="20"/>
  <c r="EF241" i="20"/>
  <c r="DE209" i="20"/>
  <c r="DZ209" i="20"/>
  <c r="AH241" i="20"/>
  <c r="N241" i="20"/>
  <c r="L241" i="20"/>
  <c r="B243" i="20"/>
  <c r="ED242" i="20"/>
  <c r="A242" i="20"/>
  <c r="DI209" i="20"/>
  <c r="AG209" i="20"/>
  <c r="M209" i="20"/>
  <c r="AG241" i="20"/>
  <c r="AJ241" i="20"/>
  <c r="DR241" i="20"/>
  <c r="DI241" i="20"/>
  <c r="DD86" i="20"/>
  <c r="B34" i="44"/>
  <c r="DA86" i="20"/>
  <c r="DA25" i="20"/>
  <c r="S29" i="32" s="1"/>
  <c r="DI86" i="20"/>
  <c r="O86" i="20"/>
  <c r="F26" i="20"/>
  <c r="D27" i="20"/>
  <c r="DQ86" i="20"/>
  <c r="D182" i="20"/>
  <c r="F181" i="20"/>
  <c r="AN25" i="20"/>
  <c r="AG29" i="10" s="1"/>
  <c r="DR25" i="20"/>
  <c r="I29" i="33" s="1"/>
  <c r="EF56" i="20"/>
  <c r="B57" i="20"/>
  <c r="ED56" i="20"/>
  <c r="EE56" i="20"/>
  <c r="AG25" i="20"/>
  <c r="T29" i="10" s="1"/>
  <c r="DX25" i="20"/>
  <c r="U29" i="33" s="1"/>
  <c r="AK25" i="20"/>
  <c r="AA29" i="10" s="1"/>
  <c r="DW25" i="20"/>
  <c r="T29" i="33" s="1"/>
  <c r="N25" i="20"/>
  <c r="M29" i="30" s="1"/>
  <c r="DU25" i="20"/>
  <c r="O29" i="33" s="1"/>
  <c r="EA25" i="20"/>
  <c r="AA29" i="33" s="1"/>
  <c r="AE86" i="20"/>
  <c r="AH25" i="20"/>
  <c r="U29" i="10" s="1"/>
  <c r="DZ25" i="20"/>
  <c r="Z29" i="33" s="1"/>
  <c r="AM25" i="20"/>
  <c r="AF29" i="10" s="1"/>
  <c r="DE25" i="20"/>
  <c r="I29" i="32" s="1"/>
  <c r="L25" i="20"/>
  <c r="K29" i="30" s="1"/>
  <c r="M25" i="20"/>
  <c r="L29" i="30" s="1"/>
  <c r="AE25" i="20"/>
  <c r="O29" i="10" s="1"/>
  <c r="AD25" i="20"/>
  <c r="N29" i="10" s="1"/>
  <c r="DQ25" i="20"/>
  <c r="H29" i="33" s="1"/>
  <c r="K25" i="20"/>
  <c r="J29" i="30" s="1"/>
  <c r="EE119" i="20"/>
  <c r="ED119" i="20"/>
  <c r="EF119" i="20"/>
  <c r="B120" i="20"/>
  <c r="DT86" i="20"/>
  <c r="O25" i="20"/>
  <c r="N29" i="30" s="1"/>
  <c r="EF26" i="20"/>
  <c r="EE26" i="20"/>
  <c r="B27" i="20"/>
  <c r="ED26" i="20"/>
  <c r="A26" i="20"/>
  <c r="DD25" i="20"/>
  <c r="H29" i="32" s="1"/>
  <c r="DT25" i="20"/>
  <c r="N29" i="33" s="1"/>
  <c r="AJ25" i="20"/>
  <c r="Z29" i="10" s="1"/>
  <c r="AM86" i="20"/>
  <c r="AD86" i="20"/>
  <c r="B150" i="20"/>
  <c r="EE149" i="20"/>
  <c r="ED149" i="20"/>
  <c r="EF149" i="20"/>
  <c r="L86" i="20"/>
  <c r="AG86" i="20"/>
  <c r="DH86" i="20"/>
  <c r="N86" i="20"/>
  <c r="M86" i="20"/>
  <c r="AN86" i="20"/>
  <c r="EA86" i="20"/>
  <c r="AJ148" i="20"/>
  <c r="AB86" i="20"/>
  <c r="K86" i="20"/>
  <c r="AA86" i="20"/>
  <c r="DU86" i="20"/>
  <c r="DW86" i="20"/>
  <c r="AH86" i="20"/>
  <c r="B88" i="20"/>
  <c r="ED87" i="20"/>
  <c r="EF87" i="20"/>
  <c r="EE87" i="20"/>
  <c r="A87" i="20"/>
  <c r="D245" i="20"/>
  <c r="F244" i="20"/>
  <c r="AJ86" i="20"/>
  <c r="AN148" i="20" l="1"/>
  <c r="CK55" i="20"/>
  <c r="DI148" i="20"/>
  <c r="DT148" i="20"/>
  <c r="AA148" i="20"/>
  <c r="DW148" i="20"/>
  <c r="DQ148" i="20"/>
  <c r="CB180" i="20"/>
  <c r="BY210" i="20"/>
  <c r="DA148" i="20"/>
  <c r="CR180" i="20"/>
  <c r="CO26" i="20"/>
  <c r="CN26" i="20"/>
  <c r="CK87" i="20"/>
  <c r="CG26" i="20"/>
  <c r="A181" i="20"/>
  <c r="K180" i="20"/>
  <c r="CC26" i="20"/>
  <c r="S30" i="31"/>
  <c r="G30" i="30"/>
  <c r="K30" i="10"/>
  <c r="X30" i="31"/>
  <c r="O30" i="29"/>
  <c r="AC30" i="10"/>
  <c r="AI30" i="10"/>
  <c r="Q30" i="33"/>
  <c r="W30" i="31"/>
  <c r="P30" i="29"/>
  <c r="G30" i="10"/>
  <c r="CJ87" i="20"/>
  <c r="Y30" i="33"/>
  <c r="T30" i="31"/>
  <c r="G30" i="29"/>
  <c r="Q30" i="29"/>
  <c r="M30" i="10"/>
  <c r="G30" i="32"/>
  <c r="AC30" i="33"/>
  <c r="S30" i="33"/>
  <c r="E30" i="43"/>
  <c r="Z30" i="31"/>
  <c r="Q30" i="31"/>
  <c r="Y30" i="31"/>
  <c r="E30" i="30"/>
  <c r="AK30" i="10"/>
  <c r="E30" i="29"/>
  <c r="G30" i="33"/>
  <c r="J30" i="43"/>
  <c r="U30" i="31"/>
  <c r="J30" i="29"/>
  <c r="S30" i="10"/>
  <c r="E30" i="10"/>
  <c r="M30" i="33"/>
  <c r="O30" i="32"/>
  <c r="AE30" i="10"/>
  <c r="K30" i="29"/>
  <c r="Y30" i="10"/>
  <c r="I30" i="30"/>
  <c r="E30" i="33"/>
  <c r="Q30" i="32"/>
  <c r="Q30" i="10"/>
  <c r="AA30" i="31"/>
  <c r="G30" i="43"/>
  <c r="W30" i="33"/>
  <c r="R30" i="31"/>
  <c r="L30" i="29"/>
  <c r="W30" i="10"/>
  <c r="K30" i="33"/>
  <c r="E30" i="32"/>
  <c r="AD148" i="20"/>
  <c r="CZ148" i="20"/>
  <c r="CS148" i="20"/>
  <c r="M148" i="20"/>
  <c r="CR242" i="20"/>
  <c r="BT180" i="20"/>
  <c r="CC242" i="20"/>
  <c r="BM242" i="20"/>
  <c r="DD148" i="20"/>
  <c r="DH180" i="20"/>
  <c r="DX148" i="20"/>
  <c r="EA148" i="20"/>
  <c r="DW180" i="20"/>
  <c r="BM180" i="20"/>
  <c r="BL180" i="20"/>
  <c r="T30" i="29"/>
  <c r="AN180" i="20"/>
  <c r="DW55" i="20"/>
  <c r="H30" i="29"/>
  <c r="S30" i="29"/>
  <c r="U30" i="29"/>
  <c r="AM148" i="20"/>
  <c r="CO180" i="20"/>
  <c r="AG148" i="20"/>
  <c r="AB148" i="20"/>
  <c r="DR148" i="20"/>
  <c r="AK148" i="20"/>
  <c r="N148" i="20"/>
  <c r="BL55" i="20"/>
  <c r="BM117" i="20"/>
  <c r="CK242" i="20"/>
  <c r="CS242" i="20"/>
  <c r="BT117" i="20"/>
  <c r="BP210" i="20"/>
  <c r="CK26" i="20"/>
  <c r="BQ55" i="20"/>
  <c r="BP242" i="20"/>
  <c r="CS26" i="20"/>
  <c r="BM148" i="20"/>
  <c r="O148" i="20"/>
  <c r="AE148" i="20"/>
  <c r="CG242" i="20"/>
  <c r="CB242" i="20"/>
  <c r="DU148" i="20"/>
  <c r="DZ148" i="20"/>
  <c r="CS180" i="20"/>
  <c r="CV242" i="20"/>
  <c r="AK55" i="20"/>
  <c r="CJ26" i="20"/>
  <c r="M55" i="20"/>
  <c r="BQ87" i="20"/>
  <c r="BU87" i="20"/>
  <c r="CC87" i="20"/>
  <c r="CS117" i="20"/>
  <c r="CO117" i="20"/>
  <c r="BL242" i="20"/>
  <c r="BM26" i="20"/>
  <c r="CF117" i="20"/>
  <c r="BY26" i="20"/>
  <c r="CC148" i="20"/>
  <c r="BQ242" i="20"/>
  <c r="BU26" i="20"/>
  <c r="BY55" i="20"/>
  <c r="AG55" i="20"/>
  <c r="CZ55" i="20"/>
  <c r="BT210" i="20"/>
  <c r="BX210" i="20"/>
  <c r="DH148" i="20"/>
  <c r="CG117" i="20"/>
  <c r="CJ242" i="20"/>
  <c r="BX26" i="20"/>
  <c r="CF26" i="20"/>
  <c r="CB55" i="20"/>
  <c r="DE55" i="20"/>
  <c r="CR55" i="20"/>
  <c r="CV210" i="20"/>
  <c r="I181" i="20"/>
  <c r="FF181" i="20"/>
  <c r="BG181" i="20"/>
  <c r="CT181" i="20"/>
  <c r="EW181" i="20"/>
  <c r="AY181" i="20"/>
  <c r="AZ181" i="20"/>
  <c r="EZ181" i="20"/>
  <c r="DC181" i="20"/>
  <c r="BB181" i="20"/>
  <c r="FB181" i="20"/>
  <c r="DG181" i="20"/>
  <c r="BT242" i="20"/>
  <c r="BX242" i="20"/>
  <c r="DL27" i="20"/>
  <c r="CX27" i="20"/>
  <c r="CH27" i="20"/>
  <c r="BR27" i="20"/>
  <c r="BF27" i="20"/>
  <c r="AX27" i="20"/>
  <c r="AP27" i="20"/>
  <c r="X27" i="20"/>
  <c r="J27" i="20"/>
  <c r="DY27" i="20"/>
  <c r="DK27" i="20"/>
  <c r="CU27" i="20"/>
  <c r="CE27" i="20"/>
  <c r="BO27" i="20"/>
  <c r="BE27" i="20"/>
  <c r="AW27" i="20"/>
  <c r="AO27" i="20"/>
  <c r="W27" i="20"/>
  <c r="I27" i="20"/>
  <c r="DV27" i="20"/>
  <c r="DJ27" i="20"/>
  <c r="CT27" i="20"/>
  <c r="CD27" i="20"/>
  <c r="BN27" i="20"/>
  <c r="BD27" i="20"/>
  <c r="AV27" i="20"/>
  <c r="AL27" i="20"/>
  <c r="V27" i="20"/>
  <c r="H27" i="20"/>
  <c r="DO27" i="20"/>
  <c r="DC27" i="20"/>
  <c r="CM27" i="20"/>
  <c r="BW27" i="20"/>
  <c r="BI27" i="20"/>
  <c r="BA27" i="20"/>
  <c r="AS27" i="20"/>
  <c r="AC27" i="20"/>
  <c r="S27" i="20"/>
  <c r="DN27" i="20"/>
  <c r="DB27" i="20"/>
  <c r="CL27" i="20"/>
  <c r="BV27" i="20"/>
  <c r="BH27" i="20"/>
  <c r="AZ27" i="20"/>
  <c r="AR27" i="20"/>
  <c r="Z27" i="20"/>
  <c r="R27" i="20"/>
  <c r="DF27" i="20"/>
  <c r="BK27" i="20"/>
  <c r="AQ27" i="20"/>
  <c r="CY27" i="20"/>
  <c r="BJ27" i="20"/>
  <c r="AI27" i="20"/>
  <c r="CQ27" i="20"/>
  <c r="BG27" i="20"/>
  <c r="AF27" i="20"/>
  <c r="CP27" i="20"/>
  <c r="BC27" i="20"/>
  <c r="Y27" i="20"/>
  <c r="DS27" i="20"/>
  <c r="CI27" i="20"/>
  <c r="BB27" i="20"/>
  <c r="U27" i="20"/>
  <c r="DP27" i="20"/>
  <c r="CA27" i="20"/>
  <c r="AY27" i="20"/>
  <c r="T27" i="20"/>
  <c r="DM27" i="20"/>
  <c r="BZ27" i="20"/>
  <c r="AU27" i="20"/>
  <c r="Q27" i="20"/>
  <c r="DG27" i="20"/>
  <c r="BS27" i="20"/>
  <c r="AT27" i="20"/>
  <c r="ES27" i="20"/>
  <c r="FB27" i="20"/>
  <c r="EM27" i="20"/>
  <c r="FA27" i="20"/>
  <c r="EU27" i="20"/>
  <c r="EO27" i="20"/>
  <c r="EH27" i="20"/>
  <c r="FC27" i="20"/>
  <c r="EW27" i="20"/>
  <c r="CK27" i="20" s="1"/>
  <c r="EP27" i="20"/>
  <c r="EI27" i="20"/>
  <c r="EJ27" i="20"/>
  <c r="EN27" i="20"/>
  <c r="FE27" i="20"/>
  <c r="EX27" i="20"/>
  <c r="CO27" i="20" s="1"/>
  <c r="EQ27" i="20"/>
  <c r="EL27" i="20"/>
  <c r="EK27" i="20"/>
  <c r="ET27" i="20"/>
  <c r="FD27" i="20"/>
  <c r="EY27" i="20"/>
  <c r="FG27" i="20"/>
  <c r="FF27" i="20"/>
  <c r="ER27" i="20"/>
  <c r="EZ27" i="20"/>
  <c r="EV27" i="20"/>
  <c r="CC55" i="20"/>
  <c r="CG210" i="20"/>
  <c r="BD181" i="20"/>
  <c r="CD181" i="20"/>
  <c r="AO181" i="20"/>
  <c r="CI181" i="20"/>
  <c r="DV181" i="20"/>
  <c r="X181" i="20"/>
  <c r="BS181" i="20"/>
  <c r="BH181" i="20"/>
  <c r="S181" i="20"/>
  <c r="DO181" i="20"/>
  <c r="BJ181" i="20"/>
  <c r="U181" i="20"/>
  <c r="DS181" i="20"/>
  <c r="CF148" i="20"/>
  <c r="CW242" i="20"/>
  <c r="BP26" i="20"/>
  <c r="BM210" i="20"/>
  <c r="CK210" i="20"/>
  <c r="CO210" i="20"/>
  <c r="DL181" i="20"/>
  <c r="EP181" i="20"/>
  <c r="DJ181" i="20"/>
  <c r="DM181" i="20"/>
  <c r="EV181" i="20"/>
  <c r="AX181" i="20"/>
  <c r="CY181" i="20"/>
  <c r="BV181" i="20"/>
  <c r="AC181" i="20"/>
  <c r="EK181" i="20"/>
  <c r="O181" i="20" s="1"/>
  <c r="BZ181" i="20"/>
  <c r="AI181" i="20"/>
  <c r="EM181" i="20"/>
  <c r="BU242" i="20"/>
  <c r="BF181" i="20"/>
  <c r="J181" i="20"/>
  <c r="AP181" i="20"/>
  <c r="EQ181" i="20"/>
  <c r="W181" i="20"/>
  <c r="BR181" i="20"/>
  <c r="EI181" i="20"/>
  <c r="CL181" i="20"/>
  <c r="AS181" i="20"/>
  <c r="ES181" i="20"/>
  <c r="CP181" i="20"/>
  <c r="CR181" i="20" s="1"/>
  <c r="AU181" i="20"/>
  <c r="EU181" i="20"/>
  <c r="CC181" i="20" s="1"/>
  <c r="BX117" i="20"/>
  <c r="CB117" i="20"/>
  <c r="CW180" i="20"/>
  <c r="BU180" i="20"/>
  <c r="CV26" i="20"/>
  <c r="DM243" i="20"/>
  <c r="EP243" i="20"/>
  <c r="EU243" i="20"/>
  <c r="AU243" i="20"/>
  <c r="BI243" i="20"/>
  <c r="AL243" i="20"/>
  <c r="AI243" i="20"/>
  <c r="Z243" i="20"/>
  <c r="CP243" i="20"/>
  <c r="I243" i="20"/>
  <c r="BR243" i="20"/>
  <c r="AT243" i="20"/>
  <c r="CY243" i="20"/>
  <c r="EH243" i="20"/>
  <c r="EM243" i="20"/>
  <c r="FA243" i="20"/>
  <c r="BA243" i="20"/>
  <c r="V243" i="20"/>
  <c r="U243" i="20"/>
  <c r="R243" i="20"/>
  <c r="BD243" i="20"/>
  <c r="DP243" i="20"/>
  <c r="W243" i="20"/>
  <c r="AQ243" i="20"/>
  <c r="DS243" i="20"/>
  <c r="ES243" i="20"/>
  <c r="H243" i="20"/>
  <c r="EN243" i="20"/>
  <c r="BV243" i="20"/>
  <c r="EV243" i="20"/>
  <c r="BS243" i="20"/>
  <c r="CX243" i="20"/>
  <c r="DG243" i="20"/>
  <c r="EK243" i="20"/>
  <c r="O243" i="20" s="1"/>
  <c r="ET243" i="20"/>
  <c r="ER243" i="20"/>
  <c r="EJ243" i="20"/>
  <c r="CT243" i="20"/>
  <c r="J243" i="20"/>
  <c r="AV243" i="20"/>
  <c r="BO243" i="20"/>
  <c r="S243" i="20"/>
  <c r="FG243" i="20"/>
  <c r="BG243" i="20"/>
  <c r="FE243" i="20"/>
  <c r="CQ243" i="20"/>
  <c r="DO243" i="20"/>
  <c r="DN243" i="20"/>
  <c r="DK243" i="20"/>
  <c r="DB243" i="20"/>
  <c r="BF243" i="20"/>
  <c r="DY243" i="20"/>
  <c r="X243" i="20"/>
  <c r="T243" i="20"/>
  <c r="AP243" i="20"/>
  <c r="EY243" i="20"/>
  <c r="AY243" i="20"/>
  <c r="EW243" i="20"/>
  <c r="CA243" i="20"/>
  <c r="DC243" i="20"/>
  <c r="CL243" i="20"/>
  <c r="CH243" i="20"/>
  <c r="BZ243" i="20"/>
  <c r="AO243" i="20"/>
  <c r="CE243" i="20"/>
  <c r="CD243" i="20"/>
  <c r="DV243" i="20"/>
  <c r="DJ243" i="20"/>
  <c r="EQ243" i="20"/>
  <c r="FF243" i="20"/>
  <c r="EO243" i="20"/>
  <c r="BK243" i="20"/>
  <c r="CM243" i="20"/>
  <c r="BN243" i="20"/>
  <c r="BJ243" i="20"/>
  <c r="BE243" i="20"/>
  <c r="Q243" i="20"/>
  <c r="BB243" i="20"/>
  <c r="Y243" i="20"/>
  <c r="AZ243" i="20"/>
  <c r="CU243" i="20"/>
  <c r="DL243" i="20"/>
  <c r="AS243" i="20"/>
  <c r="FD243" i="20"/>
  <c r="AF243" i="20"/>
  <c r="EZ243" i="20"/>
  <c r="EI243" i="20"/>
  <c r="EX243" i="20"/>
  <c r="FC243" i="20"/>
  <c r="BC243" i="20"/>
  <c r="BW243" i="20"/>
  <c r="AX243" i="20"/>
  <c r="AW243" i="20"/>
  <c r="AR243" i="20"/>
  <c r="EL243" i="20"/>
  <c r="AC243" i="20"/>
  <c r="FB243" i="20"/>
  <c r="BH243" i="20"/>
  <c r="DF243" i="20"/>
  <c r="CI243" i="20"/>
  <c r="EO181" i="20"/>
  <c r="CE181" i="20"/>
  <c r="DK181" i="20"/>
  <c r="FG181" i="20"/>
  <c r="AW181" i="20"/>
  <c r="CX181" i="20"/>
  <c r="EY181" i="20"/>
  <c r="DB181" i="20"/>
  <c r="BA181" i="20"/>
  <c r="FA181" i="20"/>
  <c r="DF181" i="20"/>
  <c r="BC181" i="20"/>
  <c r="FC181" i="20"/>
  <c r="L148" i="20"/>
  <c r="AH148" i="20"/>
  <c r="DE148" i="20"/>
  <c r="CV117" i="20"/>
  <c r="CN117" i="20"/>
  <c r="BY117" i="20"/>
  <c r="CR117" i="20"/>
  <c r="BL26" i="20"/>
  <c r="H181" i="20"/>
  <c r="FD181" i="20"/>
  <c r="FE181" i="20"/>
  <c r="V181" i="20"/>
  <c r="BO181" i="20"/>
  <c r="EH181" i="20"/>
  <c r="R181" i="20"/>
  <c r="DN181" i="20"/>
  <c r="BI181" i="20"/>
  <c r="T181" i="20"/>
  <c r="DP181" i="20"/>
  <c r="BK181" i="20"/>
  <c r="BY242" i="20"/>
  <c r="CB26" i="20"/>
  <c r="BP180" i="20"/>
  <c r="BQ180" i="20"/>
  <c r="BE181" i="20"/>
  <c r="AL181" i="20"/>
  <c r="Q181" i="20"/>
  <c r="AV181" i="20"/>
  <c r="CU181" i="20"/>
  <c r="EX181" i="20"/>
  <c r="Z181" i="20"/>
  <c r="EJ181" i="20"/>
  <c r="BW181" i="20"/>
  <c r="AF181" i="20"/>
  <c r="EL181" i="20"/>
  <c r="CA181" i="20"/>
  <c r="CK180" i="20"/>
  <c r="CR26" i="20"/>
  <c r="CF180" i="20"/>
  <c r="CN180" i="20"/>
  <c r="EN181" i="20"/>
  <c r="CH181" i="20"/>
  <c r="AQ181" i="20"/>
  <c r="BN181" i="20"/>
  <c r="DY181" i="20"/>
  <c r="Y181" i="20"/>
  <c r="AR181" i="20"/>
  <c r="ER181" i="20"/>
  <c r="CM181" i="20"/>
  <c r="AT181" i="20"/>
  <c r="ET181" i="20"/>
  <c r="CN242" i="20"/>
  <c r="CC180" i="20"/>
  <c r="BT26" i="20"/>
  <c r="CG180" i="20"/>
  <c r="CO55" i="20"/>
  <c r="CJ55" i="20"/>
  <c r="BT87" i="20"/>
  <c r="CO87" i="20"/>
  <c r="CO148" i="20"/>
  <c r="CV148" i="20"/>
  <c r="CJ117" i="20"/>
  <c r="BP117" i="20"/>
  <c r="BL117" i="20"/>
  <c r="BU148" i="20"/>
  <c r="BQ117" i="20"/>
  <c r="AH55" i="20"/>
  <c r="FC56" i="20"/>
  <c r="EU56" i="20"/>
  <c r="EM56" i="20"/>
  <c r="DS56" i="20"/>
  <c r="DG56" i="20"/>
  <c r="CQ56" i="20"/>
  <c r="CA56" i="20"/>
  <c r="BK56" i="20"/>
  <c r="BC56" i="20"/>
  <c r="AU56" i="20"/>
  <c r="AI56" i="20"/>
  <c r="U56" i="20"/>
  <c r="FB56" i="20"/>
  <c r="ET56" i="20"/>
  <c r="EL56" i="20"/>
  <c r="DP56" i="20"/>
  <c r="DF56" i="20"/>
  <c r="CP56" i="20"/>
  <c r="BZ56" i="20"/>
  <c r="BJ56" i="20"/>
  <c r="BB56" i="20"/>
  <c r="AT56" i="20"/>
  <c r="AF56" i="20"/>
  <c r="T56" i="20"/>
  <c r="FA56" i="20"/>
  <c r="DI56" i="20" s="1"/>
  <c r="ES56" i="20"/>
  <c r="EK56" i="20"/>
  <c r="DO56" i="20"/>
  <c r="DC56" i="20"/>
  <c r="CM56" i="20"/>
  <c r="BW56" i="20"/>
  <c r="BI56" i="20"/>
  <c r="BA56" i="20"/>
  <c r="AS56" i="20"/>
  <c r="AC56" i="20"/>
  <c r="S56" i="20"/>
  <c r="EZ56" i="20"/>
  <c r="ER56" i="20"/>
  <c r="EJ56" i="20"/>
  <c r="DN56" i="20"/>
  <c r="DB56" i="20"/>
  <c r="CL56" i="20"/>
  <c r="BV56" i="20"/>
  <c r="BH56" i="20"/>
  <c r="AZ56" i="20"/>
  <c r="AR56" i="20"/>
  <c r="Z56" i="20"/>
  <c r="R56" i="20"/>
  <c r="FF56" i="20"/>
  <c r="EX56" i="20"/>
  <c r="CO56" i="20" s="1"/>
  <c r="EP56" i="20"/>
  <c r="EH56" i="20"/>
  <c r="DL56" i="20"/>
  <c r="CX56" i="20"/>
  <c r="CH56" i="20"/>
  <c r="BR56" i="20"/>
  <c r="BF56" i="20"/>
  <c r="AX56" i="20"/>
  <c r="AP56" i="20"/>
  <c r="X56" i="20"/>
  <c r="J56" i="20"/>
  <c r="EO56" i="20"/>
  <c r="CY56" i="20"/>
  <c r="BN56" i="20"/>
  <c r="AO56" i="20"/>
  <c r="FG56" i="20"/>
  <c r="EN56" i="20"/>
  <c r="CU56" i="20"/>
  <c r="BG56" i="20"/>
  <c r="AL56" i="20"/>
  <c r="FE56" i="20"/>
  <c r="EI56" i="20"/>
  <c r="CT56" i="20"/>
  <c r="BE56" i="20"/>
  <c r="Y56" i="20"/>
  <c r="FD56" i="20"/>
  <c r="DY56" i="20"/>
  <c r="CI56" i="20"/>
  <c r="BD56" i="20"/>
  <c r="W56" i="20"/>
  <c r="EY56" i="20"/>
  <c r="DV56" i="20"/>
  <c r="CE56" i="20"/>
  <c r="AY56" i="20"/>
  <c r="V56" i="20"/>
  <c r="EW56" i="20"/>
  <c r="DM56" i="20"/>
  <c r="CD56" i="20"/>
  <c r="AW56" i="20"/>
  <c r="Q56" i="20"/>
  <c r="EV56" i="20"/>
  <c r="DK56" i="20"/>
  <c r="BS56" i="20"/>
  <c r="AV56" i="20"/>
  <c r="I56" i="20"/>
  <c r="EQ56" i="20"/>
  <c r="DJ56" i="20"/>
  <c r="BO56" i="20"/>
  <c r="AQ56" i="20"/>
  <c r="H56" i="20"/>
  <c r="BM87" i="20"/>
  <c r="BL87" i="20"/>
  <c r="BQ210" i="20"/>
  <c r="CN210" i="20"/>
  <c r="CC210" i="20"/>
  <c r="BT148" i="20"/>
  <c r="BL148" i="20"/>
  <c r="CW117" i="20"/>
  <c r="FB88" i="20"/>
  <c r="ET88" i="20"/>
  <c r="EL88" i="20"/>
  <c r="DP88" i="20"/>
  <c r="DF88" i="20"/>
  <c r="CP88" i="20"/>
  <c r="BZ88" i="20"/>
  <c r="BJ88" i="20"/>
  <c r="BB88" i="20"/>
  <c r="AT88" i="20"/>
  <c r="AF88" i="20"/>
  <c r="T88" i="20"/>
  <c r="FA88" i="20"/>
  <c r="ES88" i="20"/>
  <c r="EK88" i="20"/>
  <c r="DO88" i="20"/>
  <c r="DC88" i="20"/>
  <c r="CM88" i="20"/>
  <c r="BW88" i="20"/>
  <c r="BI88" i="20"/>
  <c r="BA88" i="20"/>
  <c r="AS88" i="20"/>
  <c r="AC88" i="20"/>
  <c r="S88" i="20"/>
  <c r="EZ88" i="20"/>
  <c r="ER88" i="20"/>
  <c r="EJ88" i="20"/>
  <c r="DN88" i="20"/>
  <c r="DB88" i="20"/>
  <c r="CL88" i="20"/>
  <c r="BV88" i="20"/>
  <c r="BH88" i="20"/>
  <c r="AZ88" i="20"/>
  <c r="AR88" i="20"/>
  <c r="Z88" i="20"/>
  <c r="R88" i="20"/>
  <c r="FG88" i="20"/>
  <c r="EY88" i="20"/>
  <c r="CS88" i="20" s="1"/>
  <c r="EQ88" i="20"/>
  <c r="EI88" i="20"/>
  <c r="DM88" i="20"/>
  <c r="CY88" i="20"/>
  <c r="CI88" i="20"/>
  <c r="BS88" i="20"/>
  <c r="BG88" i="20"/>
  <c r="AY88" i="20"/>
  <c r="AQ88" i="20"/>
  <c r="Y88" i="20"/>
  <c r="Q88" i="20"/>
  <c r="FF88" i="20"/>
  <c r="EX88" i="20"/>
  <c r="EP88" i="20"/>
  <c r="EH88" i="20"/>
  <c r="DL88" i="20"/>
  <c r="CX88" i="20"/>
  <c r="CH88" i="20"/>
  <c r="BR88" i="20"/>
  <c r="BF88" i="20"/>
  <c r="AX88" i="20"/>
  <c r="AP88" i="20"/>
  <c r="X88" i="20"/>
  <c r="J88" i="20"/>
  <c r="FE88" i="20"/>
  <c r="EW88" i="20"/>
  <c r="CK88" i="20" s="1"/>
  <c r="EO88" i="20"/>
  <c r="DY88" i="20"/>
  <c r="DK88" i="20"/>
  <c r="CU88" i="20"/>
  <c r="CE88" i="20"/>
  <c r="BO88" i="20"/>
  <c r="BE88" i="20"/>
  <c r="AW88" i="20"/>
  <c r="AO88" i="20"/>
  <c r="W88" i="20"/>
  <c r="I88" i="20"/>
  <c r="FD88" i="20"/>
  <c r="DJ88" i="20"/>
  <c r="BD88" i="20"/>
  <c r="H88" i="20"/>
  <c r="FC88" i="20"/>
  <c r="DG88" i="20"/>
  <c r="BC88" i="20"/>
  <c r="EV88" i="20"/>
  <c r="CT88" i="20"/>
  <c r="AV88" i="20"/>
  <c r="EU88" i="20"/>
  <c r="CQ88" i="20"/>
  <c r="AU88" i="20"/>
  <c r="EN88" i="20"/>
  <c r="CD88" i="20"/>
  <c r="AL88" i="20"/>
  <c r="DV88" i="20"/>
  <c r="BN88" i="20"/>
  <c r="V88" i="20"/>
  <c r="AI88" i="20"/>
  <c r="U88" i="20"/>
  <c r="EM88" i="20"/>
  <c r="DS88" i="20"/>
  <c r="CA88" i="20"/>
  <c r="BK88" i="20"/>
  <c r="CW55" i="20"/>
  <c r="CN55" i="20"/>
  <c r="BM55" i="20"/>
  <c r="CS87" i="20"/>
  <c r="BX87" i="20"/>
  <c r="CB87" i="20"/>
  <c r="CS210" i="20"/>
  <c r="CF210" i="20"/>
  <c r="CW210" i="20"/>
  <c r="CK148" i="20"/>
  <c r="CJ148" i="20"/>
  <c r="BX148" i="20"/>
  <c r="CB148" i="20"/>
  <c r="BX55" i="20"/>
  <c r="BP55" i="20"/>
  <c r="CS55" i="20"/>
  <c r="CN87" i="20"/>
  <c r="BY87" i="20"/>
  <c r="CR87" i="20"/>
  <c r="BP87" i="20"/>
  <c r="CJ210" i="20"/>
  <c r="BL210" i="20"/>
  <c r="FG149" i="20"/>
  <c r="EY149" i="20"/>
  <c r="EQ149" i="20"/>
  <c r="EI149" i="20"/>
  <c r="DM149" i="20"/>
  <c r="CY149" i="20"/>
  <c r="CI149" i="20"/>
  <c r="BS149" i="20"/>
  <c r="BG149" i="20"/>
  <c r="AY149" i="20"/>
  <c r="AQ149" i="20"/>
  <c r="Y149" i="20"/>
  <c r="Q149" i="20"/>
  <c r="FF149" i="20"/>
  <c r="EX149" i="20"/>
  <c r="EP149" i="20"/>
  <c r="EH149" i="20"/>
  <c r="DL149" i="20"/>
  <c r="CX149" i="20"/>
  <c r="CH149" i="20"/>
  <c r="BR149" i="20"/>
  <c r="BF149" i="20"/>
  <c r="AX149" i="20"/>
  <c r="AP149" i="20"/>
  <c r="X149" i="20"/>
  <c r="J149" i="20"/>
  <c r="FE149" i="20"/>
  <c r="EW149" i="20"/>
  <c r="CK149" i="20" s="1"/>
  <c r="EO149" i="20"/>
  <c r="DY149" i="20"/>
  <c r="DK149" i="20"/>
  <c r="CU149" i="20"/>
  <c r="CE149" i="20"/>
  <c r="BO149" i="20"/>
  <c r="BE149" i="20"/>
  <c r="AW149" i="20"/>
  <c r="AO149" i="20"/>
  <c r="W149" i="20"/>
  <c r="I149" i="20"/>
  <c r="FD149" i="20"/>
  <c r="EV149" i="20"/>
  <c r="EN149" i="20"/>
  <c r="DV149" i="20"/>
  <c r="DJ149" i="20"/>
  <c r="CT149" i="20"/>
  <c r="CD149" i="20"/>
  <c r="BN149" i="20"/>
  <c r="BD149" i="20"/>
  <c r="AV149" i="20"/>
  <c r="AL149" i="20"/>
  <c r="V149" i="20"/>
  <c r="H149" i="20"/>
  <c r="FC149" i="20"/>
  <c r="EU149" i="20"/>
  <c r="EM149" i="20"/>
  <c r="DS149" i="20"/>
  <c r="DG149" i="20"/>
  <c r="CQ149" i="20"/>
  <c r="CA149" i="20"/>
  <c r="BK149" i="20"/>
  <c r="BC149" i="20"/>
  <c r="AU149" i="20"/>
  <c r="AI149" i="20"/>
  <c r="U149" i="20"/>
  <c r="FA149" i="20"/>
  <c r="ES149" i="20"/>
  <c r="EK149" i="20"/>
  <c r="DO149" i="20"/>
  <c r="DC149" i="20"/>
  <c r="CM149" i="20"/>
  <c r="BW149" i="20"/>
  <c r="BI149" i="20"/>
  <c r="BA149" i="20"/>
  <c r="AS149" i="20"/>
  <c r="AC149" i="20"/>
  <c r="S149" i="20"/>
  <c r="EL149" i="20"/>
  <c r="BZ149" i="20"/>
  <c r="AF149" i="20"/>
  <c r="EJ149" i="20"/>
  <c r="BV149" i="20"/>
  <c r="Z149" i="20"/>
  <c r="DP149" i="20"/>
  <c r="BJ149" i="20"/>
  <c r="T149" i="20"/>
  <c r="DN149" i="20"/>
  <c r="BH149" i="20"/>
  <c r="R149" i="20"/>
  <c r="FB149" i="20"/>
  <c r="DF149" i="20"/>
  <c r="BB149" i="20"/>
  <c r="ET149" i="20"/>
  <c r="CP149" i="20"/>
  <c r="AT149" i="20"/>
  <c r="EZ149" i="20"/>
  <c r="ER149" i="20"/>
  <c r="DB149" i="20"/>
  <c r="CL149" i="20"/>
  <c r="AZ149" i="20"/>
  <c r="AR149" i="20"/>
  <c r="F149" i="20"/>
  <c r="D150" i="20"/>
  <c r="A150" i="20" s="1"/>
  <c r="BQ148" i="20"/>
  <c r="CN148" i="20"/>
  <c r="BY148" i="20"/>
  <c r="CR148" i="20"/>
  <c r="FG118" i="20"/>
  <c r="EY118" i="20"/>
  <c r="EQ118" i="20"/>
  <c r="EI118" i="20"/>
  <c r="DM118" i="20"/>
  <c r="CY118" i="20"/>
  <c r="CI118" i="20"/>
  <c r="BS118" i="20"/>
  <c r="BG118" i="20"/>
  <c r="AY118" i="20"/>
  <c r="AQ118" i="20"/>
  <c r="Y118" i="20"/>
  <c r="Q118" i="20"/>
  <c r="FF118" i="20"/>
  <c r="EX118" i="20"/>
  <c r="EP118" i="20"/>
  <c r="EH118" i="20"/>
  <c r="DL118" i="20"/>
  <c r="CX118" i="20"/>
  <c r="CH118" i="20"/>
  <c r="BR118" i="20"/>
  <c r="BF118" i="20"/>
  <c r="AX118" i="20"/>
  <c r="AP118" i="20"/>
  <c r="X118" i="20"/>
  <c r="J118" i="20"/>
  <c r="FE118" i="20"/>
  <c r="EW118" i="20"/>
  <c r="EO118" i="20"/>
  <c r="DY118" i="20"/>
  <c r="DK118" i="20"/>
  <c r="CU118" i="20"/>
  <c r="CE118" i="20"/>
  <c r="BO118" i="20"/>
  <c r="BE118" i="20"/>
  <c r="AW118" i="20"/>
  <c r="AO118" i="20"/>
  <c r="W118" i="20"/>
  <c r="I118" i="20"/>
  <c r="FD118" i="20"/>
  <c r="EV118" i="20"/>
  <c r="EN118" i="20"/>
  <c r="DV118" i="20"/>
  <c r="DJ118" i="20"/>
  <c r="CT118" i="20"/>
  <c r="CD118" i="20"/>
  <c r="BN118" i="20"/>
  <c r="BD118" i="20"/>
  <c r="AV118" i="20"/>
  <c r="AL118" i="20"/>
  <c r="V118" i="20"/>
  <c r="H118" i="20"/>
  <c r="FA118" i="20"/>
  <c r="ES118" i="20"/>
  <c r="EK118" i="20"/>
  <c r="DO118" i="20"/>
  <c r="DC118" i="20"/>
  <c r="CM118" i="20"/>
  <c r="BW118" i="20"/>
  <c r="BI118" i="20"/>
  <c r="BA118" i="20"/>
  <c r="AS118" i="20"/>
  <c r="AC118" i="20"/>
  <c r="S118" i="20"/>
  <c r="EM118" i="20"/>
  <c r="DB118" i="20"/>
  <c r="BJ118" i="20"/>
  <c r="AI118" i="20"/>
  <c r="EL118" i="20"/>
  <c r="CQ118" i="20"/>
  <c r="BH118" i="20"/>
  <c r="AF118" i="20"/>
  <c r="FC118" i="20"/>
  <c r="EJ118" i="20"/>
  <c r="CP118" i="20"/>
  <c r="BC118" i="20"/>
  <c r="Z118" i="20"/>
  <c r="FB118" i="20"/>
  <c r="DS118" i="20"/>
  <c r="CL118" i="20"/>
  <c r="BB118" i="20"/>
  <c r="U118" i="20"/>
  <c r="EZ118" i="20"/>
  <c r="DP118" i="20"/>
  <c r="CA118" i="20"/>
  <c r="AZ118" i="20"/>
  <c r="T118" i="20"/>
  <c r="ET118" i="20"/>
  <c r="AU118" i="20"/>
  <c r="ER118" i="20"/>
  <c r="AT118" i="20"/>
  <c r="DN118" i="20"/>
  <c r="AR118" i="20"/>
  <c r="DG118" i="20"/>
  <c r="R118" i="20"/>
  <c r="DF118" i="20"/>
  <c r="BZ118" i="20"/>
  <c r="EU118" i="20"/>
  <c r="BV118" i="20"/>
  <c r="BK118" i="20"/>
  <c r="CG55" i="20"/>
  <c r="CF55" i="20"/>
  <c r="CG87" i="20"/>
  <c r="CF87" i="20"/>
  <c r="CB210" i="20"/>
  <c r="BP148" i="20"/>
  <c r="CW148" i="20"/>
  <c r="CK117" i="20"/>
  <c r="BU117" i="20"/>
  <c r="CC117" i="20"/>
  <c r="FG211" i="20"/>
  <c r="EY211" i="20"/>
  <c r="EQ211" i="20"/>
  <c r="EI211" i="20"/>
  <c r="DM211" i="20"/>
  <c r="CY211" i="20"/>
  <c r="CI211" i="20"/>
  <c r="BS211" i="20"/>
  <c r="BG211" i="20"/>
  <c r="AY211" i="20"/>
  <c r="AQ211" i="20"/>
  <c r="Y211" i="20"/>
  <c r="Q211" i="20"/>
  <c r="FE211" i="20"/>
  <c r="EW211" i="20"/>
  <c r="EO211" i="20"/>
  <c r="DY211" i="20"/>
  <c r="DK211" i="20"/>
  <c r="CU211" i="20"/>
  <c r="CE211" i="20"/>
  <c r="BO211" i="20"/>
  <c r="BE211" i="20"/>
  <c r="AW211" i="20"/>
  <c r="AO211" i="20"/>
  <c r="W211" i="20"/>
  <c r="I211" i="20"/>
  <c r="FD211" i="20"/>
  <c r="EV211" i="20"/>
  <c r="EN211" i="20"/>
  <c r="DV211" i="20"/>
  <c r="DJ211" i="20"/>
  <c r="CT211" i="20"/>
  <c r="CD211" i="20"/>
  <c r="BN211" i="20"/>
  <c r="BD211" i="20"/>
  <c r="AV211" i="20"/>
  <c r="AL211" i="20"/>
  <c r="V211" i="20"/>
  <c r="H211" i="20"/>
  <c r="FA211" i="20"/>
  <c r="EM211" i="20"/>
  <c r="DN211" i="20"/>
  <c r="CP211" i="20"/>
  <c r="BR211" i="20"/>
  <c r="BA211" i="20"/>
  <c r="AI211" i="20"/>
  <c r="R211" i="20"/>
  <c r="EZ211" i="20"/>
  <c r="CW211" i="20" s="1"/>
  <c r="EL211" i="20"/>
  <c r="DL211" i="20"/>
  <c r="CM211" i="20"/>
  <c r="BK211" i="20"/>
  <c r="AZ211" i="20"/>
  <c r="AF211" i="20"/>
  <c r="J211" i="20"/>
  <c r="EX211" i="20"/>
  <c r="EK211" i="20"/>
  <c r="DG211" i="20"/>
  <c r="CL211" i="20"/>
  <c r="BJ211" i="20"/>
  <c r="AX211" i="20"/>
  <c r="AC211" i="20"/>
  <c r="EU211" i="20"/>
  <c r="EJ211" i="20"/>
  <c r="DF211" i="20"/>
  <c r="CH211" i="20"/>
  <c r="BI211" i="20"/>
  <c r="AU211" i="20"/>
  <c r="Z211" i="20"/>
  <c r="EH211" i="20"/>
  <c r="CA211" i="20"/>
  <c r="AT211" i="20"/>
  <c r="FF211" i="20"/>
  <c r="DS211" i="20"/>
  <c r="BZ211" i="20"/>
  <c r="AS211" i="20"/>
  <c r="FC211" i="20"/>
  <c r="DP211" i="20"/>
  <c r="BW211" i="20"/>
  <c r="AR211" i="20"/>
  <c r="FB211" i="20"/>
  <c r="DO211" i="20"/>
  <c r="BV211" i="20"/>
  <c r="AP211" i="20"/>
  <c r="DC211" i="20"/>
  <c r="X211" i="20"/>
  <c r="DB211" i="20"/>
  <c r="U211" i="20"/>
  <c r="CX211" i="20"/>
  <c r="T211" i="20"/>
  <c r="CQ211" i="20"/>
  <c r="S211" i="20"/>
  <c r="ET211" i="20"/>
  <c r="ES211" i="20"/>
  <c r="ER211" i="20"/>
  <c r="EP211" i="20"/>
  <c r="BH211" i="20"/>
  <c r="BC211" i="20"/>
  <c r="BF211" i="20"/>
  <c r="BB211" i="20"/>
  <c r="CV55" i="20"/>
  <c r="BT55" i="20"/>
  <c r="CW87" i="20"/>
  <c r="CV87" i="20"/>
  <c r="BU210" i="20"/>
  <c r="CR210" i="20"/>
  <c r="DR180" i="20"/>
  <c r="M180" i="20"/>
  <c r="AM180" i="20"/>
  <c r="DX180" i="20"/>
  <c r="CZ180" i="20"/>
  <c r="AK180" i="20"/>
  <c r="AE55" i="20"/>
  <c r="DX55" i="20"/>
  <c r="AA180" i="20"/>
  <c r="DD55" i="20"/>
  <c r="DR55" i="20"/>
  <c r="AD55" i="20"/>
  <c r="AN55" i="20"/>
  <c r="L55" i="20"/>
  <c r="AJ180" i="20"/>
  <c r="O180" i="20"/>
  <c r="A56" i="20"/>
  <c r="N180" i="20"/>
  <c r="DA180" i="20"/>
  <c r="EA180" i="20"/>
  <c r="DE180" i="20"/>
  <c r="DT180" i="20"/>
  <c r="DI180" i="20"/>
  <c r="DU180" i="20"/>
  <c r="AH117" i="20"/>
  <c r="N55" i="20"/>
  <c r="O55" i="20"/>
  <c r="K55" i="20"/>
  <c r="AA55" i="20"/>
  <c r="AG180" i="20"/>
  <c r="AB55" i="20"/>
  <c r="EA55" i="20"/>
  <c r="AE180" i="20"/>
  <c r="L180" i="20"/>
  <c r="DZ180" i="20"/>
  <c r="DI55" i="20"/>
  <c r="DH55" i="20"/>
  <c r="AD180" i="20"/>
  <c r="DZ55" i="20"/>
  <c r="DU55" i="20"/>
  <c r="AH180" i="20"/>
  <c r="DT55" i="20"/>
  <c r="EF212" i="20"/>
  <c r="B213" i="20"/>
  <c r="EE212" i="20"/>
  <c r="ED212" i="20"/>
  <c r="D57" i="20"/>
  <c r="A57" i="20" s="1"/>
  <c r="F56" i="20"/>
  <c r="DA55" i="20"/>
  <c r="AJ55" i="20"/>
  <c r="DQ55" i="20"/>
  <c r="AM55" i="20"/>
  <c r="EE181" i="20"/>
  <c r="B182" i="20"/>
  <c r="A182" i="20" s="1"/>
  <c r="ED181" i="20"/>
  <c r="EF181" i="20"/>
  <c r="AA117" i="20"/>
  <c r="DT117" i="20"/>
  <c r="DU117" i="20"/>
  <c r="DR117" i="20"/>
  <c r="DD117" i="20"/>
  <c r="DE117" i="20"/>
  <c r="M117" i="20"/>
  <c r="DQ117" i="20"/>
  <c r="AG117" i="20"/>
  <c r="AM117" i="20"/>
  <c r="DA117" i="20"/>
  <c r="AD117" i="20"/>
  <c r="AJ117" i="20"/>
  <c r="N117" i="20"/>
  <c r="DX117" i="20"/>
  <c r="O117" i="20"/>
  <c r="AE117" i="20"/>
  <c r="AN117" i="20"/>
  <c r="AB117" i="20"/>
  <c r="AK117" i="20"/>
  <c r="DH117" i="20"/>
  <c r="DI117" i="20"/>
  <c r="L117" i="20"/>
  <c r="DZ117" i="20"/>
  <c r="EA117" i="20"/>
  <c r="DW117" i="20"/>
  <c r="CZ117" i="20"/>
  <c r="K117" i="20"/>
  <c r="F118" i="20"/>
  <c r="D119" i="20"/>
  <c r="A118" i="20"/>
  <c r="DR210" i="20"/>
  <c r="DI210" i="20"/>
  <c r="AA87" i="20"/>
  <c r="DQ210" i="20"/>
  <c r="AG242" i="20"/>
  <c r="AA242" i="20"/>
  <c r="DH210" i="20"/>
  <c r="CZ210" i="20"/>
  <c r="DX87" i="20"/>
  <c r="DQ242" i="20"/>
  <c r="DD210" i="20"/>
  <c r="AB210" i="20"/>
  <c r="DW242" i="20"/>
  <c r="AE87" i="20"/>
  <c r="AM210" i="20"/>
  <c r="DR242" i="20"/>
  <c r="M242" i="20"/>
  <c r="AJ26" i="20"/>
  <c r="Z30" i="10" s="1"/>
  <c r="DT242" i="20"/>
  <c r="O210" i="20"/>
  <c r="AG210" i="20"/>
  <c r="AH210" i="20"/>
  <c r="AK210" i="20"/>
  <c r="DI242" i="20"/>
  <c r="L210" i="20"/>
  <c r="AB87" i="20"/>
  <c r="M210" i="20"/>
  <c r="O242" i="20"/>
  <c r="DE210" i="20"/>
  <c r="N210" i="20"/>
  <c r="DA210" i="20"/>
  <c r="DH242" i="20"/>
  <c r="DD242" i="20"/>
  <c r="AA210" i="20"/>
  <c r="L87" i="20"/>
  <c r="N26" i="20"/>
  <c r="M30" i="30" s="1"/>
  <c r="K26" i="20"/>
  <c r="J30" i="30" s="1"/>
  <c r="AM242" i="20"/>
  <c r="L242" i="20"/>
  <c r="AE242" i="20"/>
  <c r="B244" i="20"/>
  <c r="ED243" i="20"/>
  <c r="A243" i="20"/>
  <c r="DZ210" i="20"/>
  <c r="DX210" i="20"/>
  <c r="DU210" i="20"/>
  <c r="N242" i="20"/>
  <c r="L26" i="20"/>
  <c r="K30" i="30" s="1"/>
  <c r="DZ242" i="20"/>
  <c r="DU242" i="20"/>
  <c r="AH242" i="20"/>
  <c r="AD242" i="20"/>
  <c r="F88" i="20"/>
  <c r="D89" i="20"/>
  <c r="EA210" i="20"/>
  <c r="AE210" i="20"/>
  <c r="DT210" i="20"/>
  <c r="AE26" i="20"/>
  <c r="O30" i="10" s="1"/>
  <c r="K242" i="20"/>
  <c r="AJ210" i="20"/>
  <c r="CZ242" i="20"/>
  <c r="EA242" i="20"/>
  <c r="AN210" i="20"/>
  <c r="K210" i="20"/>
  <c r="AK242" i="20"/>
  <c r="AJ242" i="20"/>
  <c r="AB242" i="20"/>
  <c r="DW210" i="20"/>
  <c r="AN242" i="20"/>
  <c r="DE242" i="20"/>
  <c r="DA242" i="20"/>
  <c r="DX242" i="20"/>
  <c r="EE242" i="20"/>
  <c r="EF242" i="20"/>
  <c r="AD210" i="20"/>
  <c r="F211" i="20"/>
  <c r="D212" i="20"/>
  <c r="A211" i="20"/>
  <c r="B35" i="44"/>
  <c r="AM26" i="20"/>
  <c r="AF30" i="10" s="1"/>
  <c r="AA26" i="20"/>
  <c r="H30" i="10" s="1"/>
  <c r="M26" i="20"/>
  <c r="L30" i="30" s="1"/>
  <c r="DR26" i="20"/>
  <c r="I30" i="33" s="1"/>
  <c r="AD26" i="20"/>
  <c r="N30" i="10" s="1"/>
  <c r="DW87" i="20"/>
  <c r="F27" i="20"/>
  <c r="D28" i="20"/>
  <c r="DE26" i="20"/>
  <c r="I30" i="32" s="1"/>
  <c r="D183" i="20"/>
  <c r="F182" i="20"/>
  <c r="DD26" i="20"/>
  <c r="H30" i="32" s="1"/>
  <c r="DX26" i="20"/>
  <c r="U30" i="33" s="1"/>
  <c r="CZ87" i="20"/>
  <c r="DQ26" i="20"/>
  <c r="H30" i="33" s="1"/>
  <c r="EA26" i="20"/>
  <c r="AA30" i="33" s="1"/>
  <c r="K87" i="20"/>
  <c r="DI26" i="20"/>
  <c r="L30" i="43" s="1"/>
  <c r="AK26" i="20"/>
  <c r="AA30" i="10" s="1"/>
  <c r="EE57" i="20"/>
  <c r="B58" i="20"/>
  <c r="EF57" i="20"/>
  <c r="ED57" i="20"/>
  <c r="DW26" i="20"/>
  <c r="T30" i="33" s="1"/>
  <c r="AN26" i="20"/>
  <c r="AG30" i="10" s="1"/>
  <c r="AG26" i="20"/>
  <c r="T30" i="10" s="1"/>
  <c r="B121" i="20"/>
  <c r="EF120" i="20"/>
  <c r="ED120" i="20"/>
  <c r="EE120" i="20"/>
  <c r="DZ26" i="20"/>
  <c r="Z30" i="33" s="1"/>
  <c r="DH26" i="20"/>
  <c r="K30" i="43" s="1"/>
  <c r="CZ26" i="20"/>
  <c r="R30" i="32" s="1"/>
  <c r="DE87" i="20"/>
  <c r="O26" i="20"/>
  <c r="N30" i="30" s="1"/>
  <c r="B28" i="20"/>
  <c r="EF27" i="20"/>
  <c r="ED27" i="20"/>
  <c r="A27" i="20"/>
  <c r="EE27" i="20"/>
  <c r="DA26" i="20"/>
  <c r="S30" i="32" s="1"/>
  <c r="AH26" i="20"/>
  <c r="U30" i="10" s="1"/>
  <c r="DT26" i="20"/>
  <c r="N30" i="33" s="1"/>
  <c r="AB26" i="20"/>
  <c r="I30" i="10" s="1"/>
  <c r="DU26" i="20"/>
  <c r="O30" i="33" s="1"/>
  <c r="DA87" i="20"/>
  <c r="DR87" i="20"/>
  <c r="AD87" i="20"/>
  <c r="DH87" i="20"/>
  <c r="AH87" i="20"/>
  <c r="DI87" i="20"/>
  <c r="DZ87" i="20"/>
  <c r="EE150" i="20"/>
  <c r="ED150" i="20"/>
  <c r="B151" i="20"/>
  <c r="EF150" i="20"/>
  <c r="DT87" i="20"/>
  <c r="AG87" i="20"/>
  <c r="DQ87" i="20"/>
  <c r="EA87" i="20"/>
  <c r="DU87" i="20"/>
  <c r="AK87" i="20"/>
  <c r="AM87" i="20"/>
  <c r="D246" i="20"/>
  <c r="F245" i="20"/>
  <c r="DD87" i="20"/>
  <c r="EF88" i="20"/>
  <c r="A88" i="20"/>
  <c r="EE88" i="20"/>
  <c r="ED88" i="20"/>
  <c r="B89" i="20"/>
  <c r="M87" i="20"/>
  <c r="N87" i="20"/>
  <c r="O87" i="20"/>
  <c r="AN87" i="20"/>
  <c r="AJ87" i="20"/>
  <c r="AD149" i="20" l="1"/>
  <c r="CR211" i="20"/>
  <c r="AJ56" i="20"/>
  <c r="BX181" i="20"/>
  <c r="BL181" i="20"/>
  <c r="BL88" i="20"/>
  <c r="BY181" i="20"/>
  <c r="DT56" i="20"/>
  <c r="CO181" i="20"/>
  <c r="CG27" i="20"/>
  <c r="CN181" i="20"/>
  <c r="CF181" i="20"/>
  <c r="DD149" i="20"/>
  <c r="CS27" i="20"/>
  <c r="M181" i="20"/>
  <c r="CF27" i="20"/>
  <c r="BT181" i="20"/>
  <c r="CL182" i="20"/>
  <c r="EV182" i="20"/>
  <c r="AA56" i="20"/>
  <c r="BG182" i="20"/>
  <c r="Y31" i="10"/>
  <c r="Q31" i="29"/>
  <c r="M31" i="10"/>
  <c r="E31" i="30"/>
  <c r="G31" i="43"/>
  <c r="T31" i="31"/>
  <c r="DN182" i="20"/>
  <c r="FD182" i="20"/>
  <c r="BS182" i="20"/>
  <c r="K31" i="33"/>
  <c r="M31" i="33"/>
  <c r="Q31" i="31"/>
  <c r="J31" i="29"/>
  <c r="K31" i="10"/>
  <c r="S31" i="33"/>
  <c r="BB182" i="20"/>
  <c r="ES182" i="20"/>
  <c r="CE182" i="20"/>
  <c r="FG182" i="20"/>
  <c r="E31" i="29"/>
  <c r="AC31" i="10"/>
  <c r="Q31" i="32"/>
  <c r="U31" i="31"/>
  <c r="W31" i="31"/>
  <c r="AE31" i="10"/>
  <c r="G31" i="30"/>
  <c r="AC31" i="33"/>
  <c r="FB182" i="20"/>
  <c r="T182" i="20"/>
  <c r="CU182" i="20"/>
  <c r="K31" i="29"/>
  <c r="G31" i="29"/>
  <c r="X31" i="31"/>
  <c r="P31" i="29"/>
  <c r="AA31" i="31"/>
  <c r="Q31" i="10"/>
  <c r="Y31" i="33"/>
  <c r="O31" i="32"/>
  <c r="EL182" i="20"/>
  <c r="AU182" i="20"/>
  <c r="X182" i="20"/>
  <c r="S31" i="31"/>
  <c r="I31" i="30"/>
  <c r="E31" i="33"/>
  <c r="AC182" i="20"/>
  <c r="BK182" i="20"/>
  <c r="AP182" i="20"/>
  <c r="J31" i="43"/>
  <c r="G31" i="33"/>
  <c r="S31" i="10"/>
  <c r="E31" i="43"/>
  <c r="E31" i="32"/>
  <c r="W31" i="10"/>
  <c r="BC182" i="20"/>
  <c r="AV182" i="20"/>
  <c r="EH182" i="20"/>
  <c r="E31" i="10"/>
  <c r="Z31" i="31"/>
  <c r="AI31" i="10"/>
  <c r="Q31" i="33"/>
  <c r="G31" i="32"/>
  <c r="Y31" i="31"/>
  <c r="O31" i="29"/>
  <c r="CA182" i="20"/>
  <c r="BD182" i="20"/>
  <c r="EP182" i="20"/>
  <c r="DX56" i="20"/>
  <c r="L31" i="29"/>
  <c r="R31" i="31"/>
  <c r="G31" i="10"/>
  <c r="AK31" i="10"/>
  <c r="W31" i="33"/>
  <c r="CC88" i="20"/>
  <c r="AD56" i="20"/>
  <c r="DH56" i="20"/>
  <c r="DH181" i="20"/>
  <c r="K56" i="20"/>
  <c r="CW181" i="20"/>
  <c r="CV181" i="20"/>
  <c r="AJ149" i="20"/>
  <c r="DQ149" i="20"/>
  <c r="DE56" i="20"/>
  <c r="U31" i="29"/>
  <c r="S31" i="29"/>
  <c r="H31" i="29"/>
  <c r="T31" i="29"/>
  <c r="AG56" i="20"/>
  <c r="CB181" i="20"/>
  <c r="BU27" i="20"/>
  <c r="BM27" i="20"/>
  <c r="M56" i="20"/>
  <c r="O56" i="20"/>
  <c r="BT27" i="20"/>
  <c r="BY27" i="20"/>
  <c r="CS181" i="20"/>
  <c r="BQ149" i="20"/>
  <c r="AA149" i="20"/>
  <c r="DA149" i="20"/>
  <c r="CZ56" i="20"/>
  <c r="DH149" i="20"/>
  <c r="K149" i="20"/>
  <c r="CJ27" i="20"/>
  <c r="M149" i="20"/>
  <c r="N149" i="20"/>
  <c r="AG149" i="20"/>
  <c r="DX149" i="20"/>
  <c r="DW56" i="20"/>
  <c r="CW243" i="20"/>
  <c r="CS56" i="20"/>
  <c r="CJ243" i="20"/>
  <c r="CK118" i="20"/>
  <c r="O149" i="20"/>
  <c r="CZ149" i="20"/>
  <c r="DU56" i="20"/>
  <c r="N56" i="20"/>
  <c r="AB56" i="20"/>
  <c r="AH149" i="20"/>
  <c r="BM181" i="20"/>
  <c r="DI149" i="20"/>
  <c r="L149" i="20"/>
  <c r="EA149" i="20"/>
  <c r="DA56" i="20"/>
  <c r="CV243" i="20"/>
  <c r="BQ27" i="20"/>
  <c r="AB149" i="20"/>
  <c r="DE149" i="20"/>
  <c r="AK149" i="20"/>
  <c r="DT149" i="20"/>
  <c r="DU149" i="20"/>
  <c r="CG181" i="20"/>
  <c r="CB243" i="20"/>
  <c r="BU211" i="20"/>
  <c r="BT56" i="20"/>
  <c r="CG118" i="20"/>
  <c r="CK56" i="20"/>
  <c r="BM88" i="20"/>
  <c r="CS243" i="20"/>
  <c r="AJ118" i="20"/>
  <c r="DW149" i="20"/>
  <c r="BT88" i="20"/>
  <c r="BM243" i="20"/>
  <c r="BP27" i="20"/>
  <c r="CV118" i="20"/>
  <c r="BT118" i="20"/>
  <c r="BP149" i="20"/>
  <c r="CJ56" i="20"/>
  <c r="CK243" i="20"/>
  <c r="AE149" i="20"/>
  <c r="BQ181" i="20"/>
  <c r="BQ243" i="20"/>
  <c r="CJ118" i="20"/>
  <c r="CG149" i="20"/>
  <c r="CF149" i="20"/>
  <c r="BQ211" i="20"/>
  <c r="BU118" i="20"/>
  <c r="DR149" i="20"/>
  <c r="BU243" i="20"/>
  <c r="BP211" i="20"/>
  <c r="CG211" i="20"/>
  <c r="CF211" i="20"/>
  <c r="CW118" i="20"/>
  <c r="CG56" i="20"/>
  <c r="CF56" i="20"/>
  <c r="AH56" i="20"/>
  <c r="BT243" i="20"/>
  <c r="BQ118" i="20"/>
  <c r="AH118" i="20"/>
  <c r="BY149" i="20"/>
  <c r="DZ149" i="20"/>
  <c r="BP56" i="20"/>
  <c r="CR243" i="20"/>
  <c r="CR27" i="20"/>
  <c r="AN149" i="20"/>
  <c r="BU181" i="20"/>
  <c r="AM149" i="20"/>
  <c r="BL118" i="20"/>
  <c r="BV182" i="20"/>
  <c r="EJ182" i="20"/>
  <c r="FA182" i="20"/>
  <c r="AR182" i="20"/>
  <c r="CM182" i="20"/>
  <c r="ET182" i="20"/>
  <c r="V182" i="20"/>
  <c r="DV182" i="20"/>
  <c r="BE182" i="20"/>
  <c r="FE182" i="20"/>
  <c r="CX182" i="20"/>
  <c r="AQ182" i="20"/>
  <c r="EQ182" i="20"/>
  <c r="CN27" i="20"/>
  <c r="CA244" i="20"/>
  <c r="EL244" i="20"/>
  <c r="AF244" i="20"/>
  <c r="BW244" i="20"/>
  <c r="EQ244" i="20"/>
  <c r="AQ244" i="20"/>
  <c r="CU244" i="20"/>
  <c r="EZ244" i="20"/>
  <c r="AX244" i="20"/>
  <c r="AL244" i="20"/>
  <c r="BF244" i="20"/>
  <c r="BD244" i="20"/>
  <c r="BK244" i="20"/>
  <c r="DP244" i="20"/>
  <c r="T244" i="20"/>
  <c r="BI244" i="20"/>
  <c r="EI244" i="20"/>
  <c r="Y244" i="20"/>
  <c r="CE244" i="20"/>
  <c r="DV244" i="20"/>
  <c r="R244" i="20"/>
  <c r="EN244" i="20"/>
  <c r="H244" i="20"/>
  <c r="AV244" i="20"/>
  <c r="FC244" i="20"/>
  <c r="BC244" i="20"/>
  <c r="DF244" i="20"/>
  <c r="FA244" i="20"/>
  <c r="BA244" i="20"/>
  <c r="DM244" i="20"/>
  <c r="Q244" i="20"/>
  <c r="BO244" i="20"/>
  <c r="CH244" i="20"/>
  <c r="EP244" i="20"/>
  <c r="BV244" i="20"/>
  <c r="EH244" i="20"/>
  <c r="FF244" i="20"/>
  <c r="EU244" i="20"/>
  <c r="AU244" i="20"/>
  <c r="CP244" i="20"/>
  <c r="ES244" i="20"/>
  <c r="AS244" i="20"/>
  <c r="CY244" i="20"/>
  <c r="FE244" i="20"/>
  <c r="BE244" i="20"/>
  <c r="AZ244" i="20"/>
  <c r="DB244" i="20"/>
  <c r="Z244" i="20"/>
  <c r="J244" i="20"/>
  <c r="FD244" i="20"/>
  <c r="EM244" i="20"/>
  <c r="AI244" i="20"/>
  <c r="BZ244" i="20"/>
  <c r="EK244" i="20"/>
  <c r="AC244" i="20"/>
  <c r="CI244" i="20"/>
  <c r="EW244" i="20"/>
  <c r="CK244" i="20" s="1"/>
  <c r="AW244" i="20"/>
  <c r="V244" i="20"/>
  <c r="BN244" i="20"/>
  <c r="EJ244" i="20"/>
  <c r="DJ244" i="20"/>
  <c r="AR244" i="20"/>
  <c r="DS244" i="20"/>
  <c r="U244" i="20"/>
  <c r="BJ244" i="20"/>
  <c r="DO244" i="20"/>
  <c r="S244" i="20"/>
  <c r="BS244" i="20"/>
  <c r="EO244" i="20"/>
  <c r="AO244" i="20"/>
  <c r="EX244" i="20"/>
  <c r="AP244" i="20"/>
  <c r="BR244" i="20"/>
  <c r="CX244" i="20"/>
  <c r="EV244" i="20"/>
  <c r="DG244" i="20"/>
  <c r="FB244" i="20"/>
  <c r="BB244" i="20"/>
  <c r="DC244" i="20"/>
  <c r="FG244" i="20"/>
  <c r="BG244" i="20"/>
  <c r="DY244" i="20"/>
  <c r="W244" i="20"/>
  <c r="DN244" i="20"/>
  <c r="ER244" i="20"/>
  <c r="X244" i="20"/>
  <c r="BH244" i="20"/>
  <c r="CQ244" i="20"/>
  <c r="ET244" i="20"/>
  <c r="AT244" i="20"/>
  <c r="CM244" i="20"/>
  <c r="EY244" i="20"/>
  <c r="AY244" i="20"/>
  <c r="DK244" i="20"/>
  <c r="I244" i="20"/>
  <c r="CD244" i="20"/>
  <c r="CL244" i="20"/>
  <c r="DL244" i="20"/>
  <c r="CT244" i="20"/>
  <c r="EZ182" i="20"/>
  <c r="AF182" i="20"/>
  <c r="AI182" i="20"/>
  <c r="BH182" i="20"/>
  <c r="DO182" i="20"/>
  <c r="U182" i="20"/>
  <c r="AL182" i="20"/>
  <c r="EN182" i="20"/>
  <c r="BO182" i="20"/>
  <c r="J182" i="20"/>
  <c r="DL182" i="20"/>
  <c r="AY182" i="20"/>
  <c r="EY182" i="20"/>
  <c r="CR88" i="20"/>
  <c r="BP181" i="20"/>
  <c r="CG243" i="20"/>
  <c r="CC27" i="20"/>
  <c r="CK181" i="20"/>
  <c r="BY118" i="20"/>
  <c r="BU149" i="20"/>
  <c r="BZ182" i="20"/>
  <c r="CB182" i="20" s="1"/>
  <c r="BA182" i="20"/>
  <c r="DG182" i="20"/>
  <c r="ER182" i="20"/>
  <c r="AT182" i="20"/>
  <c r="CQ182" i="20"/>
  <c r="BN182" i="20"/>
  <c r="I182" i="20"/>
  <c r="DK182" i="20"/>
  <c r="AX182" i="20"/>
  <c r="EX182" i="20"/>
  <c r="CI182" i="20"/>
  <c r="BX243" i="20"/>
  <c r="BY243" i="20"/>
  <c r="CC243" i="20"/>
  <c r="CV27" i="20"/>
  <c r="DB182" i="20"/>
  <c r="BW182" i="20"/>
  <c r="EM182" i="20"/>
  <c r="S182" i="20"/>
  <c r="BJ182" i="20"/>
  <c r="DS182" i="20"/>
  <c r="CD182" i="20"/>
  <c r="CG182" i="20" s="1"/>
  <c r="W182" i="20"/>
  <c r="DY182" i="20"/>
  <c r="BF182" i="20"/>
  <c r="FF182" i="20"/>
  <c r="CY182" i="20"/>
  <c r="CB88" i="20"/>
  <c r="CO88" i="20"/>
  <c r="BX88" i="20"/>
  <c r="CW27" i="20"/>
  <c r="CV211" i="20"/>
  <c r="CR118" i="20"/>
  <c r="CV149" i="20"/>
  <c r="BT149" i="20"/>
  <c r="DF182" i="20"/>
  <c r="DC182" i="20"/>
  <c r="FC182" i="20"/>
  <c r="AS182" i="20"/>
  <c r="CP182" i="20"/>
  <c r="EU182" i="20"/>
  <c r="CT182" i="20"/>
  <c r="AO182" i="20"/>
  <c r="EO182" i="20"/>
  <c r="BR182" i="20"/>
  <c r="Q182" i="20"/>
  <c r="DM182" i="20"/>
  <c r="BM56" i="20"/>
  <c r="CN243" i="20"/>
  <c r="CF243" i="20"/>
  <c r="BP243" i="20"/>
  <c r="CJ181" i="20"/>
  <c r="DV28" i="20"/>
  <c r="DJ28" i="20"/>
  <c r="CT28" i="20"/>
  <c r="CD28" i="20"/>
  <c r="BN28" i="20"/>
  <c r="BD28" i="20"/>
  <c r="AV28" i="20"/>
  <c r="AL28" i="20"/>
  <c r="V28" i="20"/>
  <c r="H28" i="20"/>
  <c r="DS28" i="20"/>
  <c r="DG28" i="20"/>
  <c r="CQ28" i="20"/>
  <c r="CA28" i="20"/>
  <c r="BK28" i="20"/>
  <c r="BC28" i="20"/>
  <c r="AU28" i="20"/>
  <c r="AI28" i="20"/>
  <c r="U28" i="20"/>
  <c r="DP28" i="20"/>
  <c r="DF28" i="20"/>
  <c r="CP28" i="20"/>
  <c r="BZ28" i="20"/>
  <c r="BJ28" i="20"/>
  <c r="BB28" i="20"/>
  <c r="AT28" i="20"/>
  <c r="AF28" i="20"/>
  <c r="T28" i="20"/>
  <c r="DM28" i="20"/>
  <c r="CY28" i="20"/>
  <c r="CI28" i="20"/>
  <c r="BS28" i="20"/>
  <c r="BG28" i="20"/>
  <c r="AY28" i="20"/>
  <c r="AQ28" i="20"/>
  <c r="Y28" i="20"/>
  <c r="Q28" i="20"/>
  <c r="DL28" i="20"/>
  <c r="CX28" i="20"/>
  <c r="CH28" i="20"/>
  <c r="BR28" i="20"/>
  <c r="BF28" i="20"/>
  <c r="AX28" i="20"/>
  <c r="AP28" i="20"/>
  <c r="X28" i="20"/>
  <c r="J28" i="20"/>
  <c r="DY28" i="20"/>
  <c r="CL28" i="20"/>
  <c r="BA28" i="20"/>
  <c r="W28" i="20"/>
  <c r="DO28" i="20"/>
  <c r="CE28" i="20"/>
  <c r="CF28" i="20" s="1"/>
  <c r="AZ28" i="20"/>
  <c r="S28" i="20"/>
  <c r="DN28" i="20"/>
  <c r="BW28" i="20"/>
  <c r="AW28" i="20"/>
  <c r="R28" i="20"/>
  <c r="DK28" i="20"/>
  <c r="BV28" i="20"/>
  <c r="AS28" i="20"/>
  <c r="I28" i="20"/>
  <c r="DC28" i="20"/>
  <c r="BO28" i="20"/>
  <c r="AR28" i="20"/>
  <c r="DB28" i="20"/>
  <c r="BI28" i="20"/>
  <c r="AO28" i="20"/>
  <c r="CU28" i="20"/>
  <c r="BH28" i="20"/>
  <c r="AC28" i="20"/>
  <c r="Z28" i="20"/>
  <c r="CM28" i="20"/>
  <c r="BE28" i="20"/>
  <c r="FB28" i="20"/>
  <c r="EX28" i="20"/>
  <c r="FA28" i="20"/>
  <c r="EN28" i="20"/>
  <c r="FF28" i="20"/>
  <c r="EM28" i="20"/>
  <c r="EV28" i="20"/>
  <c r="EU28" i="20"/>
  <c r="FD28" i="20"/>
  <c r="EO28" i="20"/>
  <c r="EL28" i="20"/>
  <c r="EH28" i="20"/>
  <c r="EY28" i="20"/>
  <c r="ER28" i="20"/>
  <c r="EK28" i="20"/>
  <c r="ET28" i="20"/>
  <c r="EP28" i="20"/>
  <c r="FG28" i="20"/>
  <c r="EZ28" i="20"/>
  <c r="ES28" i="20"/>
  <c r="EI28" i="20"/>
  <c r="EQ28" i="20"/>
  <c r="BM28" i="20" s="1"/>
  <c r="EW28" i="20"/>
  <c r="EJ28" i="20"/>
  <c r="FC28" i="20"/>
  <c r="FE28" i="20"/>
  <c r="CW149" i="20"/>
  <c r="AZ182" i="20"/>
  <c r="Z182" i="20"/>
  <c r="EK182" i="20"/>
  <c r="R182" i="20"/>
  <c r="BI182" i="20"/>
  <c r="DP182" i="20"/>
  <c r="H182" i="20"/>
  <c r="DJ182" i="20"/>
  <c r="AW182" i="20"/>
  <c r="EW182" i="20"/>
  <c r="CH182" i="20"/>
  <c r="Y182" i="20"/>
  <c r="EI182" i="20"/>
  <c r="CO243" i="20"/>
  <c r="BL243" i="20"/>
  <c r="CB27" i="20"/>
  <c r="BL27" i="20"/>
  <c r="BX27" i="20"/>
  <c r="CS211" i="20"/>
  <c r="CB118" i="20"/>
  <c r="BX149" i="20"/>
  <c r="CO149" i="20"/>
  <c r="CJ149" i="20"/>
  <c r="CW88" i="20"/>
  <c r="BX56" i="20"/>
  <c r="CB56" i="20"/>
  <c r="FC119" i="20"/>
  <c r="EU119" i="20"/>
  <c r="EM119" i="20"/>
  <c r="DS119" i="20"/>
  <c r="DG119" i="20"/>
  <c r="CQ119" i="20"/>
  <c r="CA119" i="20"/>
  <c r="BK119" i="20"/>
  <c r="BC119" i="20"/>
  <c r="AU119" i="20"/>
  <c r="AI119" i="20"/>
  <c r="U119" i="20"/>
  <c r="FB119" i="20"/>
  <c r="ET119" i="20"/>
  <c r="EL119" i="20"/>
  <c r="DP119" i="20"/>
  <c r="DF119" i="20"/>
  <c r="CP119" i="20"/>
  <c r="BZ119" i="20"/>
  <c r="BJ119" i="20"/>
  <c r="BB119" i="20"/>
  <c r="AT119" i="20"/>
  <c r="AF119" i="20"/>
  <c r="T119" i="20"/>
  <c r="FA119" i="20"/>
  <c r="ES119" i="20"/>
  <c r="EK119" i="20"/>
  <c r="DO119" i="20"/>
  <c r="DC119" i="20"/>
  <c r="CM119" i="20"/>
  <c r="BW119" i="20"/>
  <c r="BI119" i="20"/>
  <c r="BA119" i="20"/>
  <c r="AS119" i="20"/>
  <c r="AC119" i="20"/>
  <c r="S119" i="20"/>
  <c r="EZ119" i="20"/>
  <c r="ER119" i="20"/>
  <c r="EJ119" i="20"/>
  <c r="DN119" i="20"/>
  <c r="DB119" i="20"/>
  <c r="CL119" i="20"/>
  <c r="BV119" i="20"/>
  <c r="BH119" i="20"/>
  <c r="AZ119" i="20"/>
  <c r="AR119" i="20"/>
  <c r="Z119" i="20"/>
  <c r="R119" i="20"/>
  <c r="FE119" i="20"/>
  <c r="EW119" i="20"/>
  <c r="EO119" i="20"/>
  <c r="DY119" i="20"/>
  <c r="DK119" i="20"/>
  <c r="CU119" i="20"/>
  <c r="CE119" i="20"/>
  <c r="BO119" i="20"/>
  <c r="BE119" i="20"/>
  <c r="AW119" i="20"/>
  <c r="AO119" i="20"/>
  <c r="W119" i="20"/>
  <c r="I119" i="20"/>
  <c r="EX119" i="20"/>
  <c r="DM119" i="20"/>
  <c r="CD119" i="20"/>
  <c r="AX119" i="20"/>
  <c r="EV119" i="20"/>
  <c r="DL119" i="20"/>
  <c r="BS119" i="20"/>
  <c r="AV119" i="20"/>
  <c r="J119" i="20"/>
  <c r="EQ119" i="20"/>
  <c r="DJ119" i="20"/>
  <c r="BR119" i="20"/>
  <c r="AQ119" i="20"/>
  <c r="H119" i="20"/>
  <c r="EP119" i="20"/>
  <c r="CY119" i="20"/>
  <c r="BN119" i="20"/>
  <c r="AP119" i="20"/>
  <c r="FG119" i="20"/>
  <c r="EN119" i="20"/>
  <c r="CX119" i="20"/>
  <c r="BG119" i="20"/>
  <c r="AL119" i="20"/>
  <c r="FF119" i="20"/>
  <c r="EI119" i="20"/>
  <c r="CT119" i="20"/>
  <c r="BF119" i="20"/>
  <c r="Y119" i="20"/>
  <c r="CI119" i="20"/>
  <c r="CH119" i="20"/>
  <c r="BD119" i="20"/>
  <c r="AY119" i="20"/>
  <c r="FD119" i="20"/>
  <c r="X119" i="20"/>
  <c r="EY119" i="20"/>
  <c r="V119" i="20"/>
  <c r="EH119" i="20"/>
  <c r="DV119" i="20"/>
  <c r="Q119" i="20"/>
  <c r="FC150" i="20"/>
  <c r="EU150" i="20"/>
  <c r="EM150" i="20"/>
  <c r="DS150" i="20"/>
  <c r="DG150" i="20"/>
  <c r="CQ150" i="20"/>
  <c r="CA150" i="20"/>
  <c r="BK150" i="20"/>
  <c r="BC150" i="20"/>
  <c r="AU150" i="20"/>
  <c r="AI150" i="20"/>
  <c r="U150" i="20"/>
  <c r="FB150" i="20"/>
  <c r="ET150" i="20"/>
  <c r="EL150" i="20"/>
  <c r="DP150" i="20"/>
  <c r="DF150" i="20"/>
  <c r="CP150" i="20"/>
  <c r="BZ150" i="20"/>
  <c r="BJ150" i="20"/>
  <c r="BB150" i="20"/>
  <c r="AT150" i="20"/>
  <c r="AF150" i="20"/>
  <c r="T150" i="20"/>
  <c r="FA150" i="20"/>
  <c r="DI150" i="20" s="1"/>
  <c r="ES150" i="20"/>
  <c r="EK150" i="20"/>
  <c r="DO150" i="20"/>
  <c r="DC150" i="20"/>
  <c r="CM150" i="20"/>
  <c r="BW150" i="20"/>
  <c r="BI150" i="20"/>
  <c r="BA150" i="20"/>
  <c r="AS150" i="20"/>
  <c r="AC150" i="20"/>
  <c r="S150" i="20"/>
  <c r="EZ150" i="20"/>
  <c r="ER150" i="20"/>
  <c r="EJ150" i="20"/>
  <c r="DN150" i="20"/>
  <c r="DB150" i="20"/>
  <c r="CL150" i="20"/>
  <c r="BV150" i="20"/>
  <c r="BH150" i="20"/>
  <c r="AZ150" i="20"/>
  <c r="AR150" i="20"/>
  <c r="Z150" i="20"/>
  <c r="R150" i="20"/>
  <c r="FG150" i="20"/>
  <c r="EY150" i="20"/>
  <c r="CS150" i="20" s="1"/>
  <c r="EQ150" i="20"/>
  <c r="EI150" i="20"/>
  <c r="DM150" i="20"/>
  <c r="CY150" i="20"/>
  <c r="CI150" i="20"/>
  <c r="BS150" i="20"/>
  <c r="BG150" i="20"/>
  <c r="AY150" i="20"/>
  <c r="AQ150" i="20"/>
  <c r="Y150" i="20"/>
  <c r="Q150" i="20"/>
  <c r="FE150" i="20"/>
  <c r="EW150" i="20"/>
  <c r="EO150" i="20"/>
  <c r="DY150" i="20"/>
  <c r="DK150" i="20"/>
  <c r="CU150" i="20"/>
  <c r="CE150" i="20"/>
  <c r="BO150" i="20"/>
  <c r="BE150" i="20"/>
  <c r="AW150" i="20"/>
  <c r="AO150" i="20"/>
  <c r="W150" i="20"/>
  <c r="I150" i="20"/>
  <c r="EH150" i="20"/>
  <c r="BR150" i="20"/>
  <c r="X150" i="20"/>
  <c r="DV150" i="20"/>
  <c r="BN150" i="20"/>
  <c r="V150" i="20"/>
  <c r="FF150" i="20"/>
  <c r="DL150" i="20"/>
  <c r="BF150" i="20"/>
  <c r="J150" i="20"/>
  <c r="FD150" i="20"/>
  <c r="DJ150" i="20"/>
  <c r="BD150" i="20"/>
  <c r="H150" i="20"/>
  <c r="EX150" i="20"/>
  <c r="CX150" i="20"/>
  <c r="AX150" i="20"/>
  <c r="EP150" i="20"/>
  <c r="AN150" i="20" s="1"/>
  <c r="CH150" i="20"/>
  <c r="AP150" i="20"/>
  <c r="AV150" i="20"/>
  <c r="AL150" i="20"/>
  <c r="EV150" i="20"/>
  <c r="EN150" i="20"/>
  <c r="CT150" i="20"/>
  <c r="CD150" i="20"/>
  <c r="F150" i="20"/>
  <c r="D151" i="20"/>
  <c r="A151" i="20" s="1"/>
  <c r="CN149" i="20"/>
  <c r="CC149" i="20"/>
  <c r="BQ56" i="20"/>
  <c r="CN56" i="20"/>
  <c r="BY56" i="20"/>
  <c r="CR56" i="20"/>
  <c r="D247" i="20"/>
  <c r="F247" i="20" s="1"/>
  <c r="FF89" i="20"/>
  <c r="EX89" i="20"/>
  <c r="EP89" i="20"/>
  <c r="EH89" i="20"/>
  <c r="DL89" i="20"/>
  <c r="CX89" i="20"/>
  <c r="CH89" i="20"/>
  <c r="BR89" i="20"/>
  <c r="BF89" i="20"/>
  <c r="AX89" i="20"/>
  <c r="AP89" i="20"/>
  <c r="X89" i="20"/>
  <c r="J89" i="20"/>
  <c r="FE89" i="20"/>
  <c r="EW89" i="20"/>
  <c r="CK89" i="20" s="1"/>
  <c r="EO89" i="20"/>
  <c r="DY89" i="20"/>
  <c r="DK89" i="20"/>
  <c r="CU89" i="20"/>
  <c r="CE89" i="20"/>
  <c r="BO89" i="20"/>
  <c r="BE89" i="20"/>
  <c r="AW89" i="20"/>
  <c r="AO89" i="20"/>
  <c r="W89" i="20"/>
  <c r="I89" i="20"/>
  <c r="FD89" i="20"/>
  <c r="EV89" i="20"/>
  <c r="EN89" i="20"/>
  <c r="DV89" i="20"/>
  <c r="DJ89" i="20"/>
  <c r="CT89" i="20"/>
  <c r="CD89" i="20"/>
  <c r="BN89" i="20"/>
  <c r="BD89" i="20"/>
  <c r="AV89" i="20"/>
  <c r="AL89" i="20"/>
  <c r="V89" i="20"/>
  <c r="H89" i="20"/>
  <c r="FC89" i="20"/>
  <c r="EU89" i="20"/>
  <c r="EM89" i="20"/>
  <c r="DS89" i="20"/>
  <c r="DG89" i="20"/>
  <c r="CQ89" i="20"/>
  <c r="CA89" i="20"/>
  <c r="BK89" i="20"/>
  <c r="BC89" i="20"/>
  <c r="AU89" i="20"/>
  <c r="AI89" i="20"/>
  <c r="U89" i="20"/>
  <c r="FB89" i="20"/>
  <c r="ET89" i="20"/>
  <c r="EL89" i="20"/>
  <c r="DP89" i="20"/>
  <c r="DF89" i="20"/>
  <c r="CP89" i="20"/>
  <c r="BZ89" i="20"/>
  <c r="BJ89" i="20"/>
  <c r="BB89" i="20"/>
  <c r="AT89" i="20"/>
  <c r="AF89" i="20"/>
  <c r="T89" i="20"/>
  <c r="FA89" i="20"/>
  <c r="ES89" i="20"/>
  <c r="EK89" i="20"/>
  <c r="DO89" i="20"/>
  <c r="DC89" i="20"/>
  <c r="CM89" i="20"/>
  <c r="BW89" i="20"/>
  <c r="BI89" i="20"/>
  <c r="BA89" i="20"/>
  <c r="AS89" i="20"/>
  <c r="AC89" i="20"/>
  <c r="S89" i="20"/>
  <c r="EZ89" i="20"/>
  <c r="DB89" i="20"/>
  <c r="AZ89" i="20"/>
  <c r="EY89" i="20"/>
  <c r="CY89" i="20"/>
  <c r="AY89" i="20"/>
  <c r="ER89" i="20"/>
  <c r="BQ89" i="20" s="1"/>
  <c r="CL89" i="20"/>
  <c r="AR89" i="20"/>
  <c r="EQ89" i="20"/>
  <c r="CI89" i="20"/>
  <c r="AQ89" i="20"/>
  <c r="EJ89" i="20"/>
  <c r="BV89" i="20"/>
  <c r="Z89" i="20"/>
  <c r="DN89" i="20"/>
  <c r="BH89" i="20"/>
  <c r="R89" i="20"/>
  <c r="BS89" i="20"/>
  <c r="BG89" i="20"/>
  <c r="Y89" i="20"/>
  <c r="Q89" i="20"/>
  <c r="FG89" i="20"/>
  <c r="EI89" i="20"/>
  <c r="DM89" i="20"/>
  <c r="CO211" i="20"/>
  <c r="BT211" i="20"/>
  <c r="BX118" i="20"/>
  <c r="BM118" i="20"/>
  <c r="CW56" i="20"/>
  <c r="FG57" i="20"/>
  <c r="EY57" i="20"/>
  <c r="EQ57" i="20"/>
  <c r="EI57" i="20"/>
  <c r="DM57" i="20"/>
  <c r="CY57" i="20"/>
  <c r="CI57" i="20"/>
  <c r="BS57" i="20"/>
  <c r="BG57" i="20"/>
  <c r="AY57" i="20"/>
  <c r="AQ57" i="20"/>
  <c r="Y57" i="20"/>
  <c r="Q57" i="20"/>
  <c r="FF57" i="20"/>
  <c r="EX57" i="20"/>
  <c r="EP57" i="20"/>
  <c r="EH57" i="20"/>
  <c r="DL57" i="20"/>
  <c r="CX57" i="20"/>
  <c r="CH57" i="20"/>
  <c r="BR57" i="20"/>
  <c r="BF57" i="20"/>
  <c r="AX57" i="20"/>
  <c r="AP57" i="20"/>
  <c r="X57" i="20"/>
  <c r="J57" i="20"/>
  <c r="FE57" i="20"/>
  <c r="EW57" i="20"/>
  <c r="CK57" i="20" s="1"/>
  <c r="EO57" i="20"/>
  <c r="DY57" i="20"/>
  <c r="DK57" i="20"/>
  <c r="CU57" i="20"/>
  <c r="CE57" i="20"/>
  <c r="BO57" i="20"/>
  <c r="BE57" i="20"/>
  <c r="AW57" i="20"/>
  <c r="AO57" i="20"/>
  <c r="W57" i="20"/>
  <c r="I57" i="20"/>
  <c r="FD57" i="20"/>
  <c r="EV57" i="20"/>
  <c r="EN57" i="20"/>
  <c r="DV57" i="20"/>
  <c r="DJ57" i="20"/>
  <c r="CT57" i="20"/>
  <c r="CD57" i="20"/>
  <c r="BN57" i="20"/>
  <c r="BD57" i="20"/>
  <c r="AV57" i="20"/>
  <c r="AL57" i="20"/>
  <c r="V57" i="20"/>
  <c r="H57" i="20"/>
  <c r="FB57" i="20"/>
  <c r="ET57" i="20"/>
  <c r="EL57" i="20"/>
  <c r="DP57" i="20"/>
  <c r="DF57" i="20"/>
  <c r="CP57" i="20"/>
  <c r="BZ57" i="20"/>
  <c r="BJ57" i="20"/>
  <c r="BB57" i="20"/>
  <c r="AT57" i="20"/>
  <c r="AF57" i="20"/>
  <c r="T57" i="20"/>
  <c r="EU57" i="20"/>
  <c r="DN57" i="20"/>
  <c r="BW57" i="20"/>
  <c r="AU57" i="20"/>
  <c r="R57" i="20"/>
  <c r="ES57" i="20"/>
  <c r="DG57" i="20"/>
  <c r="BV57" i="20"/>
  <c r="AS57" i="20"/>
  <c r="ER57" i="20"/>
  <c r="DC57" i="20"/>
  <c r="BK57" i="20"/>
  <c r="BL57" i="20" s="1"/>
  <c r="AR57" i="20"/>
  <c r="EM57" i="20"/>
  <c r="DB57" i="20"/>
  <c r="BI57" i="20"/>
  <c r="AI57" i="20"/>
  <c r="EK57" i="20"/>
  <c r="CQ57" i="20"/>
  <c r="BH57" i="20"/>
  <c r="AC57" i="20"/>
  <c r="FC57" i="20"/>
  <c r="EJ57" i="20"/>
  <c r="N57" i="20" s="1"/>
  <c r="CM57" i="20"/>
  <c r="BC57" i="20"/>
  <c r="Z57" i="20"/>
  <c r="FA57" i="20"/>
  <c r="DS57" i="20"/>
  <c r="CL57" i="20"/>
  <c r="BA57" i="20"/>
  <c r="U57" i="20"/>
  <c r="AZ57" i="20"/>
  <c r="S57" i="20"/>
  <c r="EZ57" i="20"/>
  <c r="DO57" i="20"/>
  <c r="CA57" i="20"/>
  <c r="BX211" i="20"/>
  <c r="CB211" i="20"/>
  <c r="CC211" i="20"/>
  <c r="CK211" i="20"/>
  <c r="CJ211" i="20"/>
  <c r="CC118" i="20"/>
  <c r="CN118" i="20"/>
  <c r="BP118" i="20"/>
  <c r="CS118" i="20"/>
  <c r="BL149" i="20"/>
  <c r="BP88" i="20"/>
  <c r="BU88" i="20"/>
  <c r="CV56" i="20"/>
  <c r="CF118" i="20"/>
  <c r="CB149" i="20"/>
  <c r="BM149" i="20"/>
  <c r="CF88" i="20"/>
  <c r="BY211" i="20"/>
  <c r="CR149" i="20"/>
  <c r="CS149" i="20"/>
  <c r="CV88" i="20"/>
  <c r="BU56" i="20"/>
  <c r="CC56" i="20"/>
  <c r="FC212" i="20"/>
  <c r="EU212" i="20"/>
  <c r="EM212" i="20"/>
  <c r="DS212" i="20"/>
  <c r="DG212" i="20"/>
  <c r="CQ212" i="20"/>
  <c r="CA212" i="20"/>
  <c r="BK212" i="20"/>
  <c r="BC212" i="20"/>
  <c r="AU212" i="20"/>
  <c r="AI212" i="20"/>
  <c r="U212" i="20"/>
  <c r="FA212" i="20"/>
  <c r="ES212" i="20"/>
  <c r="EK212" i="20"/>
  <c r="DO212" i="20"/>
  <c r="DC212" i="20"/>
  <c r="CM212" i="20"/>
  <c r="BW212" i="20"/>
  <c r="BI212" i="20"/>
  <c r="BA212" i="20"/>
  <c r="AS212" i="20"/>
  <c r="AC212" i="20"/>
  <c r="S212" i="20"/>
  <c r="EZ212" i="20"/>
  <c r="ER212" i="20"/>
  <c r="EJ212" i="20"/>
  <c r="DN212" i="20"/>
  <c r="DB212" i="20"/>
  <c r="CL212" i="20"/>
  <c r="BV212" i="20"/>
  <c r="BH212" i="20"/>
  <c r="AZ212" i="20"/>
  <c r="AR212" i="20"/>
  <c r="Z212" i="20"/>
  <c r="R212" i="20"/>
  <c r="FD212" i="20"/>
  <c r="EP212" i="20"/>
  <c r="DP212" i="20"/>
  <c r="CU212" i="20"/>
  <c r="BS212" i="20"/>
  <c r="BD212" i="20"/>
  <c r="AP212" i="20"/>
  <c r="T212" i="20"/>
  <c r="FB212" i="20"/>
  <c r="EO212" i="20"/>
  <c r="DM212" i="20"/>
  <c r="CT212" i="20"/>
  <c r="BR212" i="20"/>
  <c r="BB212" i="20"/>
  <c r="AO212" i="20"/>
  <c r="Q212" i="20"/>
  <c r="EY212" i="20"/>
  <c r="EN212" i="20"/>
  <c r="DL212" i="20"/>
  <c r="CP212" i="20"/>
  <c r="BO212" i="20"/>
  <c r="AY212" i="20"/>
  <c r="AL212" i="20"/>
  <c r="J212" i="20"/>
  <c r="EX212" i="20"/>
  <c r="EL212" i="20"/>
  <c r="DK212" i="20"/>
  <c r="CI212" i="20"/>
  <c r="BN212" i="20"/>
  <c r="AX212" i="20"/>
  <c r="AF212" i="20"/>
  <c r="I212" i="20"/>
  <c r="EI212" i="20"/>
  <c r="CH212" i="20"/>
  <c r="AW212" i="20"/>
  <c r="H212" i="20"/>
  <c r="FG212" i="20"/>
  <c r="EH212" i="20"/>
  <c r="CE212" i="20"/>
  <c r="AV212" i="20"/>
  <c r="FF212" i="20"/>
  <c r="DY212" i="20"/>
  <c r="CD212" i="20"/>
  <c r="AT212" i="20"/>
  <c r="FE212" i="20"/>
  <c r="DV212" i="20"/>
  <c r="BZ212" i="20"/>
  <c r="AQ212" i="20"/>
  <c r="DJ212" i="20"/>
  <c r="Y212" i="20"/>
  <c r="DF212" i="20"/>
  <c r="X212" i="20"/>
  <c r="CY212" i="20"/>
  <c r="W212" i="20"/>
  <c r="CX212" i="20"/>
  <c r="V212" i="20"/>
  <c r="EW212" i="20"/>
  <c r="EV212" i="20"/>
  <c r="ET212" i="20"/>
  <c r="BY212" i="20" s="1"/>
  <c r="EQ212" i="20"/>
  <c r="BJ212" i="20"/>
  <c r="BF212" i="20"/>
  <c r="BG212" i="20"/>
  <c r="BE212" i="20"/>
  <c r="BL211" i="20"/>
  <c r="CO118" i="20"/>
  <c r="CG88" i="20"/>
  <c r="CJ88" i="20"/>
  <c r="CN211" i="20"/>
  <c r="BM211" i="20"/>
  <c r="CC182" i="20"/>
  <c r="BQ88" i="20"/>
  <c r="CN88" i="20"/>
  <c r="BY88" i="20"/>
  <c r="BL56" i="20"/>
  <c r="AK56" i="20"/>
  <c r="AN56" i="20"/>
  <c r="AB181" i="20"/>
  <c r="EA56" i="20"/>
  <c r="AE56" i="20"/>
  <c r="DR56" i="20"/>
  <c r="DQ56" i="20"/>
  <c r="DZ56" i="20"/>
  <c r="CZ181" i="20"/>
  <c r="DD56" i="20"/>
  <c r="AM56" i="20"/>
  <c r="L56" i="20"/>
  <c r="AM181" i="20"/>
  <c r="AJ181" i="20"/>
  <c r="N27" i="20"/>
  <c r="M31" i="30" s="1"/>
  <c r="AD181" i="20"/>
  <c r="DZ181" i="20"/>
  <c r="DE181" i="20"/>
  <c r="DD88" i="20"/>
  <c r="DD181" i="20"/>
  <c r="N181" i="20"/>
  <c r="DW181" i="20"/>
  <c r="DA181" i="20"/>
  <c r="K181" i="20"/>
  <c r="AE181" i="20"/>
  <c r="L181" i="20"/>
  <c r="DI181" i="20"/>
  <c r="DX181" i="20"/>
  <c r="AN181" i="20"/>
  <c r="AA181" i="20"/>
  <c r="DT181" i="20"/>
  <c r="DQ181" i="20"/>
  <c r="AG181" i="20"/>
  <c r="AK181" i="20"/>
  <c r="DU181" i="20"/>
  <c r="AH181" i="20"/>
  <c r="DR181" i="20"/>
  <c r="EE213" i="20"/>
  <c r="EF213" i="20"/>
  <c r="ED213" i="20"/>
  <c r="B214" i="20"/>
  <c r="EA181" i="20"/>
  <c r="D58" i="20"/>
  <c r="F57" i="20"/>
  <c r="B183" i="20"/>
  <c r="A183" i="20" s="1"/>
  <c r="EF182" i="20"/>
  <c r="ED182" i="20"/>
  <c r="EE182" i="20"/>
  <c r="DR27" i="20"/>
  <c r="I31" i="33" s="1"/>
  <c r="DR88" i="20"/>
  <c r="DE118" i="20"/>
  <c r="DD118" i="20"/>
  <c r="DI118" i="20"/>
  <c r="O118" i="20"/>
  <c r="N118" i="20"/>
  <c r="AK118" i="20"/>
  <c r="DT118" i="20"/>
  <c r="DA118" i="20"/>
  <c r="DW118" i="20"/>
  <c r="EA118" i="20"/>
  <c r="DZ118" i="20"/>
  <c r="M118" i="20"/>
  <c r="AN118" i="20"/>
  <c r="K118" i="20"/>
  <c r="CZ118" i="20"/>
  <c r="DR118" i="20"/>
  <c r="AG118" i="20"/>
  <c r="AE118" i="20"/>
  <c r="DH118" i="20"/>
  <c r="A119" i="20"/>
  <c r="F119" i="20"/>
  <c r="D120" i="20"/>
  <c r="AB118" i="20"/>
  <c r="DU118" i="20"/>
  <c r="L118" i="20"/>
  <c r="AM118" i="20"/>
  <c r="AD118" i="20"/>
  <c r="AA118" i="20"/>
  <c r="DQ118" i="20"/>
  <c r="DX118" i="20"/>
  <c r="DQ243" i="20"/>
  <c r="D248" i="20"/>
  <c r="DX243" i="20"/>
  <c r="DT243" i="20"/>
  <c r="M243" i="20"/>
  <c r="DQ27" i="20"/>
  <c r="H31" i="33" s="1"/>
  <c r="DI243" i="20"/>
  <c r="DI27" i="20"/>
  <c r="L31" i="43" s="1"/>
  <c r="DD243" i="20"/>
  <c r="AB27" i="20"/>
  <c r="I31" i="10" s="1"/>
  <c r="AN211" i="20"/>
  <c r="DZ211" i="20"/>
  <c r="DX211" i="20"/>
  <c r="DW243" i="20"/>
  <c r="DW27" i="20"/>
  <c r="T31" i="33" s="1"/>
  <c r="DW211" i="20"/>
  <c r="DA211" i="20"/>
  <c r="N243" i="20"/>
  <c r="DX27" i="20"/>
  <c r="U31" i="33" s="1"/>
  <c r="EA243" i="20"/>
  <c r="DZ27" i="20"/>
  <c r="Z31" i="33" s="1"/>
  <c r="AM27" i="20"/>
  <c r="AF31" i="10" s="1"/>
  <c r="EA211" i="20"/>
  <c r="DU243" i="20"/>
  <c r="DH211" i="20"/>
  <c r="DH27" i="20"/>
  <c r="K31" i="43" s="1"/>
  <c r="AG211" i="20"/>
  <c r="AH211" i="20"/>
  <c r="AK243" i="20"/>
  <c r="DE243" i="20"/>
  <c r="DU211" i="20"/>
  <c r="K211" i="20"/>
  <c r="O211" i="20"/>
  <c r="AG243" i="20"/>
  <c r="CZ243" i="20"/>
  <c r="DA243" i="20"/>
  <c r="AJ243" i="20"/>
  <c r="L211" i="20"/>
  <c r="AA211" i="20"/>
  <c r="DR211" i="20"/>
  <c r="AB243" i="20"/>
  <c r="AE243" i="20"/>
  <c r="AA243" i="20"/>
  <c r="K243" i="20"/>
  <c r="AM211" i="20"/>
  <c r="N211" i="20"/>
  <c r="DT211" i="20"/>
  <c r="AJ211" i="20"/>
  <c r="AH243" i="20"/>
  <c r="AD211" i="20"/>
  <c r="DQ211" i="20"/>
  <c r="CZ211" i="20"/>
  <c r="AK211" i="20"/>
  <c r="D90" i="20"/>
  <c r="F89" i="20"/>
  <c r="AM243" i="20"/>
  <c r="AD243" i="20"/>
  <c r="EF243" i="20"/>
  <c r="EE243" i="20"/>
  <c r="DE211" i="20"/>
  <c r="AB211" i="20"/>
  <c r="DR243" i="20"/>
  <c r="L243" i="20"/>
  <c r="B245" i="20"/>
  <c r="ED244" i="20"/>
  <c r="A244" i="20"/>
  <c r="DD211" i="20"/>
  <c r="DI211" i="20"/>
  <c r="M211" i="20"/>
  <c r="F212" i="20"/>
  <c r="D213" i="20"/>
  <c r="A212" i="20"/>
  <c r="DH243" i="20"/>
  <c r="DZ243" i="20"/>
  <c r="AE211" i="20"/>
  <c r="AN243" i="20"/>
  <c r="DX88" i="20"/>
  <c r="DA88" i="20"/>
  <c r="DD27" i="20"/>
  <c r="H31" i="32" s="1"/>
  <c r="AD27" i="20"/>
  <c r="N31" i="10" s="1"/>
  <c r="EA27" i="20"/>
  <c r="AA31" i="33" s="1"/>
  <c r="DE27" i="20"/>
  <c r="I31" i="32" s="1"/>
  <c r="AJ27" i="20"/>
  <c r="Z31" i="10" s="1"/>
  <c r="D29" i="20"/>
  <c r="F28" i="20"/>
  <c r="AE88" i="20"/>
  <c r="DW88" i="20"/>
  <c r="AE27" i="20"/>
  <c r="O31" i="10" s="1"/>
  <c r="AA27" i="20"/>
  <c r="H31" i="10" s="1"/>
  <c r="DU27" i="20"/>
  <c r="O31" i="33" s="1"/>
  <c r="D184" i="20"/>
  <c r="F183" i="20"/>
  <c r="AN27" i="20"/>
  <c r="AG31" i="10" s="1"/>
  <c r="EF58" i="20"/>
  <c r="EE58" i="20"/>
  <c r="ED58" i="20"/>
  <c r="B59" i="20"/>
  <c r="AB88" i="20"/>
  <c r="N88" i="20"/>
  <c r="CZ27" i="20"/>
  <c r="R31" i="32" s="1"/>
  <c r="DA27" i="20"/>
  <c r="S31" i="32" s="1"/>
  <c r="O27" i="20"/>
  <c r="N31" i="30" s="1"/>
  <c r="AG27" i="20"/>
  <c r="T31" i="10" s="1"/>
  <c r="DT27" i="20"/>
  <c r="N31" i="33" s="1"/>
  <c r="EF28" i="20"/>
  <c r="B29" i="20"/>
  <c r="EE28" i="20"/>
  <c r="ED28" i="20"/>
  <c r="A28" i="20"/>
  <c r="AK27" i="20"/>
  <c r="AA31" i="10" s="1"/>
  <c r="AH27" i="20"/>
  <c r="U31" i="10" s="1"/>
  <c r="M27" i="20"/>
  <c r="L31" i="30" s="1"/>
  <c r="EE121" i="20"/>
  <c r="ED121" i="20"/>
  <c r="EF121" i="20"/>
  <c r="B122" i="20"/>
  <c r="L27" i="20"/>
  <c r="K31" i="30" s="1"/>
  <c r="K27" i="20"/>
  <c r="J31" i="30" s="1"/>
  <c r="O88" i="20"/>
  <c r="AK88" i="20"/>
  <c r="DU88" i="20"/>
  <c r="AM88" i="20"/>
  <c r="DT88" i="20"/>
  <c r="B152" i="20"/>
  <c r="EF151" i="20"/>
  <c r="EE151" i="20"/>
  <c r="ED151" i="20"/>
  <c r="EE89" i="20"/>
  <c r="ED89" i="20"/>
  <c r="EF89" i="20"/>
  <c r="B90" i="20"/>
  <c r="A89" i="20"/>
  <c r="CZ88" i="20"/>
  <c r="AH88" i="20"/>
  <c r="F246" i="20"/>
  <c r="DZ88" i="20"/>
  <c r="AA88" i="20"/>
  <c r="AD88" i="20"/>
  <c r="EA88" i="20"/>
  <c r="AN88" i="20"/>
  <c r="K88" i="20"/>
  <c r="AJ88" i="20"/>
  <c r="M88" i="20"/>
  <c r="DH88" i="20"/>
  <c r="DI88" i="20"/>
  <c r="AG88" i="20"/>
  <c r="L88" i="20"/>
  <c r="DE88" i="20"/>
  <c r="DQ88" i="20"/>
  <c r="CO182" i="20" l="1"/>
  <c r="BU182" i="20"/>
  <c r="CV182" i="20"/>
  <c r="CF182" i="20"/>
  <c r="AD150" i="20"/>
  <c r="CN182" i="20"/>
  <c r="AJ150" i="20"/>
  <c r="EH183" i="20"/>
  <c r="BW183" i="20"/>
  <c r="AA32" i="31"/>
  <c r="AC32" i="33"/>
  <c r="W32" i="33"/>
  <c r="P32" i="29"/>
  <c r="S32" i="10"/>
  <c r="E32" i="10"/>
  <c r="M32" i="33"/>
  <c r="CJ89" i="20"/>
  <c r="AW183" i="20"/>
  <c r="AF183" i="20"/>
  <c r="Y32" i="31"/>
  <c r="E32" i="32"/>
  <c r="AI32" i="10"/>
  <c r="Q32" i="10"/>
  <c r="T32" i="31"/>
  <c r="G32" i="29"/>
  <c r="K32" i="29"/>
  <c r="Y32" i="10"/>
  <c r="E32" i="30"/>
  <c r="G32" i="43"/>
  <c r="CY183" i="20"/>
  <c r="EL183" i="20"/>
  <c r="Q32" i="29"/>
  <c r="W32" i="31"/>
  <c r="Z32" i="31"/>
  <c r="R32" i="31"/>
  <c r="L32" i="29"/>
  <c r="K32" i="10"/>
  <c r="S32" i="33"/>
  <c r="EN183" i="20"/>
  <c r="CA183" i="20"/>
  <c r="G32" i="10"/>
  <c r="X32" i="31"/>
  <c r="AE32" i="10"/>
  <c r="FE183" i="20"/>
  <c r="M32" i="10"/>
  <c r="G32" i="32"/>
  <c r="Q32" i="33"/>
  <c r="Y32" i="33"/>
  <c r="O32" i="32"/>
  <c r="BL182" i="20"/>
  <c r="Q183" i="20"/>
  <c r="U32" i="31"/>
  <c r="G32" i="30"/>
  <c r="AK32" i="10"/>
  <c r="I32" i="30"/>
  <c r="E32" i="33"/>
  <c r="Q32" i="32"/>
  <c r="S32" i="31"/>
  <c r="Z183" i="20"/>
  <c r="J32" i="29"/>
  <c r="Q32" i="31"/>
  <c r="W32" i="10"/>
  <c r="K32" i="33"/>
  <c r="E32" i="43"/>
  <c r="EJ183" i="20"/>
  <c r="O32" i="29"/>
  <c r="AC32" i="10"/>
  <c r="E32" i="29"/>
  <c r="G32" i="33"/>
  <c r="J32" i="43"/>
  <c r="CZ57" i="20"/>
  <c r="AH57" i="20"/>
  <c r="AB150" i="20"/>
  <c r="DT150" i="20"/>
  <c r="DW57" i="20"/>
  <c r="DD150" i="20"/>
  <c r="BT182" i="20"/>
  <c r="CB57" i="20"/>
  <c r="CK28" i="20"/>
  <c r="U32" i="29"/>
  <c r="T32" i="29"/>
  <c r="S32" i="29"/>
  <c r="H32" i="29"/>
  <c r="AD57" i="20"/>
  <c r="DZ57" i="20"/>
  <c r="AA182" i="20"/>
  <c r="AM150" i="20"/>
  <c r="CS28" i="20"/>
  <c r="AE150" i="20"/>
  <c r="AA150" i="20"/>
  <c r="O150" i="20"/>
  <c r="AG150" i="20"/>
  <c r="CR244" i="20"/>
  <c r="CS244" i="20"/>
  <c r="CZ150" i="20"/>
  <c r="BY182" i="20"/>
  <c r="K150" i="20"/>
  <c r="L150" i="20"/>
  <c r="DQ57" i="20"/>
  <c r="BM150" i="20"/>
  <c r="CO150" i="20"/>
  <c r="DZ150" i="20"/>
  <c r="BX182" i="20"/>
  <c r="BY244" i="20"/>
  <c r="BT89" i="20"/>
  <c r="AK150" i="20"/>
  <c r="DQ150" i="20"/>
  <c r="CR182" i="20"/>
  <c r="CS182" i="20"/>
  <c r="DI57" i="20"/>
  <c r="CG119" i="20"/>
  <c r="BQ28" i="20"/>
  <c r="BP28" i="20"/>
  <c r="BY28" i="20"/>
  <c r="CW57" i="20"/>
  <c r="DW150" i="20"/>
  <c r="CJ119" i="20"/>
  <c r="CG28" i="20"/>
  <c r="BT244" i="20"/>
  <c r="BM119" i="20"/>
  <c r="CW28" i="20"/>
  <c r="CV28" i="20"/>
  <c r="AE57" i="20"/>
  <c r="EA150" i="20"/>
  <c r="CK182" i="20"/>
  <c r="CJ28" i="20"/>
  <c r="BL28" i="20"/>
  <c r="DH150" i="20"/>
  <c r="CO28" i="20"/>
  <c r="BT119" i="20"/>
  <c r="DU150" i="20"/>
  <c r="BP182" i="20"/>
  <c r="BQ244" i="20"/>
  <c r="BU57" i="20"/>
  <c r="BM182" i="20"/>
  <c r="BU28" i="20"/>
  <c r="DX150" i="20"/>
  <c r="DD57" i="20"/>
  <c r="CF212" i="20"/>
  <c r="CN244" i="20"/>
  <c r="CG244" i="20"/>
  <c r="CS89" i="20"/>
  <c r="EA57" i="20"/>
  <c r="N150" i="20"/>
  <c r="CJ244" i="20"/>
  <c r="CK212" i="20"/>
  <c r="CO212" i="20"/>
  <c r="AG57" i="20"/>
  <c r="AK57" i="20"/>
  <c r="M57" i="20"/>
  <c r="AA57" i="20"/>
  <c r="DH57" i="20"/>
  <c r="AB57" i="20"/>
  <c r="CO57" i="20"/>
  <c r="CJ57" i="20"/>
  <c r="DR150" i="20"/>
  <c r="DA150" i="20"/>
  <c r="BX28" i="20"/>
  <c r="BT28" i="20"/>
  <c r="CC244" i="20"/>
  <c r="DX57" i="20"/>
  <c r="M150" i="20"/>
  <c r="CS119" i="20"/>
  <c r="BQ212" i="20"/>
  <c r="CN212" i="20"/>
  <c r="CC212" i="20"/>
  <c r="CO119" i="20"/>
  <c r="CR28" i="20"/>
  <c r="BX89" i="20"/>
  <c r="CB89" i="20"/>
  <c r="CG150" i="20"/>
  <c r="DE150" i="20"/>
  <c r="CW119" i="20"/>
  <c r="CX183" i="20"/>
  <c r="BR183" i="20"/>
  <c r="AY183" i="20"/>
  <c r="CD183" i="20"/>
  <c r="DK183" i="20"/>
  <c r="EP183" i="20"/>
  <c r="FG183" i="20"/>
  <c r="DB183" i="20"/>
  <c r="BA183" i="20"/>
  <c r="FA183" i="20"/>
  <c r="DF183" i="20"/>
  <c r="BC183" i="20"/>
  <c r="FC183" i="20"/>
  <c r="CN28" i="20"/>
  <c r="CO244" i="20"/>
  <c r="BP244" i="20"/>
  <c r="CW244" i="20"/>
  <c r="BX212" i="20"/>
  <c r="CN57" i="20"/>
  <c r="CV57" i="20"/>
  <c r="BT57" i="20"/>
  <c r="X183" i="20"/>
  <c r="W183" i="20"/>
  <c r="BS183" i="20"/>
  <c r="DJ183" i="20"/>
  <c r="EO183" i="20"/>
  <c r="FF183" i="20"/>
  <c r="R183" i="20"/>
  <c r="DN183" i="20"/>
  <c r="BI183" i="20"/>
  <c r="T183" i="20"/>
  <c r="DP183" i="20"/>
  <c r="BK183" i="20"/>
  <c r="CV244" i="20"/>
  <c r="CW212" i="20"/>
  <c r="BM89" i="20"/>
  <c r="CN89" i="20"/>
  <c r="CR89" i="20"/>
  <c r="AV183" i="20"/>
  <c r="BO183" i="20"/>
  <c r="EI183" i="20"/>
  <c r="FD183" i="20"/>
  <c r="J183" i="20"/>
  <c r="AQ183" i="20"/>
  <c r="AR183" i="20"/>
  <c r="ER183" i="20"/>
  <c r="CM183" i="20"/>
  <c r="AT183" i="20"/>
  <c r="ET183" i="20"/>
  <c r="CQ183" i="20"/>
  <c r="BT150" i="20"/>
  <c r="BL150" i="20"/>
  <c r="CB28" i="20"/>
  <c r="CJ182" i="20"/>
  <c r="BQ182" i="20"/>
  <c r="CW182" i="20"/>
  <c r="BL244" i="20"/>
  <c r="BM244" i="20"/>
  <c r="CW89" i="20"/>
  <c r="EV183" i="20"/>
  <c r="CG183" i="20" s="1"/>
  <c r="CU183" i="20"/>
  <c r="EY183" i="20"/>
  <c r="I183" i="20"/>
  <c r="AP183" i="20"/>
  <c r="BG183" i="20"/>
  <c r="AZ183" i="20"/>
  <c r="EZ183" i="20"/>
  <c r="DC183" i="20"/>
  <c r="BB183" i="20"/>
  <c r="FB183" i="20"/>
  <c r="DG183" i="20"/>
  <c r="BX244" i="20"/>
  <c r="CT183" i="20"/>
  <c r="AX183" i="20"/>
  <c r="DY183" i="20"/>
  <c r="H183" i="20"/>
  <c r="AO183" i="20"/>
  <c r="BF183" i="20"/>
  <c r="CI183" i="20"/>
  <c r="BH183" i="20"/>
  <c r="S183" i="20"/>
  <c r="DO183" i="20"/>
  <c r="BJ183" i="20"/>
  <c r="U183" i="20"/>
  <c r="DS183" i="20"/>
  <c r="CF244" i="20"/>
  <c r="DP29" i="20"/>
  <c r="DF29" i="20"/>
  <c r="CP29" i="20"/>
  <c r="BZ29" i="20"/>
  <c r="BJ29" i="20"/>
  <c r="BB29" i="20"/>
  <c r="AT29" i="20"/>
  <c r="AF29" i="20"/>
  <c r="T29" i="20"/>
  <c r="DO29" i="20"/>
  <c r="DC29" i="20"/>
  <c r="CM29" i="20"/>
  <c r="BW29" i="20"/>
  <c r="BI29" i="20"/>
  <c r="BA29" i="20"/>
  <c r="AS29" i="20"/>
  <c r="AC29" i="20"/>
  <c r="S29" i="20"/>
  <c r="DN29" i="20"/>
  <c r="DB29" i="20"/>
  <c r="CL29" i="20"/>
  <c r="BV29" i="20"/>
  <c r="BH29" i="20"/>
  <c r="AZ29" i="20"/>
  <c r="AR29" i="20"/>
  <c r="Z29" i="20"/>
  <c r="R29" i="20"/>
  <c r="DM29" i="20"/>
  <c r="CY29" i="20"/>
  <c r="CI29" i="20"/>
  <c r="BS29" i="20"/>
  <c r="BG29" i="20"/>
  <c r="AY29" i="20"/>
  <c r="AQ29" i="20"/>
  <c r="Y29" i="20"/>
  <c r="DY29" i="20"/>
  <c r="DK29" i="20"/>
  <c r="CU29" i="20"/>
  <c r="CE29" i="20"/>
  <c r="BO29" i="20"/>
  <c r="BE29" i="20"/>
  <c r="AW29" i="20"/>
  <c r="AO29" i="20"/>
  <c r="W29" i="20"/>
  <c r="I29" i="20"/>
  <c r="DV29" i="20"/>
  <c r="DJ29" i="20"/>
  <c r="CT29" i="20"/>
  <c r="CD29" i="20"/>
  <c r="BN29" i="20"/>
  <c r="BD29" i="20"/>
  <c r="AV29" i="20"/>
  <c r="AL29" i="20"/>
  <c r="V29" i="20"/>
  <c r="H29" i="20"/>
  <c r="CX29" i="20"/>
  <c r="AX29" i="20"/>
  <c r="CQ29" i="20"/>
  <c r="AU29" i="20"/>
  <c r="CH29" i="20"/>
  <c r="AP29" i="20"/>
  <c r="CA29" i="20"/>
  <c r="AI29" i="20"/>
  <c r="BR29" i="20"/>
  <c r="X29" i="20"/>
  <c r="DS29" i="20"/>
  <c r="BK29" i="20"/>
  <c r="U29" i="20"/>
  <c r="DL29" i="20"/>
  <c r="BF29" i="20"/>
  <c r="Q29" i="20"/>
  <c r="DG29" i="20"/>
  <c r="BC29" i="20"/>
  <c r="J29" i="20"/>
  <c r="EY29" i="20"/>
  <c r="CS29" i="20" s="1"/>
  <c r="EK29" i="20"/>
  <c r="EL29" i="20"/>
  <c r="EN29" i="20"/>
  <c r="FG29" i="20"/>
  <c r="ES29" i="20"/>
  <c r="BU29" i="20" s="1"/>
  <c r="ET29" i="20"/>
  <c r="EM29" i="20"/>
  <c r="EV29" i="20"/>
  <c r="EJ29" i="20"/>
  <c r="FA29" i="20"/>
  <c r="FB29" i="20"/>
  <c r="EU29" i="20"/>
  <c r="FD29" i="20"/>
  <c r="ER29" i="20"/>
  <c r="FC29" i="20"/>
  <c r="EW29" i="20"/>
  <c r="EX29" i="20"/>
  <c r="EI29" i="20"/>
  <c r="FE29" i="20"/>
  <c r="FF29" i="20"/>
  <c r="EQ29" i="20"/>
  <c r="EO29" i="20"/>
  <c r="EP29" i="20"/>
  <c r="EZ29" i="20"/>
  <c r="EH29" i="20"/>
  <c r="AH150" i="20"/>
  <c r="BS245" i="20"/>
  <c r="EP245" i="20"/>
  <c r="AP245" i="20"/>
  <c r="CU245" i="20"/>
  <c r="FC245" i="20"/>
  <c r="BC245" i="20"/>
  <c r="DC245" i="20"/>
  <c r="EL245" i="20"/>
  <c r="Z245" i="20"/>
  <c r="AR245" i="20"/>
  <c r="BJ245" i="20"/>
  <c r="EZ245" i="20"/>
  <c r="CH245" i="20"/>
  <c r="DG245" i="20"/>
  <c r="FD245" i="20"/>
  <c r="EN245" i="20"/>
  <c r="DB245" i="20"/>
  <c r="DM245" i="20"/>
  <c r="FG245" i="20"/>
  <c r="BG245" i="20"/>
  <c r="EH245" i="20"/>
  <c r="X245" i="20"/>
  <c r="CE245" i="20"/>
  <c r="EU245" i="20"/>
  <c r="AU245" i="20"/>
  <c r="CM245" i="20"/>
  <c r="CT245" i="20"/>
  <c r="EV245" i="20"/>
  <c r="ER245" i="20"/>
  <c r="H245" i="20"/>
  <c r="DJ245" i="20"/>
  <c r="EI245" i="20"/>
  <c r="Y245" i="20"/>
  <c r="EW245" i="20"/>
  <c r="AW245" i="20"/>
  <c r="FA245" i="20"/>
  <c r="BA245" i="20"/>
  <c r="AV245" i="20"/>
  <c r="FB245" i="20"/>
  <c r="EY245" i="20"/>
  <c r="AY245" i="20"/>
  <c r="DL245" i="20"/>
  <c r="J245" i="20"/>
  <c r="BO245" i="20"/>
  <c r="EM245" i="20"/>
  <c r="AI245" i="20"/>
  <c r="BW245" i="20"/>
  <c r="BH245" i="20"/>
  <c r="DN245" i="20"/>
  <c r="CD245" i="20"/>
  <c r="BN245" i="20"/>
  <c r="DF245" i="20"/>
  <c r="EQ245" i="20"/>
  <c r="AQ245" i="20"/>
  <c r="CX245" i="20"/>
  <c r="FE245" i="20"/>
  <c r="BE245" i="20"/>
  <c r="DS245" i="20"/>
  <c r="U245" i="20"/>
  <c r="BI245" i="20"/>
  <c r="AF245" i="20"/>
  <c r="BZ245" i="20"/>
  <c r="AL245" i="20"/>
  <c r="BB245" i="20"/>
  <c r="AT245" i="20"/>
  <c r="Q245" i="20"/>
  <c r="EO245" i="20"/>
  <c r="AO245" i="20"/>
  <c r="ES245" i="20"/>
  <c r="EJ245" i="20"/>
  <c r="AZ245" i="20"/>
  <c r="AS245" i="20"/>
  <c r="BR245" i="20"/>
  <c r="CQ245" i="20"/>
  <c r="BV245" i="20"/>
  <c r="CY245" i="20"/>
  <c r="FF245" i="20"/>
  <c r="BF245" i="20"/>
  <c r="DY245" i="20"/>
  <c r="W245" i="20"/>
  <c r="CA245" i="20"/>
  <c r="EK245" i="20"/>
  <c r="AC245" i="20"/>
  <c r="CP245" i="20"/>
  <c r="ET245" i="20"/>
  <c r="V245" i="20"/>
  <c r="DV245" i="20"/>
  <c r="CI245" i="20"/>
  <c r="EX245" i="20"/>
  <c r="AX245" i="20"/>
  <c r="DK245" i="20"/>
  <c r="I245" i="20"/>
  <c r="BK245" i="20"/>
  <c r="DO245" i="20"/>
  <c r="S245" i="20"/>
  <c r="BD245" i="20"/>
  <c r="CL245" i="20"/>
  <c r="DP245" i="20"/>
  <c r="T245" i="20"/>
  <c r="R245" i="20"/>
  <c r="K57" i="20"/>
  <c r="CG212" i="20"/>
  <c r="DV183" i="20"/>
  <c r="EX183" i="20"/>
  <c r="EW183" i="20"/>
  <c r="AL183" i="20"/>
  <c r="BE183" i="20"/>
  <c r="CH183" i="20"/>
  <c r="CJ183" i="20" s="1"/>
  <c r="DM183" i="20"/>
  <c r="BV183" i="20"/>
  <c r="AC183" i="20"/>
  <c r="EK183" i="20"/>
  <c r="BZ183" i="20"/>
  <c r="AI183" i="20"/>
  <c r="EM183" i="20"/>
  <c r="BP150" i="20"/>
  <c r="CS212" i="20"/>
  <c r="BU89" i="20"/>
  <c r="V183" i="20"/>
  <c r="BN183" i="20"/>
  <c r="Y183" i="20"/>
  <c r="BD183" i="20"/>
  <c r="CE183" i="20"/>
  <c r="DL183" i="20"/>
  <c r="EQ183" i="20"/>
  <c r="CL183" i="20"/>
  <c r="AS183" i="20"/>
  <c r="ES183" i="20"/>
  <c r="CP183" i="20"/>
  <c r="AU183" i="20"/>
  <c r="EU183" i="20"/>
  <c r="CC28" i="20"/>
  <c r="BU244" i="20"/>
  <c r="CB244" i="20"/>
  <c r="A58" i="20"/>
  <c r="FC58" i="20"/>
  <c r="EU58" i="20"/>
  <c r="EM58" i="20"/>
  <c r="DS58" i="20"/>
  <c r="DG58" i="20"/>
  <c r="CQ58" i="20"/>
  <c r="CA58" i="20"/>
  <c r="BK58" i="20"/>
  <c r="BC58" i="20"/>
  <c r="AU58" i="20"/>
  <c r="AI58" i="20"/>
  <c r="U58" i="20"/>
  <c r="FB58" i="20"/>
  <c r="ET58" i="20"/>
  <c r="EL58" i="20"/>
  <c r="DP58" i="20"/>
  <c r="DF58" i="20"/>
  <c r="CP58" i="20"/>
  <c r="BZ58" i="20"/>
  <c r="BJ58" i="20"/>
  <c r="BB58" i="20"/>
  <c r="AT58" i="20"/>
  <c r="AF58" i="20"/>
  <c r="T58" i="20"/>
  <c r="FA58" i="20"/>
  <c r="ES58" i="20"/>
  <c r="EK58" i="20"/>
  <c r="DO58" i="20"/>
  <c r="DC58" i="20"/>
  <c r="CM58" i="20"/>
  <c r="BW58" i="20"/>
  <c r="BI58" i="20"/>
  <c r="BA58" i="20"/>
  <c r="AS58" i="20"/>
  <c r="AC58" i="20"/>
  <c r="S58" i="20"/>
  <c r="EZ58" i="20"/>
  <c r="ER58" i="20"/>
  <c r="EJ58" i="20"/>
  <c r="DN58" i="20"/>
  <c r="DB58" i="20"/>
  <c r="CL58" i="20"/>
  <c r="BV58" i="20"/>
  <c r="BH58" i="20"/>
  <c r="AZ58" i="20"/>
  <c r="AR58" i="20"/>
  <c r="Z58" i="20"/>
  <c r="R58" i="20"/>
  <c r="FF58" i="20"/>
  <c r="EX58" i="20"/>
  <c r="CO58" i="20" s="1"/>
  <c r="EP58" i="20"/>
  <c r="EH58" i="20"/>
  <c r="DL58" i="20"/>
  <c r="CX58" i="20"/>
  <c r="CH58" i="20"/>
  <c r="BR58" i="20"/>
  <c r="BF58" i="20"/>
  <c r="AX58" i="20"/>
  <c r="AP58" i="20"/>
  <c r="X58" i="20"/>
  <c r="J58" i="20"/>
  <c r="FD58" i="20"/>
  <c r="DY58" i="20"/>
  <c r="CI58" i="20"/>
  <c r="BD58" i="20"/>
  <c r="W58" i="20"/>
  <c r="EY58" i="20"/>
  <c r="DV58" i="20"/>
  <c r="CE58" i="20"/>
  <c r="AY58" i="20"/>
  <c r="V58" i="20"/>
  <c r="EW58" i="20"/>
  <c r="DM58" i="20"/>
  <c r="CD58" i="20"/>
  <c r="AW58" i="20"/>
  <c r="Q58" i="20"/>
  <c r="EV58" i="20"/>
  <c r="DK58" i="20"/>
  <c r="BS58" i="20"/>
  <c r="AV58" i="20"/>
  <c r="I58" i="20"/>
  <c r="EQ58" i="20"/>
  <c r="DJ58" i="20"/>
  <c r="BO58" i="20"/>
  <c r="AQ58" i="20"/>
  <c r="H58" i="20"/>
  <c r="EO58" i="20"/>
  <c r="CY58" i="20"/>
  <c r="BN58" i="20"/>
  <c r="AO58" i="20"/>
  <c r="FG58" i="20"/>
  <c r="EN58" i="20"/>
  <c r="CU58" i="20"/>
  <c r="BG58" i="20"/>
  <c r="AL58" i="20"/>
  <c r="FE58" i="20"/>
  <c r="EI58" i="20"/>
  <c r="CT58" i="20"/>
  <c r="BE58" i="20"/>
  <c r="Y58" i="20"/>
  <c r="BT212" i="20"/>
  <c r="BY57" i="20"/>
  <c r="BY89" i="20"/>
  <c r="BP89" i="20"/>
  <c r="BP212" i="20"/>
  <c r="FC213" i="20"/>
  <c r="EU213" i="20"/>
  <c r="EM213" i="20"/>
  <c r="DS213" i="20"/>
  <c r="DG213" i="20"/>
  <c r="CQ213" i="20"/>
  <c r="CA213" i="20"/>
  <c r="BK213" i="20"/>
  <c r="BC213" i="20"/>
  <c r="AU213" i="20"/>
  <c r="AI213" i="20"/>
  <c r="FA213" i="20"/>
  <c r="ER213" i="20"/>
  <c r="EI213" i="20"/>
  <c r="DL213" i="20"/>
  <c r="CU213" i="20"/>
  <c r="CD213" i="20"/>
  <c r="BJ213" i="20"/>
  <c r="BA213" i="20"/>
  <c r="AR213" i="20"/>
  <c r="Y213" i="20"/>
  <c r="Q213" i="20"/>
  <c r="EY213" i="20"/>
  <c r="EP213" i="20"/>
  <c r="DY213" i="20"/>
  <c r="DJ213" i="20"/>
  <c r="CP213" i="20"/>
  <c r="BW213" i="20"/>
  <c r="BH213" i="20"/>
  <c r="AY213" i="20"/>
  <c r="AP213" i="20"/>
  <c r="W213" i="20"/>
  <c r="I213" i="20"/>
  <c r="FG213" i="20"/>
  <c r="EX213" i="20"/>
  <c r="EO213" i="20"/>
  <c r="DV213" i="20"/>
  <c r="DF213" i="20"/>
  <c r="CM213" i="20"/>
  <c r="BV213" i="20"/>
  <c r="BG213" i="20"/>
  <c r="AX213" i="20"/>
  <c r="AO213" i="20"/>
  <c r="V213" i="20"/>
  <c r="H213" i="20"/>
  <c r="FD213" i="20"/>
  <c r="EN213" i="20"/>
  <c r="DM213" i="20"/>
  <c r="CI213" i="20"/>
  <c r="BI213" i="20"/>
  <c r="AT213" i="20"/>
  <c r="U213" i="20"/>
  <c r="FB213" i="20"/>
  <c r="EL213" i="20"/>
  <c r="DK213" i="20"/>
  <c r="CH213" i="20"/>
  <c r="BF213" i="20"/>
  <c r="AS213" i="20"/>
  <c r="T213" i="20"/>
  <c r="EZ213" i="20"/>
  <c r="EK213" i="20"/>
  <c r="DC213" i="20"/>
  <c r="CE213" i="20"/>
  <c r="BE213" i="20"/>
  <c r="AQ213" i="20"/>
  <c r="S213" i="20"/>
  <c r="EW213" i="20"/>
  <c r="EJ213" i="20"/>
  <c r="DB213" i="20"/>
  <c r="BZ213" i="20"/>
  <c r="BD213" i="20"/>
  <c r="AL213" i="20"/>
  <c r="R213" i="20"/>
  <c r="EV213" i="20"/>
  <c r="CY213" i="20"/>
  <c r="BB213" i="20"/>
  <c r="J213" i="20"/>
  <c r="ET213" i="20"/>
  <c r="CX213" i="20"/>
  <c r="AZ213" i="20"/>
  <c r="ES213" i="20"/>
  <c r="CT213" i="20"/>
  <c r="AW213" i="20"/>
  <c r="EQ213" i="20"/>
  <c r="CL213" i="20"/>
  <c r="AV213" i="20"/>
  <c r="EH213" i="20"/>
  <c r="AF213" i="20"/>
  <c r="DP213" i="20"/>
  <c r="AC213" i="20"/>
  <c r="DO213" i="20"/>
  <c r="Z213" i="20"/>
  <c r="DN213" i="20"/>
  <c r="X213" i="20"/>
  <c r="FF213" i="20"/>
  <c r="FE213" i="20"/>
  <c r="BS213" i="20"/>
  <c r="BO213" i="20"/>
  <c r="BR213" i="20"/>
  <c r="BN213" i="20"/>
  <c r="L57" i="20"/>
  <c r="BM212" i="20"/>
  <c r="CJ212" i="20"/>
  <c r="CV212" i="20"/>
  <c r="BL212" i="20"/>
  <c r="CG89" i="20"/>
  <c r="CF89" i="20"/>
  <c r="CK150" i="20"/>
  <c r="CJ150" i="20"/>
  <c r="BX150" i="20"/>
  <c r="CB150" i="20"/>
  <c r="CB212" i="20"/>
  <c r="CV89" i="20"/>
  <c r="FG151" i="20"/>
  <c r="EY151" i="20"/>
  <c r="EQ151" i="20"/>
  <c r="EI151" i="20"/>
  <c r="DM151" i="20"/>
  <c r="CY151" i="20"/>
  <c r="CI151" i="20"/>
  <c r="BS151" i="20"/>
  <c r="BG151" i="20"/>
  <c r="AY151" i="20"/>
  <c r="AQ151" i="20"/>
  <c r="Y151" i="20"/>
  <c r="Q151" i="20"/>
  <c r="FF151" i="20"/>
  <c r="EX151" i="20"/>
  <c r="EP151" i="20"/>
  <c r="EH151" i="20"/>
  <c r="DL151" i="20"/>
  <c r="CX151" i="20"/>
  <c r="CH151" i="20"/>
  <c r="BR151" i="20"/>
  <c r="BF151" i="20"/>
  <c r="AX151" i="20"/>
  <c r="AP151" i="20"/>
  <c r="X151" i="20"/>
  <c r="J151" i="20"/>
  <c r="FE151" i="20"/>
  <c r="EW151" i="20"/>
  <c r="CK151" i="20" s="1"/>
  <c r="EO151" i="20"/>
  <c r="DY151" i="20"/>
  <c r="DK151" i="20"/>
  <c r="CU151" i="20"/>
  <c r="CE151" i="20"/>
  <c r="BO151" i="20"/>
  <c r="BE151" i="20"/>
  <c r="AW151" i="20"/>
  <c r="AO151" i="20"/>
  <c r="W151" i="20"/>
  <c r="I151" i="20"/>
  <c r="FD151" i="20"/>
  <c r="EV151" i="20"/>
  <c r="EN151" i="20"/>
  <c r="DV151" i="20"/>
  <c r="DJ151" i="20"/>
  <c r="CT151" i="20"/>
  <c r="CD151" i="20"/>
  <c r="BN151" i="20"/>
  <c r="BD151" i="20"/>
  <c r="AV151" i="20"/>
  <c r="AL151" i="20"/>
  <c r="V151" i="20"/>
  <c r="H151" i="20"/>
  <c r="FC151" i="20"/>
  <c r="EU151" i="20"/>
  <c r="EM151" i="20"/>
  <c r="DS151" i="20"/>
  <c r="DG151" i="20"/>
  <c r="CQ151" i="20"/>
  <c r="CA151" i="20"/>
  <c r="BK151" i="20"/>
  <c r="BC151" i="20"/>
  <c r="AU151" i="20"/>
  <c r="AI151" i="20"/>
  <c r="U151" i="20"/>
  <c r="FA151" i="20"/>
  <c r="ES151" i="20"/>
  <c r="EK151" i="20"/>
  <c r="DO151" i="20"/>
  <c r="DC151" i="20"/>
  <c r="CM151" i="20"/>
  <c r="BW151" i="20"/>
  <c r="BI151" i="20"/>
  <c r="BA151" i="20"/>
  <c r="AS151" i="20"/>
  <c r="AC151" i="20"/>
  <c r="AD151" i="20" s="1"/>
  <c r="S151" i="20"/>
  <c r="DP151" i="20"/>
  <c r="BJ151" i="20"/>
  <c r="T151" i="20"/>
  <c r="DN151" i="20"/>
  <c r="BH151" i="20"/>
  <c r="R151" i="20"/>
  <c r="FB151" i="20"/>
  <c r="DA151" i="20" s="1"/>
  <c r="DF151" i="20"/>
  <c r="BB151" i="20"/>
  <c r="EZ151" i="20"/>
  <c r="DB151" i="20"/>
  <c r="AZ151" i="20"/>
  <c r="ET151" i="20"/>
  <c r="CP151" i="20"/>
  <c r="AT151" i="20"/>
  <c r="EL151" i="20"/>
  <c r="BZ151" i="20"/>
  <c r="AF151" i="20"/>
  <c r="AG151" i="20" s="1"/>
  <c r="CL151" i="20"/>
  <c r="BV151" i="20"/>
  <c r="AR151" i="20"/>
  <c r="Z151" i="20"/>
  <c r="ER151" i="20"/>
  <c r="EJ151" i="20"/>
  <c r="D152" i="20"/>
  <c r="A152" i="20" s="1"/>
  <c r="F151" i="20"/>
  <c r="BQ150" i="20"/>
  <c r="CN150" i="20"/>
  <c r="BY150" i="20"/>
  <c r="CR150" i="20"/>
  <c r="CK119" i="20"/>
  <c r="BU119" i="20"/>
  <c r="CC119" i="20"/>
  <c r="FB90" i="20"/>
  <c r="ET90" i="20"/>
  <c r="EL90" i="20"/>
  <c r="DP90" i="20"/>
  <c r="DF90" i="20"/>
  <c r="CP90" i="20"/>
  <c r="BZ90" i="20"/>
  <c r="BJ90" i="20"/>
  <c r="BB90" i="20"/>
  <c r="AT90" i="20"/>
  <c r="AF90" i="20"/>
  <c r="T90" i="20"/>
  <c r="FA90" i="20"/>
  <c r="ES90" i="20"/>
  <c r="EK90" i="20"/>
  <c r="DO90" i="20"/>
  <c r="DC90" i="20"/>
  <c r="CM90" i="20"/>
  <c r="BW90" i="20"/>
  <c r="BI90" i="20"/>
  <c r="BA90" i="20"/>
  <c r="AS90" i="20"/>
  <c r="AC90" i="20"/>
  <c r="S90" i="20"/>
  <c r="EZ90" i="20"/>
  <c r="ER90" i="20"/>
  <c r="EJ90" i="20"/>
  <c r="DN90" i="20"/>
  <c r="DB90" i="20"/>
  <c r="CL90" i="20"/>
  <c r="BV90" i="20"/>
  <c r="BH90" i="20"/>
  <c r="AZ90" i="20"/>
  <c r="AR90" i="20"/>
  <c r="Z90" i="20"/>
  <c r="R90" i="20"/>
  <c r="FG90" i="20"/>
  <c r="EY90" i="20"/>
  <c r="CS90" i="20" s="1"/>
  <c r="EQ90" i="20"/>
  <c r="EI90" i="20"/>
  <c r="DM90" i="20"/>
  <c r="CY90" i="20"/>
  <c r="CI90" i="20"/>
  <c r="BS90" i="20"/>
  <c r="BG90" i="20"/>
  <c r="AY90" i="20"/>
  <c r="AQ90" i="20"/>
  <c r="Y90" i="20"/>
  <c r="Q90" i="20"/>
  <c r="FF90" i="20"/>
  <c r="EX90" i="20"/>
  <c r="EP90" i="20"/>
  <c r="EH90" i="20"/>
  <c r="DL90" i="20"/>
  <c r="CX90" i="20"/>
  <c r="CH90" i="20"/>
  <c r="BR90" i="20"/>
  <c r="BF90" i="20"/>
  <c r="AX90" i="20"/>
  <c r="AP90" i="20"/>
  <c r="X90" i="20"/>
  <c r="J90" i="20"/>
  <c r="FE90" i="20"/>
  <c r="EW90" i="20"/>
  <c r="EO90" i="20"/>
  <c r="DY90" i="20"/>
  <c r="DK90" i="20"/>
  <c r="CU90" i="20"/>
  <c r="CE90" i="20"/>
  <c r="BO90" i="20"/>
  <c r="BE90" i="20"/>
  <c r="AW90" i="20"/>
  <c r="AO90" i="20"/>
  <c r="W90" i="20"/>
  <c r="I90" i="20"/>
  <c r="EV90" i="20"/>
  <c r="CT90" i="20"/>
  <c r="AV90" i="20"/>
  <c r="EU90" i="20"/>
  <c r="CC90" i="20" s="1"/>
  <c r="CQ90" i="20"/>
  <c r="AU90" i="20"/>
  <c r="EN90" i="20"/>
  <c r="CD90" i="20"/>
  <c r="AL90" i="20"/>
  <c r="EM90" i="20"/>
  <c r="CA90" i="20"/>
  <c r="AI90" i="20"/>
  <c r="DV90" i="20"/>
  <c r="BN90" i="20"/>
  <c r="V90" i="20"/>
  <c r="FD90" i="20"/>
  <c r="DJ90" i="20"/>
  <c r="BD90" i="20"/>
  <c r="H90" i="20"/>
  <c r="DS90" i="20"/>
  <c r="DG90" i="20"/>
  <c r="BK90" i="20"/>
  <c r="BC90" i="20"/>
  <c r="U90" i="20"/>
  <c r="FC90" i="20"/>
  <c r="FG120" i="20"/>
  <c r="EY120" i="20"/>
  <c r="EQ120" i="20"/>
  <c r="EI120" i="20"/>
  <c r="DM120" i="20"/>
  <c r="CY120" i="20"/>
  <c r="CI120" i="20"/>
  <c r="BS120" i="20"/>
  <c r="BG120" i="20"/>
  <c r="AY120" i="20"/>
  <c r="AQ120" i="20"/>
  <c r="Y120" i="20"/>
  <c r="Q120" i="20"/>
  <c r="FF120" i="20"/>
  <c r="EX120" i="20"/>
  <c r="EP120" i="20"/>
  <c r="EH120" i="20"/>
  <c r="DL120" i="20"/>
  <c r="CX120" i="20"/>
  <c r="CH120" i="20"/>
  <c r="BR120" i="20"/>
  <c r="BF120" i="20"/>
  <c r="AX120" i="20"/>
  <c r="AP120" i="20"/>
  <c r="X120" i="20"/>
  <c r="J120" i="20"/>
  <c r="FE120" i="20"/>
  <c r="EW120" i="20"/>
  <c r="EO120" i="20"/>
  <c r="DY120" i="20"/>
  <c r="DK120" i="20"/>
  <c r="CU120" i="20"/>
  <c r="CE120" i="20"/>
  <c r="BO120" i="20"/>
  <c r="BE120" i="20"/>
  <c r="AW120" i="20"/>
  <c r="AO120" i="20"/>
  <c r="W120" i="20"/>
  <c r="I120" i="20"/>
  <c r="FD120" i="20"/>
  <c r="EV120" i="20"/>
  <c r="EN120" i="20"/>
  <c r="DV120" i="20"/>
  <c r="DJ120" i="20"/>
  <c r="CT120" i="20"/>
  <c r="CD120" i="20"/>
  <c r="BN120" i="20"/>
  <c r="BD120" i="20"/>
  <c r="AV120" i="20"/>
  <c r="AL120" i="20"/>
  <c r="V120" i="20"/>
  <c r="H120" i="20"/>
  <c r="FA120" i="20"/>
  <c r="ES120" i="20"/>
  <c r="EK120" i="20"/>
  <c r="DO120" i="20"/>
  <c r="DC120" i="20"/>
  <c r="CM120" i="20"/>
  <c r="BW120" i="20"/>
  <c r="BI120" i="20"/>
  <c r="BA120" i="20"/>
  <c r="AS120" i="20"/>
  <c r="AC120" i="20"/>
  <c r="S120" i="20"/>
  <c r="FC120" i="20"/>
  <c r="EJ120" i="20"/>
  <c r="CP120" i="20"/>
  <c r="BC120" i="20"/>
  <c r="Z120" i="20"/>
  <c r="FB120" i="20"/>
  <c r="DS120" i="20"/>
  <c r="CL120" i="20"/>
  <c r="BB120" i="20"/>
  <c r="U120" i="20"/>
  <c r="EZ120" i="20"/>
  <c r="DP120" i="20"/>
  <c r="CA120" i="20"/>
  <c r="AZ120" i="20"/>
  <c r="T120" i="20"/>
  <c r="EU120" i="20"/>
  <c r="DN120" i="20"/>
  <c r="BZ120" i="20"/>
  <c r="AU120" i="20"/>
  <c r="R120" i="20"/>
  <c r="ET120" i="20"/>
  <c r="DG120" i="20"/>
  <c r="BV120" i="20"/>
  <c r="AT120" i="20"/>
  <c r="ER120" i="20"/>
  <c r="DF120" i="20"/>
  <c r="BK120" i="20"/>
  <c r="AR120" i="20"/>
  <c r="BJ120" i="20"/>
  <c r="BH120" i="20"/>
  <c r="AI120" i="20"/>
  <c r="AF120" i="20"/>
  <c r="EM120" i="20"/>
  <c r="EL120" i="20"/>
  <c r="DB120" i="20"/>
  <c r="CQ120" i="20"/>
  <c r="BU212" i="20"/>
  <c r="CR212" i="20"/>
  <c r="CR57" i="20"/>
  <c r="BX57" i="20"/>
  <c r="BM57" i="20"/>
  <c r="CO89" i="20"/>
  <c r="CW150" i="20"/>
  <c r="BQ57" i="20"/>
  <c r="BP57" i="20"/>
  <c r="CS57" i="20"/>
  <c r="CC89" i="20"/>
  <c r="CF150" i="20"/>
  <c r="BP119" i="20"/>
  <c r="BL119" i="20"/>
  <c r="O57" i="20"/>
  <c r="CC57" i="20"/>
  <c r="CG57" i="20"/>
  <c r="CF57" i="20"/>
  <c r="CV150" i="20"/>
  <c r="CF119" i="20"/>
  <c r="BX119" i="20"/>
  <c r="CB119" i="20"/>
  <c r="D185" i="20"/>
  <c r="BL89" i="20"/>
  <c r="BU150" i="20"/>
  <c r="CC150" i="20"/>
  <c r="CV119" i="20"/>
  <c r="BQ119" i="20"/>
  <c r="CN119" i="20"/>
  <c r="BY119" i="20"/>
  <c r="CR119" i="20"/>
  <c r="DU57" i="20"/>
  <c r="DT57" i="20"/>
  <c r="DE57" i="20"/>
  <c r="AM182" i="20"/>
  <c r="AJ57" i="20"/>
  <c r="DR57" i="20"/>
  <c r="AM57" i="20"/>
  <c r="AN57" i="20"/>
  <c r="EA182" i="20"/>
  <c r="DU119" i="20"/>
  <c r="DI182" i="20"/>
  <c r="AH182" i="20"/>
  <c r="CZ182" i="20"/>
  <c r="DH182" i="20"/>
  <c r="AE182" i="20"/>
  <c r="DQ182" i="20"/>
  <c r="AN244" i="20"/>
  <c r="L182" i="20"/>
  <c r="DZ182" i="20"/>
  <c r="AN119" i="20"/>
  <c r="AJ182" i="20"/>
  <c r="AD182" i="20"/>
  <c r="DR182" i="20"/>
  <c r="AG182" i="20"/>
  <c r="O182" i="20"/>
  <c r="DU182" i="20"/>
  <c r="N182" i="20"/>
  <c r="DX182" i="20"/>
  <c r="M182" i="20"/>
  <c r="DW182" i="20"/>
  <c r="DE182" i="20"/>
  <c r="AN182" i="20"/>
  <c r="AB182" i="20"/>
  <c r="DD182" i="20"/>
  <c r="AK182" i="20"/>
  <c r="DA57" i="20"/>
  <c r="DA182" i="20"/>
  <c r="DT182" i="20"/>
  <c r="F58" i="20"/>
  <c r="D59" i="20"/>
  <c r="EE183" i="20"/>
  <c r="ED183" i="20"/>
  <c r="B184" i="20"/>
  <c r="CY184" i="20" s="1"/>
  <c r="EF183" i="20"/>
  <c r="EE214" i="20"/>
  <c r="B215" i="20"/>
  <c r="EF214" i="20"/>
  <c r="ED214" i="20"/>
  <c r="B123" i="20"/>
  <c r="ED123" i="20" s="1"/>
  <c r="K182" i="20"/>
  <c r="DU89" i="20"/>
  <c r="DI212" i="20"/>
  <c r="DE119" i="20"/>
  <c r="DD119" i="20"/>
  <c r="AD119" i="20"/>
  <c r="AE119" i="20"/>
  <c r="AN28" i="20"/>
  <c r="AG32" i="10" s="1"/>
  <c r="DI119" i="20"/>
  <c r="CZ119" i="20"/>
  <c r="DA119" i="20"/>
  <c r="DT119" i="20"/>
  <c r="AH119" i="20"/>
  <c r="AA119" i="20"/>
  <c r="DW119" i="20"/>
  <c r="DX119" i="20"/>
  <c r="K119" i="20"/>
  <c r="AB119" i="20"/>
  <c r="D121" i="20"/>
  <c r="F120" i="20"/>
  <c r="A120" i="20"/>
  <c r="AG119" i="20"/>
  <c r="AM119" i="20"/>
  <c r="AK119" i="20"/>
  <c r="EA119" i="20"/>
  <c r="AJ119" i="20"/>
  <c r="M119" i="20"/>
  <c r="N119" i="20"/>
  <c r="DQ119" i="20"/>
  <c r="DZ119" i="20"/>
  <c r="L119" i="20"/>
  <c r="DR119" i="20"/>
  <c r="DH119" i="20"/>
  <c r="O119" i="20"/>
  <c r="F248" i="20"/>
  <c r="D249" i="20"/>
  <c r="D250" i="20" s="1"/>
  <c r="DU212" i="20"/>
  <c r="DI244" i="20"/>
  <c r="AE28" i="20"/>
  <c r="O32" i="10" s="1"/>
  <c r="O212" i="20"/>
  <c r="L212" i="20"/>
  <c r="CZ89" i="20"/>
  <c r="DA28" i="20"/>
  <c r="S32" i="32" s="1"/>
  <c r="DR244" i="20"/>
  <c r="AA244" i="20"/>
  <c r="AJ244" i="20"/>
  <c r="DQ212" i="20"/>
  <c r="DT244" i="20"/>
  <c r="AK244" i="20"/>
  <c r="DH244" i="20"/>
  <c r="M28" i="20"/>
  <c r="L32" i="30" s="1"/>
  <c r="DQ89" i="20"/>
  <c r="DD244" i="20"/>
  <c r="AB28" i="20"/>
  <c r="I32" i="10" s="1"/>
  <c r="DZ244" i="20"/>
  <c r="AE212" i="20"/>
  <c r="DE212" i="20"/>
  <c r="DD212" i="20"/>
  <c r="M212" i="20"/>
  <c r="DX212" i="20"/>
  <c r="AH89" i="20"/>
  <c r="AD89" i="20"/>
  <c r="CZ28" i="20"/>
  <c r="R32" i="32" s="1"/>
  <c r="DH89" i="20"/>
  <c r="DI89" i="20"/>
  <c r="AJ28" i="20"/>
  <c r="Z32" i="10" s="1"/>
  <c r="AG89" i="20"/>
  <c r="DZ212" i="20"/>
  <c r="AN212" i="20"/>
  <c r="AM212" i="20"/>
  <c r="AD212" i="20"/>
  <c r="N212" i="20"/>
  <c r="DR212" i="20"/>
  <c r="EA244" i="20"/>
  <c r="DT212" i="20"/>
  <c r="DH212" i="20"/>
  <c r="CZ212" i="20"/>
  <c r="DW212" i="20"/>
  <c r="CZ244" i="20"/>
  <c r="AG244" i="20"/>
  <c r="F90" i="20"/>
  <c r="D91" i="20"/>
  <c r="N28" i="20"/>
  <c r="M32" i="30" s="1"/>
  <c r="AH244" i="20"/>
  <c r="M244" i="20"/>
  <c r="AB244" i="20"/>
  <c r="AG212" i="20"/>
  <c r="AB212" i="20"/>
  <c r="K212" i="20"/>
  <c r="AD244" i="20"/>
  <c r="K244" i="20"/>
  <c r="L244" i="20"/>
  <c r="AA212" i="20"/>
  <c r="AH212" i="20"/>
  <c r="AM244" i="20"/>
  <c r="DE244" i="20"/>
  <c r="DU244" i="20"/>
  <c r="DW244" i="20"/>
  <c r="EF244" i="20"/>
  <c r="EE244" i="20"/>
  <c r="K28" i="20"/>
  <c r="J32" i="30" s="1"/>
  <c r="AJ212" i="20"/>
  <c r="DA212" i="20"/>
  <c r="EA212" i="20"/>
  <c r="N244" i="20"/>
  <c r="DA244" i="20"/>
  <c r="DX244" i="20"/>
  <c r="O244" i="20"/>
  <c r="AE244" i="20"/>
  <c r="DQ244" i="20"/>
  <c r="ED245" i="20"/>
  <c r="B246" i="20"/>
  <c r="A245" i="20"/>
  <c r="N89" i="20"/>
  <c r="AK212" i="20"/>
  <c r="F213" i="20"/>
  <c r="D214" i="20"/>
  <c r="A213" i="20"/>
  <c r="B37" i="44"/>
  <c r="DQ28" i="20"/>
  <c r="H32" i="33" s="1"/>
  <c r="F29" i="20"/>
  <c r="D30" i="20"/>
  <c r="F184" i="20"/>
  <c r="DR28" i="20"/>
  <c r="I32" i="33" s="1"/>
  <c r="EA28" i="20"/>
  <c r="AA32" i="33" s="1"/>
  <c r="DT28" i="20"/>
  <c r="N32" i="33" s="1"/>
  <c r="DT89" i="20"/>
  <c r="EF59" i="20"/>
  <c r="B60" i="20"/>
  <c r="ED59" i="20"/>
  <c r="EE59" i="20"/>
  <c r="AM89" i="20"/>
  <c r="AK28" i="20"/>
  <c r="AA32" i="10" s="1"/>
  <c r="EE122" i="20"/>
  <c r="ED122" i="20"/>
  <c r="EF122" i="20"/>
  <c r="DD28" i="20"/>
  <c r="H32" i="32" s="1"/>
  <c r="AG28" i="20"/>
  <c r="T32" i="10" s="1"/>
  <c r="DU28" i="20"/>
  <c r="O32" i="33" s="1"/>
  <c r="AA28" i="20"/>
  <c r="H32" i="10" s="1"/>
  <c r="DH28" i="20"/>
  <c r="K32" i="43" s="1"/>
  <c r="O28" i="20"/>
  <c r="N32" i="30" s="1"/>
  <c r="AH28" i="20"/>
  <c r="U32" i="10" s="1"/>
  <c r="DE28" i="20"/>
  <c r="I32" i="32" s="1"/>
  <c r="AD28" i="20"/>
  <c r="N32" i="10" s="1"/>
  <c r="DI28" i="20"/>
  <c r="L32" i="43" s="1"/>
  <c r="DD89" i="20"/>
  <c r="O89" i="20"/>
  <c r="AM28" i="20"/>
  <c r="AF32" i="10" s="1"/>
  <c r="DX28" i="20"/>
  <c r="U32" i="33" s="1"/>
  <c r="DW28" i="20"/>
  <c r="T32" i="33" s="1"/>
  <c r="DZ28" i="20"/>
  <c r="Z32" i="33" s="1"/>
  <c r="B30" i="20"/>
  <c r="EE29" i="20"/>
  <c r="ED29" i="20"/>
  <c r="A29" i="20"/>
  <c r="EF29" i="20"/>
  <c r="L28" i="20"/>
  <c r="K32" i="30" s="1"/>
  <c r="DR89" i="20"/>
  <c r="K89" i="20"/>
  <c r="L89" i="20"/>
  <c r="AE89" i="20"/>
  <c r="AB89" i="20"/>
  <c r="DE89" i="20"/>
  <c r="DA89" i="20"/>
  <c r="DX89" i="20"/>
  <c r="DZ89" i="20"/>
  <c r="AK89" i="20"/>
  <c r="AA89" i="20"/>
  <c r="AN89" i="20"/>
  <c r="ED90" i="20"/>
  <c r="EE90" i="20"/>
  <c r="EF90" i="20"/>
  <c r="A90" i="20"/>
  <c r="B91" i="20"/>
  <c r="B153" i="20"/>
  <c r="EE152" i="20"/>
  <c r="ED152" i="20"/>
  <c r="EF152" i="20"/>
  <c r="DW89" i="20"/>
  <c r="M89" i="20"/>
  <c r="AJ89" i="20"/>
  <c r="EA89" i="20"/>
  <c r="AH183" i="20" l="1"/>
  <c r="AJ183" i="20"/>
  <c r="F250" i="20"/>
  <c r="D251" i="20"/>
  <c r="BT183" i="20"/>
  <c r="CK90" i="20"/>
  <c r="BU183" i="20"/>
  <c r="DT151" i="20"/>
  <c r="AM183" i="20"/>
  <c r="CV183" i="20"/>
  <c r="DR183" i="20"/>
  <c r="CB90" i="20"/>
  <c r="DZ151" i="20"/>
  <c r="CF183" i="20"/>
  <c r="CC183" i="20"/>
  <c r="AN151" i="20"/>
  <c r="CZ183" i="20"/>
  <c r="BQ183" i="20"/>
  <c r="CB183" i="20"/>
  <c r="BX183" i="20"/>
  <c r="BY183" i="20"/>
  <c r="E33" i="33"/>
  <c r="O33" i="29"/>
  <c r="AE33" i="10"/>
  <c r="G33" i="30"/>
  <c r="AC33" i="33"/>
  <c r="Q33" i="32"/>
  <c r="AW184" i="20"/>
  <c r="E33" i="10"/>
  <c r="Q33" i="10"/>
  <c r="Y33" i="33"/>
  <c r="K33" i="33"/>
  <c r="E33" i="32"/>
  <c r="DO184" i="20"/>
  <c r="L33" i="29"/>
  <c r="S33" i="31"/>
  <c r="AC33" i="10"/>
  <c r="AI33" i="10"/>
  <c r="Q33" i="33"/>
  <c r="G33" i="32"/>
  <c r="ER184" i="20"/>
  <c r="U184" i="20"/>
  <c r="EK184" i="20"/>
  <c r="AL184" i="20"/>
  <c r="BO184" i="20"/>
  <c r="DL184" i="20"/>
  <c r="EY184" i="20"/>
  <c r="I33" i="30"/>
  <c r="M33" i="33"/>
  <c r="P33" i="29"/>
  <c r="G33" i="10"/>
  <c r="AK33" i="10"/>
  <c r="W33" i="33"/>
  <c r="E33" i="43"/>
  <c r="CM184" i="20"/>
  <c r="BA184" i="20"/>
  <c r="FC184" i="20"/>
  <c r="AO184" i="20"/>
  <c r="BR184" i="20"/>
  <c r="DM184" i="20"/>
  <c r="AR184" i="20"/>
  <c r="BW184" i="20"/>
  <c r="H184" i="20"/>
  <c r="CH184" i="20"/>
  <c r="EI184" i="20"/>
  <c r="BH184" i="20"/>
  <c r="DC184" i="20"/>
  <c r="BE184" i="20"/>
  <c r="EQ184" i="20"/>
  <c r="CP184" i="20"/>
  <c r="EU184" i="20"/>
  <c r="DF184" i="20"/>
  <c r="CT184" i="20"/>
  <c r="EO184" i="20"/>
  <c r="Q184" i="20"/>
  <c r="X33" i="31"/>
  <c r="W33" i="10"/>
  <c r="Y33" i="31"/>
  <c r="G33" i="29"/>
  <c r="Q33" i="29"/>
  <c r="M33" i="10"/>
  <c r="E33" i="29"/>
  <c r="G33" i="33"/>
  <c r="R184" i="20"/>
  <c r="Z184" i="20"/>
  <c r="EL184" i="20"/>
  <c r="DJ184" i="20"/>
  <c r="EW184" i="20"/>
  <c r="CK184" i="20" s="1"/>
  <c r="Y184" i="20"/>
  <c r="AM184" i="20" s="1"/>
  <c r="J33" i="43"/>
  <c r="O33" i="32"/>
  <c r="Z33" i="31"/>
  <c r="Q33" i="31"/>
  <c r="J33" i="29"/>
  <c r="S33" i="10"/>
  <c r="ES184" i="20"/>
  <c r="V184" i="20"/>
  <c r="CX184" i="20"/>
  <c r="CZ184" i="20" s="1"/>
  <c r="DN184" i="20"/>
  <c r="AZ184" i="20"/>
  <c r="FB184" i="20"/>
  <c r="DV184" i="20"/>
  <c r="FE184" i="20"/>
  <c r="DU184" i="20" s="1"/>
  <c r="AQ184" i="20"/>
  <c r="Y33" i="10"/>
  <c r="E33" i="30"/>
  <c r="G33" i="43"/>
  <c r="U33" i="31"/>
  <c r="W33" i="31"/>
  <c r="K33" i="29"/>
  <c r="A184" i="20"/>
  <c r="T184" i="20"/>
  <c r="BV184" i="20"/>
  <c r="AI184" i="20"/>
  <c r="EN184" i="20"/>
  <c r="J184" i="20"/>
  <c r="AY184" i="20"/>
  <c r="T33" i="31"/>
  <c r="K33" i="10"/>
  <c r="S33" i="33"/>
  <c r="AA33" i="31"/>
  <c r="R33" i="31"/>
  <c r="DD151" i="20"/>
  <c r="DX151" i="20"/>
  <c r="BM58" i="20"/>
  <c r="DQ151" i="20"/>
  <c r="BM213" i="20"/>
  <c r="CW29" i="20"/>
  <c r="CG29" i="20"/>
  <c r="BL245" i="20"/>
  <c r="AB151" i="20"/>
  <c r="CZ151" i="20"/>
  <c r="S33" i="29"/>
  <c r="H33" i="29"/>
  <c r="T33" i="29"/>
  <c r="U33" i="29"/>
  <c r="CK29" i="20"/>
  <c r="CC29" i="20"/>
  <c r="CB29" i="20"/>
  <c r="M151" i="20"/>
  <c r="BM245" i="20"/>
  <c r="CR29" i="20"/>
  <c r="BQ29" i="20"/>
  <c r="N151" i="20"/>
  <c r="CK245" i="20"/>
  <c r="CJ245" i="20"/>
  <c r="DI151" i="20"/>
  <c r="DH151" i="20"/>
  <c r="AJ151" i="20"/>
  <c r="EA151" i="20"/>
  <c r="CR120" i="20"/>
  <c r="K151" i="20"/>
  <c r="DR151" i="20"/>
  <c r="K58" i="20"/>
  <c r="DE58" i="20"/>
  <c r="BL183" i="20"/>
  <c r="CW183" i="20"/>
  <c r="DH183" i="20"/>
  <c r="CO29" i="20"/>
  <c r="BL29" i="20"/>
  <c r="BL90" i="20"/>
  <c r="BM183" i="20"/>
  <c r="AK151" i="20"/>
  <c r="CK120" i="20"/>
  <c r="BM29" i="20"/>
  <c r="O151" i="20"/>
  <c r="DW151" i="20"/>
  <c r="DU151" i="20"/>
  <c r="AE151" i="20"/>
  <c r="AM151" i="20"/>
  <c r="AH151" i="20"/>
  <c r="BT58" i="20"/>
  <c r="BP245" i="20"/>
  <c r="DE151" i="20"/>
  <c r="EA183" i="20"/>
  <c r="BM90" i="20"/>
  <c r="BU151" i="20"/>
  <c r="BP120" i="20"/>
  <c r="CB151" i="20"/>
  <c r="CF29" i="20"/>
  <c r="AA151" i="20"/>
  <c r="CB245" i="20"/>
  <c r="AN120" i="20"/>
  <c r="CG90" i="20"/>
  <c r="BY151" i="20"/>
  <c r="CS58" i="20"/>
  <c r="L151" i="20"/>
  <c r="CW151" i="20"/>
  <c r="BY29" i="20"/>
  <c r="CG245" i="20"/>
  <c r="CW245" i="20"/>
  <c r="CV245" i="20"/>
  <c r="BP183" i="20"/>
  <c r="CR90" i="20"/>
  <c r="BP29" i="20"/>
  <c r="CS183" i="20"/>
  <c r="CN183" i="20"/>
  <c r="BL120" i="20"/>
  <c r="CW120" i="20"/>
  <c r="BY213" i="20"/>
  <c r="CR245" i="20"/>
  <c r="CN245" i="20"/>
  <c r="BT29" i="20"/>
  <c r="DO30" i="20"/>
  <c r="DC30" i="20"/>
  <c r="CM30" i="20"/>
  <c r="BW30" i="20"/>
  <c r="BI30" i="20"/>
  <c r="BA30" i="20"/>
  <c r="AS30" i="20"/>
  <c r="AC30" i="20"/>
  <c r="DN30" i="20"/>
  <c r="DB30" i="20"/>
  <c r="CL30" i="20"/>
  <c r="BV30" i="20"/>
  <c r="BH30" i="20"/>
  <c r="AZ30" i="20"/>
  <c r="AR30" i="20"/>
  <c r="Z30" i="20"/>
  <c r="R30" i="20"/>
  <c r="DM30" i="20"/>
  <c r="CY30" i="20"/>
  <c r="CI30" i="20"/>
  <c r="BS30" i="20"/>
  <c r="BG30" i="20"/>
  <c r="AY30" i="20"/>
  <c r="AQ30" i="20"/>
  <c r="Y30" i="20"/>
  <c r="Q30" i="20"/>
  <c r="DL30" i="20"/>
  <c r="CX30" i="20"/>
  <c r="CH30" i="20"/>
  <c r="BR30" i="20"/>
  <c r="BF30" i="20"/>
  <c r="AX30" i="20"/>
  <c r="AP30" i="20"/>
  <c r="X30" i="20"/>
  <c r="J30" i="20"/>
  <c r="DY30" i="20"/>
  <c r="DK30" i="20"/>
  <c r="CU30" i="20"/>
  <c r="CE30" i="20"/>
  <c r="BO30" i="20"/>
  <c r="BE30" i="20"/>
  <c r="AW30" i="20"/>
  <c r="AO30" i="20"/>
  <c r="W30" i="20"/>
  <c r="I30" i="20"/>
  <c r="DS30" i="20"/>
  <c r="DG30" i="20"/>
  <c r="CQ30" i="20"/>
  <c r="CA30" i="20"/>
  <c r="BK30" i="20"/>
  <c r="BC30" i="20"/>
  <c r="AU30" i="20"/>
  <c r="AI30" i="20"/>
  <c r="U30" i="20"/>
  <c r="DP30" i="20"/>
  <c r="DF30" i="20"/>
  <c r="CP30" i="20"/>
  <c r="BZ30" i="20"/>
  <c r="BJ30" i="20"/>
  <c r="BB30" i="20"/>
  <c r="AT30" i="20"/>
  <c r="AF30" i="20"/>
  <c r="T30" i="20"/>
  <c r="AV30" i="20"/>
  <c r="AL30" i="20"/>
  <c r="DV30" i="20"/>
  <c r="V30" i="20"/>
  <c r="DJ30" i="20"/>
  <c r="S30" i="20"/>
  <c r="CT30" i="20"/>
  <c r="H30" i="20"/>
  <c r="CD30" i="20"/>
  <c r="BN30" i="20"/>
  <c r="BD30" i="20"/>
  <c r="EI30" i="20"/>
  <c r="EJ30" i="20"/>
  <c r="EQ30" i="20"/>
  <c r="ER30" i="20"/>
  <c r="EY30" i="20"/>
  <c r="EZ30" i="20"/>
  <c r="EK30" i="20"/>
  <c r="FG30" i="20"/>
  <c r="ES30" i="20"/>
  <c r="EM30" i="20"/>
  <c r="EN30" i="20"/>
  <c r="EX30" i="20"/>
  <c r="ET30" i="20"/>
  <c r="FE30" i="20"/>
  <c r="FF30" i="20"/>
  <c r="FB30" i="20"/>
  <c r="EP30" i="20"/>
  <c r="FA30" i="20"/>
  <c r="FD30" i="20"/>
  <c r="EL30" i="20"/>
  <c r="EU30" i="20"/>
  <c r="EO30" i="20"/>
  <c r="FC30" i="20"/>
  <c r="EW30" i="20"/>
  <c r="EH30" i="20"/>
  <c r="EV30" i="20"/>
  <c r="BP90" i="20"/>
  <c r="BU90" i="20"/>
  <c r="CK183" i="20"/>
  <c r="CO245" i="20"/>
  <c r="BT245" i="20"/>
  <c r="CV29" i="20"/>
  <c r="CJ29" i="20"/>
  <c r="CO183" i="20"/>
  <c r="CS245" i="20"/>
  <c r="CC245" i="20"/>
  <c r="BX29" i="20"/>
  <c r="ET184" i="20"/>
  <c r="S184" i="20"/>
  <c r="BK184" i="20"/>
  <c r="EJ184" i="20"/>
  <c r="AF184" i="20"/>
  <c r="CA184" i="20"/>
  <c r="BD184" i="20"/>
  <c r="FD184" i="20"/>
  <c r="CU184" i="20"/>
  <c r="AP184" i="20"/>
  <c r="EP184" i="20"/>
  <c r="AN184" i="20" s="1"/>
  <c r="BS184" i="20"/>
  <c r="CC120" i="20"/>
  <c r="CV120" i="20"/>
  <c r="BT120" i="20"/>
  <c r="CV90" i="20"/>
  <c r="BT90" i="20"/>
  <c r="CG151" i="20"/>
  <c r="CF151" i="20"/>
  <c r="CK213" i="20"/>
  <c r="CO213" i="20"/>
  <c r="BX58" i="20"/>
  <c r="CB58" i="20"/>
  <c r="BX245" i="20"/>
  <c r="CF245" i="20"/>
  <c r="CN29" i="20"/>
  <c r="DG246" i="20"/>
  <c r="FB246" i="20"/>
  <c r="BB246" i="20"/>
  <c r="DC246" i="20"/>
  <c r="FG246" i="20"/>
  <c r="BG246" i="20"/>
  <c r="DY246" i="20"/>
  <c r="W246" i="20"/>
  <c r="DB246" i="20"/>
  <c r="EX246" i="20"/>
  <c r="Z246" i="20"/>
  <c r="DL246" i="20"/>
  <c r="CQ246" i="20"/>
  <c r="ET246" i="20"/>
  <c r="AT246" i="20"/>
  <c r="CM246" i="20"/>
  <c r="EY246" i="20"/>
  <c r="AY246" i="20"/>
  <c r="DK246" i="20"/>
  <c r="I246" i="20"/>
  <c r="BN246" i="20"/>
  <c r="CT246" i="20"/>
  <c r="DV246" i="20"/>
  <c r="BV246" i="20"/>
  <c r="CA246" i="20"/>
  <c r="EL246" i="20"/>
  <c r="AF246" i="20"/>
  <c r="BW246" i="20"/>
  <c r="EQ246" i="20"/>
  <c r="AQ246" i="20"/>
  <c r="CU246" i="20"/>
  <c r="ER246" i="20"/>
  <c r="AP246" i="20"/>
  <c r="AV246" i="20"/>
  <c r="BH246" i="20"/>
  <c r="FF246" i="20"/>
  <c r="BK246" i="20"/>
  <c r="DP246" i="20"/>
  <c r="T246" i="20"/>
  <c r="BI246" i="20"/>
  <c r="EI246" i="20"/>
  <c r="Y246" i="20"/>
  <c r="CE246" i="20"/>
  <c r="DJ246" i="20"/>
  <c r="FD246" i="20"/>
  <c r="EV246" i="20"/>
  <c r="R246" i="20"/>
  <c r="CX246" i="20"/>
  <c r="FC246" i="20"/>
  <c r="BC246" i="20"/>
  <c r="DF246" i="20"/>
  <c r="FA246" i="20"/>
  <c r="BA246" i="20"/>
  <c r="DM246" i="20"/>
  <c r="Q246" i="20"/>
  <c r="BO246" i="20"/>
  <c r="BR246" i="20"/>
  <c r="EH246" i="20"/>
  <c r="CH246" i="20"/>
  <c r="EJ246" i="20"/>
  <c r="EZ246" i="20"/>
  <c r="EU246" i="20"/>
  <c r="AU246" i="20"/>
  <c r="CP246" i="20"/>
  <c r="ES246" i="20"/>
  <c r="BU246" i="20" s="1"/>
  <c r="AS246" i="20"/>
  <c r="CY246" i="20"/>
  <c r="FE246" i="20"/>
  <c r="BE246" i="20"/>
  <c r="AR246" i="20"/>
  <c r="CL246" i="20"/>
  <c r="AL246" i="20"/>
  <c r="V246" i="20"/>
  <c r="BF246" i="20"/>
  <c r="EM246" i="20"/>
  <c r="AI246" i="20"/>
  <c r="BZ246" i="20"/>
  <c r="EK246" i="20"/>
  <c r="AC246" i="20"/>
  <c r="CI246" i="20"/>
  <c r="EW246" i="20"/>
  <c r="AW246" i="20"/>
  <c r="H246" i="20"/>
  <c r="BD246" i="20"/>
  <c r="EN246" i="20"/>
  <c r="DN246" i="20"/>
  <c r="AZ246" i="20"/>
  <c r="DS246" i="20"/>
  <c r="U246" i="20"/>
  <c r="BJ246" i="20"/>
  <c r="DO246" i="20"/>
  <c r="S246" i="20"/>
  <c r="BS246" i="20"/>
  <c r="EO246" i="20"/>
  <c r="AO246" i="20"/>
  <c r="EP246" i="20"/>
  <c r="X246" i="20"/>
  <c r="CD246" i="20"/>
  <c r="J246" i="20"/>
  <c r="AX246" i="20"/>
  <c r="DP184" i="20"/>
  <c r="FA184" i="20"/>
  <c r="CE184" i="20"/>
  <c r="BJ184" i="20"/>
  <c r="AS184" i="20"/>
  <c r="CQ184" i="20"/>
  <c r="CR184" i="20" s="1"/>
  <c r="EZ184" i="20"/>
  <c r="BB184" i="20"/>
  <c r="DG184" i="20"/>
  <c r="BN184" i="20"/>
  <c r="I184" i="20"/>
  <c r="DK184" i="20"/>
  <c r="AX184" i="20"/>
  <c r="EX184" i="20"/>
  <c r="CI184" i="20"/>
  <c r="CJ120" i="20"/>
  <c r="BP213" i="20"/>
  <c r="CR183" i="20"/>
  <c r="AT184" i="20"/>
  <c r="AU184" i="20"/>
  <c r="DB184" i="20"/>
  <c r="BC184" i="20"/>
  <c r="AV184" i="20"/>
  <c r="EV184" i="20"/>
  <c r="X184" i="20"/>
  <c r="EH184" i="20"/>
  <c r="BG184" i="20"/>
  <c r="FG184" i="20"/>
  <c r="CL184" i="20"/>
  <c r="BI184" i="20"/>
  <c r="DS184" i="20"/>
  <c r="AC184" i="20"/>
  <c r="BZ184" i="20"/>
  <c r="EM184" i="20"/>
  <c r="CD184" i="20"/>
  <c r="W184" i="20"/>
  <c r="DY184" i="20"/>
  <c r="BF184" i="20"/>
  <c r="FF184" i="20"/>
  <c r="BU120" i="20"/>
  <c r="BQ90" i="20"/>
  <c r="CN90" i="20"/>
  <c r="BY90" i="20"/>
  <c r="BX151" i="20"/>
  <c r="CJ151" i="20"/>
  <c r="BT213" i="20"/>
  <c r="CJ213" i="20"/>
  <c r="CV58" i="20"/>
  <c r="CG58" i="20"/>
  <c r="CF58" i="20"/>
  <c r="CW58" i="20"/>
  <c r="BY245" i="20"/>
  <c r="BU245" i="20"/>
  <c r="BQ245" i="20"/>
  <c r="D186" i="20"/>
  <c r="FG214" i="20"/>
  <c r="EY214" i="20"/>
  <c r="EQ214" i="20"/>
  <c r="EI214" i="20"/>
  <c r="DM214" i="20"/>
  <c r="CY214" i="20"/>
  <c r="CI214" i="20"/>
  <c r="BS214" i="20"/>
  <c r="BG214" i="20"/>
  <c r="AY214" i="20"/>
  <c r="AQ214" i="20"/>
  <c r="Y214" i="20"/>
  <c r="Q214" i="20"/>
  <c r="FB214" i="20"/>
  <c r="ES214" i="20"/>
  <c r="EJ214" i="20"/>
  <c r="DL214" i="20"/>
  <c r="CU214" i="20"/>
  <c r="CD214" i="20"/>
  <c r="BK214" i="20"/>
  <c r="BB214" i="20"/>
  <c r="AS214" i="20"/>
  <c r="Z214" i="20"/>
  <c r="J214" i="20"/>
  <c r="EZ214" i="20"/>
  <c r="EP214" i="20"/>
  <c r="DY214" i="20"/>
  <c r="DJ214" i="20"/>
  <c r="CQ214" i="20"/>
  <c r="BZ214" i="20"/>
  <c r="BI214" i="20"/>
  <c r="AZ214" i="20"/>
  <c r="AP214" i="20"/>
  <c r="W214" i="20"/>
  <c r="H214" i="20"/>
  <c r="EX214" i="20"/>
  <c r="EO214" i="20"/>
  <c r="DV214" i="20"/>
  <c r="DG214" i="20"/>
  <c r="CP214" i="20"/>
  <c r="BW214" i="20"/>
  <c r="BH214" i="20"/>
  <c r="AX214" i="20"/>
  <c r="AO214" i="20"/>
  <c r="V214" i="20"/>
  <c r="FE214" i="20"/>
  <c r="ER214" i="20"/>
  <c r="DO214" i="20"/>
  <c r="CM214" i="20"/>
  <c r="BN214" i="20"/>
  <c r="AV214" i="20"/>
  <c r="X214" i="20"/>
  <c r="FD214" i="20"/>
  <c r="EN214" i="20"/>
  <c r="DN214" i="20"/>
  <c r="CL214" i="20"/>
  <c r="BJ214" i="20"/>
  <c r="AU214" i="20"/>
  <c r="U214" i="20"/>
  <c r="FC214" i="20"/>
  <c r="EM214" i="20"/>
  <c r="DK214" i="20"/>
  <c r="CH214" i="20"/>
  <c r="BF214" i="20"/>
  <c r="AT214" i="20"/>
  <c r="T214" i="20"/>
  <c r="FA214" i="20"/>
  <c r="EL214" i="20"/>
  <c r="DF214" i="20"/>
  <c r="CE214" i="20"/>
  <c r="BE214" i="20"/>
  <c r="AR214" i="20"/>
  <c r="S214" i="20"/>
  <c r="EK214" i="20"/>
  <c r="CA214" i="20"/>
  <c r="AL214" i="20"/>
  <c r="EH214" i="20"/>
  <c r="BV214" i="20"/>
  <c r="AI214" i="20"/>
  <c r="DS214" i="20"/>
  <c r="BR214" i="20"/>
  <c r="AF214" i="20"/>
  <c r="FF214" i="20"/>
  <c r="DP214" i="20"/>
  <c r="BO214" i="20"/>
  <c r="AC214" i="20"/>
  <c r="EW214" i="20"/>
  <c r="CK214" i="20" s="1"/>
  <c r="BD214" i="20"/>
  <c r="EV214" i="20"/>
  <c r="BC214" i="20"/>
  <c r="EU214" i="20"/>
  <c r="BA214" i="20"/>
  <c r="ET214" i="20"/>
  <c r="AW214" i="20"/>
  <c r="R214" i="20"/>
  <c r="I214" i="20"/>
  <c r="DC214" i="20"/>
  <c r="CX214" i="20"/>
  <c r="DB214" i="20"/>
  <c r="CT214" i="20"/>
  <c r="CO120" i="20"/>
  <c r="CO90" i="20"/>
  <c r="CJ90" i="20"/>
  <c r="BX90" i="20"/>
  <c r="CV151" i="20"/>
  <c r="BT151" i="20"/>
  <c r="CG213" i="20"/>
  <c r="CC213" i="20"/>
  <c r="BQ58" i="20"/>
  <c r="CN58" i="20"/>
  <c r="BY58" i="20"/>
  <c r="CR58" i="20"/>
  <c r="FG59" i="20"/>
  <c r="EY59" i="20"/>
  <c r="EQ59" i="20"/>
  <c r="EI59" i="20"/>
  <c r="DM59" i="20"/>
  <c r="CY59" i="20"/>
  <c r="CI59" i="20"/>
  <c r="BS59" i="20"/>
  <c r="BG59" i="20"/>
  <c r="AY59" i="20"/>
  <c r="AQ59" i="20"/>
  <c r="Y59" i="20"/>
  <c r="Q59" i="20"/>
  <c r="FF59" i="20"/>
  <c r="EX59" i="20"/>
  <c r="EP59" i="20"/>
  <c r="EH59" i="20"/>
  <c r="DL59" i="20"/>
  <c r="CX59" i="20"/>
  <c r="CH59" i="20"/>
  <c r="BR59" i="20"/>
  <c r="BF59" i="20"/>
  <c r="AX59" i="20"/>
  <c r="AP59" i="20"/>
  <c r="X59" i="20"/>
  <c r="J59" i="20"/>
  <c r="FE59" i="20"/>
  <c r="EW59" i="20"/>
  <c r="CK59" i="20" s="1"/>
  <c r="EO59" i="20"/>
  <c r="DY59" i="20"/>
  <c r="DK59" i="20"/>
  <c r="CU59" i="20"/>
  <c r="CE59" i="20"/>
  <c r="BO59" i="20"/>
  <c r="BE59" i="20"/>
  <c r="AW59" i="20"/>
  <c r="AO59" i="20"/>
  <c r="W59" i="20"/>
  <c r="I59" i="20"/>
  <c r="FD59" i="20"/>
  <c r="EV59" i="20"/>
  <c r="EN59" i="20"/>
  <c r="DV59" i="20"/>
  <c r="DJ59" i="20"/>
  <c r="CT59" i="20"/>
  <c r="CD59" i="20"/>
  <c r="BN59" i="20"/>
  <c r="BD59" i="20"/>
  <c r="AV59" i="20"/>
  <c r="AL59" i="20"/>
  <c r="V59" i="20"/>
  <c r="H59" i="20"/>
  <c r="FB59" i="20"/>
  <c r="ET59" i="20"/>
  <c r="EL59" i="20"/>
  <c r="DP59" i="20"/>
  <c r="DF59" i="20"/>
  <c r="CP59" i="20"/>
  <c r="BZ59" i="20"/>
  <c r="BJ59" i="20"/>
  <c r="BB59" i="20"/>
  <c r="AT59" i="20"/>
  <c r="AF59" i="20"/>
  <c r="T59" i="20"/>
  <c r="EM59" i="20"/>
  <c r="DB59" i="20"/>
  <c r="BI59" i="20"/>
  <c r="AI59" i="20"/>
  <c r="EK59" i="20"/>
  <c r="CQ59" i="20"/>
  <c r="BH59" i="20"/>
  <c r="AC59" i="20"/>
  <c r="FC59" i="20"/>
  <c r="EJ59" i="20"/>
  <c r="CM59" i="20"/>
  <c r="BC59" i="20"/>
  <c r="Z59" i="20"/>
  <c r="FA59" i="20"/>
  <c r="DS59" i="20"/>
  <c r="CL59" i="20"/>
  <c r="BA59" i="20"/>
  <c r="U59" i="20"/>
  <c r="EZ59" i="20"/>
  <c r="DO59" i="20"/>
  <c r="CA59" i="20"/>
  <c r="AZ59" i="20"/>
  <c r="S59" i="20"/>
  <c r="EU59" i="20"/>
  <c r="DN59" i="20"/>
  <c r="BW59" i="20"/>
  <c r="AU59" i="20"/>
  <c r="R59" i="20"/>
  <c r="ES59" i="20"/>
  <c r="BU59" i="20" s="1"/>
  <c r="DG59" i="20"/>
  <c r="BV59" i="20"/>
  <c r="AS59" i="20"/>
  <c r="ER59" i="20"/>
  <c r="DC59" i="20"/>
  <c r="DD59" i="20" s="1"/>
  <c r="BK59" i="20"/>
  <c r="AR59" i="20"/>
  <c r="CO151" i="20"/>
  <c r="BU213" i="20"/>
  <c r="BY120" i="20"/>
  <c r="CB120" i="20"/>
  <c r="CW90" i="20"/>
  <c r="CN151" i="20"/>
  <c r="CC151" i="20"/>
  <c r="CV213" i="20"/>
  <c r="BL213" i="20"/>
  <c r="BP58" i="20"/>
  <c r="F185" i="20"/>
  <c r="FC152" i="20"/>
  <c r="EU152" i="20"/>
  <c r="EM152" i="20"/>
  <c r="DS152" i="20"/>
  <c r="DG152" i="20"/>
  <c r="CQ152" i="20"/>
  <c r="CA152" i="20"/>
  <c r="BK152" i="20"/>
  <c r="BC152" i="20"/>
  <c r="AU152" i="20"/>
  <c r="AI152" i="20"/>
  <c r="U152" i="20"/>
  <c r="FB152" i="20"/>
  <c r="ET152" i="20"/>
  <c r="EL152" i="20"/>
  <c r="DP152" i="20"/>
  <c r="DF152" i="20"/>
  <c r="CP152" i="20"/>
  <c r="BZ152" i="20"/>
  <c r="BJ152" i="20"/>
  <c r="BB152" i="20"/>
  <c r="AT152" i="20"/>
  <c r="AF152" i="20"/>
  <c r="T152" i="20"/>
  <c r="FA152" i="20"/>
  <c r="DI152" i="20" s="1"/>
  <c r="ES152" i="20"/>
  <c r="EK152" i="20"/>
  <c r="DO152" i="20"/>
  <c r="DC152" i="20"/>
  <c r="CM152" i="20"/>
  <c r="BW152" i="20"/>
  <c r="BI152" i="20"/>
  <c r="BA152" i="20"/>
  <c r="AS152" i="20"/>
  <c r="AC152" i="20"/>
  <c r="S152" i="20"/>
  <c r="EZ152" i="20"/>
  <c r="ER152" i="20"/>
  <c r="EJ152" i="20"/>
  <c r="DN152" i="20"/>
  <c r="DB152" i="20"/>
  <c r="CL152" i="20"/>
  <c r="BV152" i="20"/>
  <c r="BH152" i="20"/>
  <c r="AZ152" i="20"/>
  <c r="AR152" i="20"/>
  <c r="Z152" i="20"/>
  <c r="R152" i="20"/>
  <c r="FG152" i="20"/>
  <c r="EY152" i="20"/>
  <c r="CS152" i="20" s="1"/>
  <c r="EQ152" i="20"/>
  <c r="EI152" i="20"/>
  <c r="DM152" i="20"/>
  <c r="CY152" i="20"/>
  <c r="CI152" i="20"/>
  <c r="BS152" i="20"/>
  <c r="BG152" i="20"/>
  <c r="AY152" i="20"/>
  <c r="AQ152" i="20"/>
  <c r="Y152" i="20"/>
  <c r="Q152" i="20"/>
  <c r="FE152" i="20"/>
  <c r="EW152" i="20"/>
  <c r="EO152" i="20"/>
  <c r="DY152" i="20"/>
  <c r="DK152" i="20"/>
  <c r="CU152" i="20"/>
  <c r="CE152" i="20"/>
  <c r="BO152" i="20"/>
  <c r="BE152" i="20"/>
  <c r="AW152" i="20"/>
  <c r="AO152" i="20"/>
  <c r="W152" i="20"/>
  <c r="I152" i="20"/>
  <c r="FF152" i="20"/>
  <c r="DL152" i="20"/>
  <c r="BF152" i="20"/>
  <c r="J152" i="20"/>
  <c r="FD152" i="20"/>
  <c r="DJ152" i="20"/>
  <c r="BD152" i="20"/>
  <c r="H152" i="20"/>
  <c r="EX152" i="20"/>
  <c r="CX152" i="20"/>
  <c r="AX152" i="20"/>
  <c r="EV152" i="20"/>
  <c r="CT152" i="20"/>
  <c r="AV152" i="20"/>
  <c r="EP152" i="20"/>
  <c r="CH152" i="20"/>
  <c r="AP152" i="20"/>
  <c r="EH152" i="20"/>
  <c r="BR152" i="20"/>
  <c r="X152" i="20"/>
  <c r="EN152" i="20"/>
  <c r="DV152" i="20"/>
  <c r="DW152" i="20" s="1"/>
  <c r="CD152" i="20"/>
  <c r="BN152" i="20"/>
  <c r="AL152" i="20"/>
  <c r="V152" i="20"/>
  <c r="D153" i="20"/>
  <c r="A153" i="20" s="1"/>
  <c r="F152" i="20"/>
  <c r="CF213" i="20"/>
  <c r="CN213" i="20"/>
  <c r="CS213" i="20"/>
  <c r="CB213" i="20"/>
  <c r="BX120" i="20"/>
  <c r="BM120" i="20"/>
  <c r="BL151" i="20"/>
  <c r="CR213" i="20"/>
  <c r="BU58" i="20"/>
  <c r="CC58" i="20"/>
  <c r="FF91" i="20"/>
  <c r="EX91" i="20"/>
  <c r="EP91" i="20"/>
  <c r="EH91" i="20"/>
  <c r="DL91" i="20"/>
  <c r="CX91" i="20"/>
  <c r="CH91" i="20"/>
  <c r="BR91" i="20"/>
  <c r="BF91" i="20"/>
  <c r="AX91" i="20"/>
  <c r="AP91" i="20"/>
  <c r="X91" i="20"/>
  <c r="J91" i="20"/>
  <c r="FE91" i="20"/>
  <c r="EW91" i="20"/>
  <c r="EO91" i="20"/>
  <c r="DY91" i="20"/>
  <c r="DK91" i="20"/>
  <c r="CU91" i="20"/>
  <c r="CE91" i="20"/>
  <c r="BO91" i="20"/>
  <c r="BE91" i="20"/>
  <c r="AW91" i="20"/>
  <c r="AO91" i="20"/>
  <c r="W91" i="20"/>
  <c r="I91" i="20"/>
  <c r="FD91" i="20"/>
  <c r="EV91" i="20"/>
  <c r="EN91" i="20"/>
  <c r="DV91" i="20"/>
  <c r="DJ91" i="20"/>
  <c r="CT91" i="20"/>
  <c r="CD91" i="20"/>
  <c r="BN91" i="20"/>
  <c r="BD91" i="20"/>
  <c r="AV91" i="20"/>
  <c r="AL91" i="20"/>
  <c r="V91" i="20"/>
  <c r="H91" i="20"/>
  <c r="FC91" i="20"/>
  <c r="EU91" i="20"/>
  <c r="EM91" i="20"/>
  <c r="DS91" i="20"/>
  <c r="DG91" i="20"/>
  <c r="CQ91" i="20"/>
  <c r="CA91" i="20"/>
  <c r="BK91" i="20"/>
  <c r="BC91" i="20"/>
  <c r="AU91" i="20"/>
  <c r="AI91" i="20"/>
  <c r="U91" i="20"/>
  <c r="FB91" i="20"/>
  <c r="ET91" i="20"/>
  <c r="EL91" i="20"/>
  <c r="DP91" i="20"/>
  <c r="DF91" i="20"/>
  <c r="CP91" i="20"/>
  <c r="BZ91" i="20"/>
  <c r="BJ91" i="20"/>
  <c r="BB91" i="20"/>
  <c r="AT91" i="20"/>
  <c r="AF91" i="20"/>
  <c r="T91" i="20"/>
  <c r="FA91" i="20"/>
  <c r="ES91" i="20"/>
  <c r="EK91" i="20"/>
  <c r="DO91" i="20"/>
  <c r="DC91" i="20"/>
  <c r="CM91" i="20"/>
  <c r="BW91" i="20"/>
  <c r="BI91" i="20"/>
  <c r="BA91" i="20"/>
  <c r="AS91" i="20"/>
  <c r="AC91" i="20"/>
  <c r="S91" i="20"/>
  <c r="ER91" i="20"/>
  <c r="CL91" i="20"/>
  <c r="AR91" i="20"/>
  <c r="EQ91" i="20"/>
  <c r="CI91" i="20"/>
  <c r="AQ91" i="20"/>
  <c r="EJ91" i="20"/>
  <c r="BV91" i="20"/>
  <c r="Z91" i="20"/>
  <c r="EI91" i="20"/>
  <c r="BS91" i="20"/>
  <c r="Y91" i="20"/>
  <c r="DN91" i="20"/>
  <c r="BH91" i="20"/>
  <c r="R91" i="20"/>
  <c r="EZ91" i="20"/>
  <c r="DB91" i="20"/>
  <c r="AZ91" i="20"/>
  <c r="FG91" i="20"/>
  <c r="EY91" i="20"/>
  <c r="DM91" i="20"/>
  <c r="CY91" i="20"/>
  <c r="BG91" i="20"/>
  <c r="AY91" i="20"/>
  <c r="Q91" i="20"/>
  <c r="CN120" i="20"/>
  <c r="CS120" i="20"/>
  <c r="BQ151" i="20"/>
  <c r="BM151" i="20"/>
  <c r="BQ213" i="20"/>
  <c r="A59" i="20"/>
  <c r="FC121" i="20"/>
  <c r="EU121" i="20"/>
  <c r="EM121" i="20"/>
  <c r="DS121" i="20"/>
  <c r="DG121" i="20"/>
  <c r="CQ121" i="20"/>
  <c r="CA121" i="20"/>
  <c r="BK121" i="20"/>
  <c r="BC121" i="20"/>
  <c r="AU121" i="20"/>
  <c r="AI121" i="20"/>
  <c r="U121" i="20"/>
  <c r="FB121" i="20"/>
  <c r="ET121" i="20"/>
  <c r="EL121" i="20"/>
  <c r="DP121" i="20"/>
  <c r="DF121" i="20"/>
  <c r="CP121" i="20"/>
  <c r="BZ121" i="20"/>
  <c r="BJ121" i="20"/>
  <c r="BB121" i="20"/>
  <c r="AT121" i="20"/>
  <c r="AF121" i="20"/>
  <c r="T121" i="20"/>
  <c r="FA121" i="20"/>
  <c r="ES121" i="20"/>
  <c r="EK121" i="20"/>
  <c r="DO121" i="20"/>
  <c r="DC121" i="20"/>
  <c r="CM121" i="20"/>
  <c r="BW121" i="20"/>
  <c r="BI121" i="20"/>
  <c r="BA121" i="20"/>
  <c r="AS121" i="20"/>
  <c r="AC121" i="20"/>
  <c r="S121" i="20"/>
  <c r="EZ121" i="20"/>
  <c r="ER121" i="20"/>
  <c r="EJ121" i="20"/>
  <c r="DN121" i="20"/>
  <c r="DB121" i="20"/>
  <c r="CL121" i="20"/>
  <c r="BV121" i="20"/>
  <c r="BH121" i="20"/>
  <c r="AZ121" i="20"/>
  <c r="AR121" i="20"/>
  <c r="Z121" i="20"/>
  <c r="R121" i="20"/>
  <c r="FE121" i="20"/>
  <c r="EW121" i="20"/>
  <c r="EO121" i="20"/>
  <c r="DY121" i="20"/>
  <c r="DK121" i="20"/>
  <c r="CU121" i="20"/>
  <c r="CE121" i="20"/>
  <c r="BO121" i="20"/>
  <c r="BE121" i="20"/>
  <c r="AW121" i="20"/>
  <c r="AO121" i="20"/>
  <c r="W121" i="20"/>
  <c r="I121" i="20"/>
  <c r="EP121" i="20"/>
  <c r="CY121" i="20"/>
  <c r="BN121" i="20"/>
  <c r="AP121" i="20"/>
  <c r="FG121" i="20"/>
  <c r="EN121" i="20"/>
  <c r="CX121" i="20"/>
  <c r="BG121" i="20"/>
  <c r="AL121" i="20"/>
  <c r="FF121" i="20"/>
  <c r="EI121" i="20"/>
  <c r="CT121" i="20"/>
  <c r="BF121" i="20"/>
  <c r="Y121" i="20"/>
  <c r="FD121" i="20"/>
  <c r="EH121" i="20"/>
  <c r="CI121" i="20"/>
  <c r="BD121" i="20"/>
  <c r="X121" i="20"/>
  <c r="EY121" i="20"/>
  <c r="DV121" i="20"/>
  <c r="CH121" i="20"/>
  <c r="AY121" i="20"/>
  <c r="V121" i="20"/>
  <c r="EX121" i="20"/>
  <c r="DM121" i="20"/>
  <c r="CD121" i="20"/>
  <c r="AX121" i="20"/>
  <c r="Q121" i="20"/>
  <c r="AV121" i="20"/>
  <c r="AQ121" i="20"/>
  <c r="EV121" i="20"/>
  <c r="J121" i="20"/>
  <c r="EQ121" i="20"/>
  <c r="H121" i="20"/>
  <c r="DL121" i="20"/>
  <c r="DJ121" i="20"/>
  <c r="BS121" i="20"/>
  <c r="BR121" i="20"/>
  <c r="BQ120" i="20"/>
  <c r="CG120" i="20"/>
  <c r="CF120" i="20"/>
  <c r="CF90" i="20"/>
  <c r="CR151" i="20"/>
  <c r="BP151" i="20"/>
  <c r="CS151" i="20"/>
  <c r="CW213" i="20"/>
  <c r="BX213" i="20"/>
  <c r="CK58" i="20"/>
  <c r="CJ58" i="20"/>
  <c r="BL58" i="20"/>
  <c r="CZ58" i="20"/>
  <c r="DA58" i="20"/>
  <c r="AK58" i="20"/>
  <c r="AA58" i="20"/>
  <c r="AN58" i="20"/>
  <c r="DI183" i="20"/>
  <c r="AK183" i="20"/>
  <c r="DT183" i="20"/>
  <c r="DZ58" i="20"/>
  <c r="CZ213" i="20"/>
  <c r="EA58" i="20"/>
  <c r="AJ58" i="20"/>
  <c r="AD183" i="20"/>
  <c r="DA183" i="20"/>
  <c r="AG183" i="20"/>
  <c r="AB58" i="20"/>
  <c r="DD183" i="20"/>
  <c r="AN183" i="20"/>
  <c r="DW58" i="20"/>
  <c r="AE183" i="20"/>
  <c r="DU183" i="20"/>
  <c r="DE183" i="20"/>
  <c r="DR58" i="20"/>
  <c r="O213" i="20"/>
  <c r="DQ58" i="20"/>
  <c r="DQ183" i="20"/>
  <c r="AB183" i="20"/>
  <c r="AA183" i="20"/>
  <c r="AG58" i="20"/>
  <c r="DU58" i="20"/>
  <c r="AM58" i="20"/>
  <c r="AD58" i="20"/>
  <c r="DX58" i="20"/>
  <c r="N183" i="20"/>
  <c r="DX183" i="20"/>
  <c r="DZ213" i="20"/>
  <c r="DH58" i="20"/>
  <c r="DI58" i="20"/>
  <c r="O183" i="20"/>
  <c r="M183" i="20"/>
  <c r="AE58" i="20"/>
  <c r="L183" i="20"/>
  <c r="K183" i="20"/>
  <c r="DW183" i="20"/>
  <c r="AH58" i="20"/>
  <c r="B154" i="20"/>
  <c r="EF154" i="20" s="1"/>
  <c r="DD58" i="20"/>
  <c r="L58" i="20"/>
  <c r="B124" i="20"/>
  <c r="O58" i="20"/>
  <c r="DT58" i="20"/>
  <c r="N58" i="20"/>
  <c r="B92" i="20"/>
  <c r="EF92" i="20" s="1"/>
  <c r="M58" i="20"/>
  <c r="B185" i="20"/>
  <c r="DS185" i="20" s="1"/>
  <c r="EF184" i="20"/>
  <c r="ED184" i="20"/>
  <c r="EE184" i="20"/>
  <c r="EF123" i="20"/>
  <c r="DZ183" i="20"/>
  <c r="EE123" i="20"/>
  <c r="B216" i="20"/>
  <c r="EE215" i="20"/>
  <c r="ED215" i="20"/>
  <c r="EF215" i="20"/>
  <c r="F59" i="20"/>
  <c r="D60" i="20"/>
  <c r="AB120" i="20"/>
  <c r="AM120" i="20"/>
  <c r="AA120" i="20"/>
  <c r="DT120" i="20"/>
  <c r="EA120" i="20"/>
  <c r="DQ120" i="20"/>
  <c r="DX120" i="20"/>
  <c r="AH120" i="20"/>
  <c r="AK120" i="20"/>
  <c r="DU120" i="20"/>
  <c r="DW120" i="20"/>
  <c r="DR120" i="20"/>
  <c r="DZ120" i="20"/>
  <c r="DI120" i="20"/>
  <c r="AG120" i="20"/>
  <c r="DA120" i="20"/>
  <c r="K120" i="20"/>
  <c r="DH120" i="20"/>
  <c r="DD120" i="20"/>
  <c r="AD120" i="20"/>
  <c r="DE120" i="20"/>
  <c r="AE120" i="20"/>
  <c r="CZ120" i="20"/>
  <c r="N120" i="20"/>
  <c r="O120" i="20"/>
  <c r="M120" i="20"/>
  <c r="L120" i="20"/>
  <c r="D122" i="20"/>
  <c r="F121" i="20"/>
  <c r="A121" i="20"/>
  <c r="AJ120" i="20"/>
  <c r="F249" i="20"/>
  <c r="DZ245" i="20"/>
  <c r="O29" i="20"/>
  <c r="N33" i="30" s="1"/>
  <c r="DE213" i="20"/>
  <c r="DD213" i="20"/>
  <c r="AE213" i="20"/>
  <c r="F30" i="20"/>
  <c r="D31" i="20"/>
  <c r="B31" i="20"/>
  <c r="AD213" i="20"/>
  <c r="AM213" i="20"/>
  <c r="AH213" i="20"/>
  <c r="AG245" i="20"/>
  <c r="DU29" i="20"/>
  <c r="O33" i="33" s="1"/>
  <c r="DH213" i="20"/>
  <c r="AJ213" i="20"/>
  <c r="L29" i="20"/>
  <c r="K33" i="30" s="1"/>
  <c r="N29" i="20"/>
  <c r="M33" i="30" s="1"/>
  <c r="AA213" i="20"/>
  <c r="K29" i="20"/>
  <c r="J33" i="30" s="1"/>
  <c r="DT245" i="20"/>
  <c r="DI245" i="20"/>
  <c r="EA245" i="20"/>
  <c r="EA213" i="20"/>
  <c r="AN213" i="20"/>
  <c r="DQ245" i="20"/>
  <c r="DX245" i="20"/>
  <c r="DU245" i="20"/>
  <c r="DX213" i="20"/>
  <c r="DI213" i="20"/>
  <c r="AB213" i="20"/>
  <c r="L213" i="20"/>
  <c r="L245" i="20"/>
  <c r="AN245" i="20"/>
  <c r="CZ245" i="20"/>
  <c r="DU213" i="20"/>
  <c r="AM245" i="20"/>
  <c r="AJ245" i="20"/>
  <c r="AH245" i="20"/>
  <c r="K213" i="20"/>
  <c r="DR213" i="20"/>
  <c r="DD245" i="20"/>
  <c r="AD245" i="20"/>
  <c r="N213" i="20"/>
  <c r="DQ213" i="20"/>
  <c r="AK213" i="20"/>
  <c r="DT213" i="20"/>
  <c r="D215" i="20"/>
  <c r="F214" i="20"/>
  <c r="A214" i="20"/>
  <c r="AE245" i="20"/>
  <c r="DW245" i="20"/>
  <c r="M245" i="20"/>
  <c r="AG213" i="20"/>
  <c r="M213" i="20"/>
  <c r="DW213" i="20"/>
  <c r="N245" i="20"/>
  <c r="DH245" i="20"/>
  <c r="O245" i="20"/>
  <c r="B247" i="20"/>
  <c r="ED246" i="20"/>
  <c r="A246" i="20"/>
  <c r="DH29" i="20"/>
  <c r="K33" i="43" s="1"/>
  <c r="DA245" i="20"/>
  <c r="AK245" i="20"/>
  <c r="AA245" i="20"/>
  <c r="AB245" i="20"/>
  <c r="EF245" i="20"/>
  <c r="EE245" i="20"/>
  <c r="DA213" i="20"/>
  <c r="DE245" i="20"/>
  <c r="K245" i="20"/>
  <c r="DR245" i="20"/>
  <c r="F91" i="20"/>
  <c r="D92" i="20"/>
  <c r="B38" i="44"/>
  <c r="DI29" i="20"/>
  <c r="L33" i="43" s="1"/>
  <c r="AN29" i="20"/>
  <c r="AG33" i="10" s="1"/>
  <c r="AG90" i="20"/>
  <c r="EA29" i="20"/>
  <c r="AA33" i="33" s="1"/>
  <c r="DT29" i="20"/>
  <c r="N33" i="33" s="1"/>
  <c r="AE29" i="20"/>
  <c r="O33" i="10" s="1"/>
  <c r="DD29" i="20"/>
  <c r="H33" i="32" s="1"/>
  <c r="DR90" i="20"/>
  <c r="DE29" i="20"/>
  <c r="I33" i="32" s="1"/>
  <c r="AK29" i="20"/>
  <c r="AA33" i="10" s="1"/>
  <c r="DZ29" i="20"/>
  <c r="Z33" i="33" s="1"/>
  <c r="B61" i="20"/>
  <c r="ED60" i="20"/>
  <c r="EF60" i="20"/>
  <c r="EE60" i="20"/>
  <c r="DQ29" i="20"/>
  <c r="H33" i="33" s="1"/>
  <c r="AB29" i="20"/>
  <c r="I33" i="10" s="1"/>
  <c r="DR29" i="20"/>
  <c r="I33" i="33" s="1"/>
  <c r="AA29" i="20"/>
  <c r="H33" i="10" s="1"/>
  <c r="DX29" i="20"/>
  <c r="U33" i="33" s="1"/>
  <c r="CZ29" i="20"/>
  <c r="R33" i="32" s="1"/>
  <c r="DW29" i="20"/>
  <c r="T33" i="33" s="1"/>
  <c r="AG29" i="20"/>
  <c r="T33" i="10" s="1"/>
  <c r="AH29" i="20"/>
  <c r="U33" i="10" s="1"/>
  <c r="M29" i="20"/>
  <c r="L33" i="30" s="1"/>
  <c r="EE30" i="20"/>
  <c r="ED30" i="20"/>
  <c r="A30" i="20"/>
  <c r="EF30" i="20"/>
  <c r="DZ90" i="20"/>
  <c r="AM29" i="20"/>
  <c r="AF33" i="10" s="1"/>
  <c r="AJ29" i="20"/>
  <c r="Z33" i="10" s="1"/>
  <c r="AM90" i="20"/>
  <c r="AD29" i="20"/>
  <c r="N33" i="10" s="1"/>
  <c r="DA29" i="20"/>
  <c r="S33" i="32" s="1"/>
  <c r="AK90" i="20"/>
  <c r="AA90" i="20"/>
  <c r="AE90" i="20"/>
  <c r="CZ90" i="20"/>
  <c r="DA90" i="20"/>
  <c r="K90" i="20"/>
  <c r="DQ90" i="20"/>
  <c r="DD90" i="20"/>
  <c r="AB90" i="20"/>
  <c r="DT90" i="20"/>
  <c r="AJ90" i="20"/>
  <c r="DW90" i="20"/>
  <c r="DU90" i="20"/>
  <c r="N90" i="20"/>
  <c r="DX90" i="20"/>
  <c r="O90" i="20"/>
  <c r="DE90" i="20"/>
  <c r="AD90" i="20"/>
  <c r="DI90" i="20"/>
  <c r="EA90" i="20"/>
  <c r="AN90" i="20"/>
  <c r="ED153" i="20"/>
  <c r="EE153" i="20"/>
  <c r="EF153" i="20"/>
  <c r="AH90" i="20"/>
  <c r="EE91" i="20"/>
  <c r="A91" i="20"/>
  <c r="ED91" i="20"/>
  <c r="EF91" i="20"/>
  <c r="M90" i="20"/>
  <c r="L90" i="20"/>
  <c r="DH90" i="20"/>
  <c r="F251" i="20" l="1"/>
  <c r="D252" i="20"/>
  <c r="F252" i="20" s="1"/>
  <c r="CK91" i="20"/>
  <c r="CJ184" i="20"/>
  <c r="CG184" i="20"/>
  <c r="BP184" i="20"/>
  <c r="CN184" i="20"/>
  <c r="CO30" i="20"/>
  <c r="CS184" i="20"/>
  <c r="CC184" i="20"/>
  <c r="L59" i="20"/>
  <c r="AK184" i="20"/>
  <c r="BM184" i="20"/>
  <c r="AA152" i="20"/>
  <c r="AB152" i="20"/>
  <c r="BX184" i="20"/>
  <c r="CV184" i="20"/>
  <c r="BY184" i="20"/>
  <c r="AD184" i="20"/>
  <c r="CW184" i="20"/>
  <c r="AN152" i="20"/>
  <c r="DT152" i="20"/>
  <c r="DW184" i="20"/>
  <c r="BU184" i="20"/>
  <c r="DR59" i="20"/>
  <c r="BT184" i="20"/>
  <c r="AX185" i="20"/>
  <c r="AK34" i="10"/>
  <c r="K34" i="29"/>
  <c r="Y34" i="10"/>
  <c r="G34" i="30"/>
  <c r="AC34" i="33"/>
  <c r="U34" i="31"/>
  <c r="AA34" i="31"/>
  <c r="CY185" i="20"/>
  <c r="G34" i="43"/>
  <c r="R34" i="31"/>
  <c r="L34" i="29"/>
  <c r="Q34" i="10"/>
  <c r="Y34" i="33"/>
  <c r="O34" i="32"/>
  <c r="BV185" i="20"/>
  <c r="K34" i="10"/>
  <c r="X34" i="31"/>
  <c r="I34" i="30"/>
  <c r="E34" i="33"/>
  <c r="Q34" i="32"/>
  <c r="CD185" i="20"/>
  <c r="AC185" i="20"/>
  <c r="S34" i="31"/>
  <c r="S34" i="33"/>
  <c r="W34" i="10"/>
  <c r="K34" i="33"/>
  <c r="E34" i="32"/>
  <c r="G34" i="32"/>
  <c r="EP185" i="20"/>
  <c r="EK185" i="20"/>
  <c r="AE34" i="10"/>
  <c r="Y34" i="31"/>
  <c r="O34" i="29"/>
  <c r="AC34" i="10"/>
  <c r="AI34" i="10"/>
  <c r="Q34" i="33"/>
  <c r="W34" i="33"/>
  <c r="CE185" i="20"/>
  <c r="BZ185" i="20"/>
  <c r="E34" i="43"/>
  <c r="P34" i="29"/>
  <c r="G34" i="10"/>
  <c r="M34" i="10"/>
  <c r="ED92" i="20"/>
  <c r="DM185" i="20"/>
  <c r="AI185" i="20"/>
  <c r="E34" i="30"/>
  <c r="E34" i="29"/>
  <c r="G34" i="33"/>
  <c r="J34" i="43"/>
  <c r="T34" i="31"/>
  <c r="G34" i="29"/>
  <c r="Q34" i="29"/>
  <c r="J34" i="29"/>
  <c r="EV185" i="20"/>
  <c r="EM185" i="20"/>
  <c r="S34" i="10"/>
  <c r="E34" i="10"/>
  <c r="M34" i="33"/>
  <c r="Z34" i="31"/>
  <c r="Q34" i="31"/>
  <c r="W34" i="31"/>
  <c r="CZ246" i="20"/>
  <c r="AE59" i="20"/>
  <c r="CK246" i="20"/>
  <c r="CJ246" i="20"/>
  <c r="CK30" i="20"/>
  <c r="H34" i="29"/>
  <c r="T34" i="29"/>
  <c r="S34" i="29"/>
  <c r="U34" i="29"/>
  <c r="AB59" i="20"/>
  <c r="DZ59" i="20"/>
  <c r="CZ152" i="20"/>
  <c r="CO184" i="20"/>
  <c r="N152" i="20"/>
  <c r="AJ59" i="20"/>
  <c r="BY30" i="20"/>
  <c r="L152" i="20"/>
  <c r="CO152" i="20"/>
  <c r="BQ184" i="20"/>
  <c r="CV246" i="20"/>
  <c r="BL59" i="20"/>
  <c r="CW246" i="20"/>
  <c r="DQ152" i="20"/>
  <c r="N59" i="20"/>
  <c r="K59" i="20"/>
  <c r="K152" i="20"/>
  <c r="CG30" i="20"/>
  <c r="CJ59" i="20"/>
  <c r="M59" i="20"/>
  <c r="CW30" i="20"/>
  <c r="AK152" i="20"/>
  <c r="CG214" i="20"/>
  <c r="BU30" i="20"/>
  <c r="CR59" i="20"/>
  <c r="DX59" i="20"/>
  <c r="BM121" i="20"/>
  <c r="DX152" i="20"/>
  <c r="AA59" i="20"/>
  <c r="O59" i="20"/>
  <c r="CF214" i="20"/>
  <c r="DR152" i="20"/>
  <c r="AH152" i="20"/>
  <c r="DZ152" i="20"/>
  <c r="EA152" i="20"/>
  <c r="DD152" i="20"/>
  <c r="DH152" i="20"/>
  <c r="DE152" i="20"/>
  <c r="AD59" i="20"/>
  <c r="DW59" i="20"/>
  <c r="DA59" i="20"/>
  <c r="BQ91" i="20"/>
  <c r="AG152" i="20"/>
  <c r="CZ59" i="20"/>
  <c r="BM30" i="20"/>
  <c r="CC59" i="20"/>
  <c r="BP246" i="20"/>
  <c r="BQ246" i="20"/>
  <c r="CB59" i="20"/>
  <c r="BT121" i="20"/>
  <c r="AG59" i="20"/>
  <c r="AM152" i="20"/>
  <c r="BM152" i="20"/>
  <c r="CS91" i="20"/>
  <c r="CG121" i="20"/>
  <c r="BT246" i="20"/>
  <c r="CS30" i="20"/>
  <c r="BM91" i="20"/>
  <c r="BL91" i="20"/>
  <c r="CG59" i="20"/>
  <c r="DU152" i="20"/>
  <c r="BP152" i="20"/>
  <c r="M152" i="20"/>
  <c r="BL30" i="20"/>
  <c r="AD152" i="20"/>
  <c r="O152" i="20"/>
  <c r="AJ152" i="20"/>
  <c r="AE152" i="20"/>
  <c r="CF184" i="20"/>
  <c r="BQ121" i="20"/>
  <c r="CC91" i="20"/>
  <c r="CO121" i="20"/>
  <c r="CN121" i="20"/>
  <c r="CR121" i="20"/>
  <c r="CC152" i="20"/>
  <c r="BY214" i="20"/>
  <c r="DJ185" i="20"/>
  <c r="BD185" i="20"/>
  <c r="DK185" i="20"/>
  <c r="EQ185" i="20"/>
  <c r="W185" i="20"/>
  <c r="BR185" i="20"/>
  <c r="EI185" i="20"/>
  <c r="CL185" i="20"/>
  <c r="AS185" i="20"/>
  <c r="ES185" i="20"/>
  <c r="CP185" i="20"/>
  <c r="AU185" i="20"/>
  <c r="EU185" i="20"/>
  <c r="CC246" i="20"/>
  <c r="CG246" i="20"/>
  <c r="BY246" i="20"/>
  <c r="CB30" i="20"/>
  <c r="ED154" i="20"/>
  <c r="CW91" i="20"/>
  <c r="CV91" i="20"/>
  <c r="CW59" i="20"/>
  <c r="CN59" i="20"/>
  <c r="CH185" i="20"/>
  <c r="FD185" i="20"/>
  <c r="EO185" i="20"/>
  <c r="FG185" i="20"/>
  <c r="AW185" i="20"/>
  <c r="CX185" i="20"/>
  <c r="EY185" i="20"/>
  <c r="DB185" i="20"/>
  <c r="BA185" i="20"/>
  <c r="FA185" i="20"/>
  <c r="DF185" i="20"/>
  <c r="BC185" i="20"/>
  <c r="FC185" i="20"/>
  <c r="BL246" i="20"/>
  <c r="BM246" i="20"/>
  <c r="CR246" i="20"/>
  <c r="CR30" i="20"/>
  <c r="BP30" i="20"/>
  <c r="EE154" i="20"/>
  <c r="CC214" i="20"/>
  <c r="CB214" i="20"/>
  <c r="J185" i="20"/>
  <c r="BF185" i="20"/>
  <c r="FE185" i="20"/>
  <c r="V185" i="20"/>
  <c r="BO185" i="20"/>
  <c r="EH185" i="20"/>
  <c r="R185" i="20"/>
  <c r="DN185" i="20"/>
  <c r="BI185" i="20"/>
  <c r="T185" i="20"/>
  <c r="DP185" i="20"/>
  <c r="BK185" i="20"/>
  <c r="BX246" i="20"/>
  <c r="CB184" i="20"/>
  <c r="CC30" i="20"/>
  <c r="CF30" i="20"/>
  <c r="BU91" i="20"/>
  <c r="CK152" i="20"/>
  <c r="CJ152" i="20"/>
  <c r="BX152" i="20"/>
  <c r="CB152" i="20"/>
  <c r="CF59" i="20"/>
  <c r="CV214" i="20"/>
  <c r="DL185" i="20"/>
  <c r="FF185" i="20"/>
  <c r="Q185" i="20"/>
  <c r="AV185" i="20"/>
  <c r="CU185" i="20"/>
  <c r="EX185" i="20"/>
  <c r="Z185" i="20"/>
  <c r="EJ185" i="20"/>
  <c r="BW185" i="20"/>
  <c r="AF185" i="20"/>
  <c r="EL185" i="20"/>
  <c r="CA185" i="20"/>
  <c r="CF246" i="20"/>
  <c r="BQ30" i="20"/>
  <c r="CV30" i="20"/>
  <c r="AL185" i="20"/>
  <c r="I185" i="20"/>
  <c r="AQ185" i="20"/>
  <c r="BN185" i="20"/>
  <c r="DY185" i="20"/>
  <c r="Y185" i="20"/>
  <c r="AR185" i="20"/>
  <c r="ER185" i="20"/>
  <c r="CM185" i="20"/>
  <c r="AT185" i="20"/>
  <c r="ET185" i="20"/>
  <c r="CQ185" i="20"/>
  <c r="CO246" i="20"/>
  <c r="BT30" i="20"/>
  <c r="CS121" i="20"/>
  <c r="CW152" i="20"/>
  <c r="DA152" i="20"/>
  <c r="CO59" i="20"/>
  <c r="BT214" i="20"/>
  <c r="EN185" i="20"/>
  <c r="AO185" i="20"/>
  <c r="BG185" i="20"/>
  <c r="CT185" i="20"/>
  <c r="EW185" i="20"/>
  <c r="AY185" i="20"/>
  <c r="AZ185" i="20"/>
  <c r="EZ185" i="20"/>
  <c r="DC185" i="20"/>
  <c r="DD185" i="20" s="1"/>
  <c r="BB185" i="20"/>
  <c r="FB185" i="20"/>
  <c r="DG185" i="20"/>
  <c r="CB246" i="20"/>
  <c r="CS246" i="20"/>
  <c r="BL184" i="20"/>
  <c r="CJ30" i="20"/>
  <c r="BX30" i="20"/>
  <c r="EQ247" i="20"/>
  <c r="AQ247" i="20"/>
  <c r="CX247" i="20"/>
  <c r="FE247" i="20"/>
  <c r="BE247" i="20"/>
  <c r="DS247" i="20"/>
  <c r="U247" i="20"/>
  <c r="BJ247" i="20"/>
  <c r="DO247" i="20"/>
  <c r="S247" i="20"/>
  <c r="CT247" i="20"/>
  <c r="DB247" i="20"/>
  <c r="FD247" i="20"/>
  <c r="EI247" i="20"/>
  <c r="Y247" i="20"/>
  <c r="CH247" i="20"/>
  <c r="EW247" i="20"/>
  <c r="AW247" i="20"/>
  <c r="DG247" i="20"/>
  <c r="FB247" i="20"/>
  <c r="BB247" i="20"/>
  <c r="DC247" i="20"/>
  <c r="DV247" i="20"/>
  <c r="AV247" i="20"/>
  <c r="Z247" i="20"/>
  <c r="EZ247" i="20"/>
  <c r="DM247" i="20"/>
  <c r="Q247" i="20"/>
  <c r="BR247" i="20"/>
  <c r="EO247" i="20"/>
  <c r="AO247" i="20"/>
  <c r="CQ247" i="20"/>
  <c r="ET247" i="20"/>
  <c r="AT247" i="20"/>
  <c r="CM247" i="20"/>
  <c r="BN247" i="20"/>
  <c r="ER247" i="20"/>
  <c r="DJ247" i="20"/>
  <c r="CY247" i="20"/>
  <c r="FF247" i="20"/>
  <c r="BF247" i="20"/>
  <c r="DY247" i="20"/>
  <c r="W247" i="20"/>
  <c r="CA247" i="20"/>
  <c r="EL247" i="20"/>
  <c r="AF247" i="20"/>
  <c r="BW247" i="20"/>
  <c r="V247" i="20"/>
  <c r="BD247" i="20"/>
  <c r="CL247" i="20"/>
  <c r="CI247" i="20"/>
  <c r="EX247" i="20"/>
  <c r="AX247" i="20"/>
  <c r="DK247" i="20"/>
  <c r="I247" i="20"/>
  <c r="BK247" i="20"/>
  <c r="BL247" i="20" s="1"/>
  <c r="DP247" i="20"/>
  <c r="T247" i="20"/>
  <c r="BI247" i="20"/>
  <c r="DN247" i="20"/>
  <c r="EN247" i="20"/>
  <c r="CD247" i="20"/>
  <c r="BS247" i="20"/>
  <c r="EP247" i="20"/>
  <c r="AP247" i="20"/>
  <c r="CU247" i="20"/>
  <c r="FC247" i="20"/>
  <c r="BC247" i="20"/>
  <c r="DF247" i="20"/>
  <c r="FA247" i="20"/>
  <c r="BA247" i="20"/>
  <c r="BH247" i="20"/>
  <c r="AZ247" i="20"/>
  <c r="AL247" i="20"/>
  <c r="FG247" i="20"/>
  <c r="BG247" i="20"/>
  <c r="EH247" i="20"/>
  <c r="X247" i="20"/>
  <c r="CE247" i="20"/>
  <c r="EU247" i="20"/>
  <c r="AU247" i="20"/>
  <c r="CP247" i="20"/>
  <c r="ES247" i="20"/>
  <c r="AS247" i="20"/>
  <c r="R247" i="20"/>
  <c r="EJ247" i="20"/>
  <c r="BV247" i="20"/>
  <c r="EY247" i="20"/>
  <c r="AY247" i="20"/>
  <c r="DL247" i="20"/>
  <c r="J247" i="20"/>
  <c r="BO247" i="20"/>
  <c r="BP247" i="20" s="1"/>
  <c r="EM247" i="20"/>
  <c r="AI247" i="20"/>
  <c r="BZ247" i="20"/>
  <c r="EK247" i="20"/>
  <c r="AC247" i="20"/>
  <c r="EV247" i="20"/>
  <c r="AR247" i="20"/>
  <c r="H247" i="20"/>
  <c r="EE92" i="20"/>
  <c r="DM31" i="20"/>
  <c r="CY31" i="20"/>
  <c r="CI31" i="20"/>
  <c r="BS31" i="20"/>
  <c r="BG31" i="20"/>
  <c r="AY31" i="20"/>
  <c r="AQ31" i="20"/>
  <c r="Y31" i="20"/>
  <c r="Q31" i="20"/>
  <c r="DL31" i="20"/>
  <c r="CX31" i="20"/>
  <c r="CH31" i="20"/>
  <c r="BR31" i="20"/>
  <c r="BF31" i="20"/>
  <c r="AX31" i="20"/>
  <c r="AP31" i="20"/>
  <c r="X31" i="20"/>
  <c r="J31" i="20"/>
  <c r="DY31" i="20"/>
  <c r="DK31" i="20"/>
  <c r="CU31" i="20"/>
  <c r="CE31" i="20"/>
  <c r="BO31" i="20"/>
  <c r="BE31" i="20"/>
  <c r="AW31" i="20"/>
  <c r="AO31" i="20"/>
  <c r="W31" i="20"/>
  <c r="I31" i="20"/>
  <c r="DV31" i="20"/>
  <c r="DJ31" i="20"/>
  <c r="CT31" i="20"/>
  <c r="CD31" i="20"/>
  <c r="BN31" i="20"/>
  <c r="BD31" i="20"/>
  <c r="AV31" i="20"/>
  <c r="AL31" i="20"/>
  <c r="V31" i="20"/>
  <c r="H31" i="20"/>
  <c r="DS31" i="20"/>
  <c r="DG31" i="20"/>
  <c r="CQ31" i="20"/>
  <c r="CA31" i="20"/>
  <c r="BK31" i="20"/>
  <c r="BC31" i="20"/>
  <c r="AU31" i="20"/>
  <c r="AI31" i="20"/>
  <c r="U31" i="20"/>
  <c r="DO31" i="20"/>
  <c r="DC31" i="20"/>
  <c r="CM31" i="20"/>
  <c r="BW31" i="20"/>
  <c r="BI31" i="20"/>
  <c r="BA31" i="20"/>
  <c r="AS31" i="20"/>
  <c r="AC31" i="20"/>
  <c r="S31" i="20"/>
  <c r="DN31" i="20"/>
  <c r="DB31" i="20"/>
  <c r="CL31" i="20"/>
  <c r="BV31" i="20"/>
  <c r="BH31" i="20"/>
  <c r="AZ31" i="20"/>
  <c r="AR31" i="20"/>
  <c r="Z31" i="20"/>
  <c r="R31" i="20"/>
  <c r="AF31" i="20"/>
  <c r="DP31" i="20"/>
  <c r="T31" i="20"/>
  <c r="DF31" i="20"/>
  <c r="CP31" i="20"/>
  <c r="BZ31" i="20"/>
  <c r="BJ31" i="20"/>
  <c r="BB31" i="20"/>
  <c r="AT31" i="20"/>
  <c r="EJ31" i="20"/>
  <c r="EN31" i="20"/>
  <c r="FE31" i="20"/>
  <c r="EX31" i="20"/>
  <c r="EQ31" i="20"/>
  <c r="ER31" i="20"/>
  <c r="EV31" i="20"/>
  <c r="FF31" i="20"/>
  <c r="EY31" i="20"/>
  <c r="EZ31" i="20"/>
  <c r="FD31" i="20"/>
  <c r="FG31" i="20"/>
  <c r="EL31" i="20"/>
  <c r="FA31" i="20"/>
  <c r="EU31" i="20"/>
  <c r="EO31" i="20"/>
  <c r="EH31" i="20"/>
  <c r="FC31" i="20"/>
  <c r="EW31" i="20"/>
  <c r="EP31" i="20"/>
  <c r="EI31" i="20"/>
  <c r="EK31" i="20"/>
  <c r="ET31" i="20"/>
  <c r="EM31" i="20"/>
  <c r="ES31" i="20"/>
  <c r="FB31" i="20"/>
  <c r="BT91" i="20"/>
  <c r="H185" i="20"/>
  <c r="AP185" i="20"/>
  <c r="BE185" i="20"/>
  <c r="CI185" i="20"/>
  <c r="CJ185" i="20" s="1"/>
  <c r="DV185" i="20"/>
  <c r="X185" i="20"/>
  <c r="BS185" i="20"/>
  <c r="BH185" i="20"/>
  <c r="S185" i="20"/>
  <c r="DO185" i="20"/>
  <c r="BJ185" i="20"/>
  <c r="U185" i="20"/>
  <c r="CN246" i="20"/>
  <c r="CN30" i="20"/>
  <c r="FC60" i="20"/>
  <c r="EU60" i="20"/>
  <c r="EM60" i="20"/>
  <c r="DS60" i="20"/>
  <c r="DG60" i="20"/>
  <c r="CQ60" i="20"/>
  <c r="CA60" i="20"/>
  <c r="BK60" i="20"/>
  <c r="BC60" i="20"/>
  <c r="AU60" i="20"/>
  <c r="AI60" i="20"/>
  <c r="U60" i="20"/>
  <c r="FB60" i="20"/>
  <c r="ET60" i="20"/>
  <c r="EL60" i="20"/>
  <c r="DP60" i="20"/>
  <c r="DF60" i="20"/>
  <c r="CP60" i="20"/>
  <c r="BZ60" i="20"/>
  <c r="BJ60" i="20"/>
  <c r="BB60" i="20"/>
  <c r="AT60" i="20"/>
  <c r="AF60" i="20"/>
  <c r="T60" i="20"/>
  <c r="FA60" i="20"/>
  <c r="DI60" i="20" s="1"/>
  <c r="ES60" i="20"/>
  <c r="EK60" i="20"/>
  <c r="DO60" i="20"/>
  <c r="DC60" i="20"/>
  <c r="CM60" i="20"/>
  <c r="BW60" i="20"/>
  <c r="BI60" i="20"/>
  <c r="BA60" i="20"/>
  <c r="AS60" i="20"/>
  <c r="AC60" i="20"/>
  <c r="S60" i="20"/>
  <c r="EZ60" i="20"/>
  <c r="ER60" i="20"/>
  <c r="EJ60" i="20"/>
  <c r="DN60" i="20"/>
  <c r="DB60" i="20"/>
  <c r="CL60" i="20"/>
  <c r="BV60" i="20"/>
  <c r="BH60" i="20"/>
  <c r="AZ60" i="20"/>
  <c r="AR60" i="20"/>
  <c r="Z60" i="20"/>
  <c r="R60" i="20"/>
  <c r="FF60" i="20"/>
  <c r="EX60" i="20"/>
  <c r="CO60" i="20" s="1"/>
  <c r="EP60" i="20"/>
  <c r="EH60" i="20"/>
  <c r="DL60" i="20"/>
  <c r="CX60" i="20"/>
  <c r="CH60" i="20"/>
  <c r="BR60" i="20"/>
  <c r="BF60" i="20"/>
  <c r="AX60" i="20"/>
  <c r="AP60" i="20"/>
  <c r="X60" i="20"/>
  <c r="J60" i="20"/>
  <c r="EV60" i="20"/>
  <c r="DK60" i="20"/>
  <c r="BS60" i="20"/>
  <c r="BT60" i="20" s="1"/>
  <c r="AV60" i="20"/>
  <c r="I60" i="20"/>
  <c r="EQ60" i="20"/>
  <c r="DJ60" i="20"/>
  <c r="BO60" i="20"/>
  <c r="AQ60" i="20"/>
  <c r="H60" i="20"/>
  <c r="EO60" i="20"/>
  <c r="CY60" i="20"/>
  <c r="BN60" i="20"/>
  <c r="AO60" i="20"/>
  <c r="FG60" i="20"/>
  <c r="EN60" i="20"/>
  <c r="CU60" i="20"/>
  <c r="BG60" i="20"/>
  <c r="AL60" i="20"/>
  <c r="FE60" i="20"/>
  <c r="EI60" i="20"/>
  <c r="CT60" i="20"/>
  <c r="BE60" i="20"/>
  <c r="Y60" i="20"/>
  <c r="FD60" i="20"/>
  <c r="DY60" i="20"/>
  <c r="CI60" i="20"/>
  <c r="BD60" i="20"/>
  <c r="W60" i="20"/>
  <c r="EY60" i="20"/>
  <c r="DV60" i="20"/>
  <c r="CE60" i="20"/>
  <c r="AY60" i="20"/>
  <c r="V60" i="20"/>
  <c r="DM60" i="20"/>
  <c r="CD60" i="20"/>
  <c r="AW60" i="20"/>
  <c r="Q60" i="20"/>
  <c r="EW60" i="20"/>
  <c r="BQ59" i="20"/>
  <c r="CS214" i="20"/>
  <c r="FB92" i="20"/>
  <c r="ET92" i="20"/>
  <c r="EL92" i="20"/>
  <c r="DP92" i="20"/>
  <c r="DF92" i="20"/>
  <c r="CP92" i="20"/>
  <c r="BZ92" i="20"/>
  <c r="BJ92" i="20"/>
  <c r="BB92" i="20"/>
  <c r="AT92" i="20"/>
  <c r="AF92" i="20"/>
  <c r="T92" i="20"/>
  <c r="FA92" i="20"/>
  <c r="ES92" i="20"/>
  <c r="EK92" i="20"/>
  <c r="DO92" i="20"/>
  <c r="DC92" i="20"/>
  <c r="CM92" i="20"/>
  <c r="BW92" i="20"/>
  <c r="BI92" i="20"/>
  <c r="BA92" i="20"/>
  <c r="AS92" i="20"/>
  <c r="AC92" i="20"/>
  <c r="S92" i="20"/>
  <c r="EZ92" i="20"/>
  <c r="ER92" i="20"/>
  <c r="EJ92" i="20"/>
  <c r="DN92" i="20"/>
  <c r="DB92" i="20"/>
  <c r="CL92" i="20"/>
  <c r="BV92" i="20"/>
  <c r="BH92" i="20"/>
  <c r="AZ92" i="20"/>
  <c r="AR92" i="20"/>
  <c r="Z92" i="20"/>
  <c r="R92" i="20"/>
  <c r="FG92" i="20"/>
  <c r="EY92" i="20"/>
  <c r="CS92" i="20" s="1"/>
  <c r="EQ92" i="20"/>
  <c r="EI92" i="20"/>
  <c r="DM92" i="20"/>
  <c r="CY92" i="20"/>
  <c r="CI92" i="20"/>
  <c r="BS92" i="20"/>
  <c r="BG92" i="20"/>
  <c r="AY92" i="20"/>
  <c r="AQ92" i="20"/>
  <c r="Y92" i="20"/>
  <c r="Q92" i="20"/>
  <c r="FF92" i="20"/>
  <c r="EX92" i="20"/>
  <c r="EP92" i="20"/>
  <c r="EH92" i="20"/>
  <c r="DL92" i="20"/>
  <c r="CX92" i="20"/>
  <c r="CH92" i="20"/>
  <c r="BR92" i="20"/>
  <c r="BF92" i="20"/>
  <c r="AX92" i="20"/>
  <c r="AP92" i="20"/>
  <c r="X92" i="20"/>
  <c r="J92" i="20"/>
  <c r="FE92" i="20"/>
  <c r="EW92" i="20"/>
  <c r="EO92" i="20"/>
  <c r="DY92" i="20"/>
  <c r="DK92" i="20"/>
  <c r="CU92" i="20"/>
  <c r="CE92" i="20"/>
  <c r="BO92" i="20"/>
  <c r="BE92" i="20"/>
  <c r="AW92" i="20"/>
  <c r="AO92" i="20"/>
  <c r="W92" i="20"/>
  <c r="I92" i="20"/>
  <c r="EN92" i="20"/>
  <c r="CD92" i="20"/>
  <c r="AL92" i="20"/>
  <c r="EM92" i="20"/>
  <c r="CA92" i="20"/>
  <c r="AI92" i="20"/>
  <c r="DV92" i="20"/>
  <c r="BN92" i="20"/>
  <c r="V92" i="20"/>
  <c r="DS92" i="20"/>
  <c r="BK92" i="20"/>
  <c r="U92" i="20"/>
  <c r="FD92" i="20"/>
  <c r="DJ92" i="20"/>
  <c r="BD92" i="20"/>
  <c r="H92" i="20"/>
  <c r="EV92" i="20"/>
  <c r="CT92" i="20"/>
  <c r="AV92" i="20"/>
  <c r="FC92" i="20"/>
  <c r="EU92" i="20"/>
  <c r="DG92" i="20"/>
  <c r="CQ92" i="20"/>
  <c r="BC92" i="20"/>
  <c r="AU92" i="20"/>
  <c r="CK121" i="20"/>
  <c r="BU121" i="20"/>
  <c r="CC121" i="20"/>
  <c r="CJ91" i="20"/>
  <c r="CG152" i="20"/>
  <c r="BQ152" i="20"/>
  <c r="CN152" i="20"/>
  <c r="BY152" i="20"/>
  <c r="CR152" i="20"/>
  <c r="CV59" i="20"/>
  <c r="BT59" i="20"/>
  <c r="CN214" i="20"/>
  <c r="BX214" i="20"/>
  <c r="CW214" i="20"/>
  <c r="FA215" i="20"/>
  <c r="ES215" i="20"/>
  <c r="EK215" i="20"/>
  <c r="DO215" i="20"/>
  <c r="DC215" i="20"/>
  <c r="CM215" i="20"/>
  <c r="BW215" i="20"/>
  <c r="BI215" i="20"/>
  <c r="BA215" i="20"/>
  <c r="AS215" i="20"/>
  <c r="EZ215" i="20"/>
  <c r="FE215" i="20"/>
  <c r="EW215" i="20"/>
  <c r="EO215" i="20"/>
  <c r="DY215" i="20"/>
  <c r="DK215" i="20"/>
  <c r="CU215" i="20"/>
  <c r="FC215" i="20"/>
  <c r="EQ215" i="20"/>
  <c r="DV215" i="20"/>
  <c r="DF215" i="20"/>
  <c r="CI215" i="20"/>
  <c r="BR215" i="20"/>
  <c r="BE215" i="20"/>
  <c r="AV215" i="20"/>
  <c r="AI215" i="20"/>
  <c r="U215" i="20"/>
  <c r="FB215" i="20"/>
  <c r="EP215" i="20"/>
  <c r="DS215" i="20"/>
  <c r="DB215" i="20"/>
  <c r="CH215" i="20"/>
  <c r="EY215" i="20"/>
  <c r="EN215" i="20"/>
  <c r="DP215" i="20"/>
  <c r="CY215" i="20"/>
  <c r="CE215" i="20"/>
  <c r="EX215" i="20"/>
  <c r="EI215" i="20"/>
  <c r="CT215" i="20"/>
  <c r="BS215" i="20"/>
  <c r="BD215" i="20"/>
  <c r="AT215" i="20"/>
  <c r="Z215" i="20"/>
  <c r="Q215" i="20"/>
  <c r="EU215" i="20"/>
  <c r="DN215" i="20"/>
  <c r="CP215" i="20"/>
  <c r="BN215" i="20"/>
  <c r="BB215" i="20"/>
  <c r="AQ215" i="20"/>
  <c r="X215" i="20"/>
  <c r="I215" i="20"/>
  <c r="ET215" i="20"/>
  <c r="DM215" i="20"/>
  <c r="CL215" i="20"/>
  <c r="BK215" i="20"/>
  <c r="AZ215" i="20"/>
  <c r="AP215" i="20"/>
  <c r="W215" i="20"/>
  <c r="H215" i="20"/>
  <c r="FG215" i="20"/>
  <c r="EH215" i="20"/>
  <c r="BZ215" i="20"/>
  <c r="AY215" i="20"/>
  <c r="AC215" i="20"/>
  <c r="FF215" i="20"/>
  <c r="DL215" i="20"/>
  <c r="BV215" i="20"/>
  <c r="AX215" i="20"/>
  <c r="Y215" i="20"/>
  <c r="FD215" i="20"/>
  <c r="DJ215" i="20"/>
  <c r="BO215" i="20"/>
  <c r="AW215" i="20"/>
  <c r="V215" i="20"/>
  <c r="EV215" i="20"/>
  <c r="DG215" i="20"/>
  <c r="BJ215" i="20"/>
  <c r="AU215" i="20"/>
  <c r="T215" i="20"/>
  <c r="ER215" i="20"/>
  <c r="BH215" i="20"/>
  <c r="S215" i="20"/>
  <c r="EM215" i="20"/>
  <c r="BG215" i="20"/>
  <c r="R215" i="20"/>
  <c r="EL215" i="20"/>
  <c r="BF215" i="20"/>
  <c r="J215" i="20"/>
  <c r="EJ215" i="20"/>
  <c r="BC215" i="20"/>
  <c r="CX215" i="20"/>
  <c r="CQ215" i="20"/>
  <c r="CD215" i="20"/>
  <c r="CA215" i="20"/>
  <c r="CB215" i="20" s="1"/>
  <c r="AR215" i="20"/>
  <c r="AO215" i="20"/>
  <c r="AL215" i="20"/>
  <c r="AF215" i="20"/>
  <c r="BP121" i="20"/>
  <c r="BL121" i="20"/>
  <c r="BX91" i="20"/>
  <c r="CB91" i="20"/>
  <c r="CF152" i="20"/>
  <c r="BY59" i="20"/>
  <c r="BQ214" i="20"/>
  <c r="BU214" i="20"/>
  <c r="CJ214" i="20"/>
  <c r="FG153" i="20"/>
  <c r="EY153" i="20"/>
  <c r="EQ153" i="20"/>
  <c r="EI153" i="20"/>
  <c r="DM153" i="20"/>
  <c r="CY153" i="20"/>
  <c r="CI153" i="20"/>
  <c r="BS153" i="20"/>
  <c r="BG153" i="20"/>
  <c r="AY153" i="20"/>
  <c r="AQ153" i="20"/>
  <c r="Y153" i="20"/>
  <c r="Q153" i="20"/>
  <c r="FF153" i="20"/>
  <c r="EX153" i="20"/>
  <c r="EP153" i="20"/>
  <c r="EH153" i="20"/>
  <c r="DL153" i="20"/>
  <c r="CX153" i="20"/>
  <c r="CH153" i="20"/>
  <c r="BR153" i="20"/>
  <c r="BF153" i="20"/>
  <c r="AX153" i="20"/>
  <c r="AP153" i="20"/>
  <c r="X153" i="20"/>
  <c r="J153" i="20"/>
  <c r="FE153" i="20"/>
  <c r="EW153" i="20"/>
  <c r="CK153" i="20" s="1"/>
  <c r="EO153" i="20"/>
  <c r="DY153" i="20"/>
  <c r="DK153" i="20"/>
  <c r="CU153" i="20"/>
  <c r="CE153" i="20"/>
  <c r="BO153" i="20"/>
  <c r="BE153" i="20"/>
  <c r="AW153" i="20"/>
  <c r="AO153" i="20"/>
  <c r="W153" i="20"/>
  <c r="I153" i="20"/>
  <c r="FD153" i="20"/>
  <c r="EV153" i="20"/>
  <c r="EN153" i="20"/>
  <c r="DV153" i="20"/>
  <c r="DJ153" i="20"/>
  <c r="CT153" i="20"/>
  <c r="CD153" i="20"/>
  <c r="BN153" i="20"/>
  <c r="BD153" i="20"/>
  <c r="AV153" i="20"/>
  <c r="AL153" i="20"/>
  <c r="V153" i="20"/>
  <c r="H153" i="20"/>
  <c r="FC153" i="20"/>
  <c r="EU153" i="20"/>
  <c r="EM153" i="20"/>
  <c r="DS153" i="20"/>
  <c r="DG153" i="20"/>
  <c r="CQ153" i="20"/>
  <c r="CA153" i="20"/>
  <c r="BK153" i="20"/>
  <c r="BC153" i="20"/>
  <c r="AU153" i="20"/>
  <c r="AI153" i="20"/>
  <c r="U153" i="20"/>
  <c r="FA153" i="20"/>
  <c r="ES153" i="20"/>
  <c r="EK153" i="20"/>
  <c r="DO153" i="20"/>
  <c r="DC153" i="20"/>
  <c r="CM153" i="20"/>
  <c r="BW153" i="20"/>
  <c r="BI153" i="20"/>
  <c r="BA153" i="20"/>
  <c r="AS153" i="20"/>
  <c r="AC153" i="20"/>
  <c r="AD153" i="20" s="1"/>
  <c r="S153" i="20"/>
  <c r="FB153" i="20"/>
  <c r="DF153" i="20"/>
  <c r="BB153" i="20"/>
  <c r="EZ153" i="20"/>
  <c r="DB153" i="20"/>
  <c r="AZ153" i="20"/>
  <c r="ET153" i="20"/>
  <c r="CP153" i="20"/>
  <c r="AT153" i="20"/>
  <c r="ER153" i="20"/>
  <c r="CL153" i="20"/>
  <c r="AR153" i="20"/>
  <c r="EL153" i="20"/>
  <c r="BZ153" i="20"/>
  <c r="AF153" i="20"/>
  <c r="DP153" i="20"/>
  <c r="BJ153" i="20"/>
  <c r="T153" i="20"/>
  <c r="EJ153" i="20"/>
  <c r="N153" i="20" s="1"/>
  <c r="DN153" i="20"/>
  <c r="BV153" i="20"/>
  <c r="BH153" i="20"/>
  <c r="Z153" i="20"/>
  <c r="R153" i="20"/>
  <c r="F153" i="20"/>
  <c r="D154" i="20"/>
  <c r="CF121" i="20"/>
  <c r="BX121" i="20"/>
  <c r="CB121" i="20"/>
  <c r="CN91" i="20"/>
  <c r="BY91" i="20"/>
  <c r="CR91" i="20"/>
  <c r="BP91" i="20"/>
  <c r="CV152" i="20"/>
  <c r="CJ121" i="20"/>
  <c r="CV121" i="20"/>
  <c r="BY121" i="20"/>
  <c r="CG91" i="20"/>
  <c r="CF91" i="20"/>
  <c r="BU152" i="20"/>
  <c r="BP214" i="20"/>
  <c r="CR214" i="20"/>
  <c r="BU185" i="20"/>
  <c r="FG122" i="20"/>
  <c r="EY122" i="20"/>
  <c r="EQ122" i="20"/>
  <c r="EI122" i="20"/>
  <c r="DM122" i="20"/>
  <c r="CY122" i="20"/>
  <c r="CI122" i="20"/>
  <c r="BS122" i="20"/>
  <c r="BG122" i="20"/>
  <c r="AY122" i="20"/>
  <c r="AQ122" i="20"/>
  <c r="Y122" i="20"/>
  <c r="Q122" i="20"/>
  <c r="FF122" i="20"/>
  <c r="EX122" i="20"/>
  <c r="EP122" i="20"/>
  <c r="EH122" i="20"/>
  <c r="DL122" i="20"/>
  <c r="CX122" i="20"/>
  <c r="CH122" i="20"/>
  <c r="BR122" i="20"/>
  <c r="BF122" i="20"/>
  <c r="AX122" i="20"/>
  <c r="AP122" i="20"/>
  <c r="X122" i="20"/>
  <c r="J122" i="20"/>
  <c r="FE122" i="20"/>
  <c r="EW122" i="20"/>
  <c r="EO122" i="20"/>
  <c r="DY122" i="20"/>
  <c r="DK122" i="20"/>
  <c r="CU122" i="20"/>
  <c r="CE122" i="20"/>
  <c r="BO122" i="20"/>
  <c r="BE122" i="20"/>
  <c r="AW122" i="20"/>
  <c r="AO122" i="20"/>
  <c r="W122" i="20"/>
  <c r="I122" i="20"/>
  <c r="FD122" i="20"/>
  <c r="EV122" i="20"/>
  <c r="EN122" i="20"/>
  <c r="DV122" i="20"/>
  <c r="DJ122" i="20"/>
  <c r="CT122" i="20"/>
  <c r="CD122" i="20"/>
  <c r="BN122" i="20"/>
  <c r="BD122" i="20"/>
  <c r="AV122" i="20"/>
  <c r="AL122" i="20"/>
  <c r="V122" i="20"/>
  <c r="H122" i="20"/>
  <c r="FA122" i="20"/>
  <c r="ES122" i="20"/>
  <c r="EK122" i="20"/>
  <c r="DO122" i="20"/>
  <c r="DC122" i="20"/>
  <c r="CM122" i="20"/>
  <c r="BW122" i="20"/>
  <c r="BI122" i="20"/>
  <c r="BA122" i="20"/>
  <c r="AS122" i="20"/>
  <c r="AC122" i="20"/>
  <c r="S122" i="20"/>
  <c r="EU122" i="20"/>
  <c r="DN122" i="20"/>
  <c r="BZ122" i="20"/>
  <c r="AU122" i="20"/>
  <c r="R122" i="20"/>
  <c r="ET122" i="20"/>
  <c r="DG122" i="20"/>
  <c r="BV122" i="20"/>
  <c r="AT122" i="20"/>
  <c r="ER122" i="20"/>
  <c r="DF122" i="20"/>
  <c r="BK122" i="20"/>
  <c r="AR122" i="20"/>
  <c r="EM122" i="20"/>
  <c r="DB122" i="20"/>
  <c r="BJ122" i="20"/>
  <c r="AI122" i="20"/>
  <c r="EL122" i="20"/>
  <c r="CQ122" i="20"/>
  <c r="BH122" i="20"/>
  <c r="AF122" i="20"/>
  <c r="FC122" i="20"/>
  <c r="EJ122" i="20"/>
  <c r="CP122" i="20"/>
  <c r="BC122" i="20"/>
  <c r="Z122" i="20"/>
  <c r="FB122" i="20"/>
  <c r="U122" i="20"/>
  <c r="EZ122" i="20"/>
  <c r="CW122" i="20" s="1"/>
  <c r="T122" i="20"/>
  <c r="DS122" i="20"/>
  <c r="DP122" i="20"/>
  <c r="CL122" i="20"/>
  <c r="CA122" i="20"/>
  <c r="BB122" i="20"/>
  <c r="AZ122" i="20"/>
  <c r="CW121" i="20"/>
  <c r="BM59" i="20"/>
  <c r="CO214" i="20"/>
  <c r="BL214" i="20"/>
  <c r="CO91" i="20"/>
  <c r="BT152" i="20"/>
  <c r="BL152" i="20"/>
  <c r="BX59" i="20"/>
  <c r="BP59" i="20"/>
  <c r="CS59" i="20"/>
  <c r="BM214" i="20"/>
  <c r="D187" i="20"/>
  <c r="D188" i="20" s="1"/>
  <c r="F186" i="20"/>
  <c r="DD214" i="20"/>
  <c r="DU59" i="20"/>
  <c r="AE184" i="20"/>
  <c r="AH59" i="20"/>
  <c r="AM59" i="20"/>
  <c r="AK59" i="20"/>
  <c r="AJ184" i="20"/>
  <c r="EA59" i="20"/>
  <c r="DE59" i="20"/>
  <c r="AN59" i="20"/>
  <c r="DQ59" i="20"/>
  <c r="DI59" i="20"/>
  <c r="DH59" i="20"/>
  <c r="DT59" i="20"/>
  <c r="DE184" i="20"/>
  <c r="L184" i="20"/>
  <c r="N184" i="20"/>
  <c r="DX184" i="20"/>
  <c r="DQ184" i="20"/>
  <c r="DR184" i="20"/>
  <c r="DA184" i="20"/>
  <c r="M184" i="20"/>
  <c r="O184" i="20"/>
  <c r="DD184" i="20"/>
  <c r="DH184" i="20"/>
  <c r="DT184" i="20"/>
  <c r="AG184" i="20"/>
  <c r="AB184" i="20"/>
  <c r="K184" i="20"/>
  <c r="DZ184" i="20"/>
  <c r="EA184" i="20"/>
  <c r="DQ121" i="20"/>
  <c r="DI184" i="20"/>
  <c r="AA184" i="20"/>
  <c r="AH184" i="20"/>
  <c r="A60" i="20"/>
  <c r="B93" i="20"/>
  <c r="B248" i="20"/>
  <c r="B186" i="20"/>
  <c r="EI186" i="20" s="1"/>
  <c r="EF185" i="20"/>
  <c r="EE185" i="20"/>
  <c r="ED185" i="20"/>
  <c r="A185" i="20"/>
  <c r="B125" i="20"/>
  <c r="B126" i="20" s="1"/>
  <c r="B127" i="20" s="1"/>
  <c r="B128" i="20" s="1"/>
  <c r="EE124" i="20"/>
  <c r="ED124" i="20"/>
  <c r="EF124" i="20"/>
  <c r="B217" i="20"/>
  <c r="ED216" i="20"/>
  <c r="EF216" i="20"/>
  <c r="EE216" i="20"/>
  <c r="D61" i="20"/>
  <c r="F60" i="20"/>
  <c r="B155" i="20"/>
  <c r="DD121" i="20"/>
  <c r="DW214" i="20"/>
  <c r="DW246" i="20"/>
  <c r="N121" i="20"/>
  <c r="DR121" i="20"/>
  <c r="AA121" i="20"/>
  <c r="AN121" i="20"/>
  <c r="AE121" i="20"/>
  <c r="AM121" i="20"/>
  <c r="DE121" i="20"/>
  <c r="DX121" i="20"/>
  <c r="AJ121" i="20"/>
  <c r="AH121" i="20"/>
  <c r="AK121" i="20"/>
  <c r="DT121" i="20"/>
  <c r="DA121" i="20"/>
  <c r="M121" i="20"/>
  <c r="D123" i="20"/>
  <c r="A122" i="20"/>
  <c r="F122" i="20"/>
  <c r="AD121" i="20"/>
  <c r="EA121" i="20"/>
  <c r="DW121" i="20"/>
  <c r="AB121" i="20"/>
  <c r="DU121" i="20"/>
  <c r="O121" i="20"/>
  <c r="DH121" i="20"/>
  <c r="DI121" i="20"/>
  <c r="DZ121" i="20"/>
  <c r="L121" i="20"/>
  <c r="CZ121" i="20"/>
  <c r="K121" i="20"/>
  <c r="AG121" i="20"/>
  <c r="A92" i="20"/>
  <c r="B32" i="20"/>
  <c r="B33" i="20" s="1"/>
  <c r="B34" i="20" s="1"/>
  <c r="B35" i="20" s="1"/>
  <c r="F31" i="20"/>
  <c r="D32" i="20"/>
  <c r="DQ214" i="20"/>
  <c r="DR214" i="20"/>
  <c r="AA214" i="20"/>
  <c r="F92" i="20"/>
  <c r="D93" i="20"/>
  <c r="B62" i="20"/>
  <c r="A31" i="20"/>
  <c r="ED31" i="20"/>
  <c r="EE31" i="20"/>
  <c r="EF31" i="20"/>
  <c r="DH30" i="20"/>
  <c r="K34" i="43" s="1"/>
  <c r="AJ246" i="20"/>
  <c r="AE214" i="20"/>
  <c r="AK214" i="20"/>
  <c r="AJ214" i="20"/>
  <c r="DD246" i="20"/>
  <c r="DE246" i="20"/>
  <c r="DX214" i="20"/>
  <c r="DE214" i="20"/>
  <c r="AM246" i="20"/>
  <c r="DI246" i="20"/>
  <c r="AK246" i="20"/>
  <c r="DU214" i="20"/>
  <c r="AG30" i="20"/>
  <c r="T34" i="10" s="1"/>
  <c r="AD214" i="20"/>
  <c r="DH246" i="20"/>
  <c r="DZ246" i="20"/>
  <c r="AG214" i="20"/>
  <c r="AJ30" i="20"/>
  <c r="Z34" i="10" s="1"/>
  <c r="DH214" i="20"/>
  <c r="DA214" i="20"/>
  <c r="DA246" i="20"/>
  <c r="DI214" i="20"/>
  <c r="K246" i="20"/>
  <c r="A247" i="20"/>
  <c r="ED247" i="20"/>
  <c r="L214" i="20"/>
  <c r="AN214" i="20"/>
  <c r="O214" i="20"/>
  <c r="AA246" i="20"/>
  <c r="DQ246" i="20"/>
  <c r="AE246" i="20"/>
  <c r="L246" i="20"/>
  <c r="DT214" i="20"/>
  <c r="DH91" i="20"/>
  <c r="M246" i="20"/>
  <c r="AH246" i="20"/>
  <c r="AN246" i="20"/>
  <c r="DZ214" i="20"/>
  <c r="D216" i="20"/>
  <c r="F215" i="20"/>
  <c r="A215" i="20"/>
  <c r="AH214" i="20"/>
  <c r="N246" i="20"/>
  <c r="DT246" i="20"/>
  <c r="EA214" i="20"/>
  <c r="M214" i="20"/>
  <c r="AM214" i="20"/>
  <c r="AB214" i="20"/>
  <c r="DU246" i="20"/>
  <c r="DR246" i="20"/>
  <c r="CZ214" i="20"/>
  <c r="EA246" i="20"/>
  <c r="AG246" i="20"/>
  <c r="AB246" i="20"/>
  <c r="N214" i="20"/>
  <c r="AD246" i="20"/>
  <c r="DX246" i="20"/>
  <c r="O246" i="20"/>
  <c r="EF246" i="20"/>
  <c r="EE246" i="20"/>
  <c r="K214" i="20"/>
  <c r="B39" i="44"/>
  <c r="K30" i="20"/>
  <c r="J34" i="30" s="1"/>
  <c r="AD30" i="20"/>
  <c r="N34" i="10" s="1"/>
  <c r="DZ30" i="20"/>
  <c r="Z34" i="33" s="1"/>
  <c r="DR30" i="20"/>
  <c r="I34" i="33" s="1"/>
  <c r="DW30" i="20"/>
  <c r="T34" i="33" s="1"/>
  <c r="DT30" i="20"/>
  <c r="N34" i="33" s="1"/>
  <c r="AB30" i="20"/>
  <c r="I34" i="10" s="1"/>
  <c r="DX30" i="20"/>
  <c r="U34" i="33" s="1"/>
  <c r="AH30" i="20"/>
  <c r="U34" i="10" s="1"/>
  <c r="AK30" i="20"/>
  <c r="AA34" i="10" s="1"/>
  <c r="EA30" i="20"/>
  <c r="AA34" i="33" s="1"/>
  <c r="EF61" i="20"/>
  <c r="ED61" i="20"/>
  <c r="EE61" i="20"/>
  <c r="DE30" i="20"/>
  <c r="I34" i="32" s="1"/>
  <c r="DD30" i="20"/>
  <c r="H34" i="32" s="1"/>
  <c r="AE30" i="20"/>
  <c r="O34" i="10" s="1"/>
  <c r="AA30" i="20"/>
  <c r="H34" i="10" s="1"/>
  <c r="DQ30" i="20"/>
  <c r="H34" i="33" s="1"/>
  <c r="O30" i="20"/>
  <c r="N34" i="30" s="1"/>
  <c r="AM30" i="20"/>
  <c r="AF34" i="10" s="1"/>
  <c r="M30" i="20"/>
  <c r="L34" i="30" s="1"/>
  <c r="N30" i="20"/>
  <c r="M34" i="30" s="1"/>
  <c r="DA30" i="20"/>
  <c r="S34" i="32" s="1"/>
  <c r="L30" i="20"/>
  <c r="K34" i="30" s="1"/>
  <c r="CZ30" i="20"/>
  <c r="R34" i="32" s="1"/>
  <c r="DU30" i="20"/>
  <c r="O34" i="33" s="1"/>
  <c r="DI30" i="20"/>
  <c r="L34" i="43" s="1"/>
  <c r="AN30" i="20"/>
  <c r="AG34" i="10" s="1"/>
  <c r="DA91" i="20"/>
  <c r="AH91" i="20"/>
  <c r="AM91" i="20"/>
  <c r="AN91" i="20"/>
  <c r="DI91" i="20"/>
  <c r="DD91" i="20"/>
  <c r="AG91" i="20"/>
  <c r="AJ91" i="20"/>
  <c r="AA91" i="20"/>
  <c r="AB91" i="20"/>
  <c r="EA91" i="20"/>
  <c r="DE91" i="20"/>
  <c r="O91" i="20"/>
  <c r="K91" i="20"/>
  <c r="L91" i="20"/>
  <c r="AD91" i="20"/>
  <c r="AE91" i="20"/>
  <c r="DT91" i="20"/>
  <c r="DU91" i="20"/>
  <c r="DW91" i="20"/>
  <c r="DZ91" i="20"/>
  <c r="DR91" i="20"/>
  <c r="DQ91" i="20"/>
  <c r="N91" i="20"/>
  <c r="DX91" i="20"/>
  <c r="AK91" i="20"/>
  <c r="M91" i="20"/>
  <c r="CZ91" i="20"/>
  <c r="BY185" i="20" l="1"/>
  <c r="CB185" i="20"/>
  <c r="CC185" i="20"/>
  <c r="BL185" i="20"/>
  <c r="BX185" i="20"/>
  <c r="EE128" i="20"/>
  <c r="EF128" i="20"/>
  <c r="ED128" i="20"/>
  <c r="BB35" i="20"/>
  <c r="CP35" i="20"/>
  <c r="EF35" i="20"/>
  <c r="FD35" i="20"/>
  <c r="BH35" i="20"/>
  <c r="CQ35" i="20"/>
  <c r="EL35" i="20"/>
  <c r="FE35" i="20"/>
  <c r="T35" i="20"/>
  <c r="BJ35" i="20"/>
  <c r="CX35" i="20"/>
  <c r="EN35" i="20"/>
  <c r="V35" i="20"/>
  <c r="BR35" i="20"/>
  <c r="CY35" i="20"/>
  <c r="CZ35" i="20" s="1"/>
  <c r="EO35" i="20"/>
  <c r="AL35" i="20"/>
  <c r="BZ35" i="20"/>
  <c r="DF35" i="20"/>
  <c r="ET35" i="20"/>
  <c r="AR35" i="20"/>
  <c r="CA35" i="20"/>
  <c r="DG35" i="20"/>
  <c r="DH35" i="20" s="1"/>
  <c r="EV35" i="20"/>
  <c r="CI35" i="20"/>
  <c r="CJ35" i="20" s="1"/>
  <c r="AT35" i="20"/>
  <c r="CH35" i="20"/>
  <c r="EW35" i="20"/>
  <c r="AZ35" i="20"/>
  <c r="EE35" i="20"/>
  <c r="FB35" i="20"/>
  <c r="DA35" i="20" s="1"/>
  <c r="CE35" i="20"/>
  <c r="J35" i="20"/>
  <c r="K35" i="20" s="1"/>
  <c r="CD35" i="20"/>
  <c r="I35" i="20"/>
  <c r="AO35" i="20"/>
  <c r="BD35" i="20"/>
  <c r="W35" i="20"/>
  <c r="AC35" i="20"/>
  <c r="Y35" i="20"/>
  <c r="AM35" i="20" s="1"/>
  <c r="AV35" i="20"/>
  <c r="FC35" i="20"/>
  <c r="U35" i="20"/>
  <c r="BS35" i="20"/>
  <c r="DB35" i="20"/>
  <c r="BI35" i="20"/>
  <c r="FA35" i="20"/>
  <c r="DI35" i="20" s="1"/>
  <c r="BW35" i="20"/>
  <c r="EZ35" i="20"/>
  <c r="BV35" i="20"/>
  <c r="AP35" i="20"/>
  <c r="BK35" i="20"/>
  <c r="BL35" i="20" s="1"/>
  <c r="ES35" i="20"/>
  <c r="BO35" i="20"/>
  <c r="ER35" i="20"/>
  <c r="BN35" i="20"/>
  <c r="FG35" i="20"/>
  <c r="Q35" i="20"/>
  <c r="AF35" i="20"/>
  <c r="EU35" i="20"/>
  <c r="CC35" i="20" s="1"/>
  <c r="AQ35" i="20"/>
  <c r="EX35" i="20"/>
  <c r="EK35" i="20"/>
  <c r="O35" i="20" s="1"/>
  <c r="BG35" i="20"/>
  <c r="EJ35" i="20"/>
  <c r="N35" i="20" s="1"/>
  <c r="BF35" i="20"/>
  <c r="EY35" i="20"/>
  <c r="CS35" i="20" s="1"/>
  <c r="H35" i="20"/>
  <c r="X35" i="20"/>
  <c r="EM35" i="20"/>
  <c r="DK35" i="20"/>
  <c r="AY35" i="20"/>
  <c r="DJ35" i="20"/>
  <c r="AX35" i="20"/>
  <c r="EQ35" i="20"/>
  <c r="BM35" i="20" s="1"/>
  <c r="FF35" i="20"/>
  <c r="ED35" i="20"/>
  <c r="DC35" i="20"/>
  <c r="EI35" i="20"/>
  <c r="M35" i="20" s="1"/>
  <c r="CU35" i="20"/>
  <c r="AI35" i="20"/>
  <c r="CT35" i="20"/>
  <c r="Z35" i="20"/>
  <c r="AA35" i="20" s="1"/>
  <c r="BE35" i="20"/>
  <c r="EP35" i="20"/>
  <c r="BC35" i="20"/>
  <c r="BA35" i="20"/>
  <c r="AW35" i="20"/>
  <c r="AS35" i="20"/>
  <c r="CM35" i="20"/>
  <c r="S35" i="20"/>
  <c r="CL35" i="20"/>
  <c r="R35" i="20"/>
  <c r="EH35" i="20"/>
  <c r="L35" i="20" s="1"/>
  <c r="AU35" i="20"/>
  <c r="F188" i="20"/>
  <c r="D189" i="20"/>
  <c r="ED127" i="20"/>
  <c r="EF127" i="20"/>
  <c r="EE127" i="20"/>
  <c r="CF185" i="20"/>
  <c r="AT34" i="20"/>
  <c r="CP34" i="20"/>
  <c r="EV34" i="20"/>
  <c r="ET34" i="20"/>
  <c r="AZ34" i="20"/>
  <c r="CX34" i="20"/>
  <c r="FB34" i="20"/>
  <c r="BB34" i="20"/>
  <c r="DF34" i="20"/>
  <c r="FD34" i="20"/>
  <c r="BH34" i="20"/>
  <c r="T34" i="20"/>
  <c r="BJ34" i="20"/>
  <c r="EE34" i="20"/>
  <c r="V34" i="20"/>
  <c r="BR34" i="20"/>
  <c r="EL34" i="20"/>
  <c r="AR34" i="20"/>
  <c r="AL34" i="20"/>
  <c r="BZ34" i="20"/>
  <c r="EN34" i="20"/>
  <c r="CH34" i="20"/>
  <c r="CU34" i="20"/>
  <c r="AI34" i="20"/>
  <c r="DB34" i="20"/>
  <c r="AP34" i="20"/>
  <c r="EI34" i="20"/>
  <c r="EX34" i="20"/>
  <c r="FE34" i="20"/>
  <c r="CA34" i="20"/>
  <c r="EM34" i="20"/>
  <c r="AE34" i="20" s="1"/>
  <c r="CM34" i="20"/>
  <c r="S34" i="20"/>
  <c r="CT34" i="20"/>
  <c r="Z34" i="20"/>
  <c r="BE34" i="20"/>
  <c r="EP34" i="20"/>
  <c r="EW34" i="20"/>
  <c r="CK34" i="20" s="1"/>
  <c r="BS34" i="20"/>
  <c r="ED34" i="20"/>
  <c r="CE34" i="20"/>
  <c r="J34" i="20"/>
  <c r="CL34" i="20"/>
  <c r="R34" i="20"/>
  <c r="AW34" i="20"/>
  <c r="EH34" i="20"/>
  <c r="EO34" i="20"/>
  <c r="BK34" i="20"/>
  <c r="BI34" i="20"/>
  <c r="DK34" i="20"/>
  <c r="BF34" i="20"/>
  <c r="H34" i="20"/>
  <c r="FC34" i="20"/>
  <c r="DC34" i="20"/>
  <c r="AX34" i="20"/>
  <c r="FF34" i="20"/>
  <c r="EU34" i="20"/>
  <c r="FA34" i="20"/>
  <c r="BW34" i="20"/>
  <c r="CD34" i="20"/>
  <c r="I34" i="20"/>
  <c r="AO34" i="20"/>
  <c r="BD34" i="20"/>
  <c r="EF34" i="20"/>
  <c r="BC34" i="20"/>
  <c r="BA34" i="20"/>
  <c r="X34" i="20"/>
  <c r="DJ34" i="20"/>
  <c r="EQ34" i="20"/>
  <c r="BM34" i="20" s="1"/>
  <c r="CI34" i="20"/>
  <c r="CJ34" i="20" s="1"/>
  <c r="ES34" i="20"/>
  <c r="BO34" i="20"/>
  <c r="EZ34" i="20"/>
  <c r="BV34" i="20"/>
  <c r="Y34" i="20"/>
  <c r="AM34" i="20" s="1"/>
  <c r="AV34" i="20"/>
  <c r="DG34" i="20"/>
  <c r="AU34" i="20"/>
  <c r="AS34" i="20"/>
  <c r="EJ34" i="20"/>
  <c r="U34" i="20"/>
  <c r="AQ34" i="20"/>
  <c r="EK34" i="20"/>
  <c r="BG34" i="20"/>
  <c r="ER34" i="20"/>
  <c r="BN34" i="20"/>
  <c r="FG34" i="20"/>
  <c r="Q34" i="20"/>
  <c r="AF34" i="20"/>
  <c r="CY34" i="20"/>
  <c r="CZ34" i="20" s="1"/>
  <c r="W34" i="20"/>
  <c r="AC34" i="20"/>
  <c r="AY34" i="20"/>
  <c r="EY34" i="20"/>
  <c r="CQ34" i="20"/>
  <c r="CG185" i="20"/>
  <c r="CW31" i="20"/>
  <c r="CV247" i="20"/>
  <c r="CW185" i="20"/>
  <c r="CK122" i="20"/>
  <c r="O185" i="20"/>
  <c r="CO185" i="20"/>
  <c r="ED126" i="20"/>
  <c r="EE126" i="20"/>
  <c r="EF126" i="20"/>
  <c r="CU186" i="20"/>
  <c r="AZ186" i="20"/>
  <c r="EY186" i="20"/>
  <c r="CA186" i="20"/>
  <c r="EP186" i="20"/>
  <c r="DO186" i="20"/>
  <c r="T186" i="20"/>
  <c r="AF186" i="20"/>
  <c r="BD186" i="20"/>
  <c r="Z33" i="20"/>
  <c r="AV33" i="20"/>
  <c r="BJ33" i="20"/>
  <c r="BV33" i="20"/>
  <c r="CH33" i="20"/>
  <c r="CU33" i="20"/>
  <c r="DG33" i="20"/>
  <c r="EL33" i="20"/>
  <c r="EV33" i="20"/>
  <c r="FE33" i="20"/>
  <c r="AF33" i="20"/>
  <c r="AX33" i="20"/>
  <c r="BK33" i="20"/>
  <c r="BW33" i="20"/>
  <c r="CI33" i="20"/>
  <c r="DJ33" i="20"/>
  <c r="EN33" i="20"/>
  <c r="EW33" i="20"/>
  <c r="FF33" i="20"/>
  <c r="AR33" i="20"/>
  <c r="DC33" i="20"/>
  <c r="I33" i="20"/>
  <c r="AZ33" i="20"/>
  <c r="CL33" i="20"/>
  <c r="CX33" i="20"/>
  <c r="DK33" i="20"/>
  <c r="EO33" i="20"/>
  <c r="EX33" i="20"/>
  <c r="FG33" i="20"/>
  <c r="ER33" i="20"/>
  <c r="R33" i="20"/>
  <c r="AL33" i="20"/>
  <c r="BB33" i="20"/>
  <c r="BN33" i="20"/>
  <c r="BZ33" i="20"/>
  <c r="CM33" i="20"/>
  <c r="CY33" i="20"/>
  <c r="EP33" i="20"/>
  <c r="EY33" i="20"/>
  <c r="T33" i="20"/>
  <c r="AP33" i="20"/>
  <c r="BC33" i="20"/>
  <c r="BO33" i="20"/>
  <c r="CA33" i="20"/>
  <c r="DB33" i="20"/>
  <c r="EQ33" i="20"/>
  <c r="EZ33" i="20"/>
  <c r="BD33" i="20"/>
  <c r="CP33" i="20"/>
  <c r="FA33" i="20"/>
  <c r="W33" i="20"/>
  <c r="AT33" i="20"/>
  <c r="BF33" i="20"/>
  <c r="BR33" i="20"/>
  <c r="CE33" i="20"/>
  <c r="CQ33" i="20"/>
  <c r="EJ33" i="20"/>
  <c r="ES33" i="20"/>
  <c r="FB33" i="20"/>
  <c r="X33" i="20"/>
  <c r="AU33" i="20"/>
  <c r="BH33" i="20"/>
  <c r="BS33" i="20"/>
  <c r="CT33" i="20"/>
  <c r="DF33" i="20"/>
  <c r="EK33" i="20"/>
  <c r="ET33" i="20"/>
  <c r="FD33" i="20"/>
  <c r="EH33" i="20"/>
  <c r="V33" i="20"/>
  <c r="CD33" i="20"/>
  <c r="EI33" i="20"/>
  <c r="EE33" i="20"/>
  <c r="J33" i="20"/>
  <c r="BA33" i="20"/>
  <c r="Y33" i="20"/>
  <c r="EM33" i="20"/>
  <c r="BE33" i="20"/>
  <c r="EF33" i="20"/>
  <c r="AS33" i="20"/>
  <c r="AY33" i="20"/>
  <c r="AW33" i="20"/>
  <c r="AC33" i="20"/>
  <c r="AQ33" i="20"/>
  <c r="BG33" i="20"/>
  <c r="AO33" i="20"/>
  <c r="FC33" i="20"/>
  <c r="U33" i="20"/>
  <c r="AB33" i="20" s="1"/>
  <c r="EU33" i="20"/>
  <c r="Q33" i="20"/>
  <c r="AI33" i="20"/>
  <c r="H33" i="20"/>
  <c r="ED33" i="20"/>
  <c r="S33" i="20"/>
  <c r="BI33" i="20"/>
  <c r="CG31" i="20"/>
  <c r="BO186" i="20"/>
  <c r="F32" i="20"/>
  <c r="D33" i="20"/>
  <c r="BH186" i="20"/>
  <c r="EN186" i="20"/>
  <c r="AY186" i="20"/>
  <c r="Q35" i="31"/>
  <c r="J35" i="29"/>
  <c r="Y35" i="10"/>
  <c r="E35" i="30"/>
  <c r="G35" i="43"/>
  <c r="T35" i="31"/>
  <c r="G35" i="29"/>
  <c r="DN186" i="20"/>
  <c r="FD186" i="20"/>
  <c r="BS186" i="20"/>
  <c r="E35" i="43"/>
  <c r="U35" i="31"/>
  <c r="W35" i="31"/>
  <c r="L35" i="29"/>
  <c r="K35" i="10"/>
  <c r="S35" i="33"/>
  <c r="Z35" i="31"/>
  <c r="E35" i="29"/>
  <c r="AA35" i="31"/>
  <c r="X35" i="31"/>
  <c r="AE35" i="10"/>
  <c r="G35" i="30"/>
  <c r="AC35" i="33"/>
  <c r="G35" i="33"/>
  <c r="Q35" i="10"/>
  <c r="Y35" i="33"/>
  <c r="O35" i="32"/>
  <c r="DB186" i="20"/>
  <c r="U186" i="20"/>
  <c r="J186" i="20"/>
  <c r="K35" i="29"/>
  <c r="S35" i="10"/>
  <c r="E35" i="32"/>
  <c r="S35" i="31"/>
  <c r="I35" i="30"/>
  <c r="E35" i="33"/>
  <c r="Q35" i="32"/>
  <c r="AC186" i="20"/>
  <c r="BK186" i="20"/>
  <c r="AP186" i="20"/>
  <c r="R35" i="31"/>
  <c r="AI35" i="10"/>
  <c r="Q35" i="33"/>
  <c r="G35" i="32"/>
  <c r="W35" i="10"/>
  <c r="K35" i="33"/>
  <c r="AI186" i="20"/>
  <c r="AL186" i="20"/>
  <c r="DL186" i="20"/>
  <c r="G35" i="10"/>
  <c r="AK35" i="10"/>
  <c r="W35" i="33"/>
  <c r="J35" i="43"/>
  <c r="Y35" i="31"/>
  <c r="O35" i="29"/>
  <c r="AC35" i="10"/>
  <c r="Q35" i="29"/>
  <c r="M35" i="10"/>
  <c r="E35" i="10"/>
  <c r="M35" i="33"/>
  <c r="P35" i="29"/>
  <c r="M153" i="20"/>
  <c r="AM153" i="20"/>
  <c r="S35" i="29"/>
  <c r="H35" i="29"/>
  <c r="T35" i="29"/>
  <c r="U35" i="29"/>
  <c r="DZ153" i="20"/>
  <c r="CZ153" i="20"/>
  <c r="BQ185" i="20"/>
  <c r="DU153" i="20"/>
  <c r="BT247" i="20"/>
  <c r="CR185" i="20"/>
  <c r="BM31" i="20"/>
  <c r="BU247" i="20"/>
  <c r="CF247" i="20"/>
  <c r="BQ31" i="20"/>
  <c r="CG247" i="20"/>
  <c r="CV185" i="20"/>
  <c r="CK92" i="20"/>
  <c r="CK31" i="20"/>
  <c r="CK185" i="20"/>
  <c r="K153" i="20"/>
  <c r="BQ153" i="20"/>
  <c r="BL92" i="20"/>
  <c r="CG92" i="20"/>
  <c r="BP185" i="20"/>
  <c r="CN185" i="20"/>
  <c r="BU31" i="20"/>
  <c r="CS247" i="20"/>
  <c r="BM92" i="20"/>
  <c r="AH153" i="20"/>
  <c r="DQ153" i="20"/>
  <c r="CO247" i="20"/>
  <c r="CS60" i="20"/>
  <c r="DR153" i="20"/>
  <c r="DT153" i="20"/>
  <c r="O153" i="20"/>
  <c r="AJ153" i="20"/>
  <c r="AN153" i="20"/>
  <c r="BT185" i="20"/>
  <c r="BY31" i="20"/>
  <c r="CS185" i="20"/>
  <c r="AE153" i="20"/>
  <c r="L215" i="20"/>
  <c r="AB153" i="20"/>
  <c r="DD153" i="20"/>
  <c r="DH153" i="20"/>
  <c r="L153" i="20"/>
  <c r="EA153" i="20"/>
  <c r="DX153" i="20"/>
  <c r="CJ60" i="20"/>
  <c r="CC31" i="20"/>
  <c r="CR215" i="20"/>
  <c r="CO92" i="20"/>
  <c r="CK60" i="20"/>
  <c r="AB122" i="20"/>
  <c r="CR92" i="20"/>
  <c r="CN92" i="20"/>
  <c r="BM60" i="20"/>
  <c r="CO31" i="20"/>
  <c r="CJ247" i="20"/>
  <c r="AA153" i="20"/>
  <c r="DW153" i="20"/>
  <c r="BQ215" i="20"/>
  <c r="BP215" i="20"/>
  <c r="CC92" i="20"/>
  <c r="CB92" i="20"/>
  <c r="DA153" i="20"/>
  <c r="DE153" i="20"/>
  <c r="AK153" i="20"/>
  <c r="CW247" i="20"/>
  <c r="DR122" i="20"/>
  <c r="CK247" i="20"/>
  <c r="BM247" i="20"/>
  <c r="CS31" i="20"/>
  <c r="CN31" i="20"/>
  <c r="AG153" i="20"/>
  <c r="BQ247" i="20"/>
  <c r="DI153" i="20"/>
  <c r="EJ186" i="20"/>
  <c r="BZ186" i="20"/>
  <c r="FA186" i="20"/>
  <c r="AR186" i="20"/>
  <c r="CM186" i="20"/>
  <c r="ET186" i="20"/>
  <c r="V186" i="20"/>
  <c r="DV186" i="20"/>
  <c r="BE186" i="20"/>
  <c r="FE186" i="20"/>
  <c r="CX186" i="20"/>
  <c r="AQ186" i="20"/>
  <c r="EQ186" i="20"/>
  <c r="BP31" i="20"/>
  <c r="CB247" i="20"/>
  <c r="EZ186" i="20"/>
  <c r="DF186" i="20"/>
  <c r="BC186" i="20"/>
  <c r="CL186" i="20"/>
  <c r="ES186" i="20"/>
  <c r="AU186" i="20"/>
  <c r="AV186" i="20"/>
  <c r="EV186" i="20"/>
  <c r="CE186" i="20"/>
  <c r="X186" i="20"/>
  <c r="EH186" i="20"/>
  <c r="BG186" i="20"/>
  <c r="FG186" i="20"/>
  <c r="CO122" i="20"/>
  <c r="CJ122" i="20"/>
  <c r="CF31" i="20"/>
  <c r="CN247" i="20"/>
  <c r="CV31" i="20"/>
  <c r="EL186" i="20"/>
  <c r="BA186" i="20"/>
  <c r="DG186" i="20"/>
  <c r="ER186" i="20"/>
  <c r="AT186" i="20"/>
  <c r="CQ186" i="20"/>
  <c r="BN186" i="20"/>
  <c r="I186" i="20"/>
  <c r="DK186" i="20"/>
  <c r="AX186" i="20"/>
  <c r="EX186" i="20"/>
  <c r="CI186" i="20"/>
  <c r="BY153" i="20"/>
  <c r="CB153" i="20"/>
  <c r="BT31" i="20"/>
  <c r="BY247" i="20"/>
  <c r="BB186" i="20"/>
  <c r="BW186" i="20"/>
  <c r="EM186" i="20"/>
  <c r="S186" i="20"/>
  <c r="BJ186" i="20"/>
  <c r="DS186" i="20"/>
  <c r="CD186" i="20"/>
  <c r="W186" i="20"/>
  <c r="DY186" i="20"/>
  <c r="BF186" i="20"/>
  <c r="FF186" i="20"/>
  <c r="CY186" i="20"/>
  <c r="BL122" i="20"/>
  <c r="BP153" i="20"/>
  <c r="BX31" i="20"/>
  <c r="BL31" i="20"/>
  <c r="CJ31" i="20"/>
  <c r="CC247" i="20"/>
  <c r="CR247" i="20"/>
  <c r="A248" i="20"/>
  <c r="DS248" i="20"/>
  <c r="U248" i="20"/>
  <c r="BJ248" i="20"/>
  <c r="DO248" i="20"/>
  <c r="S248" i="20"/>
  <c r="BS248" i="20"/>
  <c r="EP248" i="20"/>
  <c r="AP248" i="20"/>
  <c r="CU248" i="20"/>
  <c r="DN248" i="20"/>
  <c r="CL248" i="20"/>
  <c r="DB248" i="20"/>
  <c r="V248" i="20"/>
  <c r="CA248" i="20"/>
  <c r="EL248" i="20"/>
  <c r="AF248" i="20"/>
  <c r="BW248" i="20"/>
  <c r="EQ248" i="20"/>
  <c r="AQ248" i="20"/>
  <c r="CX248" i="20"/>
  <c r="FE248" i="20"/>
  <c r="BE248" i="20"/>
  <c r="FD248" i="20"/>
  <c r="BN248" i="20"/>
  <c r="CT248" i="20"/>
  <c r="EM248" i="20"/>
  <c r="EK248" i="20"/>
  <c r="EX248" i="20"/>
  <c r="DK248" i="20"/>
  <c r="EZ248" i="20"/>
  <c r="DG248" i="20"/>
  <c r="FB248" i="20"/>
  <c r="BB248" i="20"/>
  <c r="DC248" i="20"/>
  <c r="FG248" i="20"/>
  <c r="BG248" i="20"/>
  <c r="EH248" i="20"/>
  <c r="X248" i="20"/>
  <c r="CE248" i="20"/>
  <c r="BH248" i="20"/>
  <c r="AR248" i="20"/>
  <c r="Z248" i="20"/>
  <c r="BK248" i="20"/>
  <c r="BL248" i="20" s="1"/>
  <c r="T248" i="20"/>
  <c r="BI248" i="20"/>
  <c r="Y248" i="20"/>
  <c r="EW248" i="20"/>
  <c r="DJ248" i="20"/>
  <c r="CD248" i="20"/>
  <c r="AI248" i="20"/>
  <c r="BZ248" i="20"/>
  <c r="AC248" i="20"/>
  <c r="AX248" i="20"/>
  <c r="AV248" i="20"/>
  <c r="CQ248" i="20"/>
  <c r="ET248" i="20"/>
  <c r="AT248" i="20"/>
  <c r="CM248" i="20"/>
  <c r="EY248" i="20"/>
  <c r="AY248" i="20"/>
  <c r="DL248" i="20"/>
  <c r="J248" i="20"/>
  <c r="BO248" i="20"/>
  <c r="R248" i="20"/>
  <c r="EV248" i="20"/>
  <c r="CG248" i="20" s="1"/>
  <c r="DV248" i="20"/>
  <c r="DW248" i="20" s="1"/>
  <c r="DP248" i="20"/>
  <c r="EI248" i="20"/>
  <c r="CH248" i="20"/>
  <c r="AW248" i="20"/>
  <c r="EN248" i="20"/>
  <c r="CI248" i="20"/>
  <c r="ER248" i="20"/>
  <c r="I248" i="20"/>
  <c r="FC248" i="20"/>
  <c r="BC248" i="20"/>
  <c r="DF248" i="20"/>
  <c r="FA248" i="20"/>
  <c r="BA248" i="20"/>
  <c r="DM248" i="20"/>
  <c r="Q248" i="20"/>
  <c r="BR248" i="20"/>
  <c r="EO248" i="20"/>
  <c r="AO248" i="20"/>
  <c r="BD248" i="20"/>
  <c r="AZ248" i="20"/>
  <c r="AL248" i="20"/>
  <c r="EU248" i="20"/>
  <c r="AU248" i="20"/>
  <c r="CP248" i="20"/>
  <c r="ES248" i="20"/>
  <c r="AS248" i="20"/>
  <c r="CY248" i="20"/>
  <c r="FF248" i="20"/>
  <c r="BF248" i="20"/>
  <c r="DY248" i="20"/>
  <c r="W248" i="20"/>
  <c r="H248" i="20"/>
  <c r="EJ248" i="20"/>
  <c r="BV248" i="20"/>
  <c r="FB186" i="20"/>
  <c r="DC186" i="20"/>
  <c r="FC186" i="20"/>
  <c r="AS186" i="20"/>
  <c r="CP186" i="20"/>
  <c r="EU186" i="20"/>
  <c r="CT186" i="20"/>
  <c r="AO186" i="20"/>
  <c r="EO186" i="20"/>
  <c r="BR186" i="20"/>
  <c r="BT186" i="20" s="1"/>
  <c r="Q186" i="20"/>
  <c r="DM186" i="20"/>
  <c r="CR122" i="20"/>
  <c r="BX122" i="20"/>
  <c r="CG153" i="20"/>
  <c r="CB31" i="20"/>
  <c r="BX247" i="20"/>
  <c r="DK32" i="20"/>
  <c r="CU32" i="20"/>
  <c r="CE32" i="20"/>
  <c r="BO32" i="20"/>
  <c r="BE32" i="20"/>
  <c r="AW32" i="20"/>
  <c r="AO32" i="20"/>
  <c r="W32" i="20"/>
  <c r="I32" i="20"/>
  <c r="DJ32" i="20"/>
  <c r="CT32" i="20"/>
  <c r="CD32" i="20"/>
  <c r="BN32" i="20"/>
  <c r="BD32" i="20"/>
  <c r="AV32" i="20"/>
  <c r="AL32" i="20"/>
  <c r="V32" i="20"/>
  <c r="H32" i="20"/>
  <c r="DG32" i="20"/>
  <c r="CQ32" i="20"/>
  <c r="CA32" i="20"/>
  <c r="BK32" i="20"/>
  <c r="BC32" i="20"/>
  <c r="AU32" i="20"/>
  <c r="AI32" i="20"/>
  <c r="U32" i="20"/>
  <c r="DF32" i="20"/>
  <c r="CP32" i="20"/>
  <c r="BZ32" i="20"/>
  <c r="BJ32" i="20"/>
  <c r="BB32" i="20"/>
  <c r="AT32" i="20"/>
  <c r="AF32" i="20"/>
  <c r="T32" i="20"/>
  <c r="DC32" i="20"/>
  <c r="CM32" i="20"/>
  <c r="BW32" i="20"/>
  <c r="BI32" i="20"/>
  <c r="BA32" i="20"/>
  <c r="AS32" i="20"/>
  <c r="AC32" i="20"/>
  <c r="S32" i="20"/>
  <c r="CY32" i="20"/>
  <c r="CI32" i="20"/>
  <c r="BS32" i="20"/>
  <c r="BG32" i="20"/>
  <c r="AY32" i="20"/>
  <c r="AQ32" i="20"/>
  <c r="Y32" i="20"/>
  <c r="Q32" i="20"/>
  <c r="CX32" i="20"/>
  <c r="CH32" i="20"/>
  <c r="BR32" i="20"/>
  <c r="BF32" i="20"/>
  <c r="AX32" i="20"/>
  <c r="AP32" i="20"/>
  <c r="X32" i="20"/>
  <c r="J32" i="20"/>
  <c r="R32" i="20"/>
  <c r="DB32" i="20"/>
  <c r="CL32" i="20"/>
  <c r="BV32" i="20"/>
  <c r="BH32" i="20"/>
  <c r="AZ32" i="20"/>
  <c r="AR32" i="20"/>
  <c r="Z32" i="20"/>
  <c r="EU32" i="20"/>
  <c r="FD32" i="20"/>
  <c r="EO32" i="20"/>
  <c r="FC32" i="20"/>
  <c r="EW32" i="20"/>
  <c r="EI32" i="20"/>
  <c r="FE32" i="20"/>
  <c r="EQ32" i="20"/>
  <c r="EJ32" i="20"/>
  <c r="EL32" i="20"/>
  <c r="EH32" i="20"/>
  <c r="EY32" i="20"/>
  <c r="ER32" i="20"/>
  <c r="EK32" i="20"/>
  <c r="EN32" i="20"/>
  <c r="FF32" i="20"/>
  <c r="EM32" i="20"/>
  <c r="EV32" i="20"/>
  <c r="CG32" i="20" s="1"/>
  <c r="ET32" i="20"/>
  <c r="EZ32" i="20"/>
  <c r="FB32" i="20"/>
  <c r="EP32" i="20"/>
  <c r="FA32" i="20"/>
  <c r="EX32" i="20"/>
  <c r="FG32" i="20"/>
  <c r="ES32" i="20"/>
  <c r="Z186" i="20"/>
  <c r="BV186" i="20"/>
  <c r="EK186" i="20"/>
  <c r="R186" i="20"/>
  <c r="BI186" i="20"/>
  <c r="DP186" i="20"/>
  <c r="H186" i="20"/>
  <c r="DJ186" i="20"/>
  <c r="AW186" i="20"/>
  <c r="EW186" i="20"/>
  <c r="CH186" i="20"/>
  <c r="Y186" i="20"/>
  <c r="BT215" i="20"/>
  <c r="CR31" i="20"/>
  <c r="BM185" i="20"/>
  <c r="BU153" i="20"/>
  <c r="CR153" i="20"/>
  <c r="CS153" i="20"/>
  <c r="BM215" i="20"/>
  <c r="CW215" i="20"/>
  <c r="BP92" i="20"/>
  <c r="BU92" i="20"/>
  <c r="BL60" i="20"/>
  <c r="BM122" i="20"/>
  <c r="CF153" i="20"/>
  <c r="BU215" i="20"/>
  <c r="CF92" i="20"/>
  <c r="BX60" i="20"/>
  <c r="CB60" i="20"/>
  <c r="D94" i="20"/>
  <c r="D95" i="20" s="1"/>
  <c r="FF93" i="20"/>
  <c r="EX93" i="20"/>
  <c r="EP93" i="20"/>
  <c r="EH93" i="20"/>
  <c r="DL93" i="20"/>
  <c r="CX93" i="20"/>
  <c r="CH93" i="20"/>
  <c r="BR93" i="20"/>
  <c r="BF93" i="20"/>
  <c r="AX93" i="20"/>
  <c r="AP93" i="20"/>
  <c r="X93" i="20"/>
  <c r="J93" i="20"/>
  <c r="FE93" i="20"/>
  <c r="EW93" i="20"/>
  <c r="EO93" i="20"/>
  <c r="DY93" i="20"/>
  <c r="DK93" i="20"/>
  <c r="CU93" i="20"/>
  <c r="CE93" i="20"/>
  <c r="BO93" i="20"/>
  <c r="BE93" i="20"/>
  <c r="AW93" i="20"/>
  <c r="AO93" i="20"/>
  <c r="W93" i="20"/>
  <c r="I93" i="20"/>
  <c r="FD93" i="20"/>
  <c r="EV93" i="20"/>
  <c r="EN93" i="20"/>
  <c r="DV93" i="20"/>
  <c r="DJ93" i="20"/>
  <c r="CT93" i="20"/>
  <c r="CD93" i="20"/>
  <c r="BN93" i="20"/>
  <c r="BD93" i="20"/>
  <c r="AV93" i="20"/>
  <c r="AL93" i="20"/>
  <c r="V93" i="20"/>
  <c r="H93" i="20"/>
  <c r="FC93" i="20"/>
  <c r="EU93" i="20"/>
  <c r="EM93" i="20"/>
  <c r="DS93" i="20"/>
  <c r="DG93" i="20"/>
  <c r="CQ93" i="20"/>
  <c r="CA93" i="20"/>
  <c r="BK93" i="20"/>
  <c r="BC93" i="20"/>
  <c r="AU93" i="20"/>
  <c r="AI93" i="20"/>
  <c r="U93" i="20"/>
  <c r="FB93" i="20"/>
  <c r="ET93" i="20"/>
  <c r="EL93" i="20"/>
  <c r="DP93" i="20"/>
  <c r="DF93" i="20"/>
  <c r="CP93" i="20"/>
  <c r="BZ93" i="20"/>
  <c r="BJ93" i="20"/>
  <c r="BB93" i="20"/>
  <c r="AT93" i="20"/>
  <c r="AF93" i="20"/>
  <c r="T93" i="20"/>
  <c r="FA93" i="20"/>
  <c r="ES93" i="20"/>
  <c r="EK93" i="20"/>
  <c r="DO93" i="20"/>
  <c r="DC93" i="20"/>
  <c r="CM93" i="20"/>
  <c r="BW93" i="20"/>
  <c r="BI93" i="20"/>
  <c r="BA93" i="20"/>
  <c r="AS93" i="20"/>
  <c r="AC93" i="20"/>
  <c r="S93" i="20"/>
  <c r="EJ93" i="20"/>
  <c r="BV93" i="20"/>
  <c r="Z93" i="20"/>
  <c r="EI93" i="20"/>
  <c r="BS93" i="20"/>
  <c r="BT93" i="20" s="1"/>
  <c r="Y93" i="20"/>
  <c r="DN93" i="20"/>
  <c r="BH93" i="20"/>
  <c r="R93" i="20"/>
  <c r="FG93" i="20"/>
  <c r="DM93" i="20"/>
  <c r="BG93" i="20"/>
  <c r="Q93" i="20"/>
  <c r="EZ93" i="20"/>
  <c r="DB93" i="20"/>
  <c r="AZ93" i="20"/>
  <c r="ER93" i="20"/>
  <c r="CL93" i="20"/>
  <c r="AR93" i="20"/>
  <c r="AY93" i="20"/>
  <c r="AQ93" i="20"/>
  <c r="EY93" i="20"/>
  <c r="CS93" i="20" s="1"/>
  <c r="EQ93" i="20"/>
  <c r="CY93" i="20"/>
  <c r="CI93" i="20"/>
  <c r="D217" i="20"/>
  <c r="FE216" i="20"/>
  <c r="EW216" i="20"/>
  <c r="EO216" i="20"/>
  <c r="DY216" i="20"/>
  <c r="DK216" i="20"/>
  <c r="CU216" i="20"/>
  <c r="CE216" i="20"/>
  <c r="BO216" i="20"/>
  <c r="BE216" i="20"/>
  <c r="AW216" i="20"/>
  <c r="AO216" i="20"/>
  <c r="W216" i="20"/>
  <c r="I216" i="20"/>
  <c r="FD216" i="20"/>
  <c r="EV216" i="20"/>
  <c r="EN216" i="20"/>
  <c r="DV216" i="20"/>
  <c r="DJ216" i="20"/>
  <c r="CT216" i="20"/>
  <c r="CD216" i="20"/>
  <c r="BN216" i="20"/>
  <c r="BD216" i="20"/>
  <c r="AV216" i="20"/>
  <c r="AL216" i="20"/>
  <c r="V216" i="20"/>
  <c r="H216" i="20"/>
  <c r="FC216" i="20"/>
  <c r="EU216" i="20"/>
  <c r="EM216" i="20"/>
  <c r="DS216" i="20"/>
  <c r="DG216" i="20"/>
  <c r="CQ216" i="20"/>
  <c r="CA216" i="20"/>
  <c r="BK216" i="20"/>
  <c r="BC216" i="20"/>
  <c r="FA216" i="20"/>
  <c r="ES216" i="20"/>
  <c r="EK216" i="20"/>
  <c r="DO216" i="20"/>
  <c r="DC216" i="20"/>
  <c r="CM216" i="20"/>
  <c r="BW216" i="20"/>
  <c r="BI216" i="20"/>
  <c r="BA216" i="20"/>
  <c r="AS216" i="20"/>
  <c r="AC216" i="20"/>
  <c r="S216" i="20"/>
  <c r="FG216" i="20"/>
  <c r="EQ216" i="20"/>
  <c r="DM216" i="20"/>
  <c r="CI216" i="20"/>
  <c r="BG216" i="20"/>
  <c r="AR216" i="20"/>
  <c r="U216" i="20"/>
  <c r="FF216" i="20"/>
  <c r="EP216" i="20"/>
  <c r="DL216" i="20"/>
  <c r="CH216" i="20"/>
  <c r="BF216" i="20"/>
  <c r="AQ216" i="20"/>
  <c r="T216" i="20"/>
  <c r="FB216" i="20"/>
  <c r="EL216" i="20"/>
  <c r="DF216" i="20"/>
  <c r="BZ216" i="20"/>
  <c r="BB216" i="20"/>
  <c r="AP216" i="20"/>
  <c r="R216" i="20"/>
  <c r="ET216" i="20"/>
  <c r="CY216" i="20"/>
  <c r="BH216" i="20"/>
  <c r="Z216" i="20"/>
  <c r="EJ216" i="20"/>
  <c r="CP216" i="20"/>
  <c r="AY216" i="20"/>
  <c r="X216" i="20"/>
  <c r="EI216" i="20"/>
  <c r="M216" i="20" s="1"/>
  <c r="CL216" i="20"/>
  <c r="AX216" i="20"/>
  <c r="Q216" i="20"/>
  <c r="EH216" i="20"/>
  <c r="BJ216" i="20"/>
  <c r="DP216" i="20"/>
  <c r="AZ216" i="20"/>
  <c r="DN216" i="20"/>
  <c r="AU216" i="20"/>
  <c r="DB216" i="20"/>
  <c r="AT216" i="20"/>
  <c r="CX216" i="20"/>
  <c r="BV216" i="20"/>
  <c r="BS216" i="20"/>
  <c r="BR216" i="20"/>
  <c r="EZ216" i="20"/>
  <c r="EY216" i="20"/>
  <c r="EX216" i="20"/>
  <c r="ER216" i="20"/>
  <c r="AI216" i="20"/>
  <c r="Y216" i="20"/>
  <c r="AF216" i="20"/>
  <c r="J216" i="20"/>
  <c r="CB122" i="20"/>
  <c r="BQ122" i="20"/>
  <c r="CN122" i="20"/>
  <c r="BP122" i="20"/>
  <c r="CS122" i="20"/>
  <c r="CW153" i="20"/>
  <c r="CV153" i="20"/>
  <c r="BT153" i="20"/>
  <c r="BL215" i="20"/>
  <c r="CS215" i="20"/>
  <c r="CV215" i="20"/>
  <c r="CV92" i="20"/>
  <c r="BT92" i="20"/>
  <c r="CV60" i="20"/>
  <c r="CG60" i="20"/>
  <c r="BQ60" i="20"/>
  <c r="CN60" i="20"/>
  <c r="BY60" i="20"/>
  <c r="CR60" i="20"/>
  <c r="CC122" i="20"/>
  <c r="CG122" i="20"/>
  <c r="CF122" i="20"/>
  <c r="BX153" i="20"/>
  <c r="CO153" i="20"/>
  <c r="CJ153" i="20"/>
  <c r="CJ92" i="20"/>
  <c r="BX92" i="20"/>
  <c r="CF60" i="20"/>
  <c r="BP60" i="20"/>
  <c r="CW60" i="20"/>
  <c r="FC123" i="20"/>
  <c r="EU123" i="20"/>
  <c r="EM123" i="20"/>
  <c r="DS123" i="20"/>
  <c r="DG123" i="20"/>
  <c r="CQ123" i="20"/>
  <c r="CA123" i="20"/>
  <c r="BK123" i="20"/>
  <c r="BC123" i="20"/>
  <c r="AU123" i="20"/>
  <c r="AI123" i="20"/>
  <c r="U123" i="20"/>
  <c r="FB123" i="20"/>
  <c r="ET123" i="20"/>
  <c r="EL123" i="20"/>
  <c r="DP123" i="20"/>
  <c r="DF123" i="20"/>
  <c r="CP123" i="20"/>
  <c r="BZ123" i="20"/>
  <c r="BJ123" i="20"/>
  <c r="BB123" i="20"/>
  <c r="AT123" i="20"/>
  <c r="AF123" i="20"/>
  <c r="T123" i="20"/>
  <c r="FA123" i="20"/>
  <c r="ES123" i="20"/>
  <c r="EK123" i="20"/>
  <c r="DO123" i="20"/>
  <c r="DC123" i="20"/>
  <c r="CM123" i="20"/>
  <c r="BW123" i="20"/>
  <c r="BI123" i="20"/>
  <c r="BA123" i="20"/>
  <c r="AS123" i="20"/>
  <c r="AC123" i="20"/>
  <c r="S123" i="20"/>
  <c r="EZ123" i="20"/>
  <c r="ER123" i="20"/>
  <c r="EJ123" i="20"/>
  <c r="DN123" i="20"/>
  <c r="DB123" i="20"/>
  <c r="CL123" i="20"/>
  <c r="BV123" i="20"/>
  <c r="BH123" i="20"/>
  <c r="AZ123" i="20"/>
  <c r="AR123" i="20"/>
  <c r="Z123" i="20"/>
  <c r="R123" i="20"/>
  <c r="FG123" i="20"/>
  <c r="EY123" i="20"/>
  <c r="CS123" i="20" s="1"/>
  <c r="EQ123" i="20"/>
  <c r="EI123" i="20"/>
  <c r="DM123" i="20"/>
  <c r="CY123" i="20"/>
  <c r="FE123" i="20"/>
  <c r="EW123" i="20"/>
  <c r="EO123" i="20"/>
  <c r="DY123" i="20"/>
  <c r="DK123" i="20"/>
  <c r="CU123" i="20"/>
  <c r="CE123" i="20"/>
  <c r="BO123" i="20"/>
  <c r="BE123" i="20"/>
  <c r="AW123" i="20"/>
  <c r="AO123" i="20"/>
  <c r="W123" i="20"/>
  <c r="I123" i="20"/>
  <c r="EP123" i="20"/>
  <c r="CI123" i="20"/>
  <c r="BD123" i="20"/>
  <c r="X123" i="20"/>
  <c r="EN123" i="20"/>
  <c r="CH123" i="20"/>
  <c r="AY123" i="20"/>
  <c r="V123" i="20"/>
  <c r="EH123" i="20"/>
  <c r="CD123" i="20"/>
  <c r="AX123" i="20"/>
  <c r="Q123" i="20"/>
  <c r="DV123" i="20"/>
  <c r="BS123" i="20"/>
  <c r="AV123" i="20"/>
  <c r="J123" i="20"/>
  <c r="FF123" i="20"/>
  <c r="DL123" i="20"/>
  <c r="BR123" i="20"/>
  <c r="AQ123" i="20"/>
  <c r="H123" i="20"/>
  <c r="FD123" i="20"/>
  <c r="DJ123" i="20"/>
  <c r="BN123" i="20"/>
  <c r="AP123" i="20"/>
  <c r="EX123" i="20"/>
  <c r="EV123" i="20"/>
  <c r="CX123" i="20"/>
  <c r="CT123" i="20"/>
  <c r="BG123" i="20"/>
  <c r="BF123" i="20"/>
  <c r="AL123" i="20"/>
  <c r="Y123" i="20"/>
  <c r="FG61" i="20"/>
  <c r="EY61" i="20"/>
  <c r="EQ61" i="20"/>
  <c r="EI61" i="20"/>
  <c r="DM61" i="20"/>
  <c r="CY61" i="20"/>
  <c r="CI61" i="20"/>
  <c r="BS61" i="20"/>
  <c r="BG61" i="20"/>
  <c r="AY61" i="20"/>
  <c r="AQ61" i="20"/>
  <c r="Y61" i="20"/>
  <c r="Q61" i="20"/>
  <c r="FF61" i="20"/>
  <c r="EX61" i="20"/>
  <c r="EP61" i="20"/>
  <c r="EH61" i="20"/>
  <c r="DL61" i="20"/>
  <c r="CX61" i="20"/>
  <c r="CH61" i="20"/>
  <c r="BR61" i="20"/>
  <c r="BF61" i="20"/>
  <c r="AX61" i="20"/>
  <c r="AP61" i="20"/>
  <c r="X61" i="20"/>
  <c r="J61" i="20"/>
  <c r="FE61" i="20"/>
  <c r="EW61" i="20"/>
  <c r="EO61" i="20"/>
  <c r="DY61" i="20"/>
  <c r="DK61" i="20"/>
  <c r="CU61" i="20"/>
  <c r="CE61" i="20"/>
  <c r="BO61" i="20"/>
  <c r="BE61" i="20"/>
  <c r="AW61" i="20"/>
  <c r="AO61" i="20"/>
  <c r="W61" i="20"/>
  <c r="I61" i="20"/>
  <c r="FD61" i="20"/>
  <c r="EV61" i="20"/>
  <c r="EN61" i="20"/>
  <c r="DV61" i="20"/>
  <c r="DJ61" i="20"/>
  <c r="CT61" i="20"/>
  <c r="CD61" i="20"/>
  <c r="BN61" i="20"/>
  <c r="BD61" i="20"/>
  <c r="AV61" i="20"/>
  <c r="AL61" i="20"/>
  <c r="V61" i="20"/>
  <c r="H61" i="20"/>
  <c r="FB61" i="20"/>
  <c r="ET61" i="20"/>
  <c r="EL61" i="20"/>
  <c r="DP61" i="20"/>
  <c r="DF61" i="20"/>
  <c r="CP61" i="20"/>
  <c r="BZ61" i="20"/>
  <c r="BJ61" i="20"/>
  <c r="BB61" i="20"/>
  <c r="AT61" i="20"/>
  <c r="AF61" i="20"/>
  <c r="T61" i="20"/>
  <c r="FA61" i="20"/>
  <c r="DS61" i="20"/>
  <c r="CL61" i="20"/>
  <c r="BA61" i="20"/>
  <c r="U61" i="20"/>
  <c r="EZ61" i="20"/>
  <c r="DO61" i="20"/>
  <c r="CA61" i="20"/>
  <c r="AZ61" i="20"/>
  <c r="S61" i="20"/>
  <c r="EU61" i="20"/>
  <c r="CC61" i="20" s="1"/>
  <c r="DN61" i="20"/>
  <c r="BW61" i="20"/>
  <c r="AU61" i="20"/>
  <c r="R61" i="20"/>
  <c r="ES61" i="20"/>
  <c r="DG61" i="20"/>
  <c r="BV61" i="20"/>
  <c r="AS61" i="20"/>
  <c r="ER61" i="20"/>
  <c r="DC61" i="20"/>
  <c r="BK61" i="20"/>
  <c r="AR61" i="20"/>
  <c r="EM61" i="20"/>
  <c r="DB61" i="20"/>
  <c r="BI61" i="20"/>
  <c r="AI61" i="20"/>
  <c r="EK61" i="20"/>
  <c r="CQ61" i="20"/>
  <c r="BH61" i="20"/>
  <c r="AC61" i="20"/>
  <c r="FC61" i="20"/>
  <c r="EJ61" i="20"/>
  <c r="CM61" i="20"/>
  <c r="BC61" i="20"/>
  <c r="Z61" i="20"/>
  <c r="CV122" i="20"/>
  <c r="BT122" i="20"/>
  <c r="FC154" i="20"/>
  <c r="EU154" i="20"/>
  <c r="EM154" i="20"/>
  <c r="DS154" i="20"/>
  <c r="DG154" i="20"/>
  <c r="CQ154" i="20"/>
  <c r="CA154" i="20"/>
  <c r="BK154" i="20"/>
  <c r="BC154" i="20"/>
  <c r="AU154" i="20"/>
  <c r="AI154" i="20"/>
  <c r="FF154" i="20"/>
  <c r="EW154" i="20"/>
  <c r="EN154" i="20"/>
  <c r="DP154" i="20"/>
  <c r="DC154" i="20"/>
  <c r="CL154" i="20"/>
  <c r="BS154" i="20"/>
  <c r="BF154" i="20"/>
  <c r="AW154" i="20"/>
  <c r="AL154" i="20"/>
  <c r="U154" i="20"/>
  <c r="FE154" i="20"/>
  <c r="EV154" i="20"/>
  <c r="EL154" i="20"/>
  <c r="DO154" i="20"/>
  <c r="DB154" i="20"/>
  <c r="CI154" i="20"/>
  <c r="BR154" i="20"/>
  <c r="BE154" i="20"/>
  <c r="AV154" i="20"/>
  <c r="AF154" i="20"/>
  <c r="T154" i="20"/>
  <c r="FD154" i="20"/>
  <c r="ET154" i="20"/>
  <c r="EK154" i="20"/>
  <c r="DN154" i="20"/>
  <c r="CY154" i="20"/>
  <c r="CH154" i="20"/>
  <c r="BO154" i="20"/>
  <c r="BD154" i="20"/>
  <c r="AT154" i="20"/>
  <c r="AC154" i="20"/>
  <c r="S154" i="20"/>
  <c r="FB154" i="20"/>
  <c r="ES154" i="20"/>
  <c r="EJ154" i="20"/>
  <c r="DM154" i="20"/>
  <c r="CX154" i="20"/>
  <c r="CE154" i="20"/>
  <c r="BN154" i="20"/>
  <c r="BB154" i="20"/>
  <c r="AS154" i="20"/>
  <c r="Z154" i="20"/>
  <c r="AA154" i="20" s="1"/>
  <c r="R154" i="20"/>
  <c r="FA154" i="20"/>
  <c r="ER154" i="20"/>
  <c r="EI154" i="20"/>
  <c r="DL154" i="20"/>
  <c r="CU154" i="20"/>
  <c r="CD154" i="20"/>
  <c r="BJ154" i="20"/>
  <c r="BA154" i="20"/>
  <c r="AR154" i="20"/>
  <c r="Y154" i="20"/>
  <c r="Q154" i="20"/>
  <c r="EY154" i="20"/>
  <c r="EP154" i="20"/>
  <c r="DY154" i="20"/>
  <c r="DJ154" i="20"/>
  <c r="CP154" i="20"/>
  <c r="BW154" i="20"/>
  <c r="BH154" i="20"/>
  <c r="AY154" i="20"/>
  <c r="AP154" i="20"/>
  <c r="W154" i="20"/>
  <c r="I154" i="20"/>
  <c r="DK154" i="20"/>
  <c r="AZ154" i="20"/>
  <c r="FG154" i="20"/>
  <c r="DF154" i="20"/>
  <c r="AX154" i="20"/>
  <c r="EZ154" i="20"/>
  <c r="CT154" i="20"/>
  <c r="AQ154" i="20"/>
  <c r="EX154" i="20"/>
  <c r="CM154" i="20"/>
  <c r="AO154" i="20"/>
  <c r="EQ154" i="20"/>
  <c r="BZ154" i="20"/>
  <c r="X154" i="20"/>
  <c r="AJ154" i="20" s="1"/>
  <c r="EH154" i="20"/>
  <c r="BI154" i="20"/>
  <c r="J154" i="20"/>
  <c r="V154" i="20"/>
  <c r="H154" i="20"/>
  <c r="EO154" i="20"/>
  <c r="DV154" i="20"/>
  <c r="BV154" i="20"/>
  <c r="BG154" i="20"/>
  <c r="F154" i="20"/>
  <c r="D155" i="20"/>
  <c r="A155" i="20" s="1"/>
  <c r="A154" i="20"/>
  <c r="CN153" i="20"/>
  <c r="CC153" i="20"/>
  <c r="BX215" i="20"/>
  <c r="BQ92" i="20"/>
  <c r="BY92" i="20"/>
  <c r="BY215" i="20"/>
  <c r="CC215" i="20"/>
  <c r="CO215" i="20"/>
  <c r="CJ215" i="20"/>
  <c r="CN215" i="20"/>
  <c r="CW92" i="20"/>
  <c r="CB186" i="20"/>
  <c r="F187" i="20"/>
  <c r="BY122" i="20"/>
  <c r="BU122" i="20"/>
  <c r="BL153" i="20"/>
  <c r="CG215" i="20"/>
  <c r="CF215" i="20"/>
  <c r="CK215" i="20"/>
  <c r="BU60" i="20"/>
  <c r="CC60" i="20"/>
  <c r="BM153" i="20"/>
  <c r="DR60" i="20"/>
  <c r="M60" i="20"/>
  <c r="ED248" i="20"/>
  <c r="EF248" i="20" s="1"/>
  <c r="L60" i="20"/>
  <c r="AD60" i="20"/>
  <c r="O60" i="20"/>
  <c r="K60" i="20"/>
  <c r="DZ60" i="20"/>
  <c r="DH185" i="20"/>
  <c r="A61" i="20"/>
  <c r="CZ60" i="20"/>
  <c r="DA60" i="20"/>
  <c r="AK60" i="20"/>
  <c r="AM92" i="20"/>
  <c r="AH60" i="20"/>
  <c r="DQ122" i="20"/>
  <c r="AN60" i="20"/>
  <c r="DD60" i="20"/>
  <c r="DE60" i="20"/>
  <c r="DT185" i="20"/>
  <c r="K122" i="20"/>
  <c r="AN185" i="20"/>
  <c r="L122" i="20"/>
  <c r="AN92" i="20"/>
  <c r="N60" i="20"/>
  <c r="DH31" i="20"/>
  <c r="K35" i="43" s="1"/>
  <c r="DH60" i="20"/>
  <c r="AD185" i="20"/>
  <c r="AE185" i="20"/>
  <c r="AG60" i="20"/>
  <c r="AM60" i="20"/>
  <c r="AJ60" i="20"/>
  <c r="AE60" i="20"/>
  <c r="DW60" i="20"/>
  <c r="DQ60" i="20"/>
  <c r="DI185" i="20"/>
  <c r="EA60" i="20"/>
  <c r="K185" i="20"/>
  <c r="M185" i="20"/>
  <c r="L185" i="20"/>
  <c r="DX60" i="20"/>
  <c r="DX185" i="20"/>
  <c r="DW185" i="20"/>
  <c r="DE185" i="20"/>
  <c r="DR185" i="20"/>
  <c r="AM185" i="20"/>
  <c r="AH185" i="20"/>
  <c r="DQ185" i="20"/>
  <c r="DI247" i="20"/>
  <c r="DU60" i="20"/>
  <c r="B156" i="20"/>
  <c r="B157" i="20" s="1"/>
  <c r="B158" i="20" s="1"/>
  <c r="B159" i="20" s="1"/>
  <c r="ED155" i="20"/>
  <c r="EF155" i="20"/>
  <c r="EE155" i="20"/>
  <c r="D62" i="20"/>
  <c r="F61" i="20"/>
  <c r="EA185" i="20"/>
  <c r="CZ185" i="20"/>
  <c r="AG185" i="20"/>
  <c r="AB185" i="20"/>
  <c r="EE125" i="20"/>
  <c r="EF125" i="20"/>
  <c r="ED125" i="20"/>
  <c r="AJ185" i="20"/>
  <c r="DU185" i="20"/>
  <c r="B94" i="20"/>
  <c r="EF93" i="20"/>
  <c r="EE93" i="20"/>
  <c r="ED93" i="20"/>
  <c r="AK185" i="20"/>
  <c r="DT60" i="20"/>
  <c r="DA185" i="20"/>
  <c r="B249" i="20"/>
  <c r="B250" i="20" s="1"/>
  <c r="B251" i="20" s="1"/>
  <c r="B252" i="20" s="1"/>
  <c r="AB60" i="20"/>
  <c r="AA60" i="20"/>
  <c r="B218" i="20"/>
  <c r="B219" i="20" s="1"/>
  <c r="B220" i="20" s="1"/>
  <c r="B221" i="20" s="1"/>
  <c r="EE217" i="20"/>
  <c r="EF217" i="20"/>
  <c r="ED217" i="20"/>
  <c r="DZ185" i="20"/>
  <c r="AA185" i="20"/>
  <c r="N185" i="20"/>
  <c r="B187" i="20"/>
  <c r="ED186" i="20"/>
  <c r="EF186" i="20"/>
  <c r="EE186" i="20"/>
  <c r="A186" i="20"/>
  <c r="DE215" i="20"/>
  <c r="DD122" i="20"/>
  <c r="AG122" i="20"/>
  <c r="EA92" i="20"/>
  <c r="DE122" i="20"/>
  <c r="DW122" i="20"/>
  <c r="DX122" i="20"/>
  <c r="AH92" i="20"/>
  <c r="K92" i="20"/>
  <c r="DQ92" i="20"/>
  <c r="DH122" i="20"/>
  <c r="CZ92" i="20"/>
  <c r="EA122" i="20"/>
  <c r="DX92" i="20"/>
  <c r="DI122" i="20"/>
  <c r="M122" i="20"/>
  <c r="AH122" i="20"/>
  <c r="AD122" i="20"/>
  <c r="L92" i="20"/>
  <c r="DT92" i="20"/>
  <c r="O122" i="20"/>
  <c r="DA122" i="20"/>
  <c r="DD92" i="20"/>
  <c r="DH92" i="20"/>
  <c r="AA122" i="20"/>
  <c r="AE122" i="20"/>
  <c r="AM122" i="20"/>
  <c r="CZ122" i="20"/>
  <c r="N122" i="20"/>
  <c r="AK122" i="20"/>
  <c r="DU122" i="20"/>
  <c r="DT122" i="20"/>
  <c r="F123" i="20"/>
  <c r="A123" i="20"/>
  <c r="D124" i="20"/>
  <c r="AJ122" i="20"/>
  <c r="AN122" i="20"/>
  <c r="DZ122" i="20"/>
  <c r="DU92" i="20"/>
  <c r="DR92" i="20"/>
  <c r="N92" i="20"/>
  <c r="DZ92" i="20"/>
  <c r="AJ92" i="20"/>
  <c r="M92" i="20"/>
  <c r="DW92" i="20"/>
  <c r="O92" i="20"/>
  <c r="AB92" i="20"/>
  <c r="DA92" i="20"/>
  <c r="AK92" i="20"/>
  <c r="AE92" i="20"/>
  <c r="AA92" i="20"/>
  <c r="DI92" i="20"/>
  <c r="DE92" i="20"/>
  <c r="AG92" i="20"/>
  <c r="AJ31" i="20"/>
  <c r="Z35" i="10" s="1"/>
  <c r="AD92" i="20"/>
  <c r="B63" i="20"/>
  <c r="B64" i="20" s="1"/>
  <c r="B65" i="20" s="1"/>
  <c r="B66" i="20" s="1"/>
  <c r="A32" i="20"/>
  <c r="ED32" i="20"/>
  <c r="EE32" i="20"/>
  <c r="EF32" i="20"/>
  <c r="AN31" i="20"/>
  <c r="AG35" i="10" s="1"/>
  <c r="AK215" i="20"/>
  <c r="F217" i="20"/>
  <c r="A217" i="20"/>
  <c r="O31" i="20"/>
  <c r="N35" i="30" s="1"/>
  <c r="AB31" i="20"/>
  <c r="I35" i="10" s="1"/>
  <c r="F93" i="20"/>
  <c r="A93" i="20"/>
  <c r="AG31" i="20"/>
  <c r="T35" i="10" s="1"/>
  <c r="DT31" i="20"/>
  <c r="N35" i="33" s="1"/>
  <c r="DE31" i="20"/>
  <c r="I35" i="32" s="1"/>
  <c r="AE31" i="20"/>
  <c r="O35" i="10" s="1"/>
  <c r="EE62" i="20"/>
  <c r="EF62" i="20"/>
  <c r="ED62" i="20"/>
  <c r="EA31" i="20"/>
  <c r="AA35" i="33" s="1"/>
  <c r="DA31" i="20"/>
  <c r="S35" i="32" s="1"/>
  <c r="AD31" i="20"/>
  <c r="N35" i="10" s="1"/>
  <c r="N31" i="20"/>
  <c r="M35" i="30" s="1"/>
  <c r="K31" i="20"/>
  <c r="J35" i="30" s="1"/>
  <c r="CZ31" i="20"/>
  <c r="R35" i="32" s="1"/>
  <c r="DR31" i="20"/>
  <c r="I35" i="33" s="1"/>
  <c r="DX31" i="20"/>
  <c r="U35" i="33" s="1"/>
  <c r="AM31" i="20"/>
  <c r="AF35" i="10" s="1"/>
  <c r="DU31" i="20"/>
  <c r="O35" i="33" s="1"/>
  <c r="M31" i="20"/>
  <c r="L35" i="30" s="1"/>
  <c r="AK31" i="20"/>
  <c r="AA35" i="10" s="1"/>
  <c r="DI31" i="20"/>
  <c r="L35" i="43" s="1"/>
  <c r="AA31" i="20"/>
  <c r="H35" i="10" s="1"/>
  <c r="L31" i="20"/>
  <c r="K35" i="30" s="1"/>
  <c r="DZ31" i="20"/>
  <c r="Z35" i="33" s="1"/>
  <c r="DQ31" i="20"/>
  <c r="H35" i="33" s="1"/>
  <c r="AH31" i="20"/>
  <c r="U35" i="10" s="1"/>
  <c r="DW31" i="20"/>
  <c r="T35" i="33" s="1"/>
  <c r="DD31" i="20"/>
  <c r="H35" i="32" s="1"/>
  <c r="AJ215" i="20"/>
  <c r="K215" i="20"/>
  <c r="N215" i="20"/>
  <c r="M247" i="20"/>
  <c r="DX247" i="20"/>
  <c r="DD247" i="20"/>
  <c r="L247" i="20"/>
  <c r="DD215" i="20"/>
  <c r="DZ215" i="20"/>
  <c r="AD247" i="20"/>
  <c r="N247" i="20"/>
  <c r="O247" i="20"/>
  <c r="DZ247" i="20"/>
  <c r="EA247" i="20"/>
  <c r="DR215" i="20"/>
  <c r="AM247" i="20"/>
  <c r="AB247" i="20"/>
  <c r="AK247" i="20"/>
  <c r="EA215" i="20"/>
  <c r="DI215" i="20"/>
  <c r="DT215" i="20"/>
  <c r="DH215" i="20"/>
  <c r="DR247" i="20"/>
  <c r="AH247" i="20"/>
  <c r="O215" i="20"/>
  <c r="F216" i="20"/>
  <c r="A216" i="20"/>
  <c r="DU247" i="20"/>
  <c r="DE247" i="20"/>
  <c r="AE215" i="20"/>
  <c r="DW215" i="20"/>
  <c r="CZ247" i="20"/>
  <c r="DT247" i="20"/>
  <c r="DH247" i="20"/>
  <c r="DX215" i="20"/>
  <c r="DA215" i="20"/>
  <c r="DU215" i="20"/>
  <c r="DA247" i="20"/>
  <c r="AH215" i="20"/>
  <c r="AM215" i="20"/>
  <c r="AN215" i="20"/>
  <c r="AD215" i="20"/>
  <c r="DQ215" i="20"/>
  <c r="AG247" i="20"/>
  <c r="K247" i="20"/>
  <c r="AA215" i="20"/>
  <c r="AB215" i="20"/>
  <c r="CZ215" i="20"/>
  <c r="AN247" i="20"/>
  <c r="EF247" i="20"/>
  <c r="EE247" i="20"/>
  <c r="AG215" i="20"/>
  <c r="M215" i="20"/>
  <c r="DW247" i="20"/>
  <c r="AJ247" i="20"/>
  <c r="DQ247" i="20"/>
  <c r="AA247" i="20"/>
  <c r="AE247" i="20"/>
  <c r="B40" i="44"/>
  <c r="A252" i="20" l="1"/>
  <c r="AQ252" i="20"/>
  <c r="BR252" i="20"/>
  <c r="CX252" i="20"/>
  <c r="AS252" i="20"/>
  <c r="BW252" i="20"/>
  <c r="DC252" i="20"/>
  <c r="CH252" i="20"/>
  <c r="AY252" i="20"/>
  <c r="BZ252" i="20"/>
  <c r="DF252" i="20"/>
  <c r="S252" i="20"/>
  <c r="J252" i="20"/>
  <c r="BA252" i="20"/>
  <c r="CE252" i="20"/>
  <c r="DK252" i="20"/>
  <c r="BG252" i="20"/>
  <c r="U252" i="20"/>
  <c r="BI252" i="20"/>
  <c r="CM252" i="20"/>
  <c r="ED252" i="20"/>
  <c r="AC252" i="20"/>
  <c r="BJ252" i="20"/>
  <c r="CP252" i="20"/>
  <c r="AI252" i="20"/>
  <c r="BO252" i="20"/>
  <c r="CU252" i="20"/>
  <c r="EK252" i="20"/>
  <c r="EU252" i="20"/>
  <c r="CC252" i="20" s="1"/>
  <c r="CL252" i="20"/>
  <c r="CN252" i="20" s="1"/>
  <c r="R252" i="20"/>
  <c r="AO252" i="20"/>
  <c r="BD252" i="20"/>
  <c r="CY252" i="20"/>
  <c r="CZ252" i="20" s="1"/>
  <c r="W252" i="20"/>
  <c r="BH252" i="20"/>
  <c r="Y252" i="20"/>
  <c r="AV252" i="20"/>
  <c r="CQ252" i="20"/>
  <c r="BB252" i="20"/>
  <c r="AZ252" i="20"/>
  <c r="ES252" i="20"/>
  <c r="BU252" i="20" s="1"/>
  <c r="CD252" i="20"/>
  <c r="I252" i="20"/>
  <c r="O252" i="20" s="1"/>
  <c r="FD252" i="20"/>
  <c r="EO252" i="20"/>
  <c r="FC252" i="20"/>
  <c r="Z252" i="20"/>
  <c r="AA252" i="20" s="1"/>
  <c r="DG252" i="20"/>
  <c r="DH252" i="20" s="1"/>
  <c r="FA252" i="20"/>
  <c r="DI252" i="20" s="1"/>
  <c r="EZ252" i="20"/>
  <c r="BV252" i="20"/>
  <c r="BX252" i="20" s="1"/>
  <c r="FG252" i="20"/>
  <c r="Q252" i="20"/>
  <c r="AF252" i="20"/>
  <c r="AG252" i="20" s="1"/>
  <c r="CI252" i="20"/>
  <c r="CJ252" i="20" s="1"/>
  <c r="AT252" i="20"/>
  <c r="AR252" i="20"/>
  <c r="V252" i="20"/>
  <c r="EV252" i="20"/>
  <c r="CG252" i="20" s="1"/>
  <c r="EI252" i="20"/>
  <c r="M252" i="20" s="1"/>
  <c r="EW252" i="20"/>
  <c r="ET252" i="20"/>
  <c r="BY252" i="20" s="1"/>
  <c r="CT252" i="20"/>
  <c r="CV252" i="20" s="1"/>
  <c r="AU252" i="20"/>
  <c r="EM252" i="20"/>
  <c r="ER252" i="20"/>
  <c r="BN252" i="20"/>
  <c r="BP252" i="20" s="1"/>
  <c r="EY252" i="20"/>
  <c r="H252" i="20"/>
  <c r="X252" i="20"/>
  <c r="AJ252" i="20" s="1"/>
  <c r="CA252" i="20"/>
  <c r="CB252" i="20" s="1"/>
  <c r="AL252" i="20"/>
  <c r="AM252" i="20" s="1"/>
  <c r="T252" i="20"/>
  <c r="DJ252" i="20"/>
  <c r="EX252" i="20"/>
  <c r="CO252" i="20" s="1"/>
  <c r="FB252" i="20"/>
  <c r="DA252" i="20" s="1"/>
  <c r="DB252" i="20"/>
  <c r="AP252" i="20"/>
  <c r="BE252" i="20"/>
  <c r="BC252" i="20"/>
  <c r="AW252" i="20"/>
  <c r="EN252" i="20"/>
  <c r="AH252" i="20" s="1"/>
  <c r="EJ252" i="20"/>
  <c r="N252" i="20" s="1"/>
  <c r="BF252" i="20"/>
  <c r="EQ252" i="20"/>
  <c r="FF252" i="20"/>
  <c r="FE252" i="20"/>
  <c r="BS252" i="20"/>
  <c r="BT252" i="20" s="1"/>
  <c r="AX252" i="20"/>
  <c r="BK252" i="20"/>
  <c r="EP252" i="20"/>
  <c r="AN252" i="20" s="1"/>
  <c r="EH252" i="20"/>
  <c r="L252" i="20" s="1"/>
  <c r="EL252" i="20"/>
  <c r="AB252" i="20" s="1"/>
  <c r="CK35" i="20"/>
  <c r="AB34" i="20"/>
  <c r="AN35" i="20"/>
  <c r="CG34" i="20"/>
  <c r="CG35" i="20"/>
  <c r="BY35" i="20"/>
  <c r="CK93" i="20"/>
  <c r="ED221" i="20"/>
  <c r="EF221" i="20"/>
  <c r="EE221" i="20"/>
  <c r="F189" i="20"/>
  <c r="D190" i="20"/>
  <c r="F190" i="20" s="1"/>
  <c r="AJ35" i="20"/>
  <c r="AD35" i="20"/>
  <c r="ED159" i="20"/>
  <c r="EE159" i="20"/>
  <c r="EF159" i="20"/>
  <c r="DD35" i="20"/>
  <c r="AE35" i="20"/>
  <c r="CR35" i="20"/>
  <c r="BQ35" i="20"/>
  <c r="CB35" i="20"/>
  <c r="DE35" i="20"/>
  <c r="CF35" i="20"/>
  <c r="DI34" i="20"/>
  <c r="BU35" i="20"/>
  <c r="BT35" i="20"/>
  <c r="DD34" i="20"/>
  <c r="AG35" i="20"/>
  <c r="ED66" i="20"/>
  <c r="EE66" i="20"/>
  <c r="EF66" i="20"/>
  <c r="DH34" i="20"/>
  <c r="DE34" i="20"/>
  <c r="CN35" i="20"/>
  <c r="AB35" i="20"/>
  <c r="CO35" i="20"/>
  <c r="BP35" i="20"/>
  <c r="AH35" i="20"/>
  <c r="CW35" i="20"/>
  <c r="CV35" i="20"/>
  <c r="BX35" i="20"/>
  <c r="AK35" i="20"/>
  <c r="A251" i="20"/>
  <c r="U251" i="20"/>
  <c r="BA251" i="20"/>
  <c r="BZ251" i="20"/>
  <c r="DF251" i="20"/>
  <c r="AC251" i="20"/>
  <c r="BB251" i="20"/>
  <c r="CE251" i="20"/>
  <c r="DK251" i="20"/>
  <c r="AI251" i="20"/>
  <c r="BG251" i="20"/>
  <c r="CH251" i="20"/>
  <c r="AL251" i="20"/>
  <c r="BI251" i="20"/>
  <c r="CM251" i="20"/>
  <c r="ED251" i="20"/>
  <c r="AQ251" i="20"/>
  <c r="BJ251" i="20"/>
  <c r="CP251" i="20"/>
  <c r="AS251" i="20"/>
  <c r="BO251" i="20"/>
  <c r="CU251" i="20"/>
  <c r="J251" i="20"/>
  <c r="AT251" i="20"/>
  <c r="BR251" i="20"/>
  <c r="CX251" i="20"/>
  <c r="S251" i="20"/>
  <c r="AY251" i="20"/>
  <c r="BW251" i="20"/>
  <c r="DC251" i="20"/>
  <c r="EM251" i="20"/>
  <c r="FB251" i="20"/>
  <c r="EZ251" i="20"/>
  <c r="BV251" i="20"/>
  <c r="FG251" i="20"/>
  <c r="Q251" i="20"/>
  <c r="AF251" i="20"/>
  <c r="CI251" i="20"/>
  <c r="CJ251" i="20" s="1"/>
  <c r="BH251" i="20"/>
  <c r="EU251" i="20"/>
  <c r="EK251" i="20"/>
  <c r="ER251" i="20"/>
  <c r="BN251" i="20"/>
  <c r="EY251" i="20"/>
  <c r="CS251" i="20" s="1"/>
  <c r="H251" i="20"/>
  <c r="X251" i="20"/>
  <c r="AJ251" i="20" s="1"/>
  <c r="CA251" i="20"/>
  <c r="AZ251" i="20"/>
  <c r="FC251" i="20"/>
  <c r="ES251" i="20"/>
  <c r="BU251" i="20" s="1"/>
  <c r="EJ251" i="20"/>
  <c r="BF251" i="20"/>
  <c r="EQ251" i="20"/>
  <c r="BM251" i="20" s="1"/>
  <c r="FF251" i="20"/>
  <c r="FE251" i="20"/>
  <c r="BS251" i="20"/>
  <c r="BT251" i="20" s="1"/>
  <c r="AR251" i="20"/>
  <c r="EN251" i="20"/>
  <c r="FA251" i="20"/>
  <c r="DJ251" i="20"/>
  <c r="AX251" i="20"/>
  <c r="EI251" i="20"/>
  <c r="EX251" i="20"/>
  <c r="EW251" i="20"/>
  <c r="BK251" i="20"/>
  <c r="BL251" i="20" s="1"/>
  <c r="T251" i="20"/>
  <c r="ET251" i="20"/>
  <c r="DB251" i="20"/>
  <c r="AP251" i="20"/>
  <c r="BE251" i="20"/>
  <c r="EP251" i="20"/>
  <c r="EO251" i="20"/>
  <c r="BC251" i="20"/>
  <c r="EL251" i="20"/>
  <c r="AB251" i="20" s="1"/>
  <c r="CT251" i="20"/>
  <c r="Z251" i="20"/>
  <c r="AA251" i="20" s="1"/>
  <c r="AW251" i="20"/>
  <c r="EH251" i="20"/>
  <c r="DG251" i="20"/>
  <c r="AU251" i="20"/>
  <c r="EV251" i="20"/>
  <c r="CL251" i="20"/>
  <c r="R251" i="20"/>
  <c r="AO251" i="20"/>
  <c r="BD251" i="20"/>
  <c r="CY251" i="20"/>
  <c r="CZ251" i="20" s="1"/>
  <c r="W251" i="20"/>
  <c r="FD251" i="20"/>
  <c r="CD251" i="20"/>
  <c r="CG251" i="20" s="1"/>
  <c r="I251" i="20"/>
  <c r="O251" i="20" s="1"/>
  <c r="Y251" i="20"/>
  <c r="AV251" i="20"/>
  <c r="CQ251" i="20"/>
  <c r="V251" i="20"/>
  <c r="BP186" i="20"/>
  <c r="CW34" i="20"/>
  <c r="CR34" i="20"/>
  <c r="CS34" i="20"/>
  <c r="BU34" i="20"/>
  <c r="BT34" i="20"/>
  <c r="ED220" i="20"/>
  <c r="EE220" i="20"/>
  <c r="EF220" i="20"/>
  <c r="BY34" i="20"/>
  <c r="ED158" i="20"/>
  <c r="EE158" i="20"/>
  <c r="EF158" i="20"/>
  <c r="CC186" i="20"/>
  <c r="CK33" i="20"/>
  <c r="CC34" i="20"/>
  <c r="DA34" i="20"/>
  <c r="AK34" i="20"/>
  <c r="CV34" i="20"/>
  <c r="F95" i="20"/>
  <c r="D96" i="20"/>
  <c r="CO34" i="20"/>
  <c r="AH34" i="20"/>
  <c r="O34" i="20"/>
  <c r="K33" i="20"/>
  <c r="O33" i="20"/>
  <c r="BL186" i="20"/>
  <c r="BL34" i="20"/>
  <c r="F33" i="20"/>
  <c r="D34" i="20"/>
  <c r="D35" i="20" s="1"/>
  <c r="BQ34" i="20"/>
  <c r="L34" i="20"/>
  <c r="CB34" i="20"/>
  <c r="CC33" i="20"/>
  <c r="AD34" i="20"/>
  <c r="AN34" i="20"/>
  <c r="ED65" i="20"/>
  <c r="EE65" i="20"/>
  <c r="EF65" i="20"/>
  <c r="BX34" i="20"/>
  <c r="AA34" i="20"/>
  <c r="M34" i="20"/>
  <c r="BM33" i="20"/>
  <c r="AG34" i="20"/>
  <c r="K34" i="20"/>
  <c r="CF34" i="20"/>
  <c r="CB33" i="20"/>
  <c r="N34" i="20"/>
  <c r="BP34" i="20"/>
  <c r="CN34" i="20"/>
  <c r="AJ34" i="20"/>
  <c r="CN186" i="20"/>
  <c r="CV186" i="20"/>
  <c r="AA248" i="20"/>
  <c r="AM248" i="20"/>
  <c r="CS186" i="20"/>
  <c r="AM186" i="20"/>
  <c r="A250" i="20"/>
  <c r="ED250" i="20"/>
  <c r="AQ250" i="20"/>
  <c r="AC250" i="20"/>
  <c r="CA250" i="20"/>
  <c r="EK250" i="20"/>
  <c r="AS250" i="20"/>
  <c r="DB250" i="20"/>
  <c r="AP250" i="20"/>
  <c r="BE250" i="20"/>
  <c r="EP250" i="20"/>
  <c r="EV250" i="20"/>
  <c r="BJ250" i="20"/>
  <c r="BH250" i="20"/>
  <c r="ES250" i="20"/>
  <c r="EW250" i="20"/>
  <c r="BA250" i="20"/>
  <c r="FE250" i="20"/>
  <c r="EO250" i="20"/>
  <c r="CT250" i="20"/>
  <c r="Z250" i="20"/>
  <c r="AW250" i="20"/>
  <c r="EH250" i="20"/>
  <c r="EN250" i="20"/>
  <c r="BB250" i="20"/>
  <c r="AZ250" i="20"/>
  <c r="CM250" i="20"/>
  <c r="DK250" i="20"/>
  <c r="S250" i="20"/>
  <c r="CY250" i="20"/>
  <c r="CQ250" i="20"/>
  <c r="CL250" i="20"/>
  <c r="R250" i="20"/>
  <c r="AO250" i="20"/>
  <c r="BD250" i="20"/>
  <c r="DF250" i="20"/>
  <c r="AT250" i="20"/>
  <c r="AR250" i="20"/>
  <c r="BI250" i="20"/>
  <c r="CE250" i="20"/>
  <c r="FC250" i="20"/>
  <c r="BS250" i="20"/>
  <c r="BK250" i="20"/>
  <c r="CD250" i="20"/>
  <c r="I250" i="20"/>
  <c r="Y250" i="20"/>
  <c r="AV250" i="20"/>
  <c r="CX250" i="20"/>
  <c r="AL250" i="20"/>
  <c r="T250" i="20"/>
  <c r="AI250" i="20"/>
  <c r="BC250" i="20"/>
  <c r="DC250" i="20"/>
  <c r="AU250" i="20"/>
  <c r="EZ250" i="20"/>
  <c r="BV250" i="20"/>
  <c r="FG250" i="20"/>
  <c r="Q250" i="20"/>
  <c r="AF250" i="20"/>
  <c r="CP250" i="20"/>
  <c r="V250" i="20"/>
  <c r="EU250" i="20"/>
  <c r="U250" i="20"/>
  <c r="BW250" i="20"/>
  <c r="EM250" i="20"/>
  <c r="ER250" i="20"/>
  <c r="BN250" i="20"/>
  <c r="EY250" i="20"/>
  <c r="CS250" i="20" s="1"/>
  <c r="H250" i="20"/>
  <c r="X250" i="20"/>
  <c r="CH250" i="20"/>
  <c r="FB250" i="20"/>
  <c r="DA250" i="20" s="1"/>
  <c r="CI250" i="20"/>
  <c r="FA250" i="20"/>
  <c r="AY250" i="20"/>
  <c r="CU250" i="20"/>
  <c r="EJ250" i="20"/>
  <c r="N250" i="20" s="1"/>
  <c r="BF250" i="20"/>
  <c r="EQ250" i="20"/>
  <c r="FF250" i="20"/>
  <c r="W250" i="20"/>
  <c r="BZ250" i="20"/>
  <c r="ET250" i="20"/>
  <c r="BG250" i="20"/>
  <c r="DG250" i="20"/>
  <c r="J250" i="20"/>
  <c r="BO250" i="20"/>
  <c r="DJ250" i="20"/>
  <c r="AX250" i="20"/>
  <c r="EI250" i="20"/>
  <c r="EX250" i="20"/>
  <c r="FD250" i="20"/>
  <c r="BR250" i="20"/>
  <c r="EL250" i="20"/>
  <c r="BY33" i="20"/>
  <c r="BM32" i="20"/>
  <c r="I36" i="44" s="1"/>
  <c r="CO186" i="20"/>
  <c r="BL33" i="20"/>
  <c r="ED219" i="20"/>
  <c r="EE219" i="20"/>
  <c r="EF219" i="20"/>
  <c r="DA33" i="20"/>
  <c r="DC187" i="20"/>
  <c r="B188" i="20"/>
  <c r="B189" i="20" s="1"/>
  <c r="B190" i="20" s="1"/>
  <c r="M33" i="20"/>
  <c r="L33" i="20"/>
  <c r="CZ33" i="20"/>
  <c r="ED157" i="20"/>
  <c r="EE157" i="20"/>
  <c r="EF157" i="20"/>
  <c r="CJ93" i="20"/>
  <c r="AD248" i="20"/>
  <c r="AE33" i="20"/>
  <c r="AN33" i="20"/>
  <c r="CN33" i="20"/>
  <c r="CO33" i="20"/>
  <c r="AD33" i="20"/>
  <c r="DT61" i="20"/>
  <c r="BU33" i="20"/>
  <c r="N33" i="20"/>
  <c r="BP33" i="20"/>
  <c r="A94" i="20"/>
  <c r="B95" i="20"/>
  <c r="CW248" i="20"/>
  <c r="DE33" i="20"/>
  <c r="BT33" i="20"/>
  <c r="CJ33" i="20"/>
  <c r="BX33" i="20"/>
  <c r="AJ33" i="20"/>
  <c r="ED64" i="20"/>
  <c r="EE64" i="20"/>
  <c r="EF64" i="20"/>
  <c r="CF33" i="20"/>
  <c r="CW33" i="20"/>
  <c r="CS33" i="20"/>
  <c r="DH33" i="20"/>
  <c r="BQ33" i="20"/>
  <c r="CV33" i="20"/>
  <c r="DD33" i="20"/>
  <c r="U36" i="31"/>
  <c r="G36" i="29"/>
  <c r="W36" i="31"/>
  <c r="R36" i="31"/>
  <c r="X36" i="31"/>
  <c r="AK33" i="20"/>
  <c r="AG33" i="20"/>
  <c r="CU187" i="20"/>
  <c r="DI33" i="20"/>
  <c r="BB187" i="20"/>
  <c r="AH33" i="20"/>
  <c r="CG33" i="20"/>
  <c r="AA33" i="20"/>
  <c r="CR33" i="20"/>
  <c r="AM33" i="20"/>
  <c r="A33" i="20"/>
  <c r="FB187" i="20"/>
  <c r="W36" i="44"/>
  <c r="T36" i="31"/>
  <c r="Z36" i="31"/>
  <c r="AA36" i="31"/>
  <c r="E36" i="44"/>
  <c r="S36" i="31"/>
  <c r="EY187" i="20"/>
  <c r="I187" i="20"/>
  <c r="DG187" i="20"/>
  <c r="AU36" i="44"/>
  <c r="Q36" i="44"/>
  <c r="S36" i="44"/>
  <c r="Y36" i="44"/>
  <c r="AC36" i="44"/>
  <c r="K36" i="44"/>
  <c r="Y36" i="31"/>
  <c r="AP187" i="20"/>
  <c r="AM36" i="44"/>
  <c r="AO36" i="44"/>
  <c r="AQ36" i="44"/>
  <c r="AW36" i="44"/>
  <c r="BA36" i="44"/>
  <c r="AI36" i="44"/>
  <c r="M36" i="44"/>
  <c r="BG187" i="20"/>
  <c r="AI36" i="10"/>
  <c r="O36" i="32"/>
  <c r="Q36" i="32"/>
  <c r="G36" i="32"/>
  <c r="E36" i="43"/>
  <c r="J36" i="43"/>
  <c r="BG36" i="44"/>
  <c r="AK36" i="44"/>
  <c r="AZ187" i="20"/>
  <c r="G36" i="10"/>
  <c r="I36" i="30"/>
  <c r="K36" i="32"/>
  <c r="AK36" i="10"/>
  <c r="E36" i="29"/>
  <c r="E36" i="10"/>
  <c r="E36" i="30"/>
  <c r="G36" i="43"/>
  <c r="BI36" i="44"/>
  <c r="EZ187" i="20"/>
  <c r="Q36" i="29"/>
  <c r="W36" i="10"/>
  <c r="AC36" i="10"/>
  <c r="M36" i="10"/>
  <c r="S36" i="10"/>
  <c r="Y36" i="10"/>
  <c r="K36" i="10"/>
  <c r="G36" i="30"/>
  <c r="BM36" i="44"/>
  <c r="EH187" i="20"/>
  <c r="Q36" i="31"/>
  <c r="O36" i="29"/>
  <c r="P36" i="29"/>
  <c r="J36" i="29"/>
  <c r="K36" i="29"/>
  <c r="L36" i="29"/>
  <c r="AE36" i="10"/>
  <c r="Q36" i="10"/>
  <c r="M61" i="20"/>
  <c r="CN61" i="20"/>
  <c r="AG61" i="20"/>
  <c r="CK61" i="20"/>
  <c r="BP248" i="20"/>
  <c r="AJ216" i="20"/>
  <c r="BQ248" i="20"/>
  <c r="CN248" i="20"/>
  <c r="BQ32" i="20"/>
  <c r="O36" i="44" s="1"/>
  <c r="U36" i="29"/>
  <c r="S36" i="29"/>
  <c r="H36" i="29"/>
  <c r="CS216" i="20"/>
  <c r="T36" i="29"/>
  <c r="EA248" i="20"/>
  <c r="E36" i="32"/>
  <c r="M36" i="32"/>
  <c r="BQ216" i="20"/>
  <c r="DW61" i="20"/>
  <c r="BU61" i="20"/>
  <c r="CK32" i="20"/>
  <c r="AS36" i="44" s="1"/>
  <c r="DW154" i="20"/>
  <c r="CW32" i="20"/>
  <c r="BK36" i="44" s="1"/>
  <c r="CS32" i="20"/>
  <c r="BE36" i="44" s="1"/>
  <c r="BL61" i="20"/>
  <c r="EA154" i="20"/>
  <c r="DQ61" i="20"/>
  <c r="DR61" i="20"/>
  <c r="CR61" i="20"/>
  <c r="K154" i="20"/>
  <c r="BU154" i="20"/>
  <c r="DE154" i="20"/>
  <c r="BP216" i="20"/>
  <c r="CR93" i="20"/>
  <c r="DU154" i="20"/>
  <c r="CO216" i="20"/>
  <c r="BM93" i="20"/>
  <c r="BY32" i="20"/>
  <c r="AA36" i="44" s="1"/>
  <c r="DZ154" i="20"/>
  <c r="AB61" i="20"/>
  <c r="AH154" i="20"/>
  <c r="BU248" i="20"/>
  <c r="M154" i="20"/>
  <c r="BM186" i="20"/>
  <c r="DI154" i="20"/>
  <c r="AG154" i="20"/>
  <c r="DT154" i="20"/>
  <c r="N154" i="20"/>
  <c r="BM123" i="20"/>
  <c r="BQ93" i="20"/>
  <c r="CW61" i="20"/>
  <c r="CO248" i="20"/>
  <c r="L154" i="20"/>
  <c r="BU32" i="20"/>
  <c r="U36" i="44" s="1"/>
  <c r="BM248" i="20"/>
  <c r="DU61" i="20"/>
  <c r="CC32" i="20"/>
  <c r="AG36" i="44" s="1"/>
  <c r="CO32" i="20"/>
  <c r="AY36" i="44" s="1"/>
  <c r="CC248" i="20"/>
  <c r="DH154" i="20"/>
  <c r="AM154" i="20"/>
  <c r="DR154" i="20"/>
  <c r="CW154" i="20"/>
  <c r="AD154" i="20"/>
  <c r="DD154" i="20"/>
  <c r="AE154" i="20"/>
  <c r="CC123" i="20"/>
  <c r="BL32" i="20"/>
  <c r="H36" i="44" s="1"/>
  <c r="G36" i="44"/>
  <c r="CB32" i="20"/>
  <c r="AF36" i="44" s="1"/>
  <c r="AE36" i="44"/>
  <c r="O154" i="20"/>
  <c r="DX154" i="20"/>
  <c r="BQ61" i="20"/>
  <c r="CT187" i="20"/>
  <c r="EV187" i="20"/>
  <c r="EW187" i="20"/>
  <c r="AL187" i="20"/>
  <c r="BE187" i="20"/>
  <c r="CH187" i="20"/>
  <c r="BV187" i="20"/>
  <c r="AC187" i="20"/>
  <c r="EK187" i="20"/>
  <c r="BZ187" i="20"/>
  <c r="AI187" i="20"/>
  <c r="EM187" i="20"/>
  <c r="AK154" i="20"/>
  <c r="BM154" i="20"/>
  <c r="BQ154" i="20"/>
  <c r="CZ154" i="20"/>
  <c r="AB154" i="20"/>
  <c r="CG61" i="20"/>
  <c r="CF61" i="20"/>
  <c r="L61" i="20"/>
  <c r="CO123" i="20"/>
  <c r="CJ123" i="20"/>
  <c r="CW123" i="20"/>
  <c r="BT216" i="20"/>
  <c r="CJ216" i="20"/>
  <c r="BT32" i="20"/>
  <c r="T36" i="44" s="1"/>
  <c r="CV32" i="20"/>
  <c r="BJ36" i="44" s="1"/>
  <c r="BX248" i="20"/>
  <c r="CV248" i="20"/>
  <c r="CR186" i="20"/>
  <c r="CF186" i="20"/>
  <c r="CW186" i="20"/>
  <c r="EE248" i="20"/>
  <c r="EQ249" i="20"/>
  <c r="AQ249" i="20"/>
  <c r="CX249" i="20"/>
  <c r="FE249" i="20"/>
  <c r="BE249" i="20"/>
  <c r="U249" i="20"/>
  <c r="BJ249" i="20"/>
  <c r="S249" i="20"/>
  <c r="EN249" i="20"/>
  <c r="AV249" i="20"/>
  <c r="V249" i="20"/>
  <c r="EI249" i="20"/>
  <c r="Y249" i="20"/>
  <c r="CH249" i="20"/>
  <c r="EW249" i="20"/>
  <c r="AW249" i="20"/>
  <c r="DG249" i="20"/>
  <c r="FB249" i="20"/>
  <c r="BB249" i="20"/>
  <c r="DC249" i="20"/>
  <c r="FD249" i="20"/>
  <c r="CD249" i="20"/>
  <c r="R249" i="20"/>
  <c r="Q249" i="20"/>
  <c r="BR249" i="20"/>
  <c r="EO249" i="20"/>
  <c r="AO249" i="20"/>
  <c r="CQ249" i="20"/>
  <c r="ET249" i="20"/>
  <c r="AT249" i="20"/>
  <c r="CM249" i="20"/>
  <c r="DJ249" i="20"/>
  <c r="AL249" i="20"/>
  <c r="Z249" i="20"/>
  <c r="CY249" i="20"/>
  <c r="FF249" i="20"/>
  <c r="BF249" i="20"/>
  <c r="W249" i="20"/>
  <c r="CA249" i="20"/>
  <c r="EL249" i="20"/>
  <c r="AF249" i="20"/>
  <c r="BW249" i="20"/>
  <c r="BD249" i="20"/>
  <c r="EV249" i="20"/>
  <c r="CI249" i="20"/>
  <c r="EX249" i="20"/>
  <c r="AX249" i="20"/>
  <c r="DK249" i="20"/>
  <c r="I249" i="20"/>
  <c r="BK249" i="20"/>
  <c r="T249" i="20"/>
  <c r="BI249" i="20"/>
  <c r="H249" i="20"/>
  <c r="BN249" i="20"/>
  <c r="CT249" i="20"/>
  <c r="EK249" i="20"/>
  <c r="AZ249" i="20"/>
  <c r="BV249" i="20"/>
  <c r="BS249" i="20"/>
  <c r="EP249" i="20"/>
  <c r="AP249" i="20"/>
  <c r="CU249" i="20"/>
  <c r="FC249" i="20"/>
  <c r="BC249" i="20"/>
  <c r="DF249" i="20"/>
  <c r="FA249" i="20"/>
  <c r="BA249" i="20"/>
  <c r="EZ249" i="20"/>
  <c r="ER249" i="20"/>
  <c r="CL249" i="20"/>
  <c r="EY249" i="20"/>
  <c r="AY249" i="20"/>
  <c r="J249" i="20"/>
  <c r="BO249" i="20"/>
  <c r="EM249" i="20"/>
  <c r="AI249" i="20"/>
  <c r="BZ249" i="20"/>
  <c r="AC249" i="20"/>
  <c r="EJ249" i="20"/>
  <c r="FG249" i="20"/>
  <c r="BG249" i="20"/>
  <c r="EH249" i="20"/>
  <c r="X249" i="20"/>
  <c r="CE249" i="20"/>
  <c r="EU249" i="20"/>
  <c r="CC249" i="20" s="1"/>
  <c r="AU249" i="20"/>
  <c r="CP249" i="20"/>
  <c r="ES249" i="20"/>
  <c r="AS249" i="20"/>
  <c r="DB249" i="20"/>
  <c r="BH249" i="20"/>
  <c r="AR249" i="20"/>
  <c r="DQ154" i="20"/>
  <c r="BR187" i="20"/>
  <c r="AX187" i="20"/>
  <c r="Y187" i="20"/>
  <c r="BD187" i="20"/>
  <c r="CE187" i="20"/>
  <c r="EQ187" i="20"/>
  <c r="CL187" i="20"/>
  <c r="AS187" i="20"/>
  <c r="ES187" i="20"/>
  <c r="CP187" i="20"/>
  <c r="AU187" i="20"/>
  <c r="EU187" i="20"/>
  <c r="CC187" i="20" s="1"/>
  <c r="CB61" i="20"/>
  <c r="CJ32" i="20"/>
  <c r="AR36" i="44" s="1"/>
  <c r="BX32" i="20"/>
  <c r="Z36" i="44" s="1"/>
  <c r="CJ248" i="20"/>
  <c r="BY248" i="20"/>
  <c r="CG186" i="20"/>
  <c r="CX187" i="20"/>
  <c r="EX187" i="20"/>
  <c r="AY187" i="20"/>
  <c r="CD187" i="20"/>
  <c r="DK187" i="20"/>
  <c r="EP187" i="20"/>
  <c r="FG187" i="20"/>
  <c r="DB187" i="20"/>
  <c r="BA187" i="20"/>
  <c r="FA187" i="20"/>
  <c r="DF187" i="20"/>
  <c r="BC187" i="20"/>
  <c r="FC187" i="20"/>
  <c r="CN32" i="20"/>
  <c r="AX36" i="44" s="1"/>
  <c r="CR248" i="20"/>
  <c r="CK248" i="20"/>
  <c r="CF248" i="20"/>
  <c r="CJ186" i="20"/>
  <c r="BQ186" i="20"/>
  <c r="BY186" i="20"/>
  <c r="V187" i="20"/>
  <c r="W187" i="20"/>
  <c r="BS187" i="20"/>
  <c r="DJ187" i="20"/>
  <c r="EO187" i="20"/>
  <c r="FF187" i="20"/>
  <c r="R187" i="20"/>
  <c r="BI187" i="20"/>
  <c r="T187" i="20"/>
  <c r="BK187" i="20"/>
  <c r="BY61" i="20"/>
  <c r="CB248" i="20"/>
  <c r="BT248" i="20"/>
  <c r="AW187" i="20"/>
  <c r="CY187" i="20"/>
  <c r="EN187" i="20"/>
  <c r="FE187" i="20"/>
  <c r="Q187" i="20"/>
  <c r="Z187" i="20"/>
  <c r="EJ187" i="20"/>
  <c r="BW187" i="20"/>
  <c r="AF187" i="20"/>
  <c r="EL187" i="20"/>
  <c r="CA187" i="20"/>
  <c r="BX61" i="20"/>
  <c r="BT123" i="20"/>
  <c r="CR32" i="20"/>
  <c r="BD36" i="44" s="1"/>
  <c r="BX186" i="20"/>
  <c r="BU186" i="20"/>
  <c r="X187" i="20"/>
  <c r="BO187" i="20"/>
  <c r="EI187" i="20"/>
  <c r="FD187" i="20"/>
  <c r="J187" i="20"/>
  <c r="AQ187" i="20"/>
  <c r="AR187" i="20"/>
  <c r="ER187" i="20"/>
  <c r="CM187" i="20"/>
  <c r="AT187" i="20"/>
  <c r="ET187" i="20"/>
  <c r="CQ187" i="20"/>
  <c r="CK186" i="20"/>
  <c r="BP32" i="20"/>
  <c r="N36" i="44" s="1"/>
  <c r="CS248" i="20"/>
  <c r="BN187" i="20"/>
  <c r="AV187" i="20"/>
  <c r="H187" i="20"/>
  <c r="AO187" i="20"/>
  <c r="BF187" i="20"/>
  <c r="CI187" i="20"/>
  <c r="BH187" i="20"/>
  <c r="S187" i="20"/>
  <c r="BJ187" i="20"/>
  <c r="U187" i="20"/>
  <c r="CF32" i="20"/>
  <c r="AL36" i="44" s="1"/>
  <c r="FB94" i="20"/>
  <c r="ET94" i="20"/>
  <c r="EL94" i="20"/>
  <c r="DF94" i="20"/>
  <c r="CP94" i="20"/>
  <c r="BZ94" i="20"/>
  <c r="BJ94" i="20"/>
  <c r="BB94" i="20"/>
  <c r="AT94" i="20"/>
  <c r="AF94" i="20"/>
  <c r="T94" i="20"/>
  <c r="FA94" i="20"/>
  <c r="ES94" i="20"/>
  <c r="EK94" i="20"/>
  <c r="DC94" i="20"/>
  <c r="CM94" i="20"/>
  <c r="BW94" i="20"/>
  <c r="BI94" i="20"/>
  <c r="BA94" i="20"/>
  <c r="AS94" i="20"/>
  <c r="AC94" i="20"/>
  <c r="S94" i="20"/>
  <c r="EZ94" i="20"/>
  <c r="ER94" i="20"/>
  <c r="EJ94" i="20"/>
  <c r="DB94" i="20"/>
  <c r="CL94" i="20"/>
  <c r="BV94" i="20"/>
  <c r="BH94" i="20"/>
  <c r="AZ94" i="20"/>
  <c r="AR94" i="20"/>
  <c r="Z94" i="20"/>
  <c r="R94" i="20"/>
  <c r="FG94" i="20"/>
  <c r="EY94" i="20"/>
  <c r="EQ94" i="20"/>
  <c r="EI94" i="20"/>
  <c r="CY94" i="20"/>
  <c r="CI94" i="20"/>
  <c r="BS94" i="20"/>
  <c r="BG94" i="20"/>
  <c r="AY94" i="20"/>
  <c r="AQ94" i="20"/>
  <c r="Y94" i="20"/>
  <c r="Q94" i="20"/>
  <c r="FF94" i="20"/>
  <c r="EX94" i="20"/>
  <c r="EP94" i="20"/>
  <c r="EH94" i="20"/>
  <c r="CX94" i="20"/>
  <c r="CH94" i="20"/>
  <c r="BR94" i="20"/>
  <c r="BF94" i="20"/>
  <c r="AX94" i="20"/>
  <c r="AP94" i="20"/>
  <c r="X94" i="20"/>
  <c r="J94" i="20"/>
  <c r="FE94" i="20"/>
  <c r="EW94" i="20"/>
  <c r="EO94" i="20"/>
  <c r="DK94" i="20"/>
  <c r="CU94" i="20"/>
  <c r="CE94" i="20"/>
  <c r="BO94" i="20"/>
  <c r="BE94" i="20"/>
  <c r="AW94" i="20"/>
  <c r="AO94" i="20"/>
  <c r="W94" i="20"/>
  <c r="I94" i="20"/>
  <c r="BN94" i="20"/>
  <c r="V94" i="20"/>
  <c r="BK94" i="20"/>
  <c r="U94" i="20"/>
  <c r="FD94" i="20"/>
  <c r="DJ94" i="20"/>
  <c r="BD94" i="20"/>
  <c r="H94" i="20"/>
  <c r="FC94" i="20"/>
  <c r="DG94" i="20"/>
  <c r="BC94" i="20"/>
  <c r="EV94" i="20"/>
  <c r="CT94" i="20"/>
  <c r="AV94" i="20"/>
  <c r="EN94" i="20"/>
  <c r="CD94" i="20"/>
  <c r="AL94" i="20"/>
  <c r="CQ94" i="20"/>
  <c r="CA94" i="20"/>
  <c r="AU94" i="20"/>
  <c r="AI94" i="20"/>
  <c r="EU94" i="20"/>
  <c r="EM94" i="20"/>
  <c r="DA154" i="20"/>
  <c r="BX154" i="20"/>
  <c r="BP154" i="20"/>
  <c r="CG154" i="20"/>
  <c r="BL154" i="20"/>
  <c r="CV61" i="20"/>
  <c r="BT61" i="20"/>
  <c r="CV123" i="20"/>
  <c r="BX216" i="20"/>
  <c r="BL216" i="20"/>
  <c r="CK216" i="20"/>
  <c r="BL93" i="20"/>
  <c r="CN154" i="20"/>
  <c r="CB154" i="20"/>
  <c r="CO61" i="20"/>
  <c r="CJ61" i="20"/>
  <c r="BM216" i="20"/>
  <c r="CN216" i="20"/>
  <c r="CB216" i="20"/>
  <c r="BX93" i="20"/>
  <c r="CB93" i="20"/>
  <c r="AN154" i="20"/>
  <c r="FG155" i="20"/>
  <c r="EY155" i="20"/>
  <c r="EQ155" i="20"/>
  <c r="EI155" i="20"/>
  <c r="DM155" i="20"/>
  <c r="CY155" i="20"/>
  <c r="CI155" i="20"/>
  <c r="BS155" i="20"/>
  <c r="BG155" i="20"/>
  <c r="AY155" i="20"/>
  <c r="AQ155" i="20"/>
  <c r="Y155" i="20"/>
  <c r="Q155" i="20"/>
  <c r="FF155" i="20"/>
  <c r="EW155" i="20"/>
  <c r="EN155" i="20"/>
  <c r="DS155" i="20"/>
  <c r="DF155" i="20"/>
  <c r="CM155" i="20"/>
  <c r="BV155" i="20"/>
  <c r="BF155" i="20"/>
  <c r="AW155" i="20"/>
  <c r="AL155" i="20"/>
  <c r="U155" i="20"/>
  <c r="FE155" i="20"/>
  <c r="EV155" i="20"/>
  <c r="EM155" i="20"/>
  <c r="DP155" i="20"/>
  <c r="DC155" i="20"/>
  <c r="CL155" i="20"/>
  <c r="BR155" i="20"/>
  <c r="BE155" i="20"/>
  <c r="AV155" i="20"/>
  <c r="AI155" i="20"/>
  <c r="T155" i="20"/>
  <c r="FD155" i="20"/>
  <c r="EU155" i="20"/>
  <c r="EL155" i="20"/>
  <c r="DO155" i="20"/>
  <c r="DB155" i="20"/>
  <c r="CH155" i="20"/>
  <c r="BO155" i="20"/>
  <c r="BD155" i="20"/>
  <c r="AU155" i="20"/>
  <c r="AF155" i="20"/>
  <c r="S155" i="20"/>
  <c r="FC155" i="20"/>
  <c r="ET155" i="20"/>
  <c r="EK155" i="20"/>
  <c r="DN155" i="20"/>
  <c r="CX155" i="20"/>
  <c r="CE155" i="20"/>
  <c r="BN155" i="20"/>
  <c r="BC155" i="20"/>
  <c r="AT155" i="20"/>
  <c r="AC155" i="20"/>
  <c r="R155" i="20"/>
  <c r="FB155" i="20"/>
  <c r="ES155" i="20"/>
  <c r="EJ155" i="20"/>
  <c r="DL155" i="20"/>
  <c r="CU155" i="20"/>
  <c r="CD155" i="20"/>
  <c r="BK155" i="20"/>
  <c r="BB155" i="20"/>
  <c r="AS155" i="20"/>
  <c r="Z155" i="20"/>
  <c r="J155" i="20"/>
  <c r="EZ155" i="20"/>
  <c r="EP155" i="20"/>
  <c r="DY155" i="20"/>
  <c r="DZ155" i="20" s="1"/>
  <c r="DJ155" i="20"/>
  <c r="CQ155" i="20"/>
  <c r="BZ155" i="20"/>
  <c r="BI155" i="20"/>
  <c r="AZ155" i="20"/>
  <c r="AP155" i="20"/>
  <c r="W155" i="20"/>
  <c r="H155" i="20"/>
  <c r="EH155" i="20"/>
  <c r="BJ155" i="20"/>
  <c r="I155" i="20"/>
  <c r="DV155" i="20"/>
  <c r="BH155" i="20"/>
  <c r="DK155" i="20"/>
  <c r="BA155" i="20"/>
  <c r="DG155" i="20"/>
  <c r="AX155" i="20"/>
  <c r="FA155" i="20"/>
  <c r="CT155" i="20"/>
  <c r="AR155" i="20"/>
  <c r="ER155" i="20"/>
  <c r="CA155" i="20"/>
  <c r="X155" i="20"/>
  <c r="CP155" i="20"/>
  <c r="BW155" i="20"/>
  <c r="AO155" i="20"/>
  <c r="V155" i="20"/>
  <c r="EX155" i="20"/>
  <c r="EO155" i="20"/>
  <c r="F155" i="20"/>
  <c r="D156" i="20"/>
  <c r="D157" i="20" s="1"/>
  <c r="CO154" i="20"/>
  <c r="CR154" i="20"/>
  <c r="BU123" i="20"/>
  <c r="CR216" i="20"/>
  <c r="D218" i="20"/>
  <c r="D219" i="20" s="1"/>
  <c r="FA217" i="20"/>
  <c r="ES217" i="20"/>
  <c r="EK217" i="20"/>
  <c r="DO217" i="20"/>
  <c r="DC217" i="20"/>
  <c r="CM217" i="20"/>
  <c r="BW217" i="20"/>
  <c r="BI217" i="20"/>
  <c r="BA217" i="20"/>
  <c r="AS217" i="20"/>
  <c r="AC217" i="20"/>
  <c r="S217" i="20"/>
  <c r="EZ217" i="20"/>
  <c r="ER217" i="20"/>
  <c r="EJ217" i="20"/>
  <c r="DN217" i="20"/>
  <c r="DB217" i="20"/>
  <c r="CL217" i="20"/>
  <c r="BV217" i="20"/>
  <c r="BH217" i="20"/>
  <c r="AZ217" i="20"/>
  <c r="AR217" i="20"/>
  <c r="Z217" i="20"/>
  <c r="R217" i="20"/>
  <c r="FG217" i="20"/>
  <c r="EY217" i="20"/>
  <c r="EQ217" i="20"/>
  <c r="EI217" i="20"/>
  <c r="DM217" i="20"/>
  <c r="CY217" i="20"/>
  <c r="CI217" i="20"/>
  <c r="BS217" i="20"/>
  <c r="BG217" i="20"/>
  <c r="AY217" i="20"/>
  <c r="AQ217" i="20"/>
  <c r="Y217" i="20"/>
  <c r="Q217" i="20"/>
  <c r="FE217" i="20"/>
  <c r="EW217" i="20"/>
  <c r="EO217" i="20"/>
  <c r="DY217" i="20"/>
  <c r="DK217" i="20"/>
  <c r="CU217" i="20"/>
  <c r="CE217" i="20"/>
  <c r="BO217" i="20"/>
  <c r="BE217" i="20"/>
  <c r="AW217" i="20"/>
  <c r="AO217" i="20"/>
  <c r="W217" i="20"/>
  <c r="I217" i="20"/>
  <c r="FC217" i="20"/>
  <c r="EM217" i="20"/>
  <c r="DG217" i="20"/>
  <c r="CA217" i="20"/>
  <c r="BC217" i="20"/>
  <c r="AI217" i="20"/>
  <c r="FB217" i="20"/>
  <c r="EL217" i="20"/>
  <c r="DF217" i="20"/>
  <c r="BZ217" i="20"/>
  <c r="BB217" i="20"/>
  <c r="AF217" i="20"/>
  <c r="EX217" i="20"/>
  <c r="EH217" i="20"/>
  <c r="CX217" i="20"/>
  <c r="BR217" i="20"/>
  <c r="AX217" i="20"/>
  <c r="X217" i="20"/>
  <c r="EU217" i="20"/>
  <c r="DJ217" i="20"/>
  <c r="BJ217" i="20"/>
  <c r="V217" i="20"/>
  <c r="EP217" i="20"/>
  <c r="CQ217" i="20"/>
  <c r="BD217" i="20"/>
  <c r="T217" i="20"/>
  <c r="EN217" i="20"/>
  <c r="CP217" i="20"/>
  <c r="AV217" i="20"/>
  <c r="J217" i="20"/>
  <c r="FF217" i="20"/>
  <c r="CT217" i="20"/>
  <c r="AP217" i="20"/>
  <c r="FD217" i="20"/>
  <c r="CH217" i="20"/>
  <c r="AL217" i="20"/>
  <c r="EV217" i="20"/>
  <c r="CD217" i="20"/>
  <c r="U217" i="20"/>
  <c r="ET217" i="20"/>
  <c r="BN217" i="20"/>
  <c r="H217" i="20"/>
  <c r="BK217" i="20"/>
  <c r="BF217" i="20"/>
  <c r="AU217" i="20"/>
  <c r="AT217" i="20"/>
  <c r="DV217" i="20"/>
  <c r="DS217" i="20"/>
  <c r="DP217" i="20"/>
  <c r="DL217" i="20"/>
  <c r="CN93" i="20"/>
  <c r="BY93" i="20"/>
  <c r="BP93" i="20"/>
  <c r="F94" i="20"/>
  <c r="CK154" i="20"/>
  <c r="CG216" i="20"/>
  <c r="CF216" i="20"/>
  <c r="CG93" i="20"/>
  <c r="CF93" i="20"/>
  <c r="CF123" i="20"/>
  <c r="CV154" i="20"/>
  <c r="CJ154" i="20"/>
  <c r="CK123" i="20"/>
  <c r="BL123" i="20"/>
  <c r="CV216" i="20"/>
  <c r="CV93" i="20"/>
  <c r="FG124" i="20"/>
  <c r="EY124" i="20"/>
  <c r="EQ124" i="20"/>
  <c r="EI124" i="20"/>
  <c r="DM124" i="20"/>
  <c r="CY124" i="20"/>
  <c r="CI124" i="20"/>
  <c r="BS124" i="20"/>
  <c r="BG124" i="20"/>
  <c r="AY124" i="20"/>
  <c r="AQ124" i="20"/>
  <c r="Y124" i="20"/>
  <c r="Q124" i="20"/>
  <c r="FF124" i="20"/>
  <c r="EX124" i="20"/>
  <c r="EP124" i="20"/>
  <c r="EH124" i="20"/>
  <c r="DL124" i="20"/>
  <c r="CX124" i="20"/>
  <c r="CH124" i="20"/>
  <c r="BR124" i="20"/>
  <c r="BF124" i="20"/>
  <c r="AX124" i="20"/>
  <c r="AP124" i="20"/>
  <c r="X124" i="20"/>
  <c r="J124" i="20"/>
  <c r="FE124" i="20"/>
  <c r="EW124" i="20"/>
  <c r="EO124" i="20"/>
  <c r="DY124" i="20"/>
  <c r="DK124" i="20"/>
  <c r="CU124" i="20"/>
  <c r="CE124" i="20"/>
  <c r="BO124" i="20"/>
  <c r="BE124" i="20"/>
  <c r="AW124" i="20"/>
  <c r="AO124" i="20"/>
  <c r="W124" i="20"/>
  <c r="I124" i="20"/>
  <c r="FD124" i="20"/>
  <c r="EV124" i="20"/>
  <c r="EN124" i="20"/>
  <c r="DV124" i="20"/>
  <c r="DJ124" i="20"/>
  <c r="CT124" i="20"/>
  <c r="CD124" i="20"/>
  <c r="BN124" i="20"/>
  <c r="BD124" i="20"/>
  <c r="AV124" i="20"/>
  <c r="AL124" i="20"/>
  <c r="V124" i="20"/>
  <c r="H124" i="20"/>
  <c r="FC124" i="20"/>
  <c r="EU124" i="20"/>
  <c r="EM124" i="20"/>
  <c r="DS124" i="20"/>
  <c r="DG124" i="20"/>
  <c r="CQ124" i="20"/>
  <c r="CA124" i="20"/>
  <c r="BK124" i="20"/>
  <c r="BC124" i="20"/>
  <c r="AU124" i="20"/>
  <c r="AI124" i="20"/>
  <c r="U124" i="20"/>
  <c r="FA124" i="20"/>
  <c r="ES124" i="20"/>
  <c r="EK124" i="20"/>
  <c r="DO124" i="20"/>
  <c r="DC124" i="20"/>
  <c r="CM124" i="20"/>
  <c r="BW124" i="20"/>
  <c r="BI124" i="20"/>
  <c r="BA124" i="20"/>
  <c r="AS124" i="20"/>
  <c r="AC124" i="20"/>
  <c r="S124" i="20"/>
  <c r="EL124" i="20"/>
  <c r="BZ124" i="20"/>
  <c r="AF124" i="20"/>
  <c r="EJ124" i="20"/>
  <c r="BV124" i="20"/>
  <c r="Z124" i="20"/>
  <c r="DP124" i="20"/>
  <c r="BJ124" i="20"/>
  <c r="T124" i="20"/>
  <c r="DN124" i="20"/>
  <c r="BH124" i="20"/>
  <c r="R124" i="20"/>
  <c r="FB124" i="20"/>
  <c r="DF124" i="20"/>
  <c r="BB124" i="20"/>
  <c r="EZ124" i="20"/>
  <c r="DB124" i="20"/>
  <c r="AZ124" i="20"/>
  <c r="ET124" i="20"/>
  <c r="ER124" i="20"/>
  <c r="CP124" i="20"/>
  <c r="CL124" i="20"/>
  <c r="AT124" i="20"/>
  <c r="AR124" i="20"/>
  <c r="FD62" i="20"/>
  <c r="EV62" i="20"/>
  <c r="EN62" i="20"/>
  <c r="DV62" i="20"/>
  <c r="DJ62" i="20"/>
  <c r="CT62" i="20"/>
  <c r="FC62" i="20"/>
  <c r="EU62" i="20"/>
  <c r="EM62" i="20"/>
  <c r="DS62" i="20"/>
  <c r="DG62" i="20"/>
  <c r="CQ62" i="20"/>
  <c r="CA62" i="20"/>
  <c r="BK62" i="20"/>
  <c r="BC62" i="20"/>
  <c r="AU62" i="20"/>
  <c r="AI62" i="20"/>
  <c r="U62" i="20"/>
  <c r="FB62" i="20"/>
  <c r="ET62" i="20"/>
  <c r="EL62" i="20"/>
  <c r="DP62" i="20"/>
  <c r="DF62" i="20"/>
  <c r="CP62" i="20"/>
  <c r="BZ62" i="20"/>
  <c r="BJ62" i="20"/>
  <c r="BB62" i="20"/>
  <c r="AT62" i="20"/>
  <c r="AF62" i="20"/>
  <c r="T62" i="20"/>
  <c r="FA62" i="20"/>
  <c r="DI62" i="20" s="1"/>
  <c r="ES62" i="20"/>
  <c r="EK62" i="20"/>
  <c r="DO62" i="20"/>
  <c r="DC62" i="20"/>
  <c r="CM62" i="20"/>
  <c r="BW62" i="20"/>
  <c r="BI62" i="20"/>
  <c r="BA62" i="20"/>
  <c r="AS62" i="20"/>
  <c r="AC62" i="20"/>
  <c r="S62" i="20"/>
  <c r="EZ62" i="20"/>
  <c r="ER62" i="20"/>
  <c r="EJ62" i="20"/>
  <c r="DN62" i="20"/>
  <c r="DB62" i="20"/>
  <c r="CL62" i="20"/>
  <c r="BV62" i="20"/>
  <c r="BH62" i="20"/>
  <c r="AZ62" i="20"/>
  <c r="AR62" i="20"/>
  <c r="Z62" i="20"/>
  <c r="R62" i="20"/>
  <c r="FF62" i="20"/>
  <c r="EX62" i="20"/>
  <c r="EP62" i="20"/>
  <c r="EH62" i="20"/>
  <c r="DL62" i="20"/>
  <c r="CX62" i="20"/>
  <c r="CH62" i="20"/>
  <c r="BR62" i="20"/>
  <c r="BF62" i="20"/>
  <c r="AX62" i="20"/>
  <c r="AP62" i="20"/>
  <c r="X62" i="20"/>
  <c r="J62" i="20"/>
  <c r="EY62" i="20"/>
  <c r="CY62" i="20"/>
  <c r="BG62" i="20"/>
  <c r="AL62" i="20"/>
  <c r="EW62" i="20"/>
  <c r="CU62" i="20"/>
  <c r="BE62" i="20"/>
  <c r="Y62" i="20"/>
  <c r="EQ62" i="20"/>
  <c r="CI62" i="20"/>
  <c r="BD62" i="20"/>
  <c r="W62" i="20"/>
  <c r="EO62" i="20"/>
  <c r="CE62" i="20"/>
  <c r="AY62" i="20"/>
  <c r="V62" i="20"/>
  <c r="EI62" i="20"/>
  <c r="CD62" i="20"/>
  <c r="AW62" i="20"/>
  <c r="Q62" i="20"/>
  <c r="DY62" i="20"/>
  <c r="BS62" i="20"/>
  <c r="AV62" i="20"/>
  <c r="I62" i="20"/>
  <c r="FG62" i="20"/>
  <c r="DM62" i="20"/>
  <c r="BO62" i="20"/>
  <c r="AQ62" i="20"/>
  <c r="H62" i="20"/>
  <c r="BN62" i="20"/>
  <c r="AO62" i="20"/>
  <c r="FE62" i="20"/>
  <c r="DK62" i="20"/>
  <c r="CS154" i="20"/>
  <c r="BY154" i="20"/>
  <c r="BM61" i="20"/>
  <c r="BX123" i="20"/>
  <c r="CB123" i="20"/>
  <c r="CW216" i="20"/>
  <c r="BY216" i="20"/>
  <c r="BU216" i="20"/>
  <c r="CO93" i="20"/>
  <c r="CF154" i="20"/>
  <c r="BT154" i="20"/>
  <c r="CC154" i="20"/>
  <c r="BP61" i="20"/>
  <c r="CS61" i="20"/>
  <c r="CG123" i="20"/>
  <c r="BP123" i="20"/>
  <c r="BQ123" i="20"/>
  <c r="CN123" i="20"/>
  <c r="BY123" i="20"/>
  <c r="CR123" i="20"/>
  <c r="CC216" i="20"/>
  <c r="CW93" i="20"/>
  <c r="BU93" i="20"/>
  <c r="CC93" i="20"/>
  <c r="DA61" i="20"/>
  <c r="O61" i="20"/>
  <c r="AK61" i="20"/>
  <c r="N61" i="20"/>
  <c r="DE61" i="20"/>
  <c r="A62" i="20"/>
  <c r="AM61" i="20"/>
  <c r="AD61" i="20"/>
  <c r="AK248" i="20"/>
  <c r="CZ248" i="20"/>
  <c r="AK93" i="20"/>
  <c r="DD61" i="20"/>
  <c r="DD248" i="20"/>
  <c r="EA61" i="20"/>
  <c r="AJ248" i="20"/>
  <c r="DZ248" i="20"/>
  <c r="DZ61" i="20"/>
  <c r="AB248" i="20"/>
  <c r="DQ248" i="20"/>
  <c r="AJ61" i="20"/>
  <c r="AE61" i="20"/>
  <c r="DA123" i="20"/>
  <c r="DE248" i="20"/>
  <c r="AH248" i="20"/>
  <c r="DR248" i="20"/>
  <c r="K61" i="20"/>
  <c r="AN61" i="20"/>
  <c r="DT248" i="20"/>
  <c r="DZ186" i="20"/>
  <c r="AG248" i="20"/>
  <c r="DA248" i="20"/>
  <c r="DU248" i="20"/>
  <c r="AN248" i="20"/>
  <c r="AH61" i="20"/>
  <c r="EA186" i="20"/>
  <c r="DH248" i="20"/>
  <c r="DQ186" i="20"/>
  <c r="DA186" i="20"/>
  <c r="AH123" i="20"/>
  <c r="DI248" i="20"/>
  <c r="DW186" i="20"/>
  <c r="AH186" i="20"/>
  <c r="M186" i="20"/>
  <c r="AG186" i="20"/>
  <c r="K186" i="20"/>
  <c r="DX61" i="20"/>
  <c r="CZ61" i="20"/>
  <c r="L186" i="20"/>
  <c r="AK186" i="20"/>
  <c r="DT186" i="20"/>
  <c r="AE248" i="20"/>
  <c r="K248" i="20"/>
  <c r="DX248" i="20"/>
  <c r="AA61" i="20"/>
  <c r="DH61" i="20"/>
  <c r="DI61" i="20"/>
  <c r="M248" i="20"/>
  <c r="AB186" i="20"/>
  <c r="DI186" i="20"/>
  <c r="AJ186" i="20"/>
  <c r="AE186" i="20"/>
  <c r="ED249" i="20"/>
  <c r="A249" i="20"/>
  <c r="DX186" i="20"/>
  <c r="N248" i="20"/>
  <c r="O248" i="20"/>
  <c r="CZ186" i="20"/>
  <c r="AA186" i="20"/>
  <c r="N186" i="20"/>
  <c r="EE94" i="20"/>
  <c r="EF94" i="20"/>
  <c r="ED94" i="20"/>
  <c r="DE186" i="20"/>
  <c r="DD186" i="20"/>
  <c r="EE218" i="20"/>
  <c r="ED218" i="20"/>
  <c r="EF218" i="20"/>
  <c r="L248" i="20"/>
  <c r="AN186" i="20"/>
  <c r="AD186" i="20"/>
  <c r="O186" i="20"/>
  <c r="ED187" i="20"/>
  <c r="EE187" i="20"/>
  <c r="EF187" i="20"/>
  <c r="A187" i="20"/>
  <c r="ED156" i="20"/>
  <c r="EE156" i="20"/>
  <c r="EF156" i="20"/>
  <c r="DU186" i="20"/>
  <c r="DR186" i="20"/>
  <c r="DH186" i="20"/>
  <c r="F62" i="20"/>
  <c r="D63" i="20"/>
  <c r="D64" i="20" s="1"/>
  <c r="CZ123" i="20"/>
  <c r="AN32" i="20"/>
  <c r="AG36" i="10" s="1"/>
  <c r="DT123" i="20"/>
  <c r="DH32" i="20"/>
  <c r="K36" i="43" s="1"/>
  <c r="AA32" i="20"/>
  <c r="H36" i="10" s="1"/>
  <c r="O123" i="20"/>
  <c r="K123" i="20"/>
  <c r="M123" i="20"/>
  <c r="AJ123" i="20"/>
  <c r="DU123" i="20"/>
  <c r="DZ123" i="20"/>
  <c r="DD123" i="20"/>
  <c r="AN123" i="20"/>
  <c r="DH123" i="20"/>
  <c r="AD32" i="20"/>
  <c r="N36" i="10" s="1"/>
  <c r="AA123" i="20"/>
  <c r="DQ123" i="20"/>
  <c r="DI123" i="20"/>
  <c r="AK123" i="20"/>
  <c r="DW123" i="20"/>
  <c r="AE123" i="20"/>
  <c r="DE123" i="20"/>
  <c r="N123" i="20"/>
  <c r="DR123" i="20"/>
  <c r="EA123" i="20"/>
  <c r="AG123" i="20"/>
  <c r="L123" i="20"/>
  <c r="AM123" i="20"/>
  <c r="DX123" i="20"/>
  <c r="A124" i="20"/>
  <c r="F124" i="20"/>
  <c r="D125" i="20"/>
  <c r="D126" i="20" s="1"/>
  <c r="D127" i="20" s="1"/>
  <c r="D128" i="20" s="1"/>
  <c r="AB123" i="20"/>
  <c r="AD123" i="20"/>
  <c r="AM32" i="20"/>
  <c r="AF36" i="10" s="1"/>
  <c r="AK32" i="20"/>
  <c r="AA36" i="10" s="1"/>
  <c r="AG32" i="20"/>
  <c r="T36" i="10" s="1"/>
  <c r="O32" i="20"/>
  <c r="N36" i="30" s="1"/>
  <c r="AB32" i="20"/>
  <c r="I36" i="10" s="1"/>
  <c r="N32" i="20"/>
  <c r="M36" i="30" s="1"/>
  <c r="L32" i="20"/>
  <c r="K36" i="30" s="1"/>
  <c r="AH32" i="20"/>
  <c r="U36" i="10" s="1"/>
  <c r="K32" i="20"/>
  <c r="J36" i="30" s="1"/>
  <c r="M32" i="20"/>
  <c r="L36" i="30" s="1"/>
  <c r="EF63" i="20"/>
  <c r="EE63" i="20"/>
  <c r="ED63" i="20"/>
  <c r="AE32" i="20"/>
  <c r="O36" i="10" s="1"/>
  <c r="DI32" i="20"/>
  <c r="L36" i="43" s="1"/>
  <c r="DA32" i="20"/>
  <c r="S36" i="32" s="1"/>
  <c r="DD32" i="20"/>
  <c r="H36" i="32" s="1"/>
  <c r="CZ32" i="20"/>
  <c r="R36" i="32" s="1"/>
  <c r="DE32" i="20"/>
  <c r="I36" i="32" s="1"/>
  <c r="AJ32" i="20"/>
  <c r="Z36" i="10" s="1"/>
  <c r="AH93" i="20"/>
  <c r="DD93" i="20"/>
  <c r="AM93" i="20"/>
  <c r="DX93" i="20"/>
  <c r="DT93" i="20"/>
  <c r="DZ93" i="20"/>
  <c r="AD93" i="20"/>
  <c r="AK216" i="20"/>
  <c r="DE93" i="20"/>
  <c r="DI93" i="20"/>
  <c r="DW93" i="20"/>
  <c r="AJ93" i="20"/>
  <c r="AN93" i="20"/>
  <c r="DU93" i="20"/>
  <c r="DA93" i="20"/>
  <c r="K93" i="20"/>
  <c r="AA93" i="20"/>
  <c r="L93" i="20"/>
  <c r="AG93" i="20"/>
  <c r="DQ93" i="20"/>
  <c r="AB93" i="20"/>
  <c r="DR93" i="20"/>
  <c r="CZ93" i="20"/>
  <c r="DH93" i="20"/>
  <c r="AE93" i="20"/>
  <c r="O93" i="20"/>
  <c r="M93" i="20"/>
  <c r="N93" i="20"/>
  <c r="EA93" i="20"/>
  <c r="DZ216" i="20"/>
  <c r="DX216" i="20"/>
  <c r="EA216" i="20"/>
  <c r="AE216" i="20"/>
  <c r="AD216" i="20"/>
  <c r="AA216" i="20"/>
  <c r="DE216" i="20"/>
  <c r="DI216" i="20"/>
  <c r="DD216" i="20"/>
  <c r="DQ216" i="20"/>
  <c r="CZ216" i="20"/>
  <c r="DA216" i="20"/>
  <c r="DR216" i="20"/>
  <c r="AM216" i="20"/>
  <c r="AH216" i="20"/>
  <c r="L216" i="20"/>
  <c r="K216" i="20"/>
  <c r="DU216" i="20"/>
  <c r="AN216" i="20"/>
  <c r="AG216" i="20"/>
  <c r="AB216" i="20"/>
  <c r="DT216" i="20"/>
  <c r="DW216" i="20"/>
  <c r="DH216" i="20"/>
  <c r="O216" i="20"/>
  <c r="N216" i="20"/>
  <c r="B41" i="44"/>
  <c r="BM252" i="20" l="1"/>
  <c r="DE252" i="20"/>
  <c r="BL252" i="20"/>
  <c r="CF252" i="20"/>
  <c r="CR252" i="20"/>
  <c r="DD252" i="20"/>
  <c r="CK252" i="20"/>
  <c r="AK252" i="20"/>
  <c r="AD252" i="20"/>
  <c r="CS252" i="20"/>
  <c r="EF252" i="20"/>
  <c r="EE252" i="20"/>
  <c r="K252" i="20"/>
  <c r="BQ252" i="20"/>
  <c r="AE252" i="20"/>
  <c r="CW252" i="20"/>
  <c r="CR251" i="20"/>
  <c r="CV251" i="20"/>
  <c r="AK251" i="20"/>
  <c r="CK251" i="20"/>
  <c r="CC251" i="20"/>
  <c r="CB251" i="20"/>
  <c r="CN251" i="20"/>
  <c r="AE251" i="20"/>
  <c r="DE251" i="20"/>
  <c r="A190" i="20"/>
  <c r="Y190" i="20"/>
  <c r="BA190" i="20"/>
  <c r="CU190" i="20"/>
  <c r="EM190" i="20"/>
  <c r="FC190" i="20"/>
  <c r="AS190" i="20"/>
  <c r="EY190" i="20"/>
  <c r="AC190" i="20"/>
  <c r="BE190" i="20"/>
  <c r="DC190" i="20"/>
  <c r="EQ190" i="20"/>
  <c r="FG190" i="20"/>
  <c r="Q190" i="20"/>
  <c r="EI190" i="20"/>
  <c r="AI190" i="20"/>
  <c r="BG190" i="20"/>
  <c r="DK190" i="20"/>
  <c r="ES190" i="20"/>
  <c r="H190" i="20"/>
  <c r="AO190" i="20"/>
  <c r="BI190" i="20"/>
  <c r="ET190" i="20"/>
  <c r="J190" i="20"/>
  <c r="AQ190" i="20"/>
  <c r="BO190" i="20"/>
  <c r="ED190" i="20"/>
  <c r="EU190" i="20"/>
  <c r="BW190" i="20"/>
  <c r="S190" i="20"/>
  <c r="AW190" i="20"/>
  <c r="CE190" i="20"/>
  <c r="EK190" i="20"/>
  <c r="FA190" i="20"/>
  <c r="U190" i="20"/>
  <c r="AY190" i="20"/>
  <c r="CM190" i="20"/>
  <c r="EL190" i="20"/>
  <c r="FB190" i="20"/>
  <c r="CL190" i="20"/>
  <c r="R190" i="20"/>
  <c r="AF190" i="20"/>
  <c r="CQ190" i="20"/>
  <c r="FD190" i="20"/>
  <c r="BZ190" i="20"/>
  <c r="AZ190" i="20"/>
  <c r="CD190" i="20"/>
  <c r="I190" i="20"/>
  <c r="X190" i="20"/>
  <c r="CI190" i="20"/>
  <c r="EV190" i="20"/>
  <c r="BR190" i="20"/>
  <c r="AR190" i="20"/>
  <c r="AU190" i="20"/>
  <c r="AV190" i="20"/>
  <c r="EZ190" i="20"/>
  <c r="BV190" i="20"/>
  <c r="FF190" i="20"/>
  <c r="FE190" i="20"/>
  <c r="CA190" i="20"/>
  <c r="CB190" i="20" s="1"/>
  <c r="EN190" i="20"/>
  <c r="BJ190" i="20"/>
  <c r="T190" i="20"/>
  <c r="BD190" i="20"/>
  <c r="V190" i="20"/>
  <c r="CT190" i="20"/>
  <c r="Z190" i="20"/>
  <c r="AA190" i="20" s="1"/>
  <c r="CY190" i="20"/>
  <c r="BH190" i="20"/>
  <c r="ER190" i="20"/>
  <c r="BN190" i="20"/>
  <c r="EX190" i="20"/>
  <c r="CO190" i="20" s="1"/>
  <c r="EW190" i="20"/>
  <c r="BS190" i="20"/>
  <c r="EE190" i="20"/>
  <c r="BB190" i="20"/>
  <c r="BK190" i="20"/>
  <c r="AP190" i="20"/>
  <c r="DG190" i="20"/>
  <c r="CH190" i="20"/>
  <c r="EJ190" i="20"/>
  <c r="BF190" i="20"/>
  <c r="EP190" i="20"/>
  <c r="EO190" i="20"/>
  <c r="DF190" i="20"/>
  <c r="AT190" i="20"/>
  <c r="DB190" i="20"/>
  <c r="CP190" i="20"/>
  <c r="CS190" i="20" s="1"/>
  <c r="W190" i="20"/>
  <c r="DJ190" i="20"/>
  <c r="AX190" i="20"/>
  <c r="EH190" i="20"/>
  <c r="EF190" i="20"/>
  <c r="BC190" i="20"/>
  <c r="CX190" i="20"/>
  <c r="DA190" i="20" s="1"/>
  <c r="AL190" i="20"/>
  <c r="AM251" i="20"/>
  <c r="DI251" i="20"/>
  <c r="BP251" i="20"/>
  <c r="DH251" i="20"/>
  <c r="F128" i="20"/>
  <c r="A128" i="20"/>
  <c r="EN128" i="20"/>
  <c r="CQ128" i="20"/>
  <c r="AW128" i="20"/>
  <c r="FG128" i="20"/>
  <c r="ER128" i="20"/>
  <c r="DK128" i="20"/>
  <c r="CY128" i="20"/>
  <c r="CL128" i="20"/>
  <c r="AT128" i="20"/>
  <c r="T128" i="20"/>
  <c r="S128" i="20"/>
  <c r="EV128" i="20"/>
  <c r="EO128" i="20"/>
  <c r="DF128" i="20"/>
  <c r="BN128" i="20"/>
  <c r="I128" i="20"/>
  <c r="EZ128" i="20"/>
  <c r="EK128" i="20"/>
  <c r="EL128" i="20"/>
  <c r="BH128" i="20"/>
  <c r="BK128" i="20"/>
  <c r="AP128" i="20"/>
  <c r="FD128" i="20"/>
  <c r="EW128" i="20"/>
  <c r="EH128" i="20"/>
  <c r="CE128" i="20"/>
  <c r="AX128" i="20"/>
  <c r="J128" i="20"/>
  <c r="ES128" i="20"/>
  <c r="ET128" i="20"/>
  <c r="EM128" i="20"/>
  <c r="AV128" i="20"/>
  <c r="AL128" i="20"/>
  <c r="BF128" i="20"/>
  <c r="U128" i="20"/>
  <c r="FE128" i="20"/>
  <c r="EP128" i="20"/>
  <c r="CT128" i="20"/>
  <c r="BO128" i="20"/>
  <c r="BP128" i="20" s="1"/>
  <c r="AC128" i="20"/>
  <c r="FA128" i="20"/>
  <c r="FB128" i="20"/>
  <c r="EU128" i="20"/>
  <c r="BR128" i="20"/>
  <c r="X128" i="20"/>
  <c r="CA128" i="20"/>
  <c r="AQ128" i="20"/>
  <c r="Y128" i="20"/>
  <c r="EX128" i="20"/>
  <c r="DG128" i="20"/>
  <c r="CH128" i="20"/>
  <c r="AY128" i="20"/>
  <c r="Q128" i="20"/>
  <c r="R128" i="20"/>
  <c r="FC128" i="20"/>
  <c r="AR128" i="20"/>
  <c r="BB128" i="20"/>
  <c r="CM128" i="20"/>
  <c r="BG128" i="20"/>
  <c r="AS128" i="20"/>
  <c r="FF128" i="20"/>
  <c r="EI128" i="20"/>
  <c r="CU128" i="20"/>
  <c r="BV128" i="20"/>
  <c r="AI128" i="20"/>
  <c r="AO128" i="20"/>
  <c r="BD128" i="20"/>
  <c r="V128" i="20"/>
  <c r="BS128" i="20"/>
  <c r="DB128" i="20"/>
  <c r="CP128" i="20"/>
  <c r="BI128" i="20"/>
  <c r="H128" i="20"/>
  <c r="EQ128" i="20"/>
  <c r="DJ128" i="20"/>
  <c r="CI128" i="20"/>
  <c r="BA128" i="20"/>
  <c r="BE128" i="20"/>
  <c r="W128" i="20"/>
  <c r="AF128" i="20"/>
  <c r="AU128" i="20"/>
  <c r="DC128" i="20"/>
  <c r="CD128" i="20"/>
  <c r="Z128" i="20"/>
  <c r="EY128" i="20"/>
  <c r="EJ128" i="20"/>
  <c r="CX128" i="20"/>
  <c r="BW128" i="20"/>
  <c r="BX128" i="20" s="1"/>
  <c r="BZ128" i="20"/>
  <c r="AZ128" i="20"/>
  <c r="BJ128" i="20"/>
  <c r="BC128" i="20"/>
  <c r="F96" i="20"/>
  <c r="D97" i="20"/>
  <c r="F97" i="20" s="1"/>
  <c r="F35" i="20"/>
  <c r="A35" i="20"/>
  <c r="DA251" i="20"/>
  <c r="EF251" i="20"/>
  <c r="EE251" i="20"/>
  <c r="CF251" i="20"/>
  <c r="AN251" i="20"/>
  <c r="CO251" i="20"/>
  <c r="K251" i="20"/>
  <c r="L251" i="20"/>
  <c r="M251" i="20"/>
  <c r="DD251" i="20"/>
  <c r="AD251" i="20"/>
  <c r="AG251" i="20"/>
  <c r="BX251" i="20"/>
  <c r="N251" i="20"/>
  <c r="AH251" i="20"/>
  <c r="BQ251" i="20"/>
  <c r="BY251" i="20"/>
  <c r="CW251" i="20"/>
  <c r="BT250" i="20"/>
  <c r="CK124" i="20"/>
  <c r="AK250" i="20"/>
  <c r="F219" i="20"/>
  <c r="D220" i="20"/>
  <c r="D221" i="20" s="1"/>
  <c r="A189" i="20"/>
  <c r="AL189" i="20"/>
  <c r="BI189" i="20"/>
  <c r="CM189" i="20"/>
  <c r="ED189" i="20"/>
  <c r="ES189" i="20"/>
  <c r="FD189" i="20"/>
  <c r="AQ189" i="20"/>
  <c r="BJ189" i="20"/>
  <c r="CP189" i="20"/>
  <c r="EE189" i="20"/>
  <c r="ET189" i="20"/>
  <c r="FG189" i="20"/>
  <c r="AS189" i="20"/>
  <c r="BO189" i="20"/>
  <c r="CU189" i="20"/>
  <c r="EI189" i="20"/>
  <c r="EU189" i="20"/>
  <c r="J189" i="20"/>
  <c r="AT189" i="20"/>
  <c r="BR189" i="20"/>
  <c r="CX189" i="20"/>
  <c r="EK189" i="20"/>
  <c r="EV189" i="20"/>
  <c r="S189" i="20"/>
  <c r="AY189" i="20"/>
  <c r="BW189" i="20"/>
  <c r="DC189" i="20"/>
  <c r="EL189" i="20"/>
  <c r="EY189" i="20"/>
  <c r="U189" i="20"/>
  <c r="BA189" i="20"/>
  <c r="BZ189" i="20"/>
  <c r="DF189" i="20"/>
  <c r="EM189" i="20"/>
  <c r="FA189" i="20"/>
  <c r="AC189" i="20"/>
  <c r="BB189" i="20"/>
  <c r="CE189" i="20"/>
  <c r="DK189" i="20"/>
  <c r="EN189" i="20"/>
  <c r="FB189" i="20"/>
  <c r="AI189" i="20"/>
  <c r="BG189" i="20"/>
  <c r="CH189" i="20"/>
  <c r="EQ189" i="20"/>
  <c r="FC189" i="20"/>
  <c r="CL189" i="20"/>
  <c r="R189" i="20"/>
  <c r="FF189" i="20"/>
  <c r="FE189" i="20"/>
  <c r="CA189" i="20"/>
  <c r="AZ189" i="20"/>
  <c r="CD189" i="20"/>
  <c r="I189" i="20"/>
  <c r="EX189" i="20"/>
  <c r="CO189" i="20" s="1"/>
  <c r="EW189" i="20"/>
  <c r="BS189" i="20"/>
  <c r="BT189" i="20" s="1"/>
  <c r="AR189" i="20"/>
  <c r="AX189" i="20"/>
  <c r="CY189" i="20"/>
  <c r="EZ189" i="20"/>
  <c r="BV189" i="20"/>
  <c r="BE189" i="20"/>
  <c r="EP189" i="20"/>
  <c r="EO189" i="20"/>
  <c r="BK189" i="20"/>
  <c r="T189" i="20"/>
  <c r="ER189" i="20"/>
  <c r="BN189" i="20"/>
  <c r="AW189" i="20"/>
  <c r="EH189" i="20"/>
  <c r="EF189" i="20"/>
  <c r="BC189" i="20"/>
  <c r="DJ189" i="20"/>
  <c r="Y189" i="20"/>
  <c r="AV189" i="20"/>
  <c r="W189" i="20"/>
  <c r="EJ189" i="20"/>
  <c r="N189" i="20" s="1"/>
  <c r="BF189" i="20"/>
  <c r="AO189" i="20"/>
  <c r="BD189" i="20"/>
  <c r="DG189" i="20"/>
  <c r="AU189" i="20"/>
  <c r="DB189" i="20"/>
  <c r="AP189" i="20"/>
  <c r="Q189" i="20"/>
  <c r="AF189" i="20"/>
  <c r="CQ189" i="20"/>
  <c r="V189" i="20"/>
  <c r="CT189" i="20"/>
  <c r="Z189" i="20"/>
  <c r="H189" i="20"/>
  <c r="X189" i="20"/>
  <c r="CI189" i="20"/>
  <c r="CJ189" i="20" s="1"/>
  <c r="BH189" i="20"/>
  <c r="F157" i="20"/>
  <c r="D158" i="20"/>
  <c r="D159" i="20" s="1"/>
  <c r="DD250" i="20"/>
  <c r="CO250" i="20"/>
  <c r="F127" i="20"/>
  <c r="A127" i="20"/>
  <c r="BI127" i="20"/>
  <c r="S127" i="20"/>
  <c r="AI127" i="20"/>
  <c r="Q127" i="20"/>
  <c r="EY127" i="20"/>
  <c r="EJ127" i="20"/>
  <c r="T127" i="20"/>
  <c r="BB127" i="20"/>
  <c r="EO127" i="20"/>
  <c r="CL127" i="20"/>
  <c r="CD127" i="20"/>
  <c r="AQ127" i="20"/>
  <c r="AY127" i="20"/>
  <c r="BG127" i="20"/>
  <c r="BW127" i="20"/>
  <c r="AF127" i="20"/>
  <c r="H127" i="20"/>
  <c r="BF127" i="20"/>
  <c r="DJ127" i="20"/>
  <c r="Z127" i="20"/>
  <c r="BK127" i="20"/>
  <c r="R127" i="20"/>
  <c r="I127" i="20"/>
  <c r="CE127" i="20"/>
  <c r="CU127" i="20"/>
  <c r="DK127" i="20"/>
  <c r="EK127" i="20"/>
  <c r="CQ127" i="20"/>
  <c r="X127" i="20"/>
  <c r="EQ127" i="20"/>
  <c r="AX127" i="20"/>
  <c r="EH127" i="20"/>
  <c r="DF127" i="20"/>
  <c r="AO127" i="20"/>
  <c r="Y127" i="20"/>
  <c r="EL127" i="20"/>
  <c r="ES127" i="20"/>
  <c r="EU127" i="20"/>
  <c r="FC127" i="20"/>
  <c r="FD127" i="20"/>
  <c r="CI127" i="20"/>
  <c r="FF127" i="20"/>
  <c r="EI127" i="20"/>
  <c r="CX127" i="20"/>
  <c r="AT127" i="20"/>
  <c r="BD127" i="20"/>
  <c r="AV127" i="20"/>
  <c r="U127" i="20"/>
  <c r="J127" i="20"/>
  <c r="AC127" i="20"/>
  <c r="FA127" i="20"/>
  <c r="BZ127" i="20"/>
  <c r="EV127" i="20"/>
  <c r="FE127" i="20"/>
  <c r="EX127" i="20"/>
  <c r="DB127" i="20"/>
  <c r="CT127" i="20"/>
  <c r="CV127" i="20" s="1"/>
  <c r="DG127" i="20"/>
  <c r="CY127" i="20"/>
  <c r="AS127" i="20"/>
  <c r="BA127" i="20"/>
  <c r="BO127" i="20"/>
  <c r="EZ127" i="20"/>
  <c r="AZ127" i="20"/>
  <c r="BR127" i="20"/>
  <c r="CA127" i="20"/>
  <c r="EW127" i="20"/>
  <c r="AP127" i="20"/>
  <c r="AW127" i="20"/>
  <c r="AU127" i="20"/>
  <c r="W127" i="20"/>
  <c r="CM127" i="20"/>
  <c r="DC127" i="20"/>
  <c r="BV127" i="20"/>
  <c r="ER127" i="20"/>
  <c r="AR127" i="20"/>
  <c r="EN127" i="20"/>
  <c r="BS127" i="20"/>
  <c r="BE127" i="20"/>
  <c r="BC127" i="20"/>
  <c r="CP127" i="20"/>
  <c r="CH127" i="20"/>
  <c r="EM127" i="20"/>
  <c r="ET127" i="20"/>
  <c r="FB127" i="20"/>
  <c r="FG127" i="20"/>
  <c r="BN127" i="20"/>
  <c r="BJ127" i="20"/>
  <c r="EP127" i="20"/>
  <c r="AL127" i="20"/>
  <c r="V127" i="20"/>
  <c r="BH127" i="20"/>
  <c r="CF250" i="20"/>
  <c r="B96" i="20"/>
  <c r="BY250" i="20"/>
  <c r="BC36" i="44"/>
  <c r="F64" i="20"/>
  <c r="D65" i="20"/>
  <c r="D66" i="20" s="1"/>
  <c r="F34" i="20"/>
  <c r="A34" i="20"/>
  <c r="CV187" i="20"/>
  <c r="DH250" i="20"/>
  <c r="CW250" i="20"/>
  <c r="DT217" i="20"/>
  <c r="M250" i="20"/>
  <c r="BM250" i="20"/>
  <c r="AB250" i="20"/>
  <c r="CR250" i="20"/>
  <c r="CK250" i="20"/>
  <c r="AE250" i="20"/>
  <c r="CC250" i="20"/>
  <c r="CZ250" i="20"/>
  <c r="CN250" i="20"/>
  <c r="CO62" i="20"/>
  <c r="FB219" i="20"/>
  <c r="BX250" i="20"/>
  <c r="AH250" i="20"/>
  <c r="DE250" i="20"/>
  <c r="FA219" i="20"/>
  <c r="FD219" i="20"/>
  <c r="L250" i="20"/>
  <c r="BU250" i="20"/>
  <c r="AW219" i="20"/>
  <c r="O250" i="20"/>
  <c r="CU219" i="20"/>
  <c r="BA219" i="20"/>
  <c r="K250" i="20"/>
  <c r="AA250" i="20"/>
  <c r="BL250" i="20"/>
  <c r="CB250" i="20"/>
  <c r="EY219" i="20"/>
  <c r="DI250" i="20"/>
  <c r="CV250" i="20"/>
  <c r="CG250" i="20"/>
  <c r="AD250" i="20"/>
  <c r="AT219" i="20"/>
  <c r="BZ219" i="20"/>
  <c r="BP250" i="20"/>
  <c r="AG250" i="20"/>
  <c r="AJ250" i="20"/>
  <c r="AN250" i="20"/>
  <c r="CD219" i="20"/>
  <c r="BQ250" i="20"/>
  <c r="EE250" i="20"/>
  <c r="EF250" i="20"/>
  <c r="X219" i="20"/>
  <c r="EO219" i="20"/>
  <c r="CJ250" i="20"/>
  <c r="AM250" i="20"/>
  <c r="AE37" i="44"/>
  <c r="CS187" i="20"/>
  <c r="BU187" i="20"/>
  <c r="BT187" i="20"/>
  <c r="CK94" i="20"/>
  <c r="CJ62" i="20"/>
  <c r="CN187" i="20"/>
  <c r="BQ187" i="20"/>
  <c r="CW187" i="20"/>
  <c r="DA155" i="20"/>
  <c r="DH155" i="20"/>
  <c r="DH217" i="20"/>
  <c r="AM249" i="20"/>
  <c r="W219" i="20"/>
  <c r="BD219" i="20"/>
  <c r="AX219" i="20"/>
  <c r="BV219" i="20"/>
  <c r="EJ219" i="20"/>
  <c r="J219" i="20"/>
  <c r="BR219" i="20"/>
  <c r="DF219" i="20"/>
  <c r="FE219" i="20"/>
  <c r="AQ219" i="20"/>
  <c r="CA219" i="20"/>
  <c r="V219" i="20"/>
  <c r="AZ219" i="20"/>
  <c r="R219" i="20"/>
  <c r="BG219" i="20"/>
  <c r="DJ219" i="20"/>
  <c r="FG219" i="20"/>
  <c r="BE219" i="20"/>
  <c r="CQ219" i="20"/>
  <c r="EW219" i="20"/>
  <c r="Y219" i="20"/>
  <c r="BK219" i="20"/>
  <c r="CL219" i="20"/>
  <c r="BH219" i="20"/>
  <c r="ET219" i="20"/>
  <c r="ES219" i="20"/>
  <c r="AI219" i="20"/>
  <c r="CH219" i="20"/>
  <c r="EQ219" i="20"/>
  <c r="I219" i="20"/>
  <c r="BO219" i="20"/>
  <c r="EV219" i="20"/>
  <c r="AP219" i="20"/>
  <c r="BJ219" i="20"/>
  <c r="AF219" i="20"/>
  <c r="EL219" i="20"/>
  <c r="EK219" i="20"/>
  <c r="Q219" i="20"/>
  <c r="BS219" i="20"/>
  <c r="EI219" i="20"/>
  <c r="FF219" i="20"/>
  <c r="BC219" i="20"/>
  <c r="DC219" i="20"/>
  <c r="EN219" i="20"/>
  <c r="U219" i="20"/>
  <c r="AY219" i="20"/>
  <c r="T219" i="20"/>
  <c r="CY219" i="20"/>
  <c r="DK219" i="20"/>
  <c r="AL219" i="20"/>
  <c r="BF219" i="20"/>
  <c r="DG219" i="20"/>
  <c r="EX219" i="20"/>
  <c r="AS219" i="20"/>
  <c r="CP219" i="20"/>
  <c r="FC219" i="20"/>
  <c r="AO219" i="20"/>
  <c r="AV219" i="20"/>
  <c r="BW219" i="20"/>
  <c r="CX219" i="20"/>
  <c r="EZ219" i="20"/>
  <c r="AU219" i="20"/>
  <c r="CT219" i="20"/>
  <c r="EP219" i="20"/>
  <c r="Z219" i="20"/>
  <c r="BN219" i="20"/>
  <c r="DB219" i="20"/>
  <c r="EU219" i="20"/>
  <c r="S219" i="20"/>
  <c r="AR219" i="20"/>
  <c r="BI219" i="20"/>
  <c r="CI219" i="20"/>
  <c r="ER219" i="20"/>
  <c r="AC219" i="20"/>
  <c r="CE219" i="20"/>
  <c r="EH219" i="20"/>
  <c r="H219" i="20"/>
  <c r="BB219" i="20"/>
  <c r="CM219" i="20"/>
  <c r="EM219" i="20"/>
  <c r="A219" i="20"/>
  <c r="A188" i="20"/>
  <c r="R188" i="20"/>
  <c r="AI188" i="20"/>
  <c r="AY188" i="20"/>
  <c r="BK188" i="20"/>
  <c r="BW188" i="20"/>
  <c r="CI188" i="20"/>
  <c r="CT188" i="20"/>
  <c r="DF188" i="20"/>
  <c r="EF188" i="20"/>
  <c r="EO188" i="20"/>
  <c r="EW188" i="20"/>
  <c r="FE188" i="20"/>
  <c r="S188" i="20"/>
  <c r="AO188" i="20"/>
  <c r="BA188" i="20"/>
  <c r="BZ188" i="20"/>
  <c r="CU188" i="20"/>
  <c r="DG188" i="20"/>
  <c r="EH188" i="20"/>
  <c r="EP188" i="20"/>
  <c r="EX188" i="20"/>
  <c r="FF188" i="20"/>
  <c r="EV188" i="20"/>
  <c r="U188" i="20"/>
  <c r="AP188" i="20"/>
  <c r="BD188" i="20"/>
  <c r="BN188" i="20"/>
  <c r="CA188" i="20"/>
  <c r="CX188" i="20"/>
  <c r="EI188" i="20"/>
  <c r="EQ188" i="20"/>
  <c r="EY188" i="20"/>
  <c r="FG188" i="20"/>
  <c r="Q188" i="20"/>
  <c r="BV188" i="20"/>
  <c r="CH188" i="20"/>
  <c r="EN188" i="20"/>
  <c r="X188" i="20"/>
  <c r="AQ188" i="20"/>
  <c r="BE188" i="20"/>
  <c r="BO188" i="20"/>
  <c r="CL188" i="20"/>
  <c r="CY188" i="20"/>
  <c r="DJ188" i="20"/>
  <c r="EJ188" i="20"/>
  <c r="ER188" i="20"/>
  <c r="EZ188" i="20"/>
  <c r="CW188" i="20" s="1"/>
  <c r="AF188" i="20"/>
  <c r="DC188" i="20"/>
  <c r="FD188" i="20"/>
  <c r="H188" i="20"/>
  <c r="Y188" i="20"/>
  <c r="AS188" i="20"/>
  <c r="BF188" i="20"/>
  <c r="BR188" i="20"/>
  <c r="CM188" i="20"/>
  <c r="DK188" i="20"/>
  <c r="EK188" i="20"/>
  <c r="ES188" i="20"/>
  <c r="FA188" i="20"/>
  <c r="BJ188" i="20"/>
  <c r="I188" i="20"/>
  <c r="Z188" i="20"/>
  <c r="AV188" i="20"/>
  <c r="BG188" i="20"/>
  <c r="BS188" i="20"/>
  <c r="CD188" i="20"/>
  <c r="CP188" i="20"/>
  <c r="EL188" i="20"/>
  <c r="ET188" i="20"/>
  <c r="FB188" i="20"/>
  <c r="J188" i="20"/>
  <c r="AC188" i="20"/>
  <c r="AW188" i="20"/>
  <c r="BI188" i="20"/>
  <c r="CE188" i="20"/>
  <c r="CQ188" i="20"/>
  <c r="DB188" i="20"/>
  <c r="ED188" i="20"/>
  <c r="EM188" i="20"/>
  <c r="EU188" i="20"/>
  <c r="FC188" i="20"/>
  <c r="AX188" i="20"/>
  <c r="EE188" i="20"/>
  <c r="BC188" i="20"/>
  <c r="AZ188" i="20"/>
  <c r="AU188" i="20"/>
  <c r="AR188" i="20"/>
  <c r="W188" i="20"/>
  <c r="T188" i="20"/>
  <c r="BB188" i="20"/>
  <c r="AT188" i="20"/>
  <c r="AL188" i="20"/>
  <c r="V188" i="20"/>
  <c r="BH188" i="20"/>
  <c r="EL157" i="20"/>
  <c r="ET157" i="20"/>
  <c r="Y157" i="20"/>
  <c r="EJ157" i="20"/>
  <c r="AW157" i="20"/>
  <c r="AT157" i="20"/>
  <c r="CY157" i="20"/>
  <c r="CD157" i="20"/>
  <c r="R157" i="20"/>
  <c r="BO157" i="20"/>
  <c r="DC157" i="20"/>
  <c r="EM157" i="20"/>
  <c r="BR157" i="20"/>
  <c r="BZ157" i="20"/>
  <c r="V157" i="20"/>
  <c r="AV157" i="20"/>
  <c r="BN157" i="20"/>
  <c r="DF157" i="20"/>
  <c r="AZ157" i="20"/>
  <c r="AX157" i="20"/>
  <c r="CL157" i="20"/>
  <c r="AC157" i="20"/>
  <c r="BA157" i="20"/>
  <c r="CM157" i="20"/>
  <c r="EV157" i="20"/>
  <c r="FD157" i="20"/>
  <c r="CP157" i="20"/>
  <c r="T157" i="20"/>
  <c r="ER157" i="20"/>
  <c r="BK157" i="20"/>
  <c r="BB157" i="20"/>
  <c r="BH157" i="20"/>
  <c r="FC157" i="20"/>
  <c r="EY157" i="20"/>
  <c r="J157" i="20"/>
  <c r="AS157" i="20"/>
  <c r="CI157" i="20"/>
  <c r="CQ157" i="20"/>
  <c r="AU157" i="20"/>
  <c r="AL157" i="20"/>
  <c r="FB157" i="20"/>
  <c r="EO157" i="20"/>
  <c r="BJ157" i="20"/>
  <c r="EI157" i="20"/>
  <c r="EU157" i="20"/>
  <c r="BI157" i="20"/>
  <c r="FG157" i="20"/>
  <c r="A156" i="20"/>
  <c r="X157" i="20"/>
  <c r="AF157" i="20"/>
  <c r="DG157" i="20"/>
  <c r="CX157" i="20"/>
  <c r="CH157" i="20"/>
  <c r="EP157" i="20"/>
  <c r="BS157" i="20"/>
  <c r="EN157" i="20"/>
  <c r="BW157" i="20"/>
  <c r="DK157" i="20"/>
  <c r="EQ157" i="20"/>
  <c r="EK157" i="20"/>
  <c r="H157" i="20"/>
  <c r="Q157" i="20"/>
  <c r="BD157" i="20"/>
  <c r="BC157" i="20"/>
  <c r="W157" i="20"/>
  <c r="BE157" i="20"/>
  <c r="EW157" i="20"/>
  <c r="CA157" i="20"/>
  <c r="AI157" i="20"/>
  <c r="BG157" i="20"/>
  <c r="CU157" i="20"/>
  <c r="CE157" i="20"/>
  <c r="Z157" i="20"/>
  <c r="AP157" i="20"/>
  <c r="AO157" i="20"/>
  <c r="DJ157" i="20"/>
  <c r="BV157" i="20"/>
  <c r="EX157" i="20"/>
  <c r="FE157" i="20"/>
  <c r="FA157" i="20"/>
  <c r="S157" i="20"/>
  <c r="AY157" i="20"/>
  <c r="AQ157" i="20"/>
  <c r="CT157" i="20"/>
  <c r="DB157" i="20"/>
  <c r="BF157" i="20"/>
  <c r="EH157" i="20"/>
  <c r="AR157" i="20"/>
  <c r="EZ157" i="20"/>
  <c r="I157" i="20"/>
  <c r="FF157" i="20"/>
  <c r="ES157" i="20"/>
  <c r="U157" i="20"/>
  <c r="A157" i="20"/>
  <c r="F126" i="20"/>
  <c r="CE126" i="20"/>
  <c r="J126" i="20"/>
  <c r="U126" i="20"/>
  <c r="BV126" i="20"/>
  <c r="ER126" i="20"/>
  <c r="AR126" i="20"/>
  <c r="BJ126" i="20"/>
  <c r="DF126" i="20"/>
  <c r="CX126" i="20"/>
  <c r="AO126" i="20"/>
  <c r="CY126" i="20"/>
  <c r="EL126" i="20"/>
  <c r="BA126" i="20"/>
  <c r="BI126" i="20"/>
  <c r="FG126" i="20"/>
  <c r="BN126" i="20"/>
  <c r="EJ126" i="20"/>
  <c r="T126" i="20"/>
  <c r="BB126" i="20"/>
  <c r="AT126" i="20"/>
  <c r="AL126" i="20"/>
  <c r="BD126" i="20"/>
  <c r="CH126" i="20"/>
  <c r="A126" i="20"/>
  <c r="AS126" i="20"/>
  <c r="DC126" i="20"/>
  <c r="FA126" i="20"/>
  <c r="Q126" i="20"/>
  <c r="EY126" i="20"/>
  <c r="BF126" i="20"/>
  <c r="DJ126" i="20"/>
  <c r="DB126" i="20"/>
  <c r="CT126" i="20"/>
  <c r="I126" i="20"/>
  <c r="K126" i="20" s="1"/>
  <c r="DG126" i="20"/>
  <c r="AI126" i="20"/>
  <c r="CM126" i="20"/>
  <c r="ET126" i="20"/>
  <c r="AC126" i="20"/>
  <c r="AF126" i="20"/>
  <c r="H126" i="20"/>
  <c r="EQ126" i="20"/>
  <c r="AX126" i="20"/>
  <c r="AP126" i="20"/>
  <c r="Z126" i="20"/>
  <c r="AV126" i="20"/>
  <c r="AU126" i="20"/>
  <c r="BW126" i="20"/>
  <c r="EM126" i="20"/>
  <c r="S126" i="20"/>
  <c r="BO126" i="20"/>
  <c r="CQ126" i="20"/>
  <c r="X126" i="20"/>
  <c r="FF126" i="20"/>
  <c r="EI126" i="20"/>
  <c r="BE126" i="20"/>
  <c r="AW126" i="20"/>
  <c r="W126" i="20"/>
  <c r="CP126" i="20"/>
  <c r="EK126" i="20"/>
  <c r="AY126" i="20"/>
  <c r="BG126" i="20"/>
  <c r="FD126" i="20"/>
  <c r="CI126" i="20"/>
  <c r="FE126" i="20"/>
  <c r="EX126" i="20"/>
  <c r="EP126" i="20"/>
  <c r="EH126" i="20"/>
  <c r="BH126" i="20"/>
  <c r="V126" i="20"/>
  <c r="FC126" i="20"/>
  <c r="CU126" i="20"/>
  <c r="DK126" i="20"/>
  <c r="FB126" i="20"/>
  <c r="BZ126" i="20"/>
  <c r="EV126" i="20"/>
  <c r="CA126" i="20"/>
  <c r="EW126" i="20"/>
  <c r="EO126" i="20"/>
  <c r="CL126" i="20"/>
  <c r="CD126" i="20"/>
  <c r="CF126" i="20" s="1"/>
  <c r="AQ126" i="20"/>
  <c r="ES126" i="20"/>
  <c r="EU126" i="20"/>
  <c r="EZ126" i="20"/>
  <c r="AZ126" i="20"/>
  <c r="BR126" i="20"/>
  <c r="EN126" i="20"/>
  <c r="BS126" i="20"/>
  <c r="BK126" i="20"/>
  <c r="BC126" i="20"/>
  <c r="R126" i="20"/>
  <c r="Y126" i="20"/>
  <c r="A95" i="20"/>
  <c r="AI95" i="20"/>
  <c r="BW95" i="20"/>
  <c r="EH95" i="20"/>
  <c r="EX95" i="20"/>
  <c r="AQ95" i="20"/>
  <c r="CE95" i="20"/>
  <c r="EK95" i="20"/>
  <c r="FA95" i="20"/>
  <c r="BG95" i="20"/>
  <c r="AS95" i="20"/>
  <c r="CM95" i="20"/>
  <c r="EL95" i="20"/>
  <c r="FB95" i="20"/>
  <c r="AY95" i="20"/>
  <c r="CU95" i="20"/>
  <c r="EM95" i="20"/>
  <c r="FC95" i="20"/>
  <c r="S95" i="20"/>
  <c r="DK95" i="20"/>
  <c r="ES95" i="20"/>
  <c r="J95" i="20"/>
  <c r="BA95" i="20"/>
  <c r="DC95" i="20"/>
  <c r="EP95" i="20"/>
  <c r="FF95" i="20"/>
  <c r="U95" i="20"/>
  <c r="BI95" i="20"/>
  <c r="ET95" i="20"/>
  <c r="AC95" i="20"/>
  <c r="BO95" i="20"/>
  <c r="ED95" i="20"/>
  <c r="EU95" i="20"/>
  <c r="CD95" i="20"/>
  <c r="I95" i="20"/>
  <c r="Y95" i="20"/>
  <c r="EW95" i="20"/>
  <c r="BS95" i="20"/>
  <c r="EE95" i="20"/>
  <c r="BB95" i="20"/>
  <c r="CQ95" i="20"/>
  <c r="AZ95" i="20"/>
  <c r="EZ95" i="20"/>
  <c r="BV95" i="20"/>
  <c r="FG95" i="20"/>
  <c r="Q95" i="20"/>
  <c r="EO95" i="20"/>
  <c r="BK95" i="20"/>
  <c r="DF95" i="20"/>
  <c r="AT95" i="20"/>
  <c r="AF95" i="20"/>
  <c r="FD95" i="20"/>
  <c r="BZ95" i="20"/>
  <c r="ER95" i="20"/>
  <c r="BN95" i="20"/>
  <c r="EY95" i="20"/>
  <c r="H95" i="20"/>
  <c r="EF95" i="20"/>
  <c r="BC95" i="20"/>
  <c r="CX95" i="20"/>
  <c r="AL95" i="20"/>
  <c r="BE95" i="20"/>
  <c r="EJ95" i="20"/>
  <c r="BF95" i="20"/>
  <c r="EQ95" i="20"/>
  <c r="BD95" i="20"/>
  <c r="DG95" i="20"/>
  <c r="AU95" i="20"/>
  <c r="CP95" i="20"/>
  <c r="V95" i="20"/>
  <c r="DB95" i="20"/>
  <c r="DJ95" i="20"/>
  <c r="AX95" i="20"/>
  <c r="EI95" i="20"/>
  <c r="AV95" i="20"/>
  <c r="CY95" i="20"/>
  <c r="W95" i="20"/>
  <c r="CH95" i="20"/>
  <c r="BH95" i="20"/>
  <c r="AP95" i="20"/>
  <c r="CT95" i="20"/>
  <c r="Z95" i="20"/>
  <c r="AW95" i="20"/>
  <c r="X95" i="20"/>
  <c r="CI95" i="20"/>
  <c r="EV95" i="20"/>
  <c r="BR95" i="20"/>
  <c r="AR95" i="20"/>
  <c r="CL95" i="20"/>
  <c r="R95" i="20"/>
  <c r="AO95" i="20"/>
  <c r="FE95" i="20"/>
  <c r="CA95" i="20"/>
  <c r="CB95" i="20" s="1"/>
  <c r="EN95" i="20"/>
  <c r="BJ95" i="20"/>
  <c r="T95" i="20"/>
  <c r="DD94" i="20"/>
  <c r="CB187" i="20"/>
  <c r="BC64" i="20"/>
  <c r="BK64" i="20"/>
  <c r="BS64" i="20"/>
  <c r="CA64" i="20"/>
  <c r="CI64" i="20"/>
  <c r="CQ64" i="20"/>
  <c r="CY64" i="20"/>
  <c r="BB64" i="20"/>
  <c r="DC64" i="20"/>
  <c r="S64" i="20"/>
  <c r="AL64" i="20"/>
  <c r="EO64" i="20"/>
  <c r="EW64" i="20"/>
  <c r="FE64" i="20"/>
  <c r="X64" i="20"/>
  <c r="AF64" i="20"/>
  <c r="AV64" i="20"/>
  <c r="AC64" i="20"/>
  <c r="BW64" i="20"/>
  <c r="FD64" i="20"/>
  <c r="CP64" i="20"/>
  <c r="EV64" i="20"/>
  <c r="EH64" i="20"/>
  <c r="EP64" i="20"/>
  <c r="EX64" i="20"/>
  <c r="FF64" i="20"/>
  <c r="H64" i="20"/>
  <c r="Q64" i="20"/>
  <c r="Y64" i="20"/>
  <c r="ES64" i="20"/>
  <c r="AY64" i="20"/>
  <c r="EK64" i="20"/>
  <c r="BJ64" i="20"/>
  <c r="CH64" i="20"/>
  <c r="K217" i="20"/>
  <c r="DW155" i="20"/>
  <c r="AW64" i="20"/>
  <c r="BE64" i="20"/>
  <c r="EI64" i="20"/>
  <c r="EQ64" i="20"/>
  <c r="EY64" i="20"/>
  <c r="FG64" i="20"/>
  <c r="I64" i="20"/>
  <c r="DF64" i="20"/>
  <c r="U64" i="20"/>
  <c r="CU64" i="20"/>
  <c r="AQ64" i="20"/>
  <c r="BG64" i="20"/>
  <c r="Z64" i="20"/>
  <c r="AP64" i="20"/>
  <c r="AX64" i="20"/>
  <c r="BF64" i="20"/>
  <c r="BN64" i="20"/>
  <c r="BV64" i="20"/>
  <c r="CD64" i="20"/>
  <c r="BZ64" i="20"/>
  <c r="EM64" i="20"/>
  <c r="BO64" i="20"/>
  <c r="FA64" i="20"/>
  <c r="AI64" i="20"/>
  <c r="AM217" i="20"/>
  <c r="AG94" i="20"/>
  <c r="DH94" i="20"/>
  <c r="CT64" i="20"/>
  <c r="DB64" i="20"/>
  <c r="DD64" i="20" s="1"/>
  <c r="DJ64" i="20"/>
  <c r="EJ64" i="20"/>
  <c r="N64" i="20" s="1"/>
  <c r="ER64" i="20"/>
  <c r="EZ64" i="20"/>
  <c r="EU64" i="20"/>
  <c r="BA64" i="20"/>
  <c r="CX64" i="20"/>
  <c r="AS64" i="20"/>
  <c r="A64" i="20"/>
  <c r="DG64" i="20"/>
  <c r="AU64" i="20"/>
  <c r="T64" i="20"/>
  <c r="CL64" i="20"/>
  <c r="BD64" i="20"/>
  <c r="R64" i="20"/>
  <c r="AO64" i="20"/>
  <c r="DK64" i="20"/>
  <c r="V64" i="20"/>
  <c r="BR64" i="20"/>
  <c r="J64" i="20"/>
  <c r="CM64" i="20"/>
  <c r="AR64" i="20"/>
  <c r="AZ64" i="20"/>
  <c r="BH64" i="20"/>
  <c r="EL64" i="20"/>
  <c r="ET64" i="20"/>
  <c r="FB64" i="20"/>
  <c r="W64" i="20"/>
  <c r="CE64" i="20"/>
  <c r="EN64" i="20"/>
  <c r="AT64" i="20"/>
  <c r="FC64" i="20"/>
  <c r="DE64" i="20" s="1"/>
  <c r="BI64" i="20"/>
  <c r="BT249" i="20"/>
  <c r="DI155" i="20"/>
  <c r="AA217" i="20"/>
  <c r="AN217" i="20"/>
  <c r="BU249" i="20"/>
  <c r="BM62" i="20"/>
  <c r="DZ62" i="20"/>
  <c r="AA155" i="20"/>
  <c r="CZ155" i="20"/>
  <c r="BX187" i="20"/>
  <c r="CO217" i="20"/>
  <c r="CZ94" i="20"/>
  <c r="L217" i="20"/>
  <c r="AK217" i="20"/>
  <c r="DU217" i="20"/>
  <c r="O155" i="20"/>
  <c r="DD155" i="20"/>
  <c r="AD155" i="20"/>
  <c r="CC94" i="20"/>
  <c r="CB94" i="20"/>
  <c r="BP187" i="20"/>
  <c r="CJ249" i="20"/>
  <c r="CF249" i="20"/>
  <c r="BY187" i="20"/>
  <c r="DD217" i="20"/>
  <c r="AM94" i="20"/>
  <c r="DX155" i="20"/>
  <c r="AJ94" i="20"/>
  <c r="DU155" i="20"/>
  <c r="DT155" i="20"/>
  <c r="EA155" i="20"/>
  <c r="AE155" i="20"/>
  <c r="DW217" i="20"/>
  <c r="DX217" i="20"/>
  <c r="EA62" i="20"/>
  <c r="CR187" i="20"/>
  <c r="BQ124" i="20"/>
  <c r="CG249" i="20"/>
  <c r="BL94" i="20"/>
  <c r="DR155" i="20"/>
  <c r="DQ155" i="20"/>
  <c r="N155" i="20"/>
  <c r="M155" i="20"/>
  <c r="CJ187" i="20"/>
  <c r="DE217" i="20"/>
  <c r="BX155" i="20"/>
  <c r="DQ217" i="20"/>
  <c r="AJ155" i="20"/>
  <c r="AN155" i="20"/>
  <c r="AB155" i="20"/>
  <c r="AH155" i="20"/>
  <c r="AD217" i="20"/>
  <c r="O217" i="20"/>
  <c r="AG155" i="20"/>
  <c r="AB217" i="20"/>
  <c r="AH217" i="20"/>
  <c r="L155" i="20"/>
  <c r="CV62" i="20"/>
  <c r="BT62" i="20"/>
  <c r="CW124" i="20"/>
  <c r="BY217" i="20"/>
  <c r="AK155" i="20"/>
  <c r="O62" i="20"/>
  <c r="AD62" i="20"/>
  <c r="CO155" i="20"/>
  <c r="BY155" i="20"/>
  <c r="CZ62" i="20"/>
  <c r="DW62" i="20"/>
  <c r="DA217" i="20"/>
  <c r="DI217" i="20"/>
  <c r="K155" i="20"/>
  <c r="CF187" i="20"/>
  <c r="AG217" i="20"/>
  <c r="AA62" i="20"/>
  <c r="BQ249" i="20"/>
  <c r="DR217" i="20"/>
  <c r="AK94" i="20"/>
  <c r="BM94" i="20"/>
  <c r="AE62" i="20"/>
  <c r="DX62" i="20"/>
  <c r="AJ217" i="20"/>
  <c r="DE155" i="20"/>
  <c r="AM155" i="20"/>
  <c r="CK249" i="20"/>
  <c r="BP249" i="20"/>
  <c r="AH62" i="20"/>
  <c r="BM249" i="20"/>
  <c r="BX62" i="20"/>
  <c r="CB62" i="20"/>
  <c r="CS94" i="20"/>
  <c r="CV249" i="20"/>
  <c r="CW62" i="20"/>
  <c r="CW249" i="20"/>
  <c r="N217" i="20"/>
  <c r="BL249" i="20"/>
  <c r="L62" i="20"/>
  <c r="CN124" i="20"/>
  <c r="BQ155" i="20"/>
  <c r="BM187" i="20"/>
  <c r="CO249" i="20"/>
  <c r="CB249" i="20"/>
  <c r="M7" i="33"/>
  <c r="Q7" i="29"/>
  <c r="E7" i="32"/>
  <c r="I7" i="32" s="1"/>
  <c r="Y22" i="29"/>
  <c r="Z21" i="29"/>
  <c r="Q7" i="32"/>
  <c r="X20" i="29"/>
  <c r="X22" i="29"/>
  <c r="M7" i="10"/>
  <c r="Y7" i="10"/>
  <c r="S7" i="10"/>
  <c r="I7" i="30"/>
  <c r="AC7" i="33"/>
  <c r="K7" i="29"/>
  <c r="AI7" i="10"/>
  <c r="W32" i="29"/>
  <c r="Y27" i="29"/>
  <c r="M29" i="29"/>
  <c r="L7" i="29"/>
  <c r="X27" i="29"/>
  <c r="X33" i="29"/>
  <c r="W27" i="29"/>
  <c r="W21" i="29"/>
  <c r="X29" i="29"/>
  <c r="G7" i="10"/>
  <c r="M30" i="29"/>
  <c r="W24" i="29"/>
  <c r="W22" i="29"/>
  <c r="G7" i="33"/>
  <c r="S7" i="33"/>
  <c r="AK7" i="10"/>
  <c r="Y7" i="33"/>
  <c r="Z26" i="29"/>
  <c r="Z27" i="29"/>
  <c r="Z28" i="29"/>
  <c r="Y26" i="29"/>
  <c r="X31" i="29"/>
  <c r="G7" i="32"/>
  <c r="AE7" i="10"/>
  <c r="W19" i="29"/>
  <c r="X21" i="29"/>
  <c r="H34" i="43"/>
  <c r="G7" i="29"/>
  <c r="Z20" i="29"/>
  <c r="Y31" i="29"/>
  <c r="Z32" i="29"/>
  <c r="Z22" i="29"/>
  <c r="W33" i="29"/>
  <c r="E7" i="30"/>
  <c r="W20" i="29"/>
  <c r="X30" i="29"/>
  <c r="W28" i="29"/>
  <c r="X32" i="29"/>
  <c r="Y19" i="29"/>
  <c r="M20" i="29"/>
  <c r="Y21" i="29"/>
  <c r="W30" i="29"/>
  <c r="M34" i="29"/>
  <c r="M22" i="29"/>
  <c r="Y20" i="29"/>
  <c r="Y28" i="29"/>
  <c r="Z29" i="29"/>
  <c r="H33" i="43"/>
  <c r="Z19" i="29"/>
  <c r="Z24" i="29"/>
  <c r="Z34" i="29"/>
  <c r="M21" i="29"/>
  <c r="Y33" i="29"/>
  <c r="H31" i="43"/>
  <c r="X34" i="29"/>
  <c r="M28" i="29"/>
  <c r="Y32" i="29"/>
  <c r="X26" i="29"/>
  <c r="X24" i="29"/>
  <c r="X19" i="29"/>
  <c r="BT217" i="20"/>
  <c r="CN155" i="20"/>
  <c r="CO187" i="20"/>
  <c r="CN249" i="20"/>
  <c r="CG94" i="20"/>
  <c r="AM62" i="20"/>
  <c r="DH62" i="20"/>
  <c r="DE62" i="20"/>
  <c r="CB124" i="20"/>
  <c r="BM124" i="20"/>
  <c r="CZ217" i="20"/>
  <c r="BQ217" i="20"/>
  <c r="BL187" i="20"/>
  <c r="BY249" i="20"/>
  <c r="BL217" i="20"/>
  <c r="CR249" i="20"/>
  <c r="DU62" i="20"/>
  <c r="AG62" i="20"/>
  <c r="CG124" i="20"/>
  <c r="CF124" i="20"/>
  <c r="AE217" i="20"/>
  <c r="CF217" i="20"/>
  <c r="M217" i="20"/>
  <c r="EA217" i="20"/>
  <c r="CK155" i="20"/>
  <c r="CJ155" i="20"/>
  <c r="BP94" i="20"/>
  <c r="BU94" i="20"/>
  <c r="CS249" i="20"/>
  <c r="BX249" i="20"/>
  <c r="CK187" i="20"/>
  <c r="CS62" i="20"/>
  <c r="CG187" i="20"/>
  <c r="CB155" i="20"/>
  <c r="CN217" i="20"/>
  <c r="CR155" i="20"/>
  <c r="CB217" i="20"/>
  <c r="BP62" i="20"/>
  <c r="BL62" i="20"/>
  <c r="BU124" i="20"/>
  <c r="CR124" i="20"/>
  <c r="BP124" i="20"/>
  <c r="CS124" i="20"/>
  <c r="CC217" i="20"/>
  <c r="BP217" i="20"/>
  <c r="CW217" i="20"/>
  <c r="BL155" i="20"/>
  <c r="BT155" i="20"/>
  <c r="CR94" i="20"/>
  <c r="FC125" i="20"/>
  <c r="EU125" i="20"/>
  <c r="EM125" i="20"/>
  <c r="DG125" i="20"/>
  <c r="CQ125" i="20"/>
  <c r="CA125" i="20"/>
  <c r="BK125" i="20"/>
  <c r="BC125" i="20"/>
  <c r="AU125" i="20"/>
  <c r="AI125" i="20"/>
  <c r="U125" i="20"/>
  <c r="FB125" i="20"/>
  <c r="ET125" i="20"/>
  <c r="EL125" i="20"/>
  <c r="DF125" i="20"/>
  <c r="CP125" i="20"/>
  <c r="BZ125" i="20"/>
  <c r="BJ125" i="20"/>
  <c r="BB125" i="20"/>
  <c r="AT125" i="20"/>
  <c r="AF125" i="20"/>
  <c r="T125" i="20"/>
  <c r="FA125" i="20"/>
  <c r="ES125" i="20"/>
  <c r="EK125" i="20"/>
  <c r="DC125" i="20"/>
  <c r="CM125" i="20"/>
  <c r="BW125" i="20"/>
  <c r="BI125" i="20"/>
  <c r="BA125" i="20"/>
  <c r="AS125" i="20"/>
  <c r="AC125" i="20"/>
  <c r="S125" i="20"/>
  <c r="EZ125" i="20"/>
  <c r="ER125" i="20"/>
  <c r="EJ125" i="20"/>
  <c r="DB125" i="20"/>
  <c r="CL125" i="20"/>
  <c r="BV125" i="20"/>
  <c r="BH125" i="20"/>
  <c r="AZ125" i="20"/>
  <c r="AR125" i="20"/>
  <c r="Z125" i="20"/>
  <c r="R125" i="20"/>
  <c r="FG125" i="20"/>
  <c r="EY125" i="20"/>
  <c r="EQ125" i="20"/>
  <c r="EI125" i="20"/>
  <c r="CY125" i="20"/>
  <c r="CI125" i="20"/>
  <c r="BS125" i="20"/>
  <c r="BG125" i="20"/>
  <c r="AY125" i="20"/>
  <c r="AQ125" i="20"/>
  <c r="Y125" i="20"/>
  <c r="Q125" i="20"/>
  <c r="FE125" i="20"/>
  <c r="EW125" i="20"/>
  <c r="EO125" i="20"/>
  <c r="DK125" i="20"/>
  <c r="CU125" i="20"/>
  <c r="CE125" i="20"/>
  <c r="BO125" i="20"/>
  <c r="BE125" i="20"/>
  <c r="AW125" i="20"/>
  <c r="AO125" i="20"/>
  <c r="W125" i="20"/>
  <c r="I125" i="20"/>
  <c r="EH125" i="20"/>
  <c r="BR125" i="20"/>
  <c r="X125" i="20"/>
  <c r="BN125" i="20"/>
  <c r="V125" i="20"/>
  <c r="FF125" i="20"/>
  <c r="BF125" i="20"/>
  <c r="J125" i="20"/>
  <c r="FD125" i="20"/>
  <c r="DJ125" i="20"/>
  <c r="BD125" i="20"/>
  <c r="H125" i="20"/>
  <c r="EX125" i="20"/>
  <c r="CX125" i="20"/>
  <c r="AX125" i="20"/>
  <c r="EV125" i="20"/>
  <c r="CT125" i="20"/>
  <c r="AV125" i="20"/>
  <c r="AP125" i="20"/>
  <c r="AL125" i="20"/>
  <c r="EP125" i="20"/>
  <c r="EN125" i="20"/>
  <c r="CH125" i="20"/>
  <c r="CD125" i="20"/>
  <c r="BQ62" i="20"/>
  <c r="CN62" i="20"/>
  <c r="BY62" i="20"/>
  <c r="CR62" i="20"/>
  <c r="CV124" i="20"/>
  <c r="BT124" i="20"/>
  <c r="CV217" i="20"/>
  <c r="BM217" i="20"/>
  <c r="F156" i="20"/>
  <c r="FF156" i="20"/>
  <c r="EX156" i="20"/>
  <c r="EP156" i="20"/>
  <c r="EH156" i="20"/>
  <c r="FC156" i="20"/>
  <c r="EU156" i="20"/>
  <c r="EM156" i="20"/>
  <c r="DG156" i="20"/>
  <c r="CQ156" i="20"/>
  <c r="CA156" i="20"/>
  <c r="BK156" i="20"/>
  <c r="BC156" i="20"/>
  <c r="AU156" i="20"/>
  <c r="AI156" i="20"/>
  <c r="U156" i="20"/>
  <c r="FB156" i="20"/>
  <c r="ER156" i="20"/>
  <c r="DF156" i="20"/>
  <c r="CM156" i="20"/>
  <c r="BV156" i="20"/>
  <c r="BG156" i="20"/>
  <c r="AX156" i="20"/>
  <c r="AO156" i="20"/>
  <c r="V156" i="20"/>
  <c r="FA156" i="20"/>
  <c r="EQ156" i="20"/>
  <c r="DC156" i="20"/>
  <c r="CL156" i="20"/>
  <c r="BS156" i="20"/>
  <c r="BF156" i="20"/>
  <c r="AW156" i="20"/>
  <c r="AL156" i="20"/>
  <c r="T156" i="20"/>
  <c r="EZ156" i="20"/>
  <c r="EO156" i="20"/>
  <c r="DB156" i="20"/>
  <c r="CI156" i="20"/>
  <c r="BR156" i="20"/>
  <c r="BE156" i="20"/>
  <c r="AV156" i="20"/>
  <c r="AF156" i="20"/>
  <c r="S156" i="20"/>
  <c r="EY156" i="20"/>
  <c r="EN156" i="20"/>
  <c r="CY156" i="20"/>
  <c r="CH156" i="20"/>
  <c r="BO156" i="20"/>
  <c r="BD156" i="20"/>
  <c r="AT156" i="20"/>
  <c r="AC156" i="20"/>
  <c r="R156" i="20"/>
  <c r="EW156" i="20"/>
  <c r="EL156" i="20"/>
  <c r="CX156" i="20"/>
  <c r="CE156" i="20"/>
  <c r="BN156" i="20"/>
  <c r="BB156" i="20"/>
  <c r="AS156" i="20"/>
  <c r="Z156" i="20"/>
  <c r="Q156" i="20"/>
  <c r="FE156" i="20"/>
  <c r="ET156" i="20"/>
  <c r="EJ156" i="20"/>
  <c r="DK156" i="20"/>
  <c r="CT156" i="20"/>
  <c r="BZ156" i="20"/>
  <c r="BI156" i="20"/>
  <c r="AZ156" i="20"/>
  <c r="AQ156" i="20"/>
  <c r="X156" i="20"/>
  <c r="I156" i="20"/>
  <c r="EV156" i="20"/>
  <c r="CD156" i="20"/>
  <c r="Y156" i="20"/>
  <c r="ES156" i="20"/>
  <c r="BW156" i="20"/>
  <c r="BX156" i="20" s="1"/>
  <c r="W156" i="20"/>
  <c r="EK156" i="20"/>
  <c r="BJ156" i="20"/>
  <c r="J156" i="20"/>
  <c r="EI156" i="20"/>
  <c r="BH156" i="20"/>
  <c r="H156" i="20"/>
  <c r="BA156" i="20"/>
  <c r="FG156" i="20"/>
  <c r="CU156" i="20"/>
  <c r="AR156" i="20"/>
  <c r="FD156" i="20"/>
  <c r="DJ156" i="20"/>
  <c r="CP156" i="20"/>
  <c r="AY156" i="20"/>
  <c r="AP156" i="20"/>
  <c r="CV155" i="20"/>
  <c r="CF94" i="20"/>
  <c r="BY124" i="20"/>
  <c r="BX124" i="20"/>
  <c r="CO124" i="20"/>
  <c r="CJ124" i="20"/>
  <c r="CR217" i="20"/>
  <c r="CS217" i="20"/>
  <c r="BU217" i="20"/>
  <c r="CW155" i="20"/>
  <c r="CC155" i="20"/>
  <c r="CV94" i="20"/>
  <c r="BT94" i="20"/>
  <c r="DZ217" i="20"/>
  <c r="CG62" i="20"/>
  <c r="CC124" i="20"/>
  <c r="CF155" i="20"/>
  <c r="CO94" i="20"/>
  <c r="CJ94" i="20"/>
  <c r="BX94" i="20"/>
  <c r="F63" i="20"/>
  <c r="EZ63" i="20"/>
  <c r="ER63" i="20"/>
  <c r="EJ63" i="20"/>
  <c r="DB63" i="20"/>
  <c r="CL63" i="20"/>
  <c r="BV63" i="20"/>
  <c r="BH63" i="20"/>
  <c r="AZ63" i="20"/>
  <c r="AR63" i="20"/>
  <c r="Z63" i="20"/>
  <c r="R63" i="20"/>
  <c r="FG63" i="20"/>
  <c r="EY63" i="20"/>
  <c r="EQ63" i="20"/>
  <c r="EI63" i="20"/>
  <c r="CY63" i="20"/>
  <c r="CI63" i="20"/>
  <c r="BS63" i="20"/>
  <c r="BG63" i="20"/>
  <c r="AY63" i="20"/>
  <c r="AQ63" i="20"/>
  <c r="Y63" i="20"/>
  <c r="Q63" i="20"/>
  <c r="FF63" i="20"/>
  <c r="EX63" i="20"/>
  <c r="EP63" i="20"/>
  <c r="EH63" i="20"/>
  <c r="CX63" i="20"/>
  <c r="CH63" i="20"/>
  <c r="BR63" i="20"/>
  <c r="BF63" i="20"/>
  <c r="AX63" i="20"/>
  <c r="AP63" i="20"/>
  <c r="X63" i="20"/>
  <c r="J63" i="20"/>
  <c r="FE63" i="20"/>
  <c r="EW63" i="20"/>
  <c r="EO63" i="20"/>
  <c r="DK63" i="20"/>
  <c r="CU63" i="20"/>
  <c r="CE63" i="20"/>
  <c r="BO63" i="20"/>
  <c r="BE63" i="20"/>
  <c r="AW63" i="20"/>
  <c r="AO63" i="20"/>
  <c r="W63" i="20"/>
  <c r="I63" i="20"/>
  <c r="FD63" i="20"/>
  <c r="EV63" i="20"/>
  <c r="EN63" i="20"/>
  <c r="DJ63" i="20"/>
  <c r="CT63" i="20"/>
  <c r="CD63" i="20"/>
  <c r="BN63" i="20"/>
  <c r="BD63" i="20"/>
  <c r="AV63" i="20"/>
  <c r="AL63" i="20"/>
  <c r="V63" i="20"/>
  <c r="H63" i="20"/>
  <c r="FB63" i="20"/>
  <c r="ET63" i="20"/>
  <c r="EL63" i="20"/>
  <c r="DF63" i="20"/>
  <c r="CP63" i="20"/>
  <c r="BZ63" i="20"/>
  <c r="BJ63" i="20"/>
  <c r="BB63" i="20"/>
  <c r="AT63" i="20"/>
  <c r="AF63" i="20"/>
  <c r="T63" i="20"/>
  <c r="EU63" i="20"/>
  <c r="CQ63" i="20"/>
  <c r="AU63" i="20"/>
  <c r="ES63" i="20"/>
  <c r="CM63" i="20"/>
  <c r="AS63" i="20"/>
  <c r="EM63" i="20"/>
  <c r="CA63" i="20"/>
  <c r="AI63" i="20"/>
  <c r="EK63" i="20"/>
  <c r="BW63" i="20"/>
  <c r="AC63" i="20"/>
  <c r="BK63" i="20"/>
  <c r="U63" i="20"/>
  <c r="BI63" i="20"/>
  <c r="S63" i="20"/>
  <c r="FC63" i="20"/>
  <c r="DG63" i="20"/>
  <c r="BC63" i="20"/>
  <c r="FA63" i="20"/>
  <c r="DC63" i="20"/>
  <c r="BA63" i="20"/>
  <c r="CF62" i="20"/>
  <c r="FE218" i="20"/>
  <c r="EW218" i="20"/>
  <c r="EO218" i="20"/>
  <c r="DK218" i="20"/>
  <c r="CU218" i="20"/>
  <c r="CE218" i="20"/>
  <c r="BO218" i="20"/>
  <c r="BE218" i="20"/>
  <c r="AW218" i="20"/>
  <c r="AO218" i="20"/>
  <c r="W218" i="20"/>
  <c r="I218" i="20"/>
  <c r="FD218" i="20"/>
  <c r="EV218" i="20"/>
  <c r="EN218" i="20"/>
  <c r="DJ218" i="20"/>
  <c r="CT218" i="20"/>
  <c r="CD218" i="20"/>
  <c r="BN218" i="20"/>
  <c r="BD218" i="20"/>
  <c r="AV218" i="20"/>
  <c r="AL218" i="20"/>
  <c r="V218" i="20"/>
  <c r="H218" i="20"/>
  <c r="FC218" i="20"/>
  <c r="EU218" i="20"/>
  <c r="EM218" i="20"/>
  <c r="DG218" i="20"/>
  <c r="CQ218" i="20"/>
  <c r="CA218" i="20"/>
  <c r="BK218" i="20"/>
  <c r="BC218" i="20"/>
  <c r="AU218" i="20"/>
  <c r="AI218" i="20"/>
  <c r="U218" i="20"/>
  <c r="FA218" i="20"/>
  <c r="ES218" i="20"/>
  <c r="EK218" i="20"/>
  <c r="DC218" i="20"/>
  <c r="CM218" i="20"/>
  <c r="BW218" i="20"/>
  <c r="BI218" i="20"/>
  <c r="BA218" i="20"/>
  <c r="AS218" i="20"/>
  <c r="AC218" i="20"/>
  <c r="S218" i="20"/>
  <c r="EY218" i="20"/>
  <c r="EI218" i="20"/>
  <c r="CY218" i="20"/>
  <c r="BS218" i="20"/>
  <c r="AY218" i="20"/>
  <c r="Y218" i="20"/>
  <c r="EX218" i="20"/>
  <c r="EH218" i="20"/>
  <c r="CX218" i="20"/>
  <c r="BR218" i="20"/>
  <c r="AX218" i="20"/>
  <c r="X218" i="20"/>
  <c r="ET218" i="20"/>
  <c r="CP218" i="20"/>
  <c r="BJ218" i="20"/>
  <c r="AT218" i="20"/>
  <c r="T218" i="20"/>
  <c r="EZ218" i="20"/>
  <c r="BH218" i="20"/>
  <c r="AF218" i="20"/>
  <c r="EQ218" i="20"/>
  <c r="DB218" i="20"/>
  <c r="BF218" i="20"/>
  <c r="R218" i="20"/>
  <c r="EP218" i="20"/>
  <c r="CL218" i="20"/>
  <c r="BB218" i="20"/>
  <c r="Q218" i="20"/>
  <c r="EL218" i="20"/>
  <c r="BV218" i="20"/>
  <c r="EJ218" i="20"/>
  <c r="BG218" i="20"/>
  <c r="AZ218" i="20"/>
  <c r="AR218" i="20"/>
  <c r="FG218" i="20"/>
  <c r="AQ218" i="20"/>
  <c r="FF218" i="20"/>
  <c r="AP218" i="20"/>
  <c r="FB218" i="20"/>
  <c r="Z218" i="20"/>
  <c r="ER218" i="20"/>
  <c r="J218" i="20"/>
  <c r="DF218" i="20"/>
  <c r="CI218" i="20"/>
  <c r="CH218" i="20"/>
  <c r="BZ218" i="20"/>
  <c r="F218" i="20"/>
  <c r="A218" i="20"/>
  <c r="BU155" i="20"/>
  <c r="BM155" i="20"/>
  <c r="BQ94" i="20"/>
  <c r="CN94" i="20"/>
  <c r="BY94" i="20"/>
  <c r="CK62" i="20"/>
  <c r="BU62" i="20"/>
  <c r="CC62" i="20"/>
  <c r="BL124" i="20"/>
  <c r="CG217" i="20"/>
  <c r="CK217" i="20"/>
  <c r="CJ217" i="20"/>
  <c r="BX217" i="20"/>
  <c r="BP155" i="20"/>
  <c r="CG155" i="20"/>
  <c r="CS155" i="20"/>
  <c r="CW94" i="20"/>
  <c r="AE94" i="20"/>
  <c r="DH187" i="20"/>
  <c r="AB187" i="20"/>
  <c r="AE187" i="20"/>
  <c r="AN62" i="20"/>
  <c r="N94" i="20"/>
  <c r="AK62" i="20"/>
  <c r="M62" i="20"/>
  <c r="L94" i="20"/>
  <c r="CZ187" i="20"/>
  <c r="DA62" i="20"/>
  <c r="N62" i="20"/>
  <c r="K62" i="20"/>
  <c r="DT62" i="20"/>
  <c r="DR62" i="20"/>
  <c r="AB62" i="20"/>
  <c r="AD94" i="20"/>
  <c r="AA94" i="20"/>
  <c r="AN94" i="20"/>
  <c r="DA94" i="20"/>
  <c r="DE94" i="20"/>
  <c r="O94" i="20"/>
  <c r="AA187" i="20"/>
  <c r="DI187" i="20"/>
  <c r="AB94" i="20"/>
  <c r="AH94" i="20"/>
  <c r="M94" i="20"/>
  <c r="DD62" i="20"/>
  <c r="AJ62" i="20"/>
  <c r="DQ62" i="20"/>
  <c r="N249" i="20"/>
  <c r="AD187" i="20"/>
  <c r="O249" i="20"/>
  <c r="AK187" i="20"/>
  <c r="DD187" i="20"/>
  <c r="A63" i="20"/>
  <c r="AL37" i="44" s="1"/>
  <c r="AJ249" i="20"/>
  <c r="K94" i="20"/>
  <c r="DI94" i="20"/>
  <c r="AJ187" i="20"/>
  <c r="AN249" i="20"/>
  <c r="AD249" i="20"/>
  <c r="DH249" i="20"/>
  <c r="M187" i="20"/>
  <c r="K187" i="20"/>
  <c r="CZ249" i="20"/>
  <c r="M249" i="20"/>
  <c r="AH249" i="20"/>
  <c r="EF249" i="20"/>
  <c r="EE249" i="20"/>
  <c r="AN187" i="20"/>
  <c r="AG249" i="20"/>
  <c r="L187" i="20"/>
  <c r="N187" i="20"/>
  <c r="AE249" i="20"/>
  <c r="AG187" i="20"/>
  <c r="DA187" i="20"/>
  <c r="DE187" i="20"/>
  <c r="DA249" i="20"/>
  <c r="DD249" i="20"/>
  <c r="O187" i="20"/>
  <c r="AB249" i="20"/>
  <c r="AH187" i="20"/>
  <c r="AM187" i="20"/>
  <c r="AA249" i="20"/>
  <c r="DE249" i="20"/>
  <c r="AK249" i="20"/>
  <c r="K249" i="20"/>
  <c r="L249" i="20"/>
  <c r="DI249" i="20"/>
  <c r="DH124" i="20"/>
  <c r="DI124" i="20"/>
  <c r="DA124" i="20"/>
  <c r="CZ124" i="20"/>
  <c r="M124" i="20"/>
  <c r="AK124" i="20"/>
  <c r="EA124" i="20"/>
  <c r="AD124" i="20"/>
  <c r="AE124" i="20"/>
  <c r="DQ124" i="20"/>
  <c r="DR124" i="20"/>
  <c r="N124" i="20"/>
  <c r="DT124" i="20"/>
  <c r="O124" i="20"/>
  <c r="AJ124" i="20"/>
  <c r="AA124" i="20"/>
  <c r="DX124" i="20"/>
  <c r="AH124" i="20"/>
  <c r="AB124" i="20"/>
  <c r="DZ124" i="20"/>
  <c r="F125" i="20"/>
  <c r="A125" i="20"/>
  <c r="AM124" i="20"/>
  <c r="K124" i="20"/>
  <c r="L124" i="20"/>
  <c r="AN124" i="20"/>
  <c r="DD124" i="20"/>
  <c r="DU124" i="20"/>
  <c r="AG124" i="20"/>
  <c r="DE124" i="20"/>
  <c r="DW124" i="20"/>
  <c r="H35" i="43"/>
  <c r="H36" i="43"/>
  <c r="AC9" i="33"/>
  <c r="E9" i="33"/>
  <c r="I9" i="33" s="1"/>
  <c r="G9" i="33"/>
  <c r="Y9" i="33"/>
  <c r="M9" i="33"/>
  <c r="Q9" i="33"/>
  <c r="U9" i="33" s="1"/>
  <c r="W9" i="33"/>
  <c r="AA9" i="33" s="1"/>
  <c r="K9" i="33"/>
  <c r="O9" i="33" s="1"/>
  <c r="S9" i="33"/>
  <c r="E8" i="32"/>
  <c r="X36" i="29"/>
  <c r="Z36" i="29"/>
  <c r="Y36" i="29"/>
  <c r="M36" i="29"/>
  <c r="W36" i="29"/>
  <c r="BM7" i="44"/>
  <c r="Y35" i="29"/>
  <c r="X35" i="29"/>
  <c r="W35" i="29"/>
  <c r="Z35" i="29"/>
  <c r="M35" i="29"/>
  <c r="CK189" i="20" l="1"/>
  <c r="AE190" i="20"/>
  <c r="AB190" i="20"/>
  <c r="AB218" i="20"/>
  <c r="CK63" i="20"/>
  <c r="BP127" i="20"/>
  <c r="CZ95" i="20"/>
  <c r="AE128" i="20"/>
  <c r="CC219" i="20"/>
  <c r="AM190" i="20"/>
  <c r="AN190" i="20"/>
  <c r="BU128" i="20"/>
  <c r="BT190" i="20"/>
  <c r="CV190" i="20"/>
  <c r="DD128" i="20"/>
  <c r="DH128" i="20"/>
  <c r="DI128" i="20"/>
  <c r="BQ190" i="20"/>
  <c r="CV128" i="20"/>
  <c r="CS128" i="20"/>
  <c r="CN190" i="20"/>
  <c r="BT128" i="20"/>
  <c r="BM190" i="20"/>
  <c r="BY190" i="20"/>
  <c r="CN128" i="20"/>
  <c r="O128" i="20"/>
  <c r="CW190" i="20"/>
  <c r="BY128" i="20"/>
  <c r="DI190" i="20"/>
  <c r="CC190" i="20"/>
  <c r="CZ127" i="20"/>
  <c r="AE189" i="20"/>
  <c r="O190" i="20"/>
  <c r="F221" i="20"/>
  <c r="A221" i="20"/>
  <c r="FA221" i="20"/>
  <c r="EK221" i="20"/>
  <c r="BA221" i="20"/>
  <c r="EZ221" i="20"/>
  <c r="CL221" i="20"/>
  <c r="W221" i="20"/>
  <c r="AF221" i="20"/>
  <c r="CX221" i="20"/>
  <c r="EL221" i="20"/>
  <c r="BJ221" i="20"/>
  <c r="BS221" i="20"/>
  <c r="AI221" i="20"/>
  <c r="DK221" i="20"/>
  <c r="FF221" i="20"/>
  <c r="CU221" i="20"/>
  <c r="BV221" i="20"/>
  <c r="AO221" i="20"/>
  <c r="CH221" i="20"/>
  <c r="CQ221" i="20"/>
  <c r="DJ221" i="20"/>
  <c r="I221" i="20"/>
  <c r="BH221" i="20"/>
  <c r="BI221" i="20"/>
  <c r="AS221" i="20"/>
  <c r="EU221" i="20"/>
  <c r="EP221" i="20"/>
  <c r="FG221" i="20"/>
  <c r="AT221" i="20"/>
  <c r="FB221" i="20"/>
  <c r="FD221" i="20"/>
  <c r="AX221" i="20"/>
  <c r="DB221" i="20"/>
  <c r="Y221" i="20"/>
  <c r="BB221" i="20"/>
  <c r="EX221" i="20"/>
  <c r="BW221" i="20"/>
  <c r="J221" i="20"/>
  <c r="K221" i="20" s="1"/>
  <c r="U221" i="20"/>
  <c r="Q221" i="20"/>
  <c r="ER221" i="20"/>
  <c r="BK221" i="20"/>
  <c r="BZ221" i="20"/>
  <c r="EI221" i="20"/>
  <c r="AP221" i="20"/>
  <c r="AL221" i="20"/>
  <c r="AZ221" i="20"/>
  <c r="AC221" i="20"/>
  <c r="EH221" i="20"/>
  <c r="AY221" i="20"/>
  <c r="BD221" i="20"/>
  <c r="DG221" i="20"/>
  <c r="BN221" i="20"/>
  <c r="ET221" i="20"/>
  <c r="X221" i="20"/>
  <c r="BE221" i="20"/>
  <c r="CT221" i="20"/>
  <c r="AR221" i="20"/>
  <c r="AQ221" i="20"/>
  <c r="FC221" i="20"/>
  <c r="CM221" i="20"/>
  <c r="DC221" i="20"/>
  <c r="AU221" i="20"/>
  <c r="EY221" i="20"/>
  <c r="EJ221" i="20"/>
  <c r="R221" i="20"/>
  <c r="CI221" i="20"/>
  <c r="CJ221" i="20" s="1"/>
  <c r="FE221" i="20"/>
  <c r="Z221" i="20"/>
  <c r="CD221" i="20"/>
  <c r="BO221" i="20"/>
  <c r="AV221" i="20"/>
  <c r="EM221" i="20"/>
  <c r="ES221" i="20"/>
  <c r="CP221" i="20"/>
  <c r="H221" i="20"/>
  <c r="BF221" i="20"/>
  <c r="EO221" i="20"/>
  <c r="EV221" i="20"/>
  <c r="CA221" i="20"/>
  <c r="AW221" i="20"/>
  <c r="BC221" i="20"/>
  <c r="CE221" i="20"/>
  <c r="S221" i="20"/>
  <c r="BG221" i="20"/>
  <c r="V221" i="20"/>
  <c r="CY221" i="20"/>
  <c r="EQ221" i="20"/>
  <c r="DF221" i="20"/>
  <c r="BR221" i="20"/>
  <c r="BU221" i="20" s="1"/>
  <c r="EN221" i="20"/>
  <c r="EW221" i="20"/>
  <c r="T221" i="20"/>
  <c r="AG128" i="20"/>
  <c r="K189" i="20"/>
  <c r="AJ189" i="20"/>
  <c r="AK190" i="20"/>
  <c r="AA128" i="20"/>
  <c r="CJ128" i="20"/>
  <c r="K190" i="20"/>
  <c r="L128" i="20"/>
  <c r="DE190" i="20"/>
  <c r="DH190" i="20"/>
  <c r="CF190" i="20"/>
  <c r="M190" i="20"/>
  <c r="BL190" i="20"/>
  <c r="AH190" i="20"/>
  <c r="BX190" i="20"/>
  <c r="N128" i="20"/>
  <c r="M128" i="20"/>
  <c r="L190" i="20"/>
  <c r="CZ190" i="20"/>
  <c r="CG190" i="20"/>
  <c r="CR190" i="20"/>
  <c r="BU190" i="20"/>
  <c r="DD190" i="20"/>
  <c r="K128" i="20"/>
  <c r="CJ190" i="20"/>
  <c r="AG190" i="20"/>
  <c r="BP190" i="20"/>
  <c r="N190" i="20"/>
  <c r="CK190" i="20"/>
  <c r="AJ190" i="20"/>
  <c r="AD190" i="20"/>
  <c r="F159" i="20"/>
  <c r="BG159" i="20"/>
  <c r="CU159" i="20"/>
  <c r="CX159" i="20"/>
  <c r="DC159" i="20"/>
  <c r="DF159" i="20"/>
  <c r="T159" i="20"/>
  <c r="CQ159" i="20"/>
  <c r="ER159" i="20"/>
  <c r="BH159" i="20"/>
  <c r="ET159" i="20"/>
  <c r="CT159" i="20"/>
  <c r="BD159" i="20"/>
  <c r="AQ159" i="20"/>
  <c r="EK159" i="20"/>
  <c r="EM159" i="20"/>
  <c r="EN159" i="20"/>
  <c r="ES159" i="20"/>
  <c r="DJ159" i="20"/>
  <c r="V159" i="20"/>
  <c r="BN159" i="20"/>
  <c r="R159" i="20"/>
  <c r="AX159" i="20"/>
  <c r="Z159" i="20"/>
  <c r="DG159" i="20"/>
  <c r="A159" i="20"/>
  <c r="BJ159" i="20"/>
  <c r="FD159" i="20"/>
  <c r="BB159" i="20"/>
  <c r="CE159" i="20"/>
  <c r="CD159" i="20"/>
  <c r="AR159" i="20"/>
  <c r="EI159" i="20"/>
  <c r="EY159" i="20"/>
  <c r="EJ159" i="20"/>
  <c r="EW159" i="20"/>
  <c r="AW159" i="20"/>
  <c r="AL159" i="20"/>
  <c r="CP159" i="20"/>
  <c r="AC159" i="20"/>
  <c r="DK159" i="20"/>
  <c r="AI159" i="20"/>
  <c r="I159" i="20"/>
  <c r="EZ159" i="20"/>
  <c r="CW159" i="20" s="1"/>
  <c r="AP159" i="20"/>
  <c r="H159" i="20"/>
  <c r="BF159" i="20"/>
  <c r="BS159" i="20"/>
  <c r="EH159" i="20"/>
  <c r="BI159" i="20"/>
  <c r="EU159" i="20"/>
  <c r="CH159" i="20"/>
  <c r="EV159" i="20"/>
  <c r="Y159" i="20"/>
  <c r="AM159" i="20" s="1"/>
  <c r="BV159" i="20"/>
  <c r="EP159" i="20"/>
  <c r="X159" i="20"/>
  <c r="EQ159" i="20"/>
  <c r="EL159" i="20"/>
  <c r="CM159" i="20"/>
  <c r="FC159" i="20"/>
  <c r="J159" i="20"/>
  <c r="S159" i="20"/>
  <c r="U159" i="20"/>
  <c r="AV159" i="20"/>
  <c r="FG159" i="20"/>
  <c r="BK159" i="20"/>
  <c r="BL159" i="20" s="1"/>
  <c r="CI159" i="20"/>
  <c r="CJ159" i="20" s="1"/>
  <c r="FF159" i="20"/>
  <c r="DB159" i="20"/>
  <c r="DD159" i="20" s="1"/>
  <c r="BC159" i="20"/>
  <c r="FA159" i="20"/>
  <c r="BR159" i="20"/>
  <c r="BZ159" i="20"/>
  <c r="AF159" i="20"/>
  <c r="EX159" i="20"/>
  <c r="EO159" i="20"/>
  <c r="AS159" i="20"/>
  <c r="AT159" i="20"/>
  <c r="AY159" i="20"/>
  <c r="BA159" i="20"/>
  <c r="CY159" i="20"/>
  <c r="Q159" i="20"/>
  <c r="AO159" i="20"/>
  <c r="FB159" i="20"/>
  <c r="FE159" i="20"/>
  <c r="BE159" i="20"/>
  <c r="AZ159" i="20"/>
  <c r="BO159" i="20"/>
  <c r="BW159" i="20"/>
  <c r="W159" i="20"/>
  <c r="AU159" i="20"/>
  <c r="CA159" i="20"/>
  <c r="CL159" i="20"/>
  <c r="CB127" i="20"/>
  <c r="BM128" i="20"/>
  <c r="CB128" i="20"/>
  <c r="AJ128" i="20"/>
  <c r="AN128" i="20"/>
  <c r="BL128" i="20"/>
  <c r="AK128" i="20"/>
  <c r="BQ128" i="20"/>
  <c r="CG128" i="20"/>
  <c r="CC128" i="20"/>
  <c r="AB128" i="20"/>
  <c r="DA128" i="20"/>
  <c r="CF128" i="20"/>
  <c r="CR128" i="20"/>
  <c r="AM128" i="20"/>
  <c r="CW128" i="20"/>
  <c r="AH128" i="20"/>
  <c r="AD128" i="20"/>
  <c r="CK128" i="20"/>
  <c r="CO128" i="20"/>
  <c r="DE128" i="20"/>
  <c r="CZ128" i="20"/>
  <c r="B97" i="20"/>
  <c r="M11" i="31" s="1"/>
  <c r="F66" i="20"/>
  <c r="BW66" i="20"/>
  <c r="CM66" i="20"/>
  <c r="J66" i="20"/>
  <c r="U66" i="20"/>
  <c r="I66" i="20"/>
  <c r="EZ66" i="20"/>
  <c r="EI66" i="20"/>
  <c r="CX66" i="20"/>
  <c r="AF66" i="20"/>
  <c r="DG66" i="20"/>
  <c r="Z66" i="20"/>
  <c r="R66" i="20"/>
  <c r="EH66" i="20"/>
  <c r="L66" i="20" s="1"/>
  <c r="EL66" i="20"/>
  <c r="BA66" i="20"/>
  <c r="BI66" i="20"/>
  <c r="Y66" i="20"/>
  <c r="BV66" i="20"/>
  <c r="CH66" i="20"/>
  <c r="AL66" i="20"/>
  <c r="FD66" i="20"/>
  <c r="AU66" i="20"/>
  <c r="AW66" i="20"/>
  <c r="AO66" i="20"/>
  <c r="EX66" i="20"/>
  <c r="FB66" i="20"/>
  <c r="DC66" i="20"/>
  <c r="ET66" i="20"/>
  <c r="EW66" i="20"/>
  <c r="FG66" i="20"/>
  <c r="ER66" i="20"/>
  <c r="AX66" i="20"/>
  <c r="AZ66" i="20"/>
  <c r="CP66" i="20"/>
  <c r="X66" i="20"/>
  <c r="FE66" i="20"/>
  <c r="AQ66" i="20"/>
  <c r="AY66" i="20"/>
  <c r="EP66" i="20"/>
  <c r="AC66" i="20"/>
  <c r="BS66" i="20"/>
  <c r="Q66" i="20"/>
  <c r="BN66" i="20"/>
  <c r="AV66" i="20"/>
  <c r="T66" i="20"/>
  <c r="V66" i="20"/>
  <c r="CI66" i="20"/>
  <c r="CA66" i="20"/>
  <c r="CE66" i="20"/>
  <c r="CU66" i="20"/>
  <c r="FF66" i="20"/>
  <c r="BO66" i="20"/>
  <c r="EO66" i="20"/>
  <c r="EY66" i="20"/>
  <c r="CY66" i="20"/>
  <c r="EJ66" i="20"/>
  <c r="DB66" i="20"/>
  <c r="EV66" i="20"/>
  <c r="EN66" i="20"/>
  <c r="EK66" i="20"/>
  <c r="EM66" i="20"/>
  <c r="S66" i="20"/>
  <c r="BB66" i="20"/>
  <c r="BK66" i="20"/>
  <c r="H66" i="20"/>
  <c r="BH66" i="20"/>
  <c r="BF66" i="20"/>
  <c r="CQ66" i="20"/>
  <c r="BR66" i="20"/>
  <c r="BJ66" i="20"/>
  <c r="A66" i="20"/>
  <c r="FA66" i="20"/>
  <c r="FC66" i="20"/>
  <c r="DK66" i="20"/>
  <c r="EU66" i="20"/>
  <c r="DJ66" i="20"/>
  <c r="DF66" i="20"/>
  <c r="AP66" i="20"/>
  <c r="EQ66" i="20"/>
  <c r="BZ66" i="20"/>
  <c r="AR66" i="20"/>
  <c r="AI66" i="20"/>
  <c r="AS66" i="20"/>
  <c r="BG66" i="20"/>
  <c r="ES66" i="20"/>
  <c r="CD66" i="20"/>
  <c r="W66" i="20"/>
  <c r="AT66" i="20"/>
  <c r="BC66" i="20"/>
  <c r="BE66" i="20"/>
  <c r="BD66" i="20"/>
  <c r="CT66" i="20"/>
  <c r="CL66" i="20"/>
  <c r="CO127" i="20"/>
  <c r="BM189" i="20"/>
  <c r="CB189" i="20"/>
  <c r="BL189" i="20"/>
  <c r="AD127" i="20"/>
  <c r="CG127" i="20"/>
  <c r="AJ127" i="20"/>
  <c r="AM189" i="20"/>
  <c r="DH189" i="20"/>
  <c r="AM127" i="20"/>
  <c r="CR189" i="20"/>
  <c r="AN127" i="20"/>
  <c r="CN189" i="20"/>
  <c r="BY189" i="20"/>
  <c r="CS189" i="20"/>
  <c r="BP95" i="20"/>
  <c r="AA189" i="20"/>
  <c r="L219" i="20"/>
  <c r="DD127" i="20"/>
  <c r="L189" i="20"/>
  <c r="BP189" i="20"/>
  <c r="CF189" i="20"/>
  <c r="DE189" i="20"/>
  <c r="CC127" i="20"/>
  <c r="CZ189" i="20"/>
  <c r="DI189" i="20"/>
  <c r="DA189" i="20"/>
  <c r="BU127" i="20"/>
  <c r="AG189" i="20"/>
  <c r="CG189" i="20"/>
  <c r="F220" i="20"/>
  <c r="A220" i="20"/>
  <c r="AL220" i="20"/>
  <c r="BZ220" i="20"/>
  <c r="FD220" i="20"/>
  <c r="BV220" i="20"/>
  <c r="ER220" i="20"/>
  <c r="BE220" i="20"/>
  <c r="EP220" i="20"/>
  <c r="AW220" i="20"/>
  <c r="EI220" i="20"/>
  <c r="CM220" i="20"/>
  <c r="CE220" i="20"/>
  <c r="BO220" i="20"/>
  <c r="AQ220" i="20"/>
  <c r="V220" i="20"/>
  <c r="BA220" i="20"/>
  <c r="EL220" i="20"/>
  <c r="AC220" i="20"/>
  <c r="AT220" i="20"/>
  <c r="FG220" i="20"/>
  <c r="BN220" i="20"/>
  <c r="AU220" i="20"/>
  <c r="EO220" i="20"/>
  <c r="AV220" i="20"/>
  <c r="EH220" i="20"/>
  <c r="S220" i="20"/>
  <c r="J220" i="20"/>
  <c r="EZ220" i="20"/>
  <c r="EQ220" i="20"/>
  <c r="BH220" i="20"/>
  <c r="CX220" i="20"/>
  <c r="BI220" i="20"/>
  <c r="BR220" i="20"/>
  <c r="CP220" i="20"/>
  <c r="Q220" i="20"/>
  <c r="EY220" i="20"/>
  <c r="Z220" i="20"/>
  <c r="BK220" i="20"/>
  <c r="CY220" i="20"/>
  <c r="CZ220" i="20" s="1"/>
  <c r="CL220" i="20"/>
  <c r="CD220" i="20"/>
  <c r="EM220" i="20"/>
  <c r="AX220" i="20"/>
  <c r="ET220" i="20"/>
  <c r="EV220" i="20"/>
  <c r="EN220" i="20"/>
  <c r="FE220" i="20"/>
  <c r="H220" i="20"/>
  <c r="EK220" i="20"/>
  <c r="T220" i="20"/>
  <c r="W220" i="20"/>
  <c r="BC220" i="20"/>
  <c r="R220" i="20"/>
  <c r="I220" i="20"/>
  <c r="EX220" i="20"/>
  <c r="CT220" i="20"/>
  <c r="FC220" i="20"/>
  <c r="U220" i="20"/>
  <c r="FB220" i="20"/>
  <c r="FF220" i="20"/>
  <c r="CA220" i="20"/>
  <c r="EW220" i="20"/>
  <c r="BG220" i="20"/>
  <c r="DG220" i="20"/>
  <c r="DK220" i="20"/>
  <c r="DC220" i="20"/>
  <c r="AO220" i="20"/>
  <c r="Y220" i="20"/>
  <c r="BB220" i="20"/>
  <c r="BJ220" i="20"/>
  <c r="AS220" i="20"/>
  <c r="FA220" i="20"/>
  <c r="AZ220" i="20"/>
  <c r="BS220" i="20"/>
  <c r="EJ220" i="20"/>
  <c r="CU220" i="20"/>
  <c r="AY220" i="20"/>
  <c r="DB220" i="20"/>
  <c r="AF220" i="20"/>
  <c r="X220" i="20"/>
  <c r="DF220" i="20"/>
  <c r="CH220" i="20"/>
  <c r="BW220" i="20"/>
  <c r="ES220" i="20"/>
  <c r="AR220" i="20"/>
  <c r="BF220" i="20"/>
  <c r="AI220" i="20"/>
  <c r="DJ220" i="20"/>
  <c r="AP220" i="20"/>
  <c r="CQ220" i="20"/>
  <c r="CR220" i="20" s="1"/>
  <c r="CI220" i="20"/>
  <c r="EU220" i="20"/>
  <c r="BD220" i="20"/>
  <c r="O189" i="20"/>
  <c r="CW127" i="20"/>
  <c r="CW189" i="20"/>
  <c r="BU189" i="20"/>
  <c r="BT127" i="20"/>
  <c r="BQ189" i="20"/>
  <c r="AD189" i="20"/>
  <c r="AB189" i="20"/>
  <c r="DD189" i="20"/>
  <c r="CV189" i="20"/>
  <c r="BX189" i="20"/>
  <c r="AK189" i="20"/>
  <c r="CC189" i="20"/>
  <c r="DH127" i="20"/>
  <c r="AN189" i="20"/>
  <c r="AH189" i="20"/>
  <c r="M189" i="20"/>
  <c r="F31" i="31"/>
  <c r="G24" i="31"/>
  <c r="L10" i="31"/>
  <c r="DE127" i="20"/>
  <c r="L127" i="20"/>
  <c r="N26" i="31"/>
  <c r="I20" i="31"/>
  <c r="H21" i="31"/>
  <c r="AH127" i="20"/>
  <c r="F22" i="31"/>
  <c r="M24" i="31"/>
  <c r="H13" i="31"/>
  <c r="M127" i="20"/>
  <c r="O127" i="20"/>
  <c r="F158" i="20"/>
  <c r="CM158" i="20"/>
  <c r="J158" i="20"/>
  <c r="EN158" i="20"/>
  <c r="V158" i="20"/>
  <c r="DK158" i="20"/>
  <c r="EZ158" i="20"/>
  <c r="BN158" i="20"/>
  <c r="EQ158" i="20"/>
  <c r="EX158" i="20"/>
  <c r="EO158" i="20"/>
  <c r="BC158" i="20"/>
  <c r="T158" i="20"/>
  <c r="A158" i="20"/>
  <c r="AS158" i="20"/>
  <c r="S158" i="20"/>
  <c r="BA158" i="20"/>
  <c r="EU158" i="20"/>
  <c r="BV158" i="20"/>
  <c r="EY158" i="20"/>
  <c r="FF158" i="20"/>
  <c r="EW158" i="20"/>
  <c r="BK158" i="20"/>
  <c r="AR158" i="20"/>
  <c r="AI158" i="20"/>
  <c r="FA158" i="20"/>
  <c r="BO158" i="20"/>
  <c r="AT158" i="20"/>
  <c r="BZ158" i="20"/>
  <c r="CD158" i="20"/>
  <c r="FG158" i="20"/>
  <c r="H158" i="20"/>
  <c r="FE158" i="20"/>
  <c r="BS158" i="20"/>
  <c r="AZ158" i="20"/>
  <c r="CL158" i="20"/>
  <c r="BG158" i="20"/>
  <c r="AQ158" i="20"/>
  <c r="CU158" i="20"/>
  <c r="BR158" i="20"/>
  <c r="DF158" i="20"/>
  <c r="I158" i="20"/>
  <c r="Q158" i="20"/>
  <c r="X158" i="20"/>
  <c r="CA158" i="20"/>
  <c r="CB158" i="20" s="1"/>
  <c r="BH158" i="20"/>
  <c r="CT158" i="20"/>
  <c r="CV158" i="20" s="1"/>
  <c r="R158" i="20"/>
  <c r="CH158" i="20"/>
  <c r="BJ158" i="20"/>
  <c r="EK158" i="20"/>
  <c r="CX158" i="20"/>
  <c r="ES158" i="20"/>
  <c r="Y158" i="20"/>
  <c r="AF158" i="20"/>
  <c r="CI158" i="20"/>
  <c r="EL158" i="20"/>
  <c r="DB158" i="20"/>
  <c r="Z158" i="20"/>
  <c r="AO158" i="20"/>
  <c r="EV158" i="20"/>
  <c r="CP158" i="20"/>
  <c r="FD158" i="20"/>
  <c r="EM158" i="20"/>
  <c r="AC158" i="20"/>
  <c r="AV158" i="20"/>
  <c r="CQ158" i="20"/>
  <c r="ET158" i="20"/>
  <c r="DJ158" i="20"/>
  <c r="AP158" i="20"/>
  <c r="AW158" i="20"/>
  <c r="BD158" i="20"/>
  <c r="AL158" i="20"/>
  <c r="U158" i="20"/>
  <c r="AY158" i="20"/>
  <c r="BB158" i="20"/>
  <c r="CY158" i="20"/>
  <c r="FB158" i="20"/>
  <c r="EJ158" i="20"/>
  <c r="AX158" i="20"/>
  <c r="BE158" i="20"/>
  <c r="EH158" i="20"/>
  <c r="L158" i="20" s="1"/>
  <c r="DG158" i="20"/>
  <c r="BI158" i="20"/>
  <c r="FC158" i="20"/>
  <c r="BW158" i="20"/>
  <c r="DC158" i="20"/>
  <c r="CE158" i="20"/>
  <c r="W158" i="20"/>
  <c r="ER158" i="20"/>
  <c r="BF158" i="20"/>
  <c r="EI158" i="20"/>
  <c r="EP158" i="20"/>
  <c r="AU158" i="20"/>
  <c r="O17" i="31"/>
  <c r="K23" i="31"/>
  <c r="E34" i="31"/>
  <c r="BM127" i="20"/>
  <c r="N127" i="20"/>
  <c r="BL127" i="20"/>
  <c r="CS127" i="20"/>
  <c r="DA127" i="20"/>
  <c r="AB127" i="20"/>
  <c r="CR127" i="20"/>
  <c r="AA127" i="20"/>
  <c r="AE127" i="20"/>
  <c r="BQ127" i="20"/>
  <c r="CK127" i="20"/>
  <c r="CF127" i="20"/>
  <c r="AJ156" i="20"/>
  <c r="BY127" i="20"/>
  <c r="CN127" i="20"/>
  <c r="CJ127" i="20"/>
  <c r="DI127" i="20"/>
  <c r="AK127" i="20"/>
  <c r="AG127" i="20"/>
  <c r="K127" i="20"/>
  <c r="BX127" i="20"/>
  <c r="AJ95" i="20"/>
  <c r="A96" i="20"/>
  <c r="AQ96" i="20"/>
  <c r="CE96" i="20"/>
  <c r="DK96" i="20"/>
  <c r="ES96" i="20"/>
  <c r="AS96" i="20"/>
  <c r="CH96" i="20"/>
  <c r="ET96" i="20"/>
  <c r="FA96" i="20"/>
  <c r="CX96" i="20"/>
  <c r="AY96" i="20"/>
  <c r="CM96" i="20"/>
  <c r="ED96" i="20"/>
  <c r="EU96" i="20"/>
  <c r="U96" i="20"/>
  <c r="FB96" i="20"/>
  <c r="J96" i="20"/>
  <c r="BA96" i="20"/>
  <c r="CP96" i="20"/>
  <c r="EE96" i="20"/>
  <c r="EV96" i="20"/>
  <c r="S96" i="20"/>
  <c r="BI96" i="20"/>
  <c r="AC96" i="20"/>
  <c r="BO96" i="20"/>
  <c r="DC96" i="20"/>
  <c r="EM96" i="20"/>
  <c r="FC96" i="20"/>
  <c r="BG96" i="20"/>
  <c r="EK96" i="20"/>
  <c r="EL96" i="20"/>
  <c r="AB96" i="20" s="1"/>
  <c r="AI96" i="20"/>
  <c r="BW96" i="20"/>
  <c r="DF96" i="20"/>
  <c r="EN96" i="20"/>
  <c r="FD96" i="20"/>
  <c r="CU96" i="20"/>
  <c r="CD96" i="20"/>
  <c r="I96" i="20"/>
  <c r="Y96" i="20"/>
  <c r="AV96" i="20"/>
  <c r="CY96" i="20"/>
  <c r="CZ96" i="20" s="1"/>
  <c r="W96" i="20"/>
  <c r="BH96" i="20"/>
  <c r="EZ96" i="20"/>
  <c r="BV96" i="20"/>
  <c r="FG96" i="20"/>
  <c r="Q96" i="20"/>
  <c r="AF96" i="20"/>
  <c r="CQ96" i="20"/>
  <c r="BZ96" i="20"/>
  <c r="AZ96" i="20"/>
  <c r="ER96" i="20"/>
  <c r="BN96" i="20"/>
  <c r="EY96" i="20"/>
  <c r="H96" i="20"/>
  <c r="X96" i="20"/>
  <c r="CI96" i="20"/>
  <c r="BR96" i="20"/>
  <c r="AR96" i="20"/>
  <c r="DJ96" i="20"/>
  <c r="AX96" i="20"/>
  <c r="EI96" i="20"/>
  <c r="M96" i="20" s="1"/>
  <c r="EX96" i="20"/>
  <c r="EW96" i="20"/>
  <c r="BS96" i="20"/>
  <c r="BB96" i="20"/>
  <c r="DB96" i="20"/>
  <c r="DE96" i="20" s="1"/>
  <c r="AP96" i="20"/>
  <c r="BE96" i="20"/>
  <c r="EP96" i="20"/>
  <c r="EO96" i="20"/>
  <c r="BK96" i="20"/>
  <c r="AT96" i="20"/>
  <c r="EJ96" i="20"/>
  <c r="BF96" i="20"/>
  <c r="EQ96" i="20"/>
  <c r="FF96" i="20"/>
  <c r="FE96" i="20"/>
  <c r="CA96" i="20"/>
  <c r="BJ96" i="20"/>
  <c r="T96" i="20"/>
  <c r="CT96" i="20"/>
  <c r="Z96" i="20"/>
  <c r="AW96" i="20"/>
  <c r="EH96" i="20"/>
  <c r="EF96" i="20"/>
  <c r="BC96" i="20"/>
  <c r="AL96" i="20"/>
  <c r="CL96" i="20"/>
  <c r="R96" i="20"/>
  <c r="AO96" i="20"/>
  <c r="BD96" i="20"/>
  <c r="DG96" i="20"/>
  <c r="AU96" i="20"/>
  <c r="V96" i="20"/>
  <c r="AG219" i="20"/>
  <c r="DI219" i="20"/>
  <c r="CV219" i="20"/>
  <c r="F65" i="20"/>
  <c r="BA65" i="20"/>
  <c r="EU65" i="20"/>
  <c r="CQ65" i="20"/>
  <c r="X65" i="20"/>
  <c r="BV65" i="20"/>
  <c r="DB65" i="20"/>
  <c r="CH65" i="20"/>
  <c r="EJ65" i="20"/>
  <c r="DK65" i="20"/>
  <c r="AL65" i="20"/>
  <c r="AS65" i="20"/>
  <c r="EQ65" i="20"/>
  <c r="Y65" i="20"/>
  <c r="FD65" i="20"/>
  <c r="CI65" i="20"/>
  <c r="FF65" i="20"/>
  <c r="AP65" i="20"/>
  <c r="ES65" i="20"/>
  <c r="BB65" i="20"/>
  <c r="BF65" i="20"/>
  <c r="AY65" i="20"/>
  <c r="AQ65" i="20"/>
  <c r="EL65" i="20"/>
  <c r="FB65" i="20"/>
  <c r="EY65" i="20"/>
  <c r="BZ65" i="20"/>
  <c r="EV65" i="20"/>
  <c r="FE65" i="20"/>
  <c r="BD65" i="20"/>
  <c r="BO65" i="20"/>
  <c r="CU65" i="20"/>
  <c r="EP65" i="20"/>
  <c r="DJ65" i="20"/>
  <c r="DG65" i="20"/>
  <c r="FG65" i="20"/>
  <c r="Q65" i="20"/>
  <c r="CM65" i="20"/>
  <c r="AZ65" i="20"/>
  <c r="BR65" i="20"/>
  <c r="CA65" i="20"/>
  <c r="AU65" i="20"/>
  <c r="ER65" i="20"/>
  <c r="AV65" i="20"/>
  <c r="EO65" i="20"/>
  <c r="AK65" i="20" s="1"/>
  <c r="AX65" i="20"/>
  <c r="V65" i="20"/>
  <c r="A65" i="20"/>
  <c r="AC65" i="20"/>
  <c r="BE65" i="20"/>
  <c r="S65" i="20"/>
  <c r="CE65" i="20"/>
  <c r="AR65" i="20"/>
  <c r="EN65" i="20"/>
  <c r="CP65" i="20"/>
  <c r="BN65" i="20"/>
  <c r="W65" i="20"/>
  <c r="BK65" i="20"/>
  <c r="EH65" i="20"/>
  <c r="AO65" i="20"/>
  <c r="AW65" i="20"/>
  <c r="ET65" i="20"/>
  <c r="CL65" i="20"/>
  <c r="J65" i="20"/>
  <c r="FA65" i="20"/>
  <c r="BJ65" i="20"/>
  <c r="AI65" i="20"/>
  <c r="EX65" i="20"/>
  <c r="BH65" i="20"/>
  <c r="DF65" i="20"/>
  <c r="EI65" i="20"/>
  <c r="EM65" i="20"/>
  <c r="U65" i="20"/>
  <c r="R65" i="20"/>
  <c r="CD65" i="20"/>
  <c r="BW65" i="20"/>
  <c r="T65" i="20"/>
  <c r="Z65" i="20"/>
  <c r="EW65" i="20"/>
  <c r="EK65" i="20"/>
  <c r="AT65" i="20"/>
  <c r="BC65" i="20"/>
  <c r="FC65" i="20"/>
  <c r="H65" i="20"/>
  <c r="BI65" i="20"/>
  <c r="AF65" i="20"/>
  <c r="I65" i="20"/>
  <c r="M65" i="20" s="1"/>
  <c r="EZ65" i="20"/>
  <c r="DC65" i="20"/>
  <c r="CY65" i="20"/>
  <c r="BS65" i="20"/>
  <c r="BG65" i="20"/>
  <c r="CT65" i="20"/>
  <c r="CX65" i="20"/>
  <c r="CG219" i="20"/>
  <c r="DH219" i="20"/>
  <c r="CF219" i="20"/>
  <c r="CO95" i="20"/>
  <c r="DE126" i="20"/>
  <c r="AK219" i="20"/>
  <c r="CC64" i="20"/>
  <c r="BU95" i="20"/>
  <c r="AA126" i="20"/>
  <c r="DA64" i="20"/>
  <c r="CG95" i="20"/>
  <c r="AB126" i="20"/>
  <c r="DH157" i="20"/>
  <c r="AM219" i="20"/>
  <c r="AN219" i="20"/>
  <c r="BX126" i="20"/>
  <c r="BT157" i="20"/>
  <c r="CJ219" i="20"/>
  <c r="M219" i="20"/>
  <c r="CO157" i="20"/>
  <c r="AN157" i="20"/>
  <c r="AM188" i="20"/>
  <c r="CS219" i="20"/>
  <c r="DD157" i="20"/>
  <c r="K157" i="20"/>
  <c r="AJ219" i="20"/>
  <c r="AM157" i="20"/>
  <c r="CB219" i="20"/>
  <c r="DI95" i="20"/>
  <c r="DA219" i="20"/>
  <c r="CR63" i="20"/>
  <c r="AK63" i="20"/>
  <c r="N156" i="20"/>
  <c r="AM95" i="20"/>
  <c r="CC188" i="20"/>
  <c r="BX219" i="20"/>
  <c r="AA188" i="20"/>
  <c r="AB63" i="20"/>
  <c r="AH126" i="20"/>
  <c r="AE188" i="20"/>
  <c r="AE219" i="20"/>
  <c r="CV95" i="20"/>
  <c r="M126" i="20"/>
  <c r="AB188" i="20"/>
  <c r="BX157" i="20"/>
  <c r="AJ157" i="20"/>
  <c r="DI188" i="20"/>
  <c r="CB188" i="20"/>
  <c r="BX63" i="20"/>
  <c r="L126" i="20"/>
  <c r="O126" i="20"/>
  <c r="DH188" i="20"/>
  <c r="BY64" i="20"/>
  <c r="DH126" i="20"/>
  <c r="BP188" i="20"/>
  <c r="AB64" i="20"/>
  <c r="BU219" i="20"/>
  <c r="AA219" i="20"/>
  <c r="CN126" i="20"/>
  <c r="BQ188" i="20"/>
  <c r="AK126" i="20"/>
  <c r="CN219" i="20"/>
  <c r="BT219" i="20"/>
  <c r="BQ157" i="20"/>
  <c r="CF188" i="20"/>
  <c r="BQ64" i="20"/>
  <c r="CK157" i="20"/>
  <c r="CF95" i="20"/>
  <c r="AJ126" i="20"/>
  <c r="CW219" i="20"/>
  <c r="BP157" i="20"/>
  <c r="CN188" i="20"/>
  <c r="DE95" i="20"/>
  <c r="L95" i="20"/>
  <c r="CR157" i="20"/>
  <c r="CR188" i="20"/>
  <c r="CV157" i="20"/>
  <c r="BU188" i="20"/>
  <c r="O219" i="20"/>
  <c r="BT188" i="20"/>
  <c r="CS157" i="20"/>
  <c r="CV188" i="20"/>
  <c r="O64" i="20"/>
  <c r="DA95" i="20"/>
  <c r="AG63" i="20"/>
  <c r="CZ156" i="20"/>
  <c r="AA64" i="20"/>
  <c r="CS64" i="20"/>
  <c r="BQ219" i="20"/>
  <c r="DE219" i="20"/>
  <c r="CZ219" i="20"/>
  <c r="CO219" i="20"/>
  <c r="N188" i="20"/>
  <c r="AH188" i="20"/>
  <c r="CO188" i="20"/>
  <c r="BX188" i="20"/>
  <c r="BP219" i="20"/>
  <c r="BL219" i="20"/>
  <c r="K219" i="20"/>
  <c r="N219" i="20"/>
  <c r="BM219" i="20"/>
  <c r="CK219" i="20"/>
  <c r="AD219" i="20"/>
  <c r="BY219" i="20"/>
  <c r="DE188" i="20"/>
  <c r="AB219" i="20"/>
  <c r="CR219" i="20"/>
  <c r="DD219" i="20"/>
  <c r="CW157" i="20"/>
  <c r="K188" i="20"/>
  <c r="AH219" i="20"/>
  <c r="DH95" i="20"/>
  <c r="BT126" i="20"/>
  <c r="AH157" i="20"/>
  <c r="DA188" i="20"/>
  <c r="BM188" i="20"/>
  <c r="CG188" i="20"/>
  <c r="CJ126" i="20"/>
  <c r="M188" i="20"/>
  <c r="CJ188" i="20"/>
  <c r="BX64" i="20"/>
  <c r="CK126" i="20"/>
  <c r="AD126" i="20"/>
  <c r="AN188" i="20"/>
  <c r="BL188" i="20"/>
  <c r="K64" i="20"/>
  <c r="CB157" i="20"/>
  <c r="CZ188" i="20"/>
  <c r="BY188" i="20"/>
  <c r="L188" i="20"/>
  <c r="CK188" i="20"/>
  <c r="AH95" i="20"/>
  <c r="AE95" i="20"/>
  <c r="O188" i="20"/>
  <c r="AK188" i="20"/>
  <c r="AJ188" i="20"/>
  <c r="CC95" i="20"/>
  <c r="AD188" i="20"/>
  <c r="DD188" i="20"/>
  <c r="BY95" i="20"/>
  <c r="BL126" i="20"/>
  <c r="BM126" i="20"/>
  <c r="AG188" i="20"/>
  <c r="CS188" i="20"/>
  <c r="CF157" i="20"/>
  <c r="AA95" i="20"/>
  <c r="M95" i="20"/>
  <c r="L157" i="20"/>
  <c r="AD157" i="20"/>
  <c r="CZ157" i="20"/>
  <c r="BU126" i="20"/>
  <c r="BL157" i="20"/>
  <c r="CC157" i="20"/>
  <c r="CJ157" i="20"/>
  <c r="CN157" i="20"/>
  <c r="BU157" i="20"/>
  <c r="AM64" i="20"/>
  <c r="N95" i="20"/>
  <c r="CW126" i="20"/>
  <c r="CB126" i="20"/>
  <c r="O157" i="20"/>
  <c r="M157" i="20"/>
  <c r="AE157" i="20"/>
  <c r="N157" i="20"/>
  <c r="BM157" i="20"/>
  <c r="DH64" i="20"/>
  <c r="DI64" i="20"/>
  <c r="CJ95" i="20"/>
  <c r="AG157" i="20"/>
  <c r="AK157" i="20"/>
  <c r="DI157" i="20"/>
  <c r="BY157" i="20"/>
  <c r="AN95" i="20"/>
  <c r="AA157" i="20"/>
  <c r="DA157" i="20"/>
  <c r="DE157" i="20"/>
  <c r="CG157" i="20"/>
  <c r="AB157" i="20"/>
  <c r="CS126" i="20"/>
  <c r="AM126" i="20"/>
  <c r="BQ126" i="20"/>
  <c r="BQ95" i="20"/>
  <c r="CG126" i="20"/>
  <c r="CR126" i="20"/>
  <c r="BY126" i="20"/>
  <c r="CC126" i="20"/>
  <c r="AN126" i="20"/>
  <c r="CZ126" i="20"/>
  <c r="CO126" i="20"/>
  <c r="AE126" i="20"/>
  <c r="CV126" i="20"/>
  <c r="N126" i="20"/>
  <c r="DA126" i="20"/>
  <c r="CV64" i="20"/>
  <c r="AG126" i="20"/>
  <c r="DD126" i="20"/>
  <c r="BP126" i="20"/>
  <c r="DI126" i="20"/>
  <c r="CS95" i="20"/>
  <c r="BL95" i="20"/>
  <c r="DD95" i="20"/>
  <c r="O95" i="20"/>
  <c r="AM156" i="20"/>
  <c r="AK95" i="20"/>
  <c r="M156" i="20"/>
  <c r="BT95" i="20"/>
  <c r="AD95" i="20"/>
  <c r="K95" i="20"/>
  <c r="CK95" i="20"/>
  <c r="AB95" i="20"/>
  <c r="CN95" i="20"/>
  <c r="AG95" i="20"/>
  <c r="CW95" i="20"/>
  <c r="BX95" i="20"/>
  <c r="M64" i="20"/>
  <c r="BM95" i="20"/>
  <c r="CR95" i="20"/>
  <c r="CF64" i="20"/>
  <c r="L64" i="20"/>
  <c r="AJ64" i="20"/>
  <c r="CZ64" i="20"/>
  <c r="DD218" i="20"/>
  <c r="CN64" i="20"/>
  <c r="BU64" i="20"/>
  <c r="CG64" i="20"/>
  <c r="CR64" i="20"/>
  <c r="DA218" i="20"/>
  <c r="AH64" i="20"/>
  <c r="CW64" i="20"/>
  <c r="BP64" i="20"/>
  <c r="CK64" i="20"/>
  <c r="CJ64" i="20"/>
  <c r="AK64" i="20"/>
  <c r="CB64" i="20"/>
  <c r="BT64" i="20"/>
  <c r="AD64" i="20"/>
  <c r="BL64" i="20"/>
  <c r="AE64" i="20"/>
  <c r="CO64" i="20"/>
  <c r="BM64" i="20"/>
  <c r="AN64" i="20"/>
  <c r="AG64" i="20"/>
  <c r="AD218" i="20"/>
  <c r="DI156" i="20"/>
  <c r="BD37" i="44"/>
  <c r="AQ37" i="44"/>
  <c r="I37" i="44"/>
  <c r="AL38" i="44"/>
  <c r="AK38" i="44"/>
  <c r="U37" i="44"/>
  <c r="M37" i="44"/>
  <c r="BI38" i="44"/>
  <c r="BD38" i="44"/>
  <c r="G37" i="43"/>
  <c r="S38" i="31"/>
  <c r="U37" i="31"/>
  <c r="I37" i="31" s="1"/>
  <c r="W37" i="31"/>
  <c r="K37" i="31" s="1"/>
  <c r="Y37" i="10"/>
  <c r="K38" i="32"/>
  <c r="T38" i="10"/>
  <c r="K38" i="30"/>
  <c r="K38" i="29"/>
  <c r="L37" i="29"/>
  <c r="AA37" i="10"/>
  <c r="S38" i="29"/>
  <c r="O38" i="29"/>
  <c r="R37" i="31"/>
  <c r="W37" i="10"/>
  <c r="J37" i="43"/>
  <c r="I38" i="44"/>
  <c r="BE37" i="44"/>
  <c r="AX37" i="44"/>
  <c r="AW38" i="44"/>
  <c r="BC38" i="44"/>
  <c r="AG38" i="44"/>
  <c r="AG37" i="44"/>
  <c r="AF38" i="44"/>
  <c r="AM37" i="44"/>
  <c r="T38" i="44"/>
  <c r="T38" i="31"/>
  <c r="S38" i="10"/>
  <c r="K37" i="43"/>
  <c r="J38" i="43"/>
  <c r="L38" i="30"/>
  <c r="M37" i="10"/>
  <c r="T37" i="31"/>
  <c r="T38" i="29"/>
  <c r="K37" i="29"/>
  <c r="T37" i="29"/>
  <c r="U37" i="10"/>
  <c r="AI37" i="10"/>
  <c r="E38" i="29"/>
  <c r="AS37" i="44"/>
  <c r="AR38" i="44"/>
  <c r="AU37" i="44"/>
  <c r="S37" i="44"/>
  <c r="AF37" i="44"/>
  <c r="W38" i="44"/>
  <c r="E37" i="44"/>
  <c r="H38" i="44"/>
  <c r="AO38" i="44"/>
  <c r="Y38" i="10"/>
  <c r="AI38" i="10"/>
  <c r="E37" i="29"/>
  <c r="M38" i="30"/>
  <c r="W38" i="31"/>
  <c r="T37" i="10"/>
  <c r="AG38" i="10"/>
  <c r="G37" i="30"/>
  <c r="Y37" i="31"/>
  <c r="G37" i="10"/>
  <c r="AC38" i="10"/>
  <c r="O37" i="29"/>
  <c r="E38" i="32"/>
  <c r="E38" i="30"/>
  <c r="Z38" i="31"/>
  <c r="AK38" i="10"/>
  <c r="S37" i="10"/>
  <c r="AA38" i="44"/>
  <c r="AW37" i="44"/>
  <c r="Y37" i="44"/>
  <c r="AI38" i="44"/>
  <c r="AC38" i="44"/>
  <c r="Z38" i="44"/>
  <c r="G37" i="44"/>
  <c r="Y38" i="44"/>
  <c r="AC37" i="44"/>
  <c r="O38" i="32"/>
  <c r="Q38" i="29"/>
  <c r="I38" i="32"/>
  <c r="H37" i="10"/>
  <c r="J37" i="30"/>
  <c r="J38" i="30"/>
  <c r="O38" i="10"/>
  <c r="K37" i="10"/>
  <c r="G37" i="32"/>
  <c r="I38" i="10"/>
  <c r="U38" i="10"/>
  <c r="H38" i="32"/>
  <c r="M37" i="30"/>
  <c r="N38" i="30"/>
  <c r="N37" i="30"/>
  <c r="Z37" i="31"/>
  <c r="N37" i="31" s="1"/>
  <c r="Q37" i="29"/>
  <c r="E37" i="10"/>
  <c r="M38" i="32"/>
  <c r="AM38" i="44"/>
  <c r="H37" i="44"/>
  <c r="BA37" i="44"/>
  <c r="AE38" i="44"/>
  <c r="K37" i="44"/>
  <c r="Z37" i="44"/>
  <c r="AR37" i="44"/>
  <c r="BM38" i="44"/>
  <c r="Q37" i="44"/>
  <c r="BJ37" i="44"/>
  <c r="O38" i="44"/>
  <c r="Q38" i="44"/>
  <c r="AF38" i="10"/>
  <c r="AC37" i="10"/>
  <c r="N38" i="10"/>
  <c r="AK37" i="10"/>
  <c r="AF37" i="10"/>
  <c r="S37" i="29"/>
  <c r="U38" i="29"/>
  <c r="X38" i="31"/>
  <c r="I37" i="30"/>
  <c r="J38" i="29"/>
  <c r="H38" i="10"/>
  <c r="N38" i="44"/>
  <c r="AY38" i="44"/>
  <c r="BG37" i="44"/>
  <c r="N37" i="44"/>
  <c r="U38" i="44"/>
  <c r="BI37" i="44"/>
  <c r="BG38" i="44"/>
  <c r="K38" i="44"/>
  <c r="G38" i="44"/>
  <c r="L38" i="43"/>
  <c r="AE37" i="10"/>
  <c r="O37" i="10"/>
  <c r="AA38" i="31"/>
  <c r="K37" i="32"/>
  <c r="H38" i="29"/>
  <c r="AA37" i="31"/>
  <c r="O37" i="31" s="1"/>
  <c r="Q38" i="32"/>
  <c r="L37" i="30"/>
  <c r="R38" i="32"/>
  <c r="G38" i="43"/>
  <c r="Q37" i="31"/>
  <c r="M37" i="32"/>
  <c r="Q38" i="31"/>
  <c r="AA38" i="10"/>
  <c r="Q37" i="10"/>
  <c r="AE38" i="10"/>
  <c r="H37" i="29"/>
  <c r="G38" i="32"/>
  <c r="E37" i="30"/>
  <c r="K38" i="43"/>
  <c r="R38" i="31"/>
  <c r="W37" i="44"/>
  <c r="AU38" i="44"/>
  <c r="AS38" i="44"/>
  <c r="AX38" i="44"/>
  <c r="S38" i="44"/>
  <c r="AA37" i="44"/>
  <c r="AK37" i="44"/>
  <c r="AI37" i="44"/>
  <c r="BA38" i="44"/>
  <c r="AY37" i="44"/>
  <c r="BC37" i="44"/>
  <c r="AO37" i="44"/>
  <c r="S38" i="32"/>
  <c r="I37" i="32"/>
  <c r="M38" i="10"/>
  <c r="J37" i="29"/>
  <c r="G37" i="29"/>
  <c r="E38" i="10"/>
  <c r="X37" i="31"/>
  <c r="I38" i="30"/>
  <c r="G38" i="30"/>
  <c r="Q38" i="10"/>
  <c r="S37" i="32"/>
  <c r="E38" i="43"/>
  <c r="E37" i="32"/>
  <c r="W38" i="10"/>
  <c r="AG37" i="10"/>
  <c r="P37" i="29"/>
  <c r="BE38" i="44"/>
  <c r="BM37" i="44"/>
  <c r="O37" i="44"/>
  <c r="BK37" i="44"/>
  <c r="E38" i="44"/>
  <c r="M38" i="44"/>
  <c r="BJ38" i="44"/>
  <c r="AQ38" i="44"/>
  <c r="T37" i="44"/>
  <c r="O37" i="32"/>
  <c r="L37" i="43"/>
  <c r="U37" i="29"/>
  <c r="R37" i="32"/>
  <c r="H37" i="32"/>
  <c r="E37" i="43"/>
  <c r="N37" i="10"/>
  <c r="S37" i="31"/>
  <c r="G37" i="31" s="1"/>
  <c r="U38" i="31"/>
  <c r="Y38" i="31"/>
  <c r="P38" i="29"/>
  <c r="Q37" i="32"/>
  <c r="K38" i="10"/>
  <c r="L38" i="29"/>
  <c r="K37" i="30"/>
  <c r="Z37" i="10"/>
  <c r="Z38" i="10"/>
  <c r="G38" i="10"/>
  <c r="G38" i="29"/>
  <c r="I37" i="10"/>
  <c r="BK38" i="44"/>
  <c r="AE156" i="20"/>
  <c r="AB156" i="20"/>
  <c r="CW218" i="20"/>
  <c r="BU63" i="20"/>
  <c r="BU156" i="20"/>
  <c r="AA156" i="20"/>
  <c r="AG156" i="20"/>
  <c r="CO125" i="20"/>
  <c r="AN156" i="20"/>
  <c r="BM125" i="20"/>
  <c r="AJ218" i="20"/>
  <c r="DH63" i="20"/>
  <c r="AD156" i="20"/>
  <c r="O63" i="20"/>
  <c r="M63" i="20"/>
  <c r="K156" i="20"/>
  <c r="O156" i="20"/>
  <c r="AG218" i="20"/>
  <c r="CN63" i="20"/>
  <c r="CO63" i="20"/>
  <c r="DD156" i="20"/>
  <c r="K218" i="20"/>
  <c r="DE156" i="20"/>
  <c r="L218" i="20"/>
  <c r="BY156" i="20"/>
  <c r="N218" i="20"/>
  <c r="CJ156" i="20"/>
  <c r="CK156" i="20"/>
  <c r="AH156" i="20"/>
  <c r="L156" i="20"/>
  <c r="CS125" i="20"/>
  <c r="BQ218" i="20"/>
  <c r="AA218" i="20"/>
  <c r="CV156" i="20"/>
  <c r="CO156" i="20"/>
  <c r="M218" i="20"/>
  <c r="CG156" i="20"/>
  <c r="DH156" i="20"/>
  <c r="AN218" i="20"/>
  <c r="CZ218" i="20"/>
  <c r="O218" i="20"/>
  <c r="AK218" i="20"/>
  <c r="DI218" i="20"/>
  <c r="H7" i="32"/>
  <c r="AE218" i="20"/>
  <c r="BL63" i="20"/>
  <c r="J7" i="29"/>
  <c r="M7" i="29" s="1"/>
  <c r="M17" i="29"/>
  <c r="G8" i="10"/>
  <c r="K7" i="10"/>
  <c r="O7" i="10" s="1"/>
  <c r="Q7" i="33"/>
  <c r="U7" i="33" s="1"/>
  <c r="K7" i="33"/>
  <c r="O7" i="33" s="1"/>
  <c r="E7" i="33"/>
  <c r="I7" i="33" s="1"/>
  <c r="M24" i="29"/>
  <c r="W8" i="10"/>
  <c r="AA8" i="10" s="1"/>
  <c r="W8" i="33"/>
  <c r="AA8" i="33" s="1"/>
  <c r="W7" i="33"/>
  <c r="AA7" i="33" s="1"/>
  <c r="X23" i="29"/>
  <c r="Y25" i="29"/>
  <c r="Y23" i="29"/>
  <c r="Y8" i="10"/>
  <c r="Z17" i="29"/>
  <c r="S7" i="29"/>
  <c r="Z7" i="29" s="1"/>
  <c r="AK8" i="10"/>
  <c r="X25" i="29"/>
  <c r="T8" i="31"/>
  <c r="W18" i="29"/>
  <c r="H8" i="29"/>
  <c r="S8" i="31"/>
  <c r="Y29" i="29"/>
  <c r="W29" i="29"/>
  <c r="Z8" i="31"/>
  <c r="N8" i="31" s="1"/>
  <c r="U7" i="31"/>
  <c r="X18" i="29"/>
  <c r="U8" i="29"/>
  <c r="M26" i="29"/>
  <c r="M32" i="29"/>
  <c r="R7" i="31"/>
  <c r="F7" i="31" s="1"/>
  <c r="Q8" i="33"/>
  <c r="U8" i="33" s="1"/>
  <c r="S7" i="31"/>
  <c r="G7" i="31" s="1"/>
  <c r="Y7" i="31"/>
  <c r="W26" i="29"/>
  <c r="W34" i="29"/>
  <c r="CK218" i="20"/>
  <c r="BM63" i="20"/>
  <c r="DA156" i="20"/>
  <c r="X8" i="31"/>
  <c r="AC7" i="10"/>
  <c r="AG7" i="10" s="1"/>
  <c r="Z7" i="31"/>
  <c r="E7" i="10"/>
  <c r="I7" i="10" s="1"/>
  <c r="W7" i="10"/>
  <c r="AA7" i="10" s="1"/>
  <c r="W17" i="29"/>
  <c r="H7" i="29"/>
  <c r="W7" i="29" s="1"/>
  <c r="M27" i="29"/>
  <c r="S8" i="10"/>
  <c r="Y34" i="29"/>
  <c r="Z33" i="29"/>
  <c r="S8" i="33"/>
  <c r="Q8" i="31"/>
  <c r="CJ218" i="20"/>
  <c r="W7" i="31"/>
  <c r="K7" i="31" s="1"/>
  <c r="G8" i="30"/>
  <c r="K8" i="30" s="1"/>
  <c r="AE8" i="10"/>
  <c r="M8" i="10"/>
  <c r="M23" i="29"/>
  <c r="T7" i="31"/>
  <c r="H7" i="31" s="1"/>
  <c r="M18" i="29"/>
  <c r="J8" i="29"/>
  <c r="W31" i="29"/>
  <c r="M19" i="29"/>
  <c r="M31" i="29"/>
  <c r="E8" i="33"/>
  <c r="I8" i="33" s="1"/>
  <c r="U8" i="31"/>
  <c r="I8" i="31" s="1"/>
  <c r="M8" i="33"/>
  <c r="Z30" i="29"/>
  <c r="K8" i="10"/>
  <c r="O8" i="10" s="1"/>
  <c r="Z31" i="29"/>
  <c r="M25" i="29"/>
  <c r="M33" i="29"/>
  <c r="G7" i="30"/>
  <c r="N7" i="30" s="1"/>
  <c r="W25" i="29"/>
  <c r="Z25" i="29"/>
  <c r="R8" i="31"/>
  <c r="AA8" i="31"/>
  <c r="O8" i="31" s="1"/>
  <c r="Y8" i="31"/>
  <c r="M8" i="31" s="1"/>
  <c r="G8" i="33"/>
  <c r="Y8" i="33"/>
  <c r="X28" i="29"/>
  <c r="Y24" i="29"/>
  <c r="AC8" i="33"/>
  <c r="Y30" i="29"/>
  <c r="X7" i="31"/>
  <c r="L7" i="31" s="1"/>
  <c r="Z23" i="29"/>
  <c r="BT125" i="20"/>
  <c r="BL125" i="20"/>
  <c r="Z18" i="29"/>
  <c r="S8" i="29"/>
  <c r="E8" i="10"/>
  <c r="I8" i="10" s="1"/>
  <c r="K8" i="33"/>
  <c r="O8" i="33" s="1"/>
  <c r="W8" i="31"/>
  <c r="K8" i="31" s="1"/>
  <c r="O8" i="32"/>
  <c r="S8" i="32" s="1"/>
  <c r="Y18" i="29"/>
  <c r="T8" i="29"/>
  <c r="O7" i="32"/>
  <c r="S7" i="32" s="1"/>
  <c r="AC8" i="10"/>
  <c r="AG8" i="10" s="1"/>
  <c r="H32" i="43"/>
  <c r="W23" i="29"/>
  <c r="Q7" i="31"/>
  <c r="E7" i="31" s="1"/>
  <c r="Q8" i="10"/>
  <c r="U8" i="10" s="1"/>
  <c r="AI8" i="10"/>
  <c r="Q7" i="10"/>
  <c r="T7" i="10" s="1"/>
  <c r="H30" i="43"/>
  <c r="BM218" i="20"/>
  <c r="CO218" i="20"/>
  <c r="CB218" i="20"/>
  <c r="BP63" i="20"/>
  <c r="CS63" i="20"/>
  <c r="BT156" i="20"/>
  <c r="CK125" i="20"/>
  <c r="CJ125" i="20"/>
  <c r="BX125" i="20"/>
  <c r="CB125" i="20"/>
  <c r="BU218" i="20"/>
  <c r="CR218" i="20"/>
  <c r="AM218" i="20"/>
  <c r="AH218" i="20"/>
  <c r="BP218" i="20"/>
  <c r="CC63" i="20"/>
  <c r="CG63" i="20"/>
  <c r="CF63" i="20"/>
  <c r="CS156" i="20"/>
  <c r="BQ125" i="20"/>
  <c r="CN125" i="20"/>
  <c r="BY125" i="20"/>
  <c r="CR125" i="20"/>
  <c r="BY218" i="20"/>
  <c r="DH218" i="20"/>
  <c r="CG218" i="20"/>
  <c r="CF218" i="20"/>
  <c r="CB63" i="20"/>
  <c r="CV63" i="20"/>
  <c r="BT63" i="20"/>
  <c r="AK156" i="20"/>
  <c r="CC156" i="20"/>
  <c r="BP125" i="20"/>
  <c r="CW125" i="20"/>
  <c r="BL218" i="20"/>
  <c r="BT218" i="20"/>
  <c r="CV218" i="20"/>
  <c r="CJ63" i="20"/>
  <c r="CF156" i="20"/>
  <c r="CW156" i="20"/>
  <c r="CN156" i="20"/>
  <c r="CG125" i="20"/>
  <c r="CF125" i="20"/>
  <c r="BX218" i="20"/>
  <c r="BY63" i="20"/>
  <c r="BQ63" i="20"/>
  <c r="BP156" i="20"/>
  <c r="BM156" i="20"/>
  <c r="BL156" i="20"/>
  <c r="CV125" i="20"/>
  <c r="CN218" i="20"/>
  <c r="CC218" i="20"/>
  <c r="CW63" i="20"/>
  <c r="CB156" i="20"/>
  <c r="BU125" i="20"/>
  <c r="CC125" i="20"/>
  <c r="DE218" i="20"/>
  <c r="CS218" i="20"/>
  <c r="O36" i="31"/>
  <c r="L36" i="31"/>
  <c r="G36" i="31"/>
  <c r="E36" i="31"/>
  <c r="H36" i="31"/>
  <c r="N36" i="31"/>
  <c r="F36" i="31"/>
  <c r="BQ156" i="20"/>
  <c r="CR156" i="20"/>
  <c r="DD63" i="20"/>
  <c r="AH63" i="20"/>
  <c r="AE63" i="20"/>
  <c r="AJ63" i="20"/>
  <c r="AD63" i="20"/>
  <c r="DE63" i="20"/>
  <c r="AA63" i="20"/>
  <c r="DA63" i="20"/>
  <c r="K63" i="20"/>
  <c r="AN63" i="20"/>
  <c r="CZ63" i="20"/>
  <c r="N63" i="20"/>
  <c r="L63" i="20"/>
  <c r="BM8" i="44"/>
  <c r="DI63" i="20"/>
  <c r="AM63" i="20"/>
  <c r="AE125" i="20"/>
  <c r="L125" i="20"/>
  <c r="AM125" i="20"/>
  <c r="CZ125" i="20"/>
  <c r="AK125" i="20"/>
  <c r="AJ125" i="20"/>
  <c r="DI125" i="20"/>
  <c r="AA125" i="20"/>
  <c r="DD125" i="20"/>
  <c r="AB125" i="20"/>
  <c r="AN125" i="20"/>
  <c r="AD125" i="20"/>
  <c r="M125" i="20"/>
  <c r="AG125" i="20"/>
  <c r="N125" i="20"/>
  <c r="DA125" i="20"/>
  <c r="G8" i="29"/>
  <c r="E8" i="29"/>
  <c r="G8" i="32"/>
  <c r="H8" i="32" s="1"/>
  <c r="E8" i="30"/>
  <c r="Q8" i="29"/>
  <c r="I8" i="30"/>
  <c r="K8" i="29"/>
  <c r="O8" i="29"/>
  <c r="Q8" i="32"/>
  <c r="L8" i="29"/>
  <c r="P8" i="29"/>
  <c r="AH125" i="20"/>
  <c r="DE125" i="20"/>
  <c r="K125" i="20"/>
  <c r="O125" i="20"/>
  <c r="DH125" i="20"/>
  <c r="H9" i="33"/>
  <c r="T9" i="33"/>
  <c r="Z9" i="33"/>
  <c r="N9" i="33"/>
  <c r="I8" i="32"/>
  <c r="CC65" i="20" l="1"/>
  <c r="CV66" i="20"/>
  <c r="CR66" i="20"/>
  <c r="CO66" i="20"/>
  <c r="CK221" i="20"/>
  <c r="AJ159" i="20"/>
  <c r="BL221" i="20"/>
  <c r="AN221" i="20"/>
  <c r="CF66" i="20"/>
  <c r="BM221" i="20"/>
  <c r="CB221" i="20"/>
  <c r="DA159" i="20"/>
  <c r="CZ159" i="20"/>
  <c r="BM159" i="20"/>
  <c r="CG221" i="20"/>
  <c r="AJ221" i="20"/>
  <c r="CN221" i="20"/>
  <c r="M221" i="20"/>
  <c r="N221" i="20"/>
  <c r="AM220" i="20"/>
  <c r="CV221" i="20"/>
  <c r="AD221" i="20"/>
  <c r="CN159" i="20"/>
  <c r="AK221" i="20"/>
  <c r="CV159" i="20"/>
  <c r="AA221" i="20"/>
  <c r="AH221" i="20"/>
  <c r="L159" i="20"/>
  <c r="DH159" i="20"/>
  <c r="DI159" i="20"/>
  <c r="AN159" i="20"/>
  <c r="AE159" i="20"/>
  <c r="CR159" i="20"/>
  <c r="AE221" i="20"/>
  <c r="BQ221" i="20"/>
  <c r="DD221" i="20"/>
  <c r="BX221" i="20"/>
  <c r="CC220" i="20"/>
  <c r="CV220" i="20"/>
  <c r="CS66" i="20"/>
  <c r="AG221" i="20"/>
  <c r="AJ220" i="20"/>
  <c r="AB221" i="20"/>
  <c r="AB66" i="20"/>
  <c r="K159" i="20"/>
  <c r="M36" i="31"/>
  <c r="L8" i="31"/>
  <c r="M7" i="31"/>
  <c r="I7" i="31"/>
  <c r="O28" i="31"/>
  <c r="N25" i="31"/>
  <c r="K12" i="31"/>
  <c r="E29" i="31"/>
  <c r="H22" i="31"/>
  <c r="N13" i="31"/>
  <c r="G33" i="31"/>
  <c r="N17" i="31"/>
  <c r="F25" i="31"/>
  <c r="L13" i="31"/>
  <c r="G25" i="31"/>
  <c r="DE221" i="20"/>
  <c r="DH221" i="20"/>
  <c r="CR221" i="20"/>
  <c r="BT221" i="20"/>
  <c r="I29" i="31"/>
  <c r="H28" i="31"/>
  <c r="I15" i="31"/>
  <c r="E28" i="31"/>
  <c r="F32" i="31"/>
  <c r="M34" i="31"/>
  <c r="H20" i="31"/>
  <c r="H30" i="31"/>
  <c r="E18" i="31"/>
  <c r="CC221" i="20"/>
  <c r="O221" i="20"/>
  <c r="L17" i="31"/>
  <c r="I19" i="31"/>
  <c r="I10" i="31"/>
  <c r="L18" i="31"/>
  <c r="K15" i="31"/>
  <c r="N14" i="31"/>
  <c r="L25" i="31"/>
  <c r="K34" i="31"/>
  <c r="E23" i="31"/>
  <c r="E20" i="31"/>
  <c r="DI221" i="20"/>
  <c r="F8" i="31"/>
  <c r="E8" i="31"/>
  <c r="G8" i="31"/>
  <c r="E37" i="31"/>
  <c r="M37" i="31"/>
  <c r="H37" i="31"/>
  <c r="E33" i="31"/>
  <c r="O11" i="31"/>
  <c r="L29" i="31"/>
  <c r="N29" i="31"/>
  <c r="O23" i="31"/>
  <c r="N21" i="31"/>
  <c r="F27" i="31"/>
  <c r="L19" i="31"/>
  <c r="E30" i="31"/>
  <c r="F18" i="31"/>
  <c r="CS221" i="20"/>
  <c r="I24" i="31"/>
  <c r="N31" i="31"/>
  <c r="I22" i="31"/>
  <c r="G22" i="31"/>
  <c r="O34" i="31"/>
  <c r="M15" i="31"/>
  <c r="H15" i="31"/>
  <c r="K32" i="31"/>
  <c r="K14" i="31"/>
  <c r="E24" i="31"/>
  <c r="CZ221" i="20"/>
  <c r="N7" i="31"/>
  <c r="I25" i="31"/>
  <c r="M17" i="31"/>
  <c r="M29" i="31"/>
  <c r="O33" i="31"/>
  <c r="F15" i="31"/>
  <c r="K26" i="31"/>
  <c r="M30" i="31"/>
  <c r="K30" i="31"/>
  <c r="N12" i="31"/>
  <c r="L24" i="31"/>
  <c r="O18" i="31"/>
  <c r="AA66" i="20"/>
  <c r="CF221" i="20"/>
  <c r="BY221" i="20"/>
  <c r="AM221" i="20"/>
  <c r="DA221" i="20"/>
  <c r="L221" i="20"/>
  <c r="CO221" i="20"/>
  <c r="K36" i="31"/>
  <c r="I36" i="31"/>
  <c r="H8" i="31"/>
  <c r="L37" i="31"/>
  <c r="F37" i="31"/>
  <c r="N15" i="31"/>
  <c r="M33" i="31"/>
  <c r="L23" i="31"/>
  <c r="K13" i="31"/>
  <c r="I28" i="31"/>
  <c r="K20" i="31"/>
  <c r="I16" i="31"/>
  <c r="F28" i="31"/>
  <c r="L21" i="31"/>
  <c r="N19" i="31"/>
  <c r="E31" i="31"/>
  <c r="BP221" i="20"/>
  <c r="CW221" i="20"/>
  <c r="BT159" i="20"/>
  <c r="G27" i="31"/>
  <c r="N11" i="31"/>
  <c r="H10" i="31"/>
  <c r="L11" i="31"/>
  <c r="O22" i="31"/>
  <c r="M16" i="31"/>
  <c r="K17" i="31"/>
  <c r="N16" i="31"/>
  <c r="L16" i="31"/>
  <c r="L34" i="31"/>
  <c r="I11" i="31"/>
  <c r="F33" i="31"/>
  <c r="F30" i="31"/>
  <c r="I31" i="31"/>
  <c r="G28" i="31"/>
  <c r="H27" i="31"/>
  <c r="L26" i="31"/>
  <c r="M22" i="31"/>
  <c r="F21" i="31"/>
  <c r="O20" i="31"/>
  <c r="H32" i="31"/>
  <c r="L33" i="31"/>
  <c r="K31" i="31"/>
  <c r="I33" i="31"/>
  <c r="E16" i="31"/>
  <c r="N10" i="31"/>
  <c r="K10" i="31"/>
  <c r="M12" i="31"/>
  <c r="O19" i="31"/>
  <c r="BX159" i="20"/>
  <c r="CG159" i="20"/>
  <c r="G29" i="31"/>
  <c r="I32" i="31"/>
  <c r="O32" i="31"/>
  <c r="O29" i="31"/>
  <c r="H18" i="31"/>
  <c r="O12" i="31"/>
  <c r="G10" i="31"/>
  <c r="E10" i="31"/>
  <c r="O27" i="31"/>
  <c r="F29" i="31"/>
  <c r="H29" i="31"/>
  <c r="L27" i="31"/>
  <c r="I26" i="31"/>
  <c r="K28" i="31"/>
  <c r="E22" i="31"/>
  <c r="H19" i="31"/>
  <c r="F19" i="31"/>
  <c r="O14" i="31"/>
  <c r="O15" i="31"/>
  <c r="F13" i="31"/>
  <c r="K24" i="31"/>
  <c r="N24" i="31"/>
  <c r="K25" i="31"/>
  <c r="F24" i="31"/>
  <c r="G31" i="31"/>
  <c r="K33" i="31"/>
  <c r="M32" i="31"/>
  <c r="L30" i="31"/>
  <c r="AM66" i="20"/>
  <c r="N23" i="31"/>
  <c r="H23" i="31"/>
  <c r="K27" i="31"/>
  <c r="L22" i="31"/>
  <c r="L28" i="31"/>
  <c r="O31" i="31"/>
  <c r="N32" i="31"/>
  <c r="N28" i="31"/>
  <c r="L20" i="31"/>
  <c r="N22" i="31"/>
  <c r="M23" i="31"/>
  <c r="I21" i="31"/>
  <c r="G20" i="31"/>
  <c r="K21" i="31"/>
  <c r="G15" i="31"/>
  <c r="F16" i="31"/>
  <c r="G16" i="31"/>
  <c r="F34" i="31"/>
  <c r="I34" i="31"/>
  <c r="N18" i="31"/>
  <c r="O7" i="31"/>
  <c r="M20" i="31"/>
  <c r="M19" i="31"/>
  <c r="M26" i="31"/>
  <c r="O25" i="31"/>
  <c r="G26" i="31"/>
  <c r="H24" i="31"/>
  <c r="N34" i="31"/>
  <c r="CB159" i="20"/>
  <c r="AK159" i="20"/>
  <c r="K16" i="31"/>
  <c r="G19" i="31"/>
  <c r="H17" i="31"/>
  <c r="M18" i="31"/>
  <c r="G23" i="31"/>
  <c r="I23" i="31"/>
  <c r="F23" i="31"/>
  <c r="K22" i="31"/>
  <c r="L15" i="31"/>
  <c r="I14" i="31"/>
  <c r="I18" i="31"/>
  <c r="E14" i="31"/>
  <c r="M14" i="31"/>
  <c r="O16" i="31"/>
  <c r="G34" i="31"/>
  <c r="O13" i="31"/>
  <c r="L31" i="31"/>
  <c r="M27" i="31"/>
  <c r="K29" i="31"/>
  <c r="I12" i="31"/>
  <c r="G12" i="31"/>
  <c r="E12" i="31"/>
  <c r="M10" i="31"/>
  <c r="G17" i="31"/>
  <c r="E17" i="31"/>
  <c r="E19" i="31"/>
  <c r="E15" i="31"/>
  <c r="G13" i="31"/>
  <c r="E26" i="31"/>
  <c r="H11" i="31"/>
  <c r="E11" i="31"/>
  <c r="F12" i="31"/>
  <c r="O10" i="31"/>
  <c r="L14" i="31"/>
  <c r="F17" i="31"/>
  <c r="I17" i="31"/>
  <c r="H16" i="31"/>
  <c r="I30" i="31"/>
  <c r="G11" i="31"/>
  <c r="F11" i="31"/>
  <c r="E32" i="31"/>
  <c r="N30" i="31"/>
  <c r="M28" i="31"/>
  <c r="O24" i="31"/>
  <c r="O26" i="31"/>
  <c r="G21" i="31"/>
  <c r="O21" i="31"/>
  <c r="F26" i="31"/>
  <c r="L32" i="31"/>
  <c r="N33" i="31"/>
  <c r="O30" i="31"/>
  <c r="M35" i="31"/>
  <c r="F10" i="31"/>
  <c r="H12" i="31"/>
  <c r="M13" i="31"/>
  <c r="AA159" i="20"/>
  <c r="CF159" i="20"/>
  <c r="DE159" i="20"/>
  <c r="BP159" i="20"/>
  <c r="CO159" i="20"/>
  <c r="CK159" i="20"/>
  <c r="AD159" i="20"/>
  <c r="AG159" i="20"/>
  <c r="AB159" i="20"/>
  <c r="CC159" i="20"/>
  <c r="O159" i="20"/>
  <c r="N159" i="20"/>
  <c r="BY159" i="20"/>
  <c r="N66" i="20"/>
  <c r="CS159" i="20"/>
  <c r="BU159" i="20"/>
  <c r="M159" i="20"/>
  <c r="AH159" i="20"/>
  <c r="BQ159" i="20"/>
  <c r="CZ66" i="20"/>
  <c r="DI66" i="20"/>
  <c r="CJ220" i="20"/>
  <c r="AK66" i="20"/>
  <c r="CK66" i="20"/>
  <c r="BT220" i="20"/>
  <c r="BX65" i="20"/>
  <c r="AJ65" i="20"/>
  <c r="CC66" i="20"/>
  <c r="CJ66" i="20"/>
  <c r="A97" i="20"/>
  <c r="AQ97" i="20"/>
  <c r="CE97" i="20"/>
  <c r="EK97" i="20"/>
  <c r="FD97" i="20"/>
  <c r="AI97" i="20"/>
  <c r="AS97" i="20"/>
  <c r="CM97" i="20"/>
  <c r="EM97" i="20"/>
  <c r="AY97" i="20"/>
  <c r="CU97" i="20"/>
  <c r="EN97" i="20"/>
  <c r="FC97" i="20"/>
  <c r="J97" i="20"/>
  <c r="BA97" i="20"/>
  <c r="DC97" i="20"/>
  <c r="ES97" i="20"/>
  <c r="EE97" i="20"/>
  <c r="S97" i="20"/>
  <c r="BG97" i="20"/>
  <c r="DK97" i="20"/>
  <c r="EU97" i="20"/>
  <c r="BW97" i="20"/>
  <c r="U97" i="20"/>
  <c r="BI97" i="20"/>
  <c r="EV97" i="20"/>
  <c r="AC97" i="20"/>
  <c r="BO97" i="20"/>
  <c r="ED97" i="20"/>
  <c r="FA97" i="20"/>
  <c r="CD97" i="20"/>
  <c r="I97" i="20"/>
  <c r="Y97" i="20"/>
  <c r="AV97" i="20"/>
  <c r="CY97" i="20"/>
  <c r="W97" i="20"/>
  <c r="BB97" i="20"/>
  <c r="AZ97" i="20"/>
  <c r="DJ97" i="20"/>
  <c r="FB97" i="20"/>
  <c r="DB97" i="20"/>
  <c r="BK97" i="20"/>
  <c r="DG97" i="20"/>
  <c r="EZ97" i="20"/>
  <c r="BV97" i="20"/>
  <c r="FG97" i="20"/>
  <c r="Q97" i="20"/>
  <c r="AF97" i="20"/>
  <c r="CQ97" i="20"/>
  <c r="DF97" i="20"/>
  <c r="AT97" i="20"/>
  <c r="AR97" i="20"/>
  <c r="EX97" i="20"/>
  <c r="CH97" i="20"/>
  <c r="BE97" i="20"/>
  <c r="BD97" i="20"/>
  <c r="BH97" i="20"/>
  <c r="ER97" i="20"/>
  <c r="BN97" i="20"/>
  <c r="EY97" i="20"/>
  <c r="H97" i="20"/>
  <c r="X97" i="20"/>
  <c r="AJ97" i="20" s="1"/>
  <c r="CI97" i="20"/>
  <c r="CX97" i="20"/>
  <c r="AL97" i="20"/>
  <c r="AM97" i="20" s="1"/>
  <c r="T97" i="20"/>
  <c r="AX97" i="20"/>
  <c r="BS97" i="20"/>
  <c r="EP97" i="20"/>
  <c r="BZ97" i="20"/>
  <c r="CC97" i="20" s="1"/>
  <c r="BJ97" i="20"/>
  <c r="EJ97" i="20"/>
  <c r="N97" i="20" s="1"/>
  <c r="BF97" i="20"/>
  <c r="EQ97" i="20"/>
  <c r="FF97" i="20"/>
  <c r="FE97" i="20"/>
  <c r="CA97" i="20"/>
  <c r="CP97" i="20"/>
  <c r="V97" i="20"/>
  <c r="EI97" i="20"/>
  <c r="M97" i="20" s="1"/>
  <c r="EW97" i="20"/>
  <c r="AP97" i="20"/>
  <c r="EO97" i="20"/>
  <c r="ET97" i="20"/>
  <c r="CL97" i="20"/>
  <c r="AO97" i="20"/>
  <c r="AU97" i="20"/>
  <c r="CT97" i="20"/>
  <c r="CV97" i="20" s="1"/>
  <c r="Z97" i="20"/>
  <c r="AW97" i="20"/>
  <c r="EH97" i="20"/>
  <c r="EF97" i="20"/>
  <c r="BC97" i="20"/>
  <c r="BR97" i="20"/>
  <c r="EL97" i="20"/>
  <c r="R97" i="20"/>
  <c r="K11" i="31"/>
  <c r="I13" i="31"/>
  <c r="K19" i="31"/>
  <c r="N20" i="31"/>
  <c r="E35" i="31"/>
  <c r="F14" i="31"/>
  <c r="O35" i="31"/>
  <c r="N27" i="31"/>
  <c r="G32" i="31"/>
  <c r="H31" i="31"/>
  <c r="G30" i="31"/>
  <c r="N35" i="31"/>
  <c r="I27" i="31"/>
  <c r="E27" i="31"/>
  <c r="M25" i="31"/>
  <c r="H35" i="31"/>
  <c r="L35" i="31"/>
  <c r="H25" i="31"/>
  <c r="M21" i="31"/>
  <c r="F20" i="31"/>
  <c r="G18" i="31"/>
  <c r="F35" i="31"/>
  <c r="H14" i="31"/>
  <c r="L12" i="31"/>
  <c r="G14" i="31"/>
  <c r="E13" i="31"/>
  <c r="I35" i="31"/>
  <c r="H34" i="31"/>
  <c r="M31" i="31"/>
  <c r="H33" i="31"/>
  <c r="K35" i="31"/>
  <c r="K18" i="31"/>
  <c r="E21" i="31"/>
  <c r="H26" i="31"/>
  <c r="E25" i="31"/>
  <c r="G35" i="31"/>
  <c r="BU220" i="20"/>
  <c r="AE96" i="20"/>
  <c r="CB96" i="20"/>
  <c r="BU158" i="20"/>
  <c r="BM66" i="20"/>
  <c r="BQ66" i="20"/>
  <c r="M66" i="20"/>
  <c r="K38" i="31"/>
  <c r="CS96" i="20"/>
  <c r="M158" i="20"/>
  <c r="AE66" i="20"/>
  <c r="CW66" i="20"/>
  <c r="CF96" i="20"/>
  <c r="BU66" i="20"/>
  <c r="O66" i="20"/>
  <c r="BQ158" i="20"/>
  <c r="AH66" i="20"/>
  <c r="BP66" i="20"/>
  <c r="AJ66" i="20"/>
  <c r="DD66" i="20"/>
  <c r="K66" i="20"/>
  <c r="CG66" i="20"/>
  <c r="BY66" i="20"/>
  <c r="DH66" i="20"/>
  <c r="CN66" i="20"/>
  <c r="DE66" i="20"/>
  <c r="BT66" i="20"/>
  <c r="AN66" i="20"/>
  <c r="AG66" i="20"/>
  <c r="BX66" i="20"/>
  <c r="BL66" i="20"/>
  <c r="CB66" i="20"/>
  <c r="AD66" i="20"/>
  <c r="DA66" i="20"/>
  <c r="DD158" i="20"/>
  <c r="N158" i="20"/>
  <c r="AN158" i="20"/>
  <c r="CG158" i="20"/>
  <c r="CR158" i="20"/>
  <c r="N220" i="20"/>
  <c r="CB220" i="20"/>
  <c r="AG220" i="20"/>
  <c r="DE220" i="20"/>
  <c r="AH220" i="20"/>
  <c r="AE220" i="20"/>
  <c r="AK220" i="20"/>
  <c r="DD65" i="20"/>
  <c r="AN65" i="20"/>
  <c r="BY158" i="20"/>
  <c r="CS220" i="20"/>
  <c r="CC96" i="20"/>
  <c r="AA220" i="20"/>
  <c r="BM220" i="20"/>
  <c r="BY220" i="20"/>
  <c r="AJ158" i="20"/>
  <c r="N38" i="31"/>
  <c r="CK220" i="20"/>
  <c r="BL220" i="20"/>
  <c r="BQ220" i="20"/>
  <c r="BP220" i="20"/>
  <c r="AE65" i="20"/>
  <c r="CS158" i="20"/>
  <c r="CW220" i="20"/>
  <c r="CF220" i="20"/>
  <c r="F38" i="31"/>
  <c r="E38" i="31"/>
  <c r="H38" i="31"/>
  <c r="BX220" i="20"/>
  <c r="DA220" i="20"/>
  <c r="K220" i="20"/>
  <c r="CN220" i="20"/>
  <c r="M38" i="31"/>
  <c r="DD220" i="20"/>
  <c r="AD220" i="20"/>
  <c r="M220" i="20"/>
  <c r="I38" i="31"/>
  <c r="O38" i="31"/>
  <c r="L38" i="31"/>
  <c r="AD158" i="20"/>
  <c r="O220" i="20"/>
  <c r="CG220" i="20"/>
  <c r="L220" i="20"/>
  <c r="AB220" i="20"/>
  <c r="AE158" i="20"/>
  <c r="DI220" i="20"/>
  <c r="DH220" i="20"/>
  <c r="CO220" i="20"/>
  <c r="AN220" i="20"/>
  <c r="AK96" i="20"/>
  <c r="K96" i="20"/>
  <c r="AH158" i="20"/>
  <c r="BP96" i="20"/>
  <c r="O158" i="20"/>
  <c r="BT158" i="20"/>
  <c r="AB158" i="20"/>
  <c r="BT96" i="20"/>
  <c r="CR96" i="20"/>
  <c r="AG158" i="20"/>
  <c r="BL158" i="20"/>
  <c r="S41" i="31"/>
  <c r="G41" i="31" s="1"/>
  <c r="CJ65" i="20"/>
  <c r="Q41" i="44"/>
  <c r="AE40" i="44"/>
  <c r="U40" i="29"/>
  <c r="O41" i="32"/>
  <c r="S39" i="29"/>
  <c r="S41" i="29"/>
  <c r="AF41" i="10"/>
  <c r="AL41" i="44"/>
  <c r="K40" i="29"/>
  <c r="E39" i="10"/>
  <c r="Z40" i="10"/>
  <c r="G40" i="30"/>
  <c r="I40" i="44"/>
  <c r="AQ40" i="44"/>
  <c r="G40" i="44"/>
  <c r="S39" i="10"/>
  <c r="K39" i="44"/>
  <c r="BG39" i="44"/>
  <c r="Y39" i="10"/>
  <c r="M39" i="30"/>
  <c r="Q41" i="31"/>
  <c r="E41" i="31" s="1"/>
  <c r="H41" i="44"/>
  <c r="AK39" i="44"/>
  <c r="BG40" i="44"/>
  <c r="R39" i="31"/>
  <c r="X41" i="31"/>
  <c r="L41" i="31" s="1"/>
  <c r="U39" i="31"/>
  <c r="I39" i="31" s="1"/>
  <c r="AA39" i="31"/>
  <c r="O39" i="31" s="1"/>
  <c r="AW39" i="44"/>
  <c r="Z41" i="44"/>
  <c r="AF39" i="44"/>
  <c r="J39" i="29"/>
  <c r="AG39" i="44"/>
  <c r="AX39" i="44"/>
  <c r="Q39" i="10"/>
  <c r="AA40" i="10"/>
  <c r="Y39" i="31"/>
  <c r="M39" i="31" s="1"/>
  <c r="I41" i="32"/>
  <c r="O39" i="29"/>
  <c r="AR39" i="44"/>
  <c r="I39" i="30"/>
  <c r="L39" i="30"/>
  <c r="O40" i="32"/>
  <c r="AK39" i="10"/>
  <c r="BM40" i="44"/>
  <c r="AE41" i="44"/>
  <c r="S40" i="29"/>
  <c r="Q40" i="31"/>
  <c r="E40" i="31" s="1"/>
  <c r="AA41" i="10"/>
  <c r="K41" i="44"/>
  <c r="AF40" i="44"/>
  <c r="O41" i="29"/>
  <c r="S40" i="32"/>
  <c r="U40" i="31"/>
  <c r="I40" i="31" s="1"/>
  <c r="K40" i="30"/>
  <c r="I41" i="44"/>
  <c r="U39" i="44"/>
  <c r="R41" i="32"/>
  <c r="K41" i="30"/>
  <c r="L40" i="43"/>
  <c r="AI39" i="10"/>
  <c r="AA40" i="31"/>
  <c r="H39" i="44"/>
  <c r="E40" i="44"/>
  <c r="Q41" i="29"/>
  <c r="M39" i="10"/>
  <c r="K39" i="29"/>
  <c r="G40" i="32"/>
  <c r="T41" i="44"/>
  <c r="N40" i="44"/>
  <c r="E39" i="29"/>
  <c r="K39" i="43"/>
  <c r="W40" i="10"/>
  <c r="AI40" i="44"/>
  <c r="AM39" i="44"/>
  <c r="S41" i="32"/>
  <c r="U40" i="10"/>
  <c r="R39" i="32"/>
  <c r="AA41" i="31"/>
  <c r="O41" i="31" s="1"/>
  <c r="M41" i="30"/>
  <c r="BD41" i="44"/>
  <c r="H40" i="32"/>
  <c r="Z41" i="10"/>
  <c r="AM41" i="44"/>
  <c r="AC40" i="44"/>
  <c r="H41" i="32"/>
  <c r="Q41" i="32"/>
  <c r="E41" i="10"/>
  <c r="U41" i="29"/>
  <c r="G41" i="30"/>
  <c r="W41" i="44"/>
  <c r="N39" i="44"/>
  <c r="AA40" i="44"/>
  <c r="I39" i="32"/>
  <c r="AE41" i="10"/>
  <c r="BC40" i="44"/>
  <c r="AO40" i="44"/>
  <c r="BE39" i="44"/>
  <c r="I40" i="32"/>
  <c r="L41" i="30"/>
  <c r="G41" i="43"/>
  <c r="G41" i="32"/>
  <c r="BA39" i="44"/>
  <c r="AM40" i="44"/>
  <c r="N40" i="30"/>
  <c r="Q41" i="10"/>
  <c r="G40" i="43"/>
  <c r="P41" i="29"/>
  <c r="BJ39" i="44"/>
  <c r="M41" i="10"/>
  <c r="U41" i="10"/>
  <c r="G41" i="10"/>
  <c r="BE41" i="44"/>
  <c r="Z39" i="10"/>
  <c r="L39" i="43"/>
  <c r="K40" i="10"/>
  <c r="Q40" i="32"/>
  <c r="T39" i="31"/>
  <c r="AG40" i="10"/>
  <c r="BC39" i="44"/>
  <c r="M39" i="44"/>
  <c r="G39" i="10"/>
  <c r="AA39" i="10"/>
  <c r="U41" i="31"/>
  <c r="I41" i="31" s="1"/>
  <c r="G40" i="29"/>
  <c r="O39" i="44"/>
  <c r="Q40" i="44"/>
  <c r="AG40" i="44"/>
  <c r="O40" i="29"/>
  <c r="N40" i="10"/>
  <c r="O39" i="10"/>
  <c r="AC41" i="44"/>
  <c r="W39" i="44"/>
  <c r="K39" i="10"/>
  <c r="AG39" i="10"/>
  <c r="Y41" i="10"/>
  <c r="W39" i="31"/>
  <c r="K39" i="31" s="1"/>
  <c r="L40" i="30"/>
  <c r="AY41" i="44"/>
  <c r="Y40" i="44"/>
  <c r="E39" i="44"/>
  <c r="T41" i="31"/>
  <c r="H41" i="31" s="1"/>
  <c r="E41" i="32"/>
  <c r="U41" i="44"/>
  <c r="BK40" i="44"/>
  <c r="N39" i="30"/>
  <c r="E39" i="32"/>
  <c r="Z41" i="31"/>
  <c r="N41" i="31" s="1"/>
  <c r="BA40" i="44"/>
  <c r="AK40" i="44"/>
  <c r="Q40" i="29"/>
  <c r="Q40" i="10"/>
  <c r="S39" i="32"/>
  <c r="H39" i="29"/>
  <c r="W40" i="44"/>
  <c r="K41" i="32"/>
  <c r="AC39" i="10"/>
  <c r="T40" i="31"/>
  <c r="H40" i="31" s="1"/>
  <c r="W39" i="10"/>
  <c r="I41" i="10"/>
  <c r="L39" i="29"/>
  <c r="Y41" i="44"/>
  <c r="J39" i="30"/>
  <c r="P40" i="29"/>
  <c r="AK41" i="44"/>
  <c r="BD39" i="44"/>
  <c r="H40" i="29"/>
  <c r="AF39" i="10"/>
  <c r="J40" i="29"/>
  <c r="E40" i="29"/>
  <c r="J41" i="43"/>
  <c r="BI41" i="44"/>
  <c r="BE40" i="44"/>
  <c r="AE39" i="10"/>
  <c r="W40" i="31"/>
  <c r="K40" i="31" s="1"/>
  <c r="M41" i="32"/>
  <c r="BI40" i="44"/>
  <c r="M40" i="44"/>
  <c r="T40" i="44"/>
  <c r="I39" i="10"/>
  <c r="Y40" i="10"/>
  <c r="BC41" i="44"/>
  <c r="E41" i="30"/>
  <c r="K40" i="43"/>
  <c r="I40" i="10"/>
  <c r="BK41" i="44"/>
  <c r="K40" i="44"/>
  <c r="AI40" i="10"/>
  <c r="L41" i="43"/>
  <c r="AU41" i="44"/>
  <c r="J41" i="30"/>
  <c r="M39" i="32"/>
  <c r="G39" i="30"/>
  <c r="W41" i="31"/>
  <c r="K41" i="31" s="1"/>
  <c r="AS41" i="44"/>
  <c r="Z39" i="44"/>
  <c r="M40" i="32"/>
  <c r="BJ41" i="44"/>
  <c r="I39" i="44"/>
  <c r="Y40" i="31"/>
  <c r="AC40" i="10"/>
  <c r="K39" i="30"/>
  <c r="Y41" i="31"/>
  <c r="M41" i="31" s="1"/>
  <c r="G41" i="29"/>
  <c r="G39" i="44"/>
  <c r="O40" i="10"/>
  <c r="R40" i="31"/>
  <c r="F40" i="31" s="1"/>
  <c r="AU40" i="44"/>
  <c r="Q39" i="44"/>
  <c r="BJ40" i="44"/>
  <c r="Z40" i="44"/>
  <c r="J39" i="43"/>
  <c r="K41" i="43"/>
  <c r="R40" i="32"/>
  <c r="AC39" i="44"/>
  <c r="BA41" i="44"/>
  <c r="G40" i="10"/>
  <c r="T39" i="10"/>
  <c r="U39" i="10"/>
  <c r="M41" i="44"/>
  <c r="AI39" i="44"/>
  <c r="E39" i="30"/>
  <c r="J40" i="43"/>
  <c r="K41" i="10"/>
  <c r="N41" i="10"/>
  <c r="K39" i="32"/>
  <c r="BG41" i="44"/>
  <c r="E41" i="29"/>
  <c r="AF41" i="44"/>
  <c r="AK41" i="10"/>
  <c r="H39" i="32"/>
  <c r="BI39" i="44"/>
  <c r="S41" i="44"/>
  <c r="S40" i="44"/>
  <c r="H41" i="29"/>
  <c r="N41" i="30"/>
  <c r="R41" i="31"/>
  <c r="F41" i="31" s="1"/>
  <c r="AE40" i="10"/>
  <c r="I40" i="30"/>
  <c r="E40" i="30"/>
  <c r="J40" i="30"/>
  <c r="AX40" i="44"/>
  <c r="L41" i="29"/>
  <c r="G39" i="43"/>
  <c r="U40" i="44"/>
  <c r="AR41" i="44"/>
  <c r="AY40" i="44"/>
  <c r="T41" i="29"/>
  <c r="AU39" i="44"/>
  <c r="BD40" i="44"/>
  <c r="Q39" i="32"/>
  <c r="AK40" i="10"/>
  <c r="K41" i="29"/>
  <c r="Y39" i="44"/>
  <c r="X39" i="31"/>
  <c r="L39" i="31" s="1"/>
  <c r="AA41" i="44"/>
  <c r="AS40" i="44"/>
  <c r="Z39" i="31"/>
  <c r="N39" i="31" s="1"/>
  <c r="U39" i="29"/>
  <c r="AO41" i="44"/>
  <c r="Q39" i="29"/>
  <c r="P39" i="29"/>
  <c r="AF40" i="10"/>
  <c r="L40" i="29"/>
  <c r="N41" i="44"/>
  <c r="J41" i="29"/>
  <c r="S39" i="31"/>
  <c r="G39" i="31" s="1"/>
  <c r="G39" i="32"/>
  <c r="M40" i="10"/>
  <c r="S40" i="10"/>
  <c r="AE39" i="44"/>
  <c r="I41" i="30"/>
  <c r="G41" i="44"/>
  <c r="H40" i="44"/>
  <c r="O39" i="32"/>
  <c r="AI41" i="10"/>
  <c r="AO39" i="44"/>
  <c r="T39" i="44"/>
  <c r="E39" i="43"/>
  <c r="T40" i="29"/>
  <c r="AI41" i="44"/>
  <c r="AQ39" i="44"/>
  <c r="T39" i="29"/>
  <c r="N39" i="10"/>
  <c r="E40" i="10"/>
  <c r="K40" i="32"/>
  <c r="BM39" i="44"/>
  <c r="AS39" i="44"/>
  <c r="O41" i="10"/>
  <c r="AG41" i="10"/>
  <c r="H39" i="10"/>
  <c r="AL39" i="44"/>
  <c r="T41" i="10"/>
  <c r="O40" i="44"/>
  <c r="S40" i="31"/>
  <c r="G40" i="31" s="1"/>
  <c r="AW40" i="44"/>
  <c r="Z40" i="31"/>
  <c r="N40" i="31" s="1"/>
  <c r="X40" i="31"/>
  <c r="L40" i="31" s="1"/>
  <c r="Q39" i="31"/>
  <c r="AX41" i="44"/>
  <c r="E41" i="43"/>
  <c r="E40" i="32"/>
  <c r="AW41" i="44"/>
  <c r="S39" i="44"/>
  <c r="G39" i="29"/>
  <c r="AC41" i="10"/>
  <c r="O41" i="44"/>
  <c r="H41" i="10"/>
  <c r="AR40" i="44"/>
  <c r="E40" i="43"/>
  <c r="AG41" i="44"/>
  <c r="H40" i="10"/>
  <c r="W41" i="10"/>
  <c r="AL40" i="44"/>
  <c r="BM41" i="44"/>
  <c r="T40" i="10"/>
  <c r="AA39" i="44"/>
  <c r="AY39" i="44"/>
  <c r="BK39" i="44"/>
  <c r="S41" i="10"/>
  <c r="AQ41" i="44"/>
  <c r="E41" i="44"/>
  <c r="M40" i="30"/>
  <c r="BT65" i="20"/>
  <c r="BM65" i="20"/>
  <c r="DA158" i="20"/>
  <c r="AM158" i="20"/>
  <c r="CF158" i="20"/>
  <c r="CK158" i="20"/>
  <c r="CZ158" i="20"/>
  <c r="CK65" i="20"/>
  <c r="DH158" i="20"/>
  <c r="AA158" i="20"/>
  <c r="BX158" i="20"/>
  <c r="AK158" i="20"/>
  <c r="K158" i="20"/>
  <c r="DE158" i="20"/>
  <c r="DI158" i="20"/>
  <c r="CC158" i="20"/>
  <c r="CO158" i="20"/>
  <c r="CN158" i="20"/>
  <c r="BM158" i="20"/>
  <c r="CO65" i="20"/>
  <c r="CV96" i="20"/>
  <c r="BU96" i="20"/>
  <c r="CJ158" i="20"/>
  <c r="BP158" i="20"/>
  <c r="CW158" i="20"/>
  <c r="AM96" i="20"/>
  <c r="AJ96" i="20"/>
  <c r="AG96" i="20"/>
  <c r="CB65" i="20"/>
  <c r="G38" i="31"/>
  <c r="AN96" i="20"/>
  <c r="DH96" i="20"/>
  <c r="BY96" i="20"/>
  <c r="DA65" i="20"/>
  <c r="AG65" i="20"/>
  <c r="AA65" i="20"/>
  <c r="AH65" i="20"/>
  <c r="L96" i="20"/>
  <c r="O96" i="20"/>
  <c r="CZ65" i="20"/>
  <c r="BM96" i="20"/>
  <c r="BQ96" i="20"/>
  <c r="CW96" i="20"/>
  <c r="CG96" i="20"/>
  <c r="AA96" i="20"/>
  <c r="CN96" i="20"/>
  <c r="N96" i="20"/>
  <c r="AH96" i="20"/>
  <c r="CJ96" i="20"/>
  <c r="DD96" i="20"/>
  <c r="BL96" i="20"/>
  <c r="CK96" i="20"/>
  <c r="BX96" i="20"/>
  <c r="DI96" i="20"/>
  <c r="CO96" i="20"/>
  <c r="AD96" i="20"/>
  <c r="DA96" i="20"/>
  <c r="BL65" i="20"/>
  <c r="DI65" i="20"/>
  <c r="N65" i="20"/>
  <c r="CW65" i="20"/>
  <c r="O65" i="20"/>
  <c r="K65" i="20"/>
  <c r="CV65" i="20"/>
  <c r="AB65" i="20"/>
  <c r="CS65" i="20"/>
  <c r="AD65" i="20"/>
  <c r="BP65" i="20"/>
  <c r="DE65" i="20"/>
  <c r="CN65" i="20"/>
  <c r="BY65" i="20"/>
  <c r="CF65" i="20"/>
  <c r="CG65" i="20"/>
  <c r="CR65" i="20"/>
  <c r="L65" i="20"/>
  <c r="BQ65" i="20"/>
  <c r="DH65" i="20"/>
  <c r="BU65" i="20"/>
  <c r="AM65" i="20"/>
  <c r="H38" i="43"/>
  <c r="Z8" i="33"/>
  <c r="T7" i="33"/>
  <c r="T8" i="33"/>
  <c r="R8" i="32"/>
  <c r="J8" i="30"/>
  <c r="H7" i="33"/>
  <c r="N7" i="10"/>
  <c r="K7" i="30"/>
  <c r="Z7" i="33"/>
  <c r="N8" i="33"/>
  <c r="L7" i="30"/>
  <c r="L8" i="30"/>
  <c r="N8" i="30"/>
  <c r="M8" i="30"/>
  <c r="R7" i="32"/>
  <c r="H7" i="10"/>
  <c r="U7" i="10"/>
  <c r="Z7" i="10"/>
  <c r="T8" i="10"/>
  <c r="H8" i="10"/>
  <c r="H8" i="33"/>
  <c r="N8" i="10"/>
  <c r="AF7" i="10"/>
  <c r="AF8" i="10"/>
  <c r="J7" i="30"/>
  <c r="N7" i="33"/>
  <c r="M7" i="30"/>
  <c r="Z8" i="10"/>
  <c r="X38" i="29"/>
  <c r="Z37" i="29"/>
  <c r="Y37" i="29"/>
  <c r="M38" i="29"/>
  <c r="M8" i="29"/>
  <c r="H37" i="43"/>
  <c r="Z38" i="29"/>
  <c r="W38" i="29"/>
  <c r="X8" i="29"/>
  <c r="W8" i="29"/>
  <c r="Z8" i="29"/>
  <c r="Y8" i="29"/>
  <c r="M37" i="29"/>
  <c r="W37" i="29"/>
  <c r="X37" i="29"/>
  <c r="Y38" i="29"/>
  <c r="Q9" i="44" l="1"/>
  <c r="E9" i="32"/>
  <c r="I9" i="32" s="1"/>
  <c r="J9" i="43"/>
  <c r="BP97" i="20"/>
  <c r="G9" i="43"/>
  <c r="AO9" i="44"/>
  <c r="AS9" i="44" s="1"/>
  <c r="W9" i="44"/>
  <c r="AA9" i="44" s="1"/>
  <c r="BC9" i="44"/>
  <c r="W9" i="31"/>
  <c r="K9" i="31" s="1"/>
  <c r="E9" i="44"/>
  <c r="I9" i="44" s="1"/>
  <c r="AE97" i="20"/>
  <c r="CG97" i="20"/>
  <c r="AU9" i="44"/>
  <c r="AY9" i="44" s="1"/>
  <c r="BU97" i="20"/>
  <c r="Z39" i="29"/>
  <c r="AG97" i="20"/>
  <c r="K97" i="20"/>
  <c r="AN97" i="20"/>
  <c r="BX97" i="20"/>
  <c r="AI9" i="10"/>
  <c r="AK9" i="44"/>
  <c r="S9" i="29"/>
  <c r="Q9" i="29"/>
  <c r="Z40" i="29"/>
  <c r="CN97" i="20"/>
  <c r="L97" i="20"/>
  <c r="AK97" i="20"/>
  <c r="BM97" i="20"/>
  <c r="DI97" i="20"/>
  <c r="H40" i="43"/>
  <c r="AA97" i="20"/>
  <c r="CK97" i="20"/>
  <c r="U9" i="44"/>
  <c r="AB97" i="20"/>
  <c r="CJ97" i="20"/>
  <c r="BY97" i="20"/>
  <c r="DE97" i="20"/>
  <c r="CB97" i="20"/>
  <c r="CO97" i="20"/>
  <c r="BT97" i="20"/>
  <c r="CS97" i="20"/>
  <c r="CW97" i="20"/>
  <c r="AH97" i="20"/>
  <c r="O97" i="20"/>
  <c r="DH97" i="20"/>
  <c r="CZ97" i="20"/>
  <c r="AD97" i="20"/>
  <c r="CF97" i="20"/>
  <c r="BQ97" i="20"/>
  <c r="BL97" i="20"/>
  <c r="CR97" i="20"/>
  <c r="DA97" i="20"/>
  <c r="DD97" i="20"/>
  <c r="G9" i="30"/>
  <c r="M9" i="30" s="1"/>
  <c r="Q9" i="32"/>
  <c r="W9" i="10"/>
  <c r="AA9" i="10" s="1"/>
  <c r="E9" i="30"/>
  <c r="Y9" i="10"/>
  <c r="G9" i="10"/>
  <c r="X39" i="29"/>
  <c r="O9" i="29"/>
  <c r="S9" i="10"/>
  <c r="AK9" i="10"/>
  <c r="L9" i="29"/>
  <c r="W39" i="29"/>
  <c r="M41" i="29"/>
  <c r="U9" i="29"/>
  <c r="G9" i="29"/>
  <c r="Y39" i="29"/>
  <c r="AQ9" i="44"/>
  <c r="Z9" i="31"/>
  <c r="N9" i="31" s="1"/>
  <c r="G9" i="44"/>
  <c r="H9" i="44" s="1"/>
  <c r="Q9" i="10"/>
  <c r="U9" i="10" s="1"/>
  <c r="Y40" i="29"/>
  <c r="K9" i="10"/>
  <c r="O9" i="10" s="1"/>
  <c r="K9" i="29"/>
  <c r="W40" i="29"/>
  <c r="Y9" i="44"/>
  <c r="AC9" i="44"/>
  <c r="AG9" i="44" s="1"/>
  <c r="M9" i="10"/>
  <c r="BA9" i="44"/>
  <c r="BE9" i="44" s="1"/>
  <c r="AE9" i="10"/>
  <c r="G9" i="32"/>
  <c r="O9" i="32"/>
  <c r="S9" i="32" s="1"/>
  <c r="BG9" i="44"/>
  <c r="BK9" i="44" s="1"/>
  <c r="M9" i="44"/>
  <c r="I9" i="30"/>
  <c r="X40" i="29"/>
  <c r="H41" i="43"/>
  <c r="M39" i="29"/>
  <c r="P9" i="29"/>
  <c r="Y41" i="29"/>
  <c r="Z41" i="29"/>
  <c r="X41" i="29"/>
  <c r="E9" i="29"/>
  <c r="E9" i="10"/>
  <c r="I9" i="10" s="1"/>
  <c r="AC9" i="10"/>
  <c r="AG9" i="10" s="1"/>
  <c r="K9" i="44"/>
  <c r="O9" i="44" s="1"/>
  <c r="M40" i="31"/>
  <c r="Y9" i="31"/>
  <c r="M9" i="31" s="1"/>
  <c r="H39" i="31"/>
  <c r="T9" i="31"/>
  <c r="H9" i="31" s="1"/>
  <c r="AI9" i="44"/>
  <c r="AM9" i="44" s="1"/>
  <c r="X9" i="31"/>
  <c r="L9" i="31" s="1"/>
  <c r="E39" i="31"/>
  <c r="Q9" i="31"/>
  <c r="E9" i="31" s="1"/>
  <c r="O40" i="31"/>
  <c r="AA9" i="31"/>
  <c r="O9" i="31" s="1"/>
  <c r="H9" i="29"/>
  <c r="F39" i="31"/>
  <c r="R9" i="31"/>
  <c r="F9" i="31" s="1"/>
  <c r="BI9" i="44"/>
  <c r="M40" i="29"/>
  <c r="T9" i="29"/>
  <c r="J9" i="29"/>
  <c r="AE9" i="44"/>
  <c r="U9" i="31"/>
  <c r="I9" i="31" s="1"/>
  <c r="BM9" i="44"/>
  <c r="AW9" i="44"/>
  <c r="M9" i="32"/>
  <c r="E9" i="43"/>
  <c r="L9" i="43" s="1"/>
  <c r="S9" i="31"/>
  <c r="G9" i="31" s="1"/>
  <c r="K9" i="32"/>
  <c r="S9" i="44"/>
  <c r="T9" i="44" s="1"/>
  <c r="H39" i="43"/>
  <c r="W41" i="29"/>
  <c r="AX9" i="44" l="1"/>
  <c r="H9" i="32"/>
  <c r="Z9" i="10"/>
  <c r="AR9" i="44"/>
  <c r="K9" i="30"/>
  <c r="Z9" i="44"/>
  <c r="AF9" i="44"/>
  <c r="BD9" i="44"/>
  <c r="Z9" i="29"/>
  <c r="N9" i="30"/>
  <c r="L9" i="30"/>
  <c r="J9" i="30"/>
  <c r="M9" i="29"/>
  <c r="R9" i="32"/>
  <c r="AL9" i="44"/>
  <c r="X9" i="29"/>
  <c r="Y9" i="29"/>
  <c r="AF9" i="10"/>
  <c r="N9" i="10"/>
  <c r="H9" i="10"/>
  <c r="T9" i="10"/>
  <c r="W9" i="29"/>
  <c r="BJ9" i="44"/>
  <c r="N9" i="44"/>
  <c r="K9" i="43"/>
  <c r="H9" i="43"/>
</calcChain>
</file>

<file path=xl/sharedStrings.xml><?xml version="1.0" encoding="utf-8"?>
<sst xmlns="http://schemas.openxmlformats.org/spreadsheetml/2006/main" count="18836" uniqueCount="1077">
  <si>
    <t>ENG</t>
  </si>
  <si>
    <t>CCG name</t>
  </si>
  <si>
    <t>E38000130</t>
  </si>
  <si>
    <t>00L</t>
  </si>
  <si>
    <t>NHS Northumberland CCG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</si>
  <si>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</si>
  <si>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</si>
  <si>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</si>
  <si>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</si>
  <si>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</si>
  <si>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</si>
  <si>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</si>
  <si>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</si>
  <si>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</si>
  <si>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</si>
  <si>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</si>
  <si>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</si>
  <si>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</si>
  <si>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</si>
  <si>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</si>
  <si>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</si>
  <si>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</si>
  <si>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</si>
  <si>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</si>
  <si>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</si>
  <si>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</si>
  <si>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</si>
  <si>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</si>
  <si>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</si>
  <si>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</si>
  <si>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</si>
  <si>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</si>
  <si>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</si>
  <si>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</si>
  <si>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</si>
  <si>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</si>
  <si>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</si>
  <si>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</si>
  <si>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</si>
  <si>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</si>
  <si>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</si>
  <si>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</si>
  <si>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</si>
  <si>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</si>
  <si>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</si>
  <si>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</si>
  <si>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</si>
  <si>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</si>
  <si>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</si>
  <si>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</si>
  <si>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</si>
  <si>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</si>
  <si>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</si>
  <si>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</si>
  <si>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</si>
  <si>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</si>
  <si>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</si>
  <si>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</si>
  <si>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</si>
  <si>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</si>
  <si>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</si>
  <si>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</si>
  <si>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</si>
  <si>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</si>
  <si>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</si>
  <si>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</si>
  <si>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</si>
  <si>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</si>
  <si>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</si>
  <si>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</si>
  <si>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</si>
  <si>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</si>
  <si>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</si>
  <si>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</si>
  <si>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</si>
  <si>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</si>
  <si>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</si>
  <si>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</si>
  <si>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</si>
  <si>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</si>
  <si>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</si>
  <si>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</si>
  <si>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</si>
  <si>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</si>
  <si>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</si>
  <si>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</si>
  <si>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</si>
  <si>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</si>
  <si>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</si>
  <si>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</si>
  <si>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</si>
  <si>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</si>
  <si>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</si>
  <si>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</si>
  <si>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</si>
  <si>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</si>
  <si>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</si>
  <si>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</si>
  <si>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</si>
  <si>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</si>
  <si>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</si>
  <si>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</si>
  <si>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</si>
  <si>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</si>
  <si>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</si>
  <si>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</si>
  <si>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</si>
  <si>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</si>
  <si>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</si>
  <si>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</si>
  <si>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</si>
  <si>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</si>
  <si>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</si>
  <si>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</si>
  <si>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</si>
  <si>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</si>
  <si>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</si>
  <si>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</si>
  <si>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</si>
  <si>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</si>
  <si>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</si>
  <si>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</si>
  <si>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</si>
  <si>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</si>
  <si>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</si>
  <si>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</si>
  <si>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</si>
  <si>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</si>
  <si>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</si>
  <si>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</si>
  <si>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</si>
  <si>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</si>
  <si>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</si>
  <si>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</si>
  <si>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</si>
  <si>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</si>
  <si>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</si>
  <si>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</si>
  <si>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</si>
  <si>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</si>
  <si>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</si>
  <si>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</si>
  <si>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</si>
  <si>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</si>
  <si>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</si>
  <si>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</si>
  <si>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</si>
  <si>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</si>
  <si>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</si>
  <si>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</si>
  <si>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</si>
  <si>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</si>
  <si>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</si>
  <si>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</si>
  <si>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</si>
  <si>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</si>
  <si>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</si>
  <si>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</si>
  <si>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</si>
  <si>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</si>
  <si>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</si>
  <si>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</si>
  <si>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</si>
  <si>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</si>
  <si>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</si>
  <si>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</si>
  <si>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</si>
  <si>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</si>
  <si>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</si>
  <si>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</si>
  <si>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</si>
  <si>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</si>
  <si>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</si>
  <si>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</si>
  <si>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</si>
  <si>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</si>
  <si>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</si>
  <si>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</si>
  <si>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</si>
  <si>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</si>
  <si>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</si>
  <si>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</si>
  <si>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</si>
  <si>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</si>
  <si>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</si>
  <si>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</si>
  <si>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</si>
  <si>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</si>
  <si>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</si>
  <si>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</si>
  <si>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</si>
  <si>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</si>
  <si>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</si>
  <si>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</si>
  <si>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</si>
  <si>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</si>
  <si>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</si>
  <si>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</si>
  <si>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</si>
  <si>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</si>
  <si>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</si>
  <si>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</si>
  <si>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</si>
  <si>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</si>
  <si>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</si>
  <si>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</si>
  <si>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</si>
  <si>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</si>
  <si>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</si>
  <si>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</si>
  <si>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</si>
  <si>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</si>
  <si>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</si>
  <si>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</si>
  <si>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</si>
  <si>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</si>
  <si>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</si>
  <si>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</si>
  <si>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</si>
  <si>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</si>
  <si>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</si>
  <si>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</si>
  <si>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</si>
  <si>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</si>
  <si>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</si>
  <si>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</si>
  <si>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</si>
  <si>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</si>
  <si>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</si>
  <si>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</si>
  <si>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</si>
  <si>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</si>
  <si>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</si>
  <si>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</si>
  <si>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</si>
  <si>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</si>
  <si>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</si>
  <si>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</si>
  <si>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</si>
  <si>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</si>
  <si>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</si>
  <si>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</si>
  <si>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</si>
  <si>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</si>
  <si>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</si>
  <si>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</si>
  <si>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</si>
  <si>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</si>
  <si>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</si>
  <si>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</si>
  <si>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</si>
  <si>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</si>
  <si>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</si>
  <si>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</si>
  <si>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</si>
  <si>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</si>
  <si>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</si>
  <si>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</si>
  <si>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</si>
  <si>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</si>
  <si>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</si>
  <si>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</si>
  <si>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</si>
  <si>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</si>
  <si>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</si>
  <si>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</si>
  <si>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</si>
  <si>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</si>
  <si>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</si>
  <si>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</si>
  <si>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</si>
  <si>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</si>
  <si>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</si>
  <si>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</si>
  <si>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</si>
  <si>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</si>
  <si>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</si>
  <si>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</si>
  <si>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</si>
  <si>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</si>
  <si>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</si>
  <si>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</si>
  <si>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</si>
  <si>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</si>
  <si>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</si>
  <si>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</si>
  <si>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</si>
  <si>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</si>
  <si>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</si>
  <si>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</si>
  <si>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</si>
  <si>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</si>
  <si>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</si>
  <si>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</si>
  <si>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</si>
  <si>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</si>
  <si>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</si>
  <si>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</si>
  <si>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</si>
  <si>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</si>
  <si>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</si>
  <si>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</si>
  <si>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</si>
  <si>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</si>
  <si>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</si>
  <si>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</si>
  <si>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</si>
  <si>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</si>
  <si>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</si>
  <si>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</si>
  <si>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</si>
  <si>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</si>
  <si>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</si>
  <si>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</si>
  <si>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</si>
  <si>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</si>
  <si>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</si>
  <si>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</si>
  <si>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</si>
  <si>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</si>
  <si>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</si>
  <si>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</si>
  <si>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</si>
  <si>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</si>
  <si>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</si>
  <si>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</si>
  <si>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</si>
  <si>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</si>
  <si>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</si>
  <si>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</si>
  <si>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</si>
  <si>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</si>
  <si>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</si>
  <si>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</si>
  <si>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</si>
  <si>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</si>
  <si>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</si>
  <si>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</si>
  <si>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</si>
  <si>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</si>
  <si>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</si>
  <si>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</si>
  <si>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</si>
  <si>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</si>
  <si>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</si>
  <si>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</si>
  <si>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</si>
  <si>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</si>
  <si>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</si>
  <si>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</si>
  <si>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</si>
  <si>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</si>
  <si>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</si>
  <si>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</si>
  <si>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</si>
  <si>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</si>
  <si>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</si>
  <si>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</si>
  <si>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</si>
  <si>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</si>
  <si>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</si>
  <si>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E38000215</t>
  </si>
  <si>
    <t>01H</t>
  </si>
  <si>
    <t>North West Ambulance Service</t>
  </si>
  <si>
    <t>E38000014</t>
  </si>
  <si>
    <t>00Q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</si>
  <si>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</si>
  <si>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</si>
  <si>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</si>
  <si>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</si>
  <si>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</si>
  <si>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</si>
  <si>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</si>
  <si>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</si>
  <si>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</si>
  <si>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</si>
  <si>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</si>
  <si>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</si>
  <si>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</si>
  <si>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</si>
  <si>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</si>
  <si>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</si>
  <si>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</si>
  <si>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</si>
  <si>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</si>
  <si>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</si>
  <si>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</si>
  <si>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</si>
  <si>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</si>
  <si>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</si>
  <si>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</si>
  <si>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</si>
  <si>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</si>
  <si>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</si>
  <si>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</si>
  <si>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</si>
  <si>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</si>
  <si>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</si>
  <si>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</si>
  <si>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</si>
  <si>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</si>
  <si>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</si>
  <si>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</si>
  <si>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</si>
  <si>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</si>
  <si>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</si>
  <si>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</si>
  <si>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</si>
  <si>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</si>
  <si>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</si>
  <si>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</si>
  <si>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</si>
  <si>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</si>
  <si>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</si>
  <si>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</si>
  <si>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</si>
  <si>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</si>
  <si>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</si>
  <si>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</si>
  <si>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</si>
  <si>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</si>
  <si>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</si>
  <si>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</si>
  <si>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</si>
  <si>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</si>
  <si>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</si>
  <si>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</si>
  <si>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</si>
  <si>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</si>
  <si>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</si>
  <si>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</si>
  <si>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</si>
  <si>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</si>
  <si>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</si>
  <si>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</si>
  <si>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</si>
  <si>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</si>
  <si>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</si>
  <si>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</si>
  <si>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</si>
  <si>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</si>
  <si>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</si>
  <si>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</si>
  <si>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</si>
  <si>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</si>
  <si>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</si>
  <si>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</si>
  <si>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</si>
  <si>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</si>
  <si>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</si>
  <si>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</si>
  <si>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</si>
  <si>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</si>
  <si>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</si>
  <si>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</si>
  <si>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</si>
  <si>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</si>
  <si>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</si>
  <si>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</si>
  <si>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</si>
  <si>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</si>
  <si>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</si>
  <si>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</si>
  <si>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</si>
  <si>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</si>
  <si>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</si>
  <si>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</si>
  <si>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</si>
  <si>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</si>
  <si>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</si>
  <si>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</si>
  <si>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</si>
  <si>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</si>
  <si>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</si>
  <si>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</si>
  <si>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</si>
  <si>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</si>
  <si>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</si>
  <si>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</si>
  <si>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</si>
  <si>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</si>
  <si>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</si>
  <si>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</si>
  <si>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</si>
  <si>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</si>
  <si>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</si>
  <si>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</si>
  <si>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</si>
  <si>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</si>
  <si>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</si>
  <si>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</si>
  <si>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</si>
  <si>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</si>
  <si>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</si>
  <si>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</si>
  <si>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</si>
  <si>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</si>
  <si>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</si>
  <si>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</si>
  <si>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</si>
  <si>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</si>
  <si>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</si>
  <si>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</si>
  <si>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</si>
  <si>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</si>
  <si>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</si>
  <si>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</si>
  <si>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</si>
  <si>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</si>
  <si>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</si>
  <si>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</si>
  <si>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</si>
  <si>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</si>
  <si>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</si>
  <si>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</si>
  <si>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</si>
  <si>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</si>
  <si>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</si>
  <si>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</si>
  <si>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</si>
  <si>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</si>
  <si>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</si>
  <si>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</si>
  <si>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</si>
  <si>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</si>
  <si>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</si>
  <si>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</si>
  <si>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</si>
  <si>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</si>
  <si>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</si>
  <si>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</si>
  <si>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</si>
  <si>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</si>
  <si>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</si>
  <si>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</si>
  <si>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</si>
  <si>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</si>
  <si>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</si>
  <si>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</si>
  <si>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</si>
  <si>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</si>
  <si>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</si>
  <si>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</si>
  <si>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</si>
  <si>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</si>
  <si>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</si>
  <si>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</si>
  <si>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</si>
  <si>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</si>
  <si>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</si>
  <si>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</si>
  <si>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</si>
  <si>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</si>
  <si>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</si>
  <si>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</si>
  <si>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</si>
  <si>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</si>
  <si>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</si>
  <si>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</si>
  <si>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</si>
  <si>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</si>
  <si>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</si>
  <si>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</si>
  <si>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</si>
  <si>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</si>
  <si>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</si>
  <si>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</si>
  <si>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</si>
  <si>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Geography</t>
  </si>
  <si>
    <t xml:space="preserve"> --REGION--</t>
  </si>
  <si>
    <t>Ian Kay</t>
  </si>
  <si>
    <t>Room 5E24, Quarry House, Leeds LS2 7UE</t>
  </si>
  <si>
    <t>0113 825 4606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</si>
  <si>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</si>
  <si>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</si>
  <si>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</si>
  <si>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</si>
  <si>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</si>
  <si>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</si>
  <si>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</si>
  <si>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</si>
  <si>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</si>
  <si>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</si>
  <si>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</si>
  <si>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</si>
  <si>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</si>
  <si>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</si>
  <si>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</si>
  <si>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</si>
  <si>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</si>
  <si>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</si>
  <si>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</si>
  <si>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</si>
  <si>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</si>
  <si>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</si>
  <si>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</si>
  <si>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</si>
  <si>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</si>
  <si>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</si>
  <si>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</si>
  <si>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</si>
  <si>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</si>
  <si>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</si>
  <si>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</si>
  <si>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</si>
  <si>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</si>
  <si>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</si>
  <si>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</si>
  <si>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</si>
  <si>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</si>
  <si>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</si>
  <si>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</si>
  <si>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</si>
  <si>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</si>
  <si>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</si>
  <si>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</si>
  <si>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</si>
  <si>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</si>
  <si>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</si>
  <si>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</si>
  <si>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</si>
  <si>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</si>
  <si>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</si>
  <si>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</si>
  <si>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</si>
  <si>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</si>
  <si>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</si>
  <si>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</si>
  <si>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</si>
  <si>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</si>
  <si>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</si>
  <si>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</si>
  <si>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</si>
  <si>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</si>
  <si>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</si>
  <si>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</si>
  <si>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</si>
  <si>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</si>
  <si>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</si>
  <si>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</si>
  <si>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</si>
  <si>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</si>
  <si>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</si>
  <si>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</si>
  <si>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</si>
  <si>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</si>
  <si>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</si>
  <si>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</si>
  <si>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</si>
  <si>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</si>
  <si>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</si>
  <si>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</si>
  <si>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</si>
  <si>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</si>
  <si>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</si>
  <si>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</si>
  <si>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</si>
  <si>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</si>
  <si>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</si>
  <si>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</si>
  <si>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</si>
  <si>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</si>
  <si>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</si>
  <si>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</si>
  <si>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</si>
  <si>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</si>
  <si>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</si>
  <si>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</si>
  <si>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</si>
  <si>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</si>
  <si>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</si>
  <si>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</si>
  <si>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</si>
  <si>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</si>
  <si>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Count of Incidents</t>
  </si>
  <si>
    <t>Total (hours)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</si>
  <si>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</si>
  <si>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</si>
  <si>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</si>
  <si>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</si>
  <si>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</si>
  <si>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</si>
  <si>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</si>
  <si>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</si>
  <si>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</si>
  <si>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</si>
  <si>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</si>
  <si>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</si>
  <si>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</si>
  <si>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</si>
  <si>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</si>
  <si>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</si>
  <si>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</si>
  <si>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</si>
  <si>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</si>
  <si>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A21+A22</t>
  </si>
  <si>
    <t>A21:A23</t>
  </si>
  <si>
    <t>Face to face response</t>
  </si>
  <si>
    <t>Hear &amp; Treat</t>
  </si>
  <si>
    <t>See &amp; Treat</t>
  </si>
  <si>
    <t>Incidents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</si>
  <si>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</si>
  <si>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</si>
  <si>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</si>
  <si>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</si>
  <si>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</si>
  <si>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</si>
  <si>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</si>
  <si>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</si>
  <si>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Mean (hour: min:sec)</t>
  </si>
  <si>
    <t>Mean average resources allocated</t>
  </si>
  <si>
    <t>Mean average resources arriving on scene</t>
  </si>
  <si>
    <t>Total resources allocated</t>
  </si>
  <si>
    <t>Total resources arriving on scene</t>
  </si>
  <si>
    <t>Resources</t>
  </si>
  <si>
    <t>NoC, CPR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</si>
  <si>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</si>
  <si>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</si>
  <si>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</si>
  <si>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</si>
  <si>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</si>
  <si>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</si>
  <si>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</si>
  <si>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</si>
  <si>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</si>
  <si>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</si>
  <si>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</si>
  <si>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Introduction</t>
  </si>
  <si>
    <t>North West</t>
  </si>
  <si>
    <t>East of England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</si>
  <si>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</si>
  <si>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</si>
  <si>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</si>
  <si>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</si>
  <si>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</si>
  <si>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</si>
  <si>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</si>
  <si>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</si>
  <si>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</si>
  <si>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</si>
  <si>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</si>
  <si>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</si>
  <si>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</si>
  <si>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</si>
  <si>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</si>
  <si>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</si>
  <si>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</si>
  <si>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Convey to ED</t>
  </si>
  <si>
    <t>Days</t>
  </si>
  <si>
    <t>Closed</t>
  </si>
  <si>
    <t>Referred</t>
  </si>
  <si>
    <t>Call back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</si>
  <si>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</si>
  <si>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</si>
  <si>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</si>
  <si>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</si>
  <si>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</si>
  <si>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</si>
  <si>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</si>
  <si>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</si>
  <si>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</si>
  <si>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</si>
  <si>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</si>
  <si>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</si>
  <si>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</si>
  <si>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</si>
  <si>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Isle of Wight</t>
  </si>
  <si>
    <t>JANUARY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</si>
  <si>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</si>
  <si>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</si>
  <si>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</si>
  <si>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</si>
  <si>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</si>
  <si>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</si>
  <si>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</si>
  <si>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</si>
  <si>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</si>
  <si>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</si>
  <si>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</si>
  <si>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</si>
  <si>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</si>
  <si>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</si>
  <si>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</si>
  <si>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</si>
  <si>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</si>
  <si>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</si>
  <si>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</si>
  <si>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</si>
  <si>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</si>
  <si>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</si>
  <si>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</si>
  <si>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</si>
  <si>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</si>
  <si>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</si>
  <si>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</si>
  <si>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</si>
  <si>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</si>
  <si>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</si>
  <si>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</si>
  <si>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</si>
  <si>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</si>
  <si>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</si>
  <si>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</si>
  <si>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</si>
  <si>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</si>
  <si>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</si>
  <si>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</si>
  <si>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</si>
  <si>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</si>
  <si>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answered in less than 7 seconds. The median is identical to the 50th centile.</t>
  </si>
  <si>
    <t>A median call answer time of 7 seconds means that half the calls were</t>
  </si>
  <si>
    <t>denotes not available.</t>
  </si>
  <si>
    <t>MAY</t>
  </si>
  <si>
    <t>Concatenated</t>
  </si>
  <si>
    <t>H&amp;T</t>
  </si>
  <si>
    <t>2017-18 Aug-Mar</t>
  </si>
  <si>
    <t>Incidents where cardio-pulmonary resuscitation</t>
  </si>
  <si>
    <t>Incidents where a 1 to 4 hour response is agreed with a Healthcare Professional (HCP)</t>
  </si>
  <si>
    <t>Isle of Wight (IOW)</t>
  </si>
  <si>
    <t>About the Ambulance Quality Indicators (AQI)</t>
  </si>
  <si>
    <t xml:space="preserve">Red 1 / Red 2 / Green categories operationally, and then assign each incident to the </t>
  </si>
  <si>
    <t>category used for each incident, rather than the new category assigned to.</t>
  </si>
  <si>
    <t>JUNE</t>
  </si>
  <si>
    <t>Start</t>
  </si>
  <si>
    <t>date</t>
  </si>
  <si>
    <t>JULY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</si>
  <si>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</si>
  <si>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</si>
  <si>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</si>
  <si>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</si>
  <si>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</si>
  <si>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</si>
  <si>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</si>
  <si>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</si>
  <si>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Change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</si>
  <si>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</si>
  <si>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</si>
  <si>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</si>
  <si>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</si>
  <si>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</si>
  <si>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</si>
  <si>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Already in use, no change needed</t>
  </si>
  <si>
    <t>CPR</t>
  </si>
  <si>
    <t>NoC</t>
  </si>
  <si>
    <t>HCP1</t>
  </si>
  <si>
    <t>HCP2</t>
  </si>
  <si>
    <t>HCP3</t>
  </si>
  <si>
    <t>HCP4</t>
  </si>
  <si>
    <t>Change not made</t>
  </si>
  <si>
    <t>Ambulance Services provided Systems Indicators starting from the following dates:</t>
  </si>
  <si>
    <t>Defibrillator will not stop clock</t>
  </si>
  <si>
    <t>NHS England published a new specification in spring 2018, which allowed Ambulance</t>
  </si>
  <si>
    <t>Convey elsewhere</t>
  </si>
  <si>
    <t>Until 9 October 2018, IOW Ambulance Service continued to use the old</t>
  </si>
  <si>
    <t xml:space="preserve">new categories C1 to C4 for data reporting, so its response times reflected the old </t>
  </si>
  <si>
    <t>A49 to A52 not available for EMAS until Oct 2017, SWAS until Feb 2018, IOW until Oct 2018,</t>
  </si>
  <si>
    <t>Initially Category 5</t>
  </si>
  <si>
    <t>Initially not Category 5</t>
  </si>
  <si>
    <t>C5 identification</t>
  </si>
  <si>
    <t>Initially non-C5</t>
  </si>
  <si>
    <t>Initially C5</t>
  </si>
  <si>
    <t>Contact</t>
  </si>
  <si>
    <t>A13 to A16 not available for EMAS until Oct 2017, SWAS until Feb 2018, or IOW in May 2018.</t>
  </si>
  <si>
    <t>Midlands</t>
  </si>
  <si>
    <t>Y63</t>
  </si>
  <si>
    <t>Y62</t>
  </si>
  <si>
    <t>Y60</t>
  </si>
  <si>
    <t>Y61</t>
  </si>
  <si>
    <t>2019-20</t>
  </si>
  <si>
    <t>E40000003</t>
  </si>
  <si>
    <t>E40000006</t>
  </si>
  <si>
    <t>E40000005</t>
  </si>
  <si>
    <t>E40000007</t>
  </si>
  <si>
    <t>E40000008</t>
  </si>
  <si>
    <t>E40000010</t>
  </si>
  <si>
    <t>E40000009</t>
  </si>
  <si>
    <t>North East and Yorkshire</t>
  </si>
  <si>
    <t>E38000229</t>
  </si>
  <si>
    <t>15M</t>
  </si>
  <si>
    <t>NHS Derby and Derbyshire CCG</t>
  </si>
  <si>
    <t>NHS Hartlepool and Stockton-on-Tees CCG</t>
  </si>
  <si>
    <t>NHS Blackburn with Darwen CCG</t>
  </si>
  <si>
    <t>E38000230</t>
  </si>
  <si>
    <t>15N</t>
  </si>
  <si>
    <t>NHS Devon CCG</t>
  </si>
  <si>
    <t>NHS Stoke on Trent CCG</t>
  </si>
  <si>
    <t>A114</t>
  </si>
  <si>
    <t>A106</t>
  </si>
  <si>
    <t>A107</t>
  </si>
  <si>
    <t>A108</t>
  </si>
  <si>
    <t>A109</t>
  </si>
  <si>
    <t>A110</t>
  </si>
  <si>
    <t>Section 136</t>
  </si>
  <si>
    <t>Transport</t>
  </si>
  <si>
    <t>S136</t>
  </si>
  <si>
    <t>Ambulance Service for each Clinical Commissioning Group (CCG)</t>
  </si>
  <si>
    <t>Office for National Statistics (ONS) April 2019 CCG code</t>
  </si>
  <si>
    <t>See notes under individual tables for data items not supplied until after these dates.</t>
  </si>
  <si>
    <t>Finance, Performance and Planning Directorate; NHS England and NHS Improvement</t>
  </si>
  <si>
    <t>Contents of this Systems Indicators spreadsheet:</t>
  </si>
  <si>
    <t>SECAmb data include incidents with transport where destination is not identified, in A54 up to March 2018, and in A53 after.</t>
  </si>
  <si>
    <t>Time to identify C1</t>
  </si>
  <si>
    <t>Time until CPR started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</si>
  <si>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</si>
  <si>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Name</t>
  </si>
  <si>
    <t>ONS Code</t>
  </si>
  <si>
    <t>NHS code</t>
  </si>
  <si>
    <t>Ambulance Services made changes on these dates in 2018:</t>
  </si>
  <si>
    <t>2019-20 so far</t>
  </si>
  <si>
    <t>ONS code</t>
  </si>
  <si>
    <t>Trust abbv.</t>
  </si>
  <si>
    <t>A7 and A17 to A23 not available for NWAS until October 2017, so percentages using them and other items are not shown until October 2017.</t>
  </si>
  <si>
    <t>LAS data items A7, A17, A19 and A22 for January to March 2018 exclude incidents clinically assessed and then referred to NHS 111.</t>
  </si>
  <si>
    <t>Products for 90th centiles</t>
  </si>
  <si>
    <t>Time item</t>
  </si>
  <si>
    <t>Count item</t>
  </si>
  <si>
    <t xml:space="preserve"> --TRUST--</t>
  </si>
  <si>
    <t>Reg</t>
  </si>
  <si>
    <t>HCP/IFT response times</t>
  </si>
  <si>
    <t>C1 Healthcare Professional (HCP) incidents</t>
  </si>
  <si>
    <t>C1 Inter-Facility Transfers (IFT) incidents</t>
  </si>
  <si>
    <t>C1 incidents other than HCP / IFT</t>
  </si>
  <si>
    <t>C2 incidents other than HCP / IFT</t>
  </si>
  <si>
    <t>Level 3 HCP incidents</t>
  </si>
  <si>
    <t>Level 4 HCP incidents</t>
  </si>
  <si>
    <t>Level 3 IFT incidents</t>
  </si>
  <si>
    <t>Level 4 IFT incidents</t>
  </si>
  <si>
    <t>A74</t>
  </si>
  <si>
    <t>A82</t>
  </si>
  <si>
    <t>A83</t>
  </si>
  <si>
    <t>A84</t>
  </si>
  <si>
    <t>A78</t>
  </si>
  <si>
    <t>A94</t>
  </si>
  <si>
    <t>A95</t>
  </si>
  <si>
    <t>A96</t>
  </si>
  <si>
    <t>A115</t>
  </si>
  <si>
    <t>A116</t>
  </si>
  <si>
    <t>A117</t>
  </si>
  <si>
    <t>A118</t>
  </si>
  <si>
    <t>A75</t>
  </si>
  <si>
    <t>A85</t>
  </si>
  <si>
    <t>A86</t>
  </si>
  <si>
    <t>A87</t>
  </si>
  <si>
    <t>A79</t>
  </si>
  <si>
    <t>A97</t>
  </si>
  <si>
    <t>A98</t>
  </si>
  <si>
    <t>A99</t>
  </si>
  <si>
    <t>A119</t>
  </si>
  <si>
    <t>A120</t>
  </si>
  <si>
    <t>A121</t>
  </si>
  <si>
    <t>A122</t>
  </si>
  <si>
    <t>A76</t>
  </si>
  <si>
    <t>A88</t>
  </si>
  <si>
    <t>A89</t>
  </si>
  <si>
    <t>A90</t>
  </si>
  <si>
    <t>A77</t>
  </si>
  <si>
    <t>A91</t>
  </si>
  <si>
    <t>A92</t>
  </si>
  <si>
    <t>A93</t>
  </si>
  <si>
    <t>A80</t>
  </si>
  <si>
    <t>A100</t>
  </si>
  <si>
    <t>A101</t>
  </si>
  <si>
    <t>A102</t>
  </si>
  <si>
    <t>A81</t>
  </si>
  <si>
    <t>A103</t>
  </si>
  <si>
    <t>A104</t>
  </si>
  <si>
    <t>A105</t>
  </si>
  <si>
    <t>C2 HCP incidents</t>
  </si>
  <si>
    <t>C2 IFT incidents</t>
  </si>
  <si>
    <t>Section 136 response times</t>
  </si>
  <si>
    <t>Transported incidents</t>
  </si>
  <si>
    <t>Incident count</t>
  </si>
  <si>
    <t>A111</t>
  </si>
  <si>
    <t>Non-emergency</t>
  </si>
  <si>
    <t>conveyance</t>
  </si>
  <si>
    <t>A112</t>
  </si>
  <si>
    <t>Oct 2019 to date</t>
  </si>
  <si>
    <t>The 90th centile call answer time was not collected before April 2019.</t>
  </si>
  <si>
    <t>September 2019 is the last collection of data items A58 to A73.</t>
  </si>
  <si>
    <t>C5 with</t>
  </si>
  <si>
    <t>response</t>
  </si>
  <si>
    <t>on scene</t>
  </si>
  <si>
    <t>A113</t>
  </si>
  <si>
    <r>
      <t>90th centile (min:sec)</t>
    </r>
    <r>
      <rPr>
        <vertAlign val="superscript"/>
        <sz val="10"/>
        <rFont val="Arial"/>
        <family val="2"/>
      </rPr>
      <t>1</t>
    </r>
  </si>
  <si>
    <r>
      <t>90th centile (hour: min:sec)</t>
    </r>
    <r>
      <rPr>
        <vertAlign val="superscript"/>
        <sz val="10"/>
        <rFont val="Arial"/>
        <family val="2"/>
      </rPr>
      <t>1</t>
    </r>
  </si>
  <si>
    <t>Call answer times (seconds)</t>
  </si>
  <si>
    <r>
      <t>2017-18 Oct-Mar</t>
    </r>
    <r>
      <rPr>
        <vertAlign val="superscript"/>
        <sz val="10"/>
        <rFont val="Arial"/>
        <family val="2"/>
      </rPr>
      <t>2, 3</t>
    </r>
  </si>
  <si>
    <r>
      <t>2018-19</t>
    </r>
    <r>
      <rPr>
        <vertAlign val="superscript"/>
        <sz val="10"/>
        <rFont val="Arial"/>
        <family val="2"/>
      </rPr>
      <t>4</t>
    </r>
  </si>
  <si>
    <r>
      <t>October</t>
    </r>
    <r>
      <rPr>
        <vertAlign val="superscript"/>
        <sz val="10"/>
        <rFont val="Arial"/>
        <family val="2"/>
      </rPr>
      <t>2</t>
    </r>
  </si>
  <si>
    <r>
      <t>January</t>
    </r>
    <r>
      <rPr>
        <vertAlign val="superscript"/>
        <sz val="10"/>
        <rFont val="Arial"/>
        <family val="2"/>
      </rPr>
      <t>3</t>
    </r>
  </si>
  <si>
    <r>
      <t>April</t>
    </r>
    <r>
      <rPr>
        <vertAlign val="superscript"/>
        <sz val="10"/>
        <rFont val="Arial"/>
        <family val="2"/>
      </rPr>
      <t>4</t>
    </r>
  </si>
  <si>
    <t>identified</t>
  </si>
  <si>
    <t>(A8-A111)</t>
  </si>
  <si>
    <t>NHS 111</t>
  </si>
  <si>
    <t>from</t>
  </si>
  <si>
    <t>C1 identified with Nature of Call (NoC)</t>
  </si>
  <si>
    <t>C1 identification rate only shown from October 2019 onwards, when A111 was collected.</t>
  </si>
  <si>
    <t>The AQI comprise the Systems Indicators, in this spreadsheet, and separate files of Clinical Outcomes.</t>
  </si>
  <si>
    <t>which also holds the specification for each data item, and other supporting material.</t>
  </si>
  <si>
    <t>Source</t>
  </si>
  <si>
    <t>Digital Strategic Data Collection System (SDCS).</t>
  </si>
  <si>
    <t>Centile</t>
  </si>
  <si>
    <t>Published</t>
  </si>
  <si>
    <t>Definitions</t>
  </si>
  <si>
    <t>Each month, NHS England publishes them with a Statistical Note summarising the data at</t>
  </si>
  <si>
    <t>NHS Ambulance Services in England, via the AmbSYS collection in the NHS Digital</t>
  </si>
  <si>
    <t>See the Introduction tab for source, contacts, notes on centiles, first date of data supply for each Ambulance Service, and Isle of Wight 2018 estimates.</t>
  </si>
  <si>
    <t>See the Introduction tab for source, contacts, and first date of data supply for each Ambulance Service.</t>
  </si>
  <si>
    <t>See the Introduction tab for source, contacts, notes on centiles, and first</t>
  </si>
  <si>
    <t>date of data supply for each Ambulance Service.</t>
  </si>
  <si>
    <t>See the Introduction tab for source, contacts, notes on centiles, and first date of data supply for each Ambulance Service.</t>
  </si>
  <si>
    <t>See the Introduction tab for source, contacts, and notes on centiles.</t>
  </si>
  <si>
    <r>
      <t>centile (min:sec)</t>
    </r>
    <r>
      <rPr>
        <vertAlign val="superscript"/>
        <sz val="10"/>
        <rFont val="Arial"/>
        <family val="2"/>
      </rPr>
      <t>1</t>
    </r>
  </si>
  <si>
    <t>Face to face incidents with no transporting</t>
  </si>
  <si>
    <t>See the Introduction tab for source, contacts, first date of data supply for each Ambulance Service, and Isle of Wight 2018 estimates.</t>
  </si>
  <si>
    <t>Ambulance Services have introduced new frameworks for Inter-Facility Transfers (IFT) and HCP responses from these dates:</t>
  </si>
  <si>
    <t>Services to make definitional changes. The definitions introduced are in the 20190912</t>
  </si>
  <si>
    <t xml:space="preserve">specification PDF on the above website. </t>
  </si>
  <si>
    <t>A WMAS review of destination data identified more transports to non-ED from July 2019 onwards.</t>
  </si>
  <si>
    <t>An EMAS May 2019 review identified incidents closed after clinical review that would in future be more appropriately counted in A21.</t>
  </si>
  <si>
    <r>
      <t>July</t>
    </r>
    <r>
      <rPr>
        <vertAlign val="superscript"/>
        <sz val="10"/>
        <rFont val="Arial"/>
        <family val="2"/>
      </rPr>
      <t>6</t>
    </r>
  </si>
  <si>
    <t>The frameworks are described in the 12 September 2019 AQI Statistical Note. From those dates, Level 3 HCP responses are</t>
  </si>
  <si>
    <t>included in 2 hour responses above (A59), and Level 4 HCP responses and IFTs are included in 4 hour responses (A61).</t>
  </si>
  <si>
    <t>HCP to Sep'19</t>
  </si>
  <si>
    <t>HCP, IFT</t>
  </si>
  <si>
    <t>IFT1</t>
  </si>
  <si>
    <t>IFT2</t>
  </si>
  <si>
    <t>IFT3</t>
  </si>
  <si>
    <t>IFT4</t>
  </si>
  <si>
    <t>A123</t>
  </si>
  <si>
    <t>HCP Level 1</t>
  </si>
  <si>
    <t>IFT Level 1</t>
  </si>
  <si>
    <t>HCP Level 2</t>
  </si>
  <si>
    <t>IFT Level 2</t>
  </si>
  <si>
    <t>C1 exc. HCP &amp; IFT</t>
  </si>
  <si>
    <t>C2 exc. HCP &amp; IFT</t>
  </si>
  <si>
    <t>HCP Level 3</t>
  </si>
  <si>
    <t>IFT Level 3</t>
  </si>
  <si>
    <t>HCP Level 4</t>
  </si>
  <si>
    <t>IFT Level 4</t>
  </si>
  <si>
    <t>HCP1 (old)</t>
  </si>
  <si>
    <t>HCP2 (old)</t>
  </si>
  <si>
    <t>HCP3 (old)</t>
  </si>
  <si>
    <t>HCP4 (old)</t>
  </si>
  <si>
    <t>C1 exc</t>
  </si>
  <si>
    <t>C2 exc</t>
  </si>
  <si>
    <t>Non-</t>
  </si>
  <si>
    <t>C5s</t>
  </si>
  <si>
    <t>emer.</t>
  </si>
  <si>
    <t>on</t>
  </si>
  <si>
    <t>conv.</t>
  </si>
  <si>
    <t>scene</t>
  </si>
  <si>
    <t/>
  </si>
  <si>
    <r>
      <rPr>
        <b/>
        <sz val="8"/>
        <color theme="6" tint="-0.499984740745262"/>
        <rFont val="Arial"/>
        <family val="2"/>
      </rPr>
      <t>Bold</t>
    </r>
    <r>
      <rPr>
        <sz val="8"/>
        <color theme="6" tint="-0.499984740745262"/>
        <rFont val="Arial"/>
        <family val="2"/>
      </rPr>
      <t>: resources arriving more than allocated</t>
    </r>
  </si>
  <si>
    <r>
      <rPr>
        <b/>
        <sz val="8"/>
        <rFont val="Arial"/>
        <family val="2"/>
      </rPr>
      <t>Bold</t>
    </r>
    <r>
      <rPr>
        <sz val="8"/>
        <rFont val="Arial"/>
        <family val="2"/>
      </rPr>
      <t>: Big difference from other in same category</t>
    </r>
  </si>
  <si>
    <t>LAS until Apr 2019, and NWAS or YAS in any month.</t>
  </si>
  <si>
    <t>2018: WMAS 2 August, NWAS 3 December. 2019: NEAS 20 February, IOW and SCAS 4 July, SWAS 6 August, SECAmb 4 September, LAS 25 September.</t>
  </si>
  <si>
    <r>
      <t>October</t>
    </r>
    <r>
      <rPr>
        <vertAlign val="superscript"/>
        <sz val="10"/>
        <rFont val="Arial"/>
        <family val="2"/>
      </rPr>
      <t>7</t>
    </r>
  </si>
  <si>
    <r>
      <t>2019-20 so far</t>
    </r>
    <r>
      <rPr>
        <vertAlign val="superscript"/>
        <sz val="10"/>
        <rFont val="Arial"/>
        <family val="2"/>
      </rPr>
      <t>5, 6, 7</t>
    </r>
  </si>
  <si>
    <r>
      <t>May</t>
    </r>
    <r>
      <rPr>
        <vertAlign val="superscript"/>
        <sz val="10"/>
        <rFont val="Arial"/>
        <family val="2"/>
      </rPr>
      <t>5</t>
    </r>
  </si>
  <si>
    <t>NWAS introduced an improved methodology from October 2019, giving counts larger for A23 and smaller for A20.</t>
  </si>
  <si>
    <r>
      <t>Centiles</t>
    </r>
    <r>
      <rPr>
        <vertAlign val="superscript"/>
        <sz val="10"/>
        <rFont val="Arial"/>
        <family val="2"/>
      </rPr>
      <t>1, 2</t>
    </r>
  </si>
  <si>
    <r>
      <t>or pre-triage questions (PTQ)</t>
    </r>
    <r>
      <rPr>
        <vertAlign val="superscript"/>
        <sz val="10"/>
        <rFont val="Arial"/>
        <family val="2"/>
      </rPr>
      <t>2</t>
    </r>
  </si>
  <si>
    <r>
      <t>by PTQ</t>
    </r>
    <r>
      <rPr>
        <vertAlign val="superscript"/>
        <sz val="10"/>
        <rFont val="Arial"/>
        <family val="2"/>
      </rPr>
      <t>2</t>
    </r>
  </si>
  <si>
    <r>
      <t>(CPR) is started by a bystander</t>
    </r>
    <r>
      <rPr>
        <vertAlign val="superscript"/>
        <sz val="10"/>
        <rFont val="Arial"/>
        <family val="2"/>
      </rPr>
      <t>3</t>
    </r>
  </si>
  <si>
    <r>
      <t>Ambulance Systems Indicators</t>
    </r>
    <r>
      <rPr>
        <b/>
        <vertAlign val="superscript"/>
        <sz val="12"/>
        <rFont val="Arial"/>
        <family val="2"/>
      </rPr>
      <t>1, 2</t>
    </r>
  </si>
  <si>
    <t>Data items on section 136 were first collected for April 2019. They are not yet</t>
  </si>
  <si>
    <t>available for IOW. NEAS are very rarely asked to attend these incidents.</t>
  </si>
  <si>
    <t>LAS data beyond August 2019 are unlikely to be available before spring 2020.</t>
  </si>
  <si>
    <r>
      <t>November</t>
    </r>
    <r>
      <rPr>
        <vertAlign val="superscript"/>
        <sz val="10"/>
        <rFont val="Arial"/>
        <family val="2"/>
      </rPr>
      <t>3</t>
    </r>
  </si>
  <si>
    <t>This relates to data for 13th November 2019 onwards.</t>
  </si>
  <si>
    <t xml:space="preserve">A small number of calls are missing from A1 to A6 and A114, for YAS. </t>
  </si>
  <si>
    <t>england.nhsdata@nhs.net</t>
  </si>
  <si>
    <t>A 90th centile incident response time of 13 minutes means that 9 out</t>
  </si>
  <si>
    <t>of 10 incidents were responded to in less than 13 minutes.</t>
  </si>
  <si>
    <t>Annual centiles for England, regions, and trusts, are the means of monthly centiles</t>
  </si>
  <si>
    <t>for the area, weighted by the counts of incidents/calls.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</si>
</sst>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</numFmts>
  <fonts count="33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b/>
      <sz val="8"/>
      <color theme="2" tint="-0.499984740745262"/>
      <name val="Arial"/>
      <family val="2"/>
    </font>
    <font>
      <b/>
      <sz val="8"/>
      <color theme="8"/>
      <name val="Arial"/>
      <family val="2"/>
    </font>
    <font>
      <sz val="18"/>
      <color theme="3"/>
      <name val="Cambria"/>
      <family val="2"/>
      <scheme val="major"/>
    </font>
    <font>
      <sz val="10"/>
      <color theme="2" tint="-0.499984740745262"/>
      <name val="Arial"/>
      <family val="2"/>
    </font>
    <font>
      <sz val="8"/>
      <color theme="5" tint="-0.499984740745262"/>
      <name val="Arial"/>
      <family val="2"/>
    </font>
    <font>
      <b/>
      <sz val="8"/>
      <color theme="7" tint="-0.499984740745262"/>
      <name val="Arial"/>
      <family val="2"/>
    </font>
    <font>
      <sz val="8"/>
      <color theme="7" tint="-0.499984740745262"/>
      <name val="Arial"/>
      <family val="2"/>
    </font>
    <font>
      <u/>
      <sz val="10"/>
      <color theme="11"/>
      <name val="Arial"/>
      <family val="2"/>
    </font>
    <font>
      <b/>
      <sz val="8"/>
      <color theme="6" tint="-0.499984740745262"/>
      <name val="Arial"/>
      <family val="2"/>
    </font>
    <font>
      <sz val="13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6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5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8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0" fillId="2" borderId="0" xfId="5" applyNumberFormat="1" applyFont="1" applyFill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/>
    </xf>
    <xf numFmtId="49" fontId="10" fillId="2" borderId="0" xfId="5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/>
    <xf numFmtId="0" fontId="4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0" fontId="14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4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0" fillId="2" borderId="0" xfId="0" applyNumberFormat="1" applyFont="1" applyFill="1" applyBorder="1" applyAlignment="1">
      <alignment horizontal="center"/>
    </xf>
    <xf numFmtId="0" fontId="8" fillId="2" borderId="0" xfId="6" applyNumberFormat="1" applyFont="1" applyFill="1" applyBorder="1" applyAlignment="1"/>
    <xf numFmtId="49" fontId="10" fillId="2" borderId="3" xfId="5" applyNumberFormat="1" applyFont="1" applyFill="1" applyBorder="1" applyAlignment="1">
      <alignment horizontal="center"/>
    </xf>
    <xf numFmtId="168" fontId="10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left"/>
    </xf>
    <xf numFmtId="0" fontId="4" fillId="2" borderId="0" xfId="0" applyFont="1" applyFill="1" applyAlignment="1"/>
    <xf numFmtId="49" fontId="10" fillId="2" borderId="0" xfId="5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0" fillId="2" borderId="0" xfId="0" applyNumberFormat="1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168" fontId="10" fillId="2" borderId="4" xfId="0" applyNumberFormat="1" applyFont="1" applyFill="1" applyBorder="1" applyAlignment="1">
      <alignment horizontal="center"/>
    </xf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0" fontId="8" fillId="2" borderId="0" xfId="6" applyNumberFormat="1" applyFont="1" applyFill="1" applyBorder="1" applyAlignment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1" fontId="1" fillId="2" borderId="0" xfId="0" quotePrefix="1" applyNumberFormat="1" applyFont="1" applyFill="1" applyBorder="1" applyAlignment="1">
      <alignment horizontal="center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Alignment="1"/>
    <xf numFmtId="9" fontId="1" fillId="2" borderId="0" xfId="0" applyNumberFormat="1" applyFont="1" applyFill="1" applyAlignment="1"/>
    <xf numFmtId="0" fontId="6" fillId="2" borderId="0" xfId="0" applyFont="1" applyFill="1" applyBorder="1" applyAlignment="1"/>
    <xf numFmtId="0" fontId="8" fillId="2" borderId="0" xfId="6" applyNumberFormat="1" applyFont="1" applyFill="1" applyBorder="1" applyAlignment="1"/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1" fontId="0" fillId="2" borderId="0" xfId="0" applyNumberFormat="1" applyFont="1" applyFill="1" applyAlignment="1"/>
    <xf numFmtId="14" fontId="3" fillId="0" borderId="0" xfId="8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0" fillId="2" borderId="0" xfId="0" applyNumberFormat="1" applyFont="1" applyFill="1" applyBorder="1" applyAlignment="1">
      <alignment horizontal="center"/>
    </xf>
    <xf numFmtId="167" fontId="1" fillId="0" borderId="0" xfId="4" applyNumberFormat="1" applyFont="1" applyFill="1" applyBorder="1" applyAlignment="1">
      <alignment horizontal="right"/>
    </xf>
    <xf numFmtId="169" fontId="0" fillId="2" borderId="0" xfId="0" applyNumberFormat="1" applyFont="1" applyFill="1" applyAlignme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7" fontId="17" fillId="0" borderId="4" xfId="0" applyNumberFormat="1" applyFont="1" applyFill="1" applyBorder="1" applyAlignment="1">
      <alignment horizontal="right"/>
    </xf>
    <xf numFmtId="167" fontId="17" fillId="0" borderId="0" xfId="0" applyNumberFormat="1" applyFont="1" applyFill="1" applyAlignment="1">
      <alignment horizontal="right"/>
    </xf>
    <xf numFmtId="1" fontId="23" fillId="0" borderId="0" xfId="0" applyNumberFormat="1" applyFont="1" applyFill="1" applyBorder="1" applyAlignment="1">
      <alignment horizontal="left"/>
    </xf>
    <xf numFmtId="0" fontId="0" fillId="2" borderId="1" xfId="5" applyNumberFormat="1" applyFont="1" applyFill="1" applyBorder="1" applyAlignment="1">
      <alignment horizontal="center" wrapText="1"/>
    </xf>
    <xf numFmtId="165" fontId="1" fillId="2" borderId="0" xfId="7" applyNumberFormat="1" applyFont="1" applyFill="1" applyBorder="1" applyAlignment="1"/>
    <xf numFmtId="9" fontId="1" fillId="2" borderId="0" xfId="3" applyNumberFormat="1" applyFont="1" applyFill="1" applyBorder="1" applyAlignment="1"/>
    <xf numFmtId="9" fontId="1" fillId="2" borderId="0" xfId="3" applyNumberFormat="1" applyFont="1" applyFill="1" applyBorder="1" applyAlignment="1"/>
    <xf numFmtId="0" fontId="0" fillId="2" borderId="0" xfId="0" applyFont="1" applyFill="1" applyBorder="1" applyAlignment="1">
      <alignment horizontal="centerContinuous"/>
    </xf>
    <xf numFmtId="0" fontId="0" fillId="0" borderId="1" xfId="3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/>
    <xf numFmtId="0" fontId="0" fillId="2" borderId="0" xfId="0" applyFill="1"/>
    <xf numFmtId="0" fontId="0" fillId="2" borderId="0" xfId="0" applyFont="1" applyFill="1"/>
    <xf numFmtId="0" fontId="13" fillId="2" borderId="0" xfId="0" applyFont="1" applyFill="1" applyAlignment="1">
      <alignment horizontal="left"/>
    </xf>
    <xf numFmtId="0" fontId="8" fillId="2" borderId="0" xfId="6" quotePrefix="1" applyNumberFormat="1" applyFont="1" applyFill="1" applyBorder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 applyAlignment="1"/>
    <xf numFmtId="166" fontId="1" fillId="2" borderId="0" xfId="0" quotePrefix="1" applyNumberFormat="1" applyFont="1" applyFill="1"/>
    <xf numFmtId="166" fontId="1" fillId="2" borderId="0" xfId="0" quotePrefix="1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1" fontId="3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>
      <alignment horizontal="right"/>
    </xf>
    <xf numFmtId="171" fontId="3" fillId="2" borderId="0" xfId="0" applyNumberFormat="1" applyFont="1" applyFill="1" applyAlignment="1"/>
    <xf numFmtId="166" fontId="0" fillId="2" borderId="0" xfId="0" applyNumberFormat="1" applyFill="1" applyAlignment="1">
      <alignment horizontal="left"/>
    </xf>
    <xf numFmtId="167" fontId="0" fillId="2" borderId="1" xfId="0" applyNumberFormat="1" applyFont="1" applyFill="1" applyBorder="1" applyAlignment="1">
      <alignment horizontal="center" wrapText="1"/>
    </xf>
    <xf numFmtId="0" fontId="8" fillId="2" borderId="0" xfId="6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0" fillId="2" borderId="0" xfId="4" applyNumberFormat="1" applyFont="1" applyFill="1" applyBorder="1" applyAlignment="1"/>
    <xf numFmtId="0" fontId="6" fillId="2" borderId="4" xfId="0" applyFont="1" applyFill="1" applyBorder="1" applyAlignment="1"/>
    <xf numFmtId="0" fontId="1" fillId="2" borderId="4" xfId="0" applyFont="1" applyFill="1" applyBorder="1" applyAlignment="1"/>
    <xf numFmtId="167" fontId="1" fillId="2" borderId="4" xfId="4" applyNumberFormat="1" applyFont="1" applyFill="1" applyBorder="1" applyAlignment="1">
      <alignment horizontal="right"/>
    </xf>
    <xf numFmtId="169" fontId="1" fillId="2" borderId="4" xfId="4" applyNumberFormat="1" applyFont="1" applyFill="1" applyBorder="1" applyAlignment="1">
      <alignment horizontal="right"/>
    </xf>
    <xf numFmtId="167" fontId="1" fillId="2" borderId="4" xfId="4" applyNumberFormat="1" applyFont="1" applyFill="1" applyBorder="1" applyAlignment="1">
      <alignment horizontal="right" indent="1"/>
    </xf>
    <xf numFmtId="9" fontId="1" fillId="2" borderId="4" xfId="1" applyNumberFormat="1" applyFont="1" applyFill="1" applyBorder="1" applyAlignment="1">
      <alignment horizontal="right" indent="1"/>
    </xf>
    <xf numFmtId="164" fontId="1" fillId="2" borderId="4" xfId="1" applyNumberFormat="1" applyFont="1" applyFill="1" applyBorder="1" applyAlignment="1">
      <alignment horizontal="right" indent="1"/>
    </xf>
    <xf numFmtId="170" fontId="1" fillId="2" borderId="4" xfId="4" applyNumberFormat="1" applyFont="1" applyFill="1" applyBorder="1" applyAlignment="1">
      <alignment horizontal="right" indent="2"/>
    </xf>
    <xf numFmtId="170" fontId="1" fillId="2" borderId="4" xfId="4" applyNumberFormat="1" applyFont="1" applyFill="1" applyBorder="1" applyAlignment="1">
      <alignment horizontal="right" indent="1"/>
    </xf>
    <xf numFmtId="0" fontId="1" fillId="2" borderId="4" xfId="0" applyFont="1" applyFill="1" applyBorder="1"/>
    <xf numFmtId="169" fontId="1" fillId="2" borderId="4" xfId="4" applyNumberFormat="1" applyFont="1" applyFill="1" applyBorder="1" applyAlignment="1">
      <alignment horizontal="right" indent="1"/>
    </xf>
    <xf numFmtId="167" fontId="1" fillId="2" borderId="4" xfId="4" applyNumberFormat="1" applyFont="1" applyFill="1" applyBorder="1" applyAlignment="1">
      <alignment horizontal="right" indent="2"/>
    </xf>
    <xf numFmtId="0" fontId="0" fillId="2" borderId="0" xfId="0" applyFont="1" applyFill="1" applyBorder="1" applyAlignment="1"/>
    <xf numFmtId="0" fontId="0" fillId="2" borderId="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168" fontId="0" fillId="0" borderId="1" xfId="0" applyNumberFormat="1" applyFont="1" applyFill="1" applyBorder="1" applyAlignment="1">
      <alignment horizontal="centerContinuous"/>
    </xf>
    <xf numFmtId="168" fontId="1" fillId="0" borderId="1" xfId="0" applyNumberFormat="1" applyFont="1" applyFill="1" applyBorder="1" applyAlignment="1">
      <alignment horizontal="centerContinuous"/>
    </xf>
    <xf numFmtId="0" fontId="0" fillId="0" borderId="0" xfId="0" applyFont="1" applyFill="1"/>
    <xf numFmtId="167" fontId="17" fillId="0" borderId="0" xfId="0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13" fillId="0" borderId="0" xfId="2" applyNumberFormat="1" applyFont="1" applyFill="1" applyBorder="1" applyAlignment="1"/>
    <xf numFmtId="0" fontId="8" fillId="0" borderId="0" xfId="6" applyNumberFormat="1" applyFont="1" applyFill="1" applyBorder="1" applyAlignment="1"/>
    <xf numFmtId="0" fontId="7" fillId="0" borderId="1" xfId="2" applyNumberFormat="1" applyFont="1" applyFill="1" applyBorder="1" applyAlignment="1">
      <alignment horizontal="center" wrapText="1"/>
    </xf>
    <xf numFmtId="0" fontId="13" fillId="0" borderId="1" xfId="2" applyNumberFormat="1" applyFont="1" applyFill="1" applyBorder="1" applyAlignment="1">
      <alignment horizontal="center" wrapText="1"/>
    </xf>
    <xf numFmtId="0" fontId="13" fillId="0" borderId="0" xfId="2" applyNumberFormat="1" applyFont="1" applyFill="1" applyBorder="1" applyAlignment="1">
      <alignment horizontal="center" wrapText="1"/>
    </xf>
    <xf numFmtId="0" fontId="2" fillId="2" borderId="4" xfId="0" applyFont="1" applyFill="1" applyBorder="1" applyAlignment="1"/>
    <xf numFmtId="0" fontId="1" fillId="2" borderId="4" xfId="4" applyNumberFormat="1" applyFont="1" applyFill="1" applyBorder="1" applyAlignment="1"/>
    <xf numFmtId="0" fontId="8" fillId="2" borderId="4" xfId="6" applyNumberFormat="1" applyFont="1" applyFill="1" applyBorder="1" applyAlignment="1"/>
    <xf numFmtId="167" fontId="1" fillId="2" borderId="4" xfId="0" applyNumberFormat="1" applyFont="1" applyFill="1" applyBorder="1" applyAlignment="1"/>
    <xf numFmtId="167" fontId="1" fillId="2" borderId="4" xfId="0" applyNumberFormat="1" applyFont="1" applyFill="1" applyBorder="1" applyAlignment="1">
      <alignment horizontal="right"/>
    </xf>
    <xf numFmtId="1" fontId="18" fillId="2" borderId="4" xfId="0" applyNumberFormat="1" applyFont="1" applyFill="1" applyBorder="1" applyAlignment="1"/>
    <xf numFmtId="0" fontId="8" fillId="2" borderId="4" xfId="6" applyNumberFormat="1" applyFont="1" applyFill="1" applyBorder="1" applyAlignment="1"/>
    <xf numFmtId="167" fontId="1" fillId="2" borderId="4" xfId="0" applyNumberFormat="1" applyFont="1" applyFill="1" applyBorder="1" applyAlignment="1">
      <alignment horizontal="left"/>
    </xf>
    <xf numFmtId="0" fontId="2" fillId="2" borderId="0" xfId="4" applyNumberFormat="1" applyFont="1" applyFill="1" applyBorder="1" applyAlignment="1"/>
    <xf numFmtId="0" fontId="2" fillId="2" borderId="1" xfId="4" applyNumberFormat="1" applyFont="1" applyFill="1" applyBorder="1" applyAlignment="1"/>
    <xf numFmtId="0" fontId="0" fillId="2" borderId="4" xfId="0" applyFont="1" applyFill="1" applyBorder="1" applyAlignment="1"/>
    <xf numFmtId="0" fontId="0" fillId="2" borderId="1" xfId="4" applyNumberFormat="1" applyFont="1" applyFill="1" applyBorder="1" applyAlignment="1"/>
    <xf numFmtId="49" fontId="0" fillId="2" borderId="4" xfId="0" applyNumberFormat="1" applyFont="1" applyFill="1" applyBorder="1" applyAlignment="1"/>
    <xf numFmtId="0" fontId="11" fillId="2" borderId="0" xfId="0" applyFont="1" applyFill="1" applyBorder="1" applyAlignment="1"/>
    <xf numFmtId="49" fontId="11" fillId="2" borderId="4" xfId="0" applyNumberFormat="1" applyFont="1" applyFill="1" applyBorder="1" applyAlignment="1"/>
    <xf numFmtId="0" fontId="11" fillId="2" borderId="4" xfId="0" applyFont="1" applyFill="1" applyBorder="1" applyAlignment="1"/>
    <xf numFmtId="0" fontId="11" fillId="2" borderId="0" xfId="4" applyNumberFormat="1" applyFont="1" applyFill="1" applyBorder="1" applyAlignment="1"/>
    <xf numFmtId="49" fontId="0" fillId="2" borderId="0" xfId="0" applyNumberFormat="1" applyFont="1" applyFill="1" applyBorder="1" applyAlignment="1"/>
    <xf numFmtId="167" fontId="0" fillId="0" borderId="1" xfId="0" applyNumberFormat="1" applyFont="1" applyFill="1" applyBorder="1" applyAlignment="1">
      <alignment horizontal="centerContinuous"/>
    </xf>
    <xf numFmtId="0" fontId="13" fillId="0" borderId="1" xfId="2" applyNumberFormat="1" applyFont="1" applyFill="1" applyBorder="1" applyAlignment="1">
      <alignment horizontal="centerContinuous" wrapText="1"/>
    </xf>
    <xf numFmtId="0" fontId="13" fillId="0" borderId="0" xfId="2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2" borderId="1" xfId="3" applyNumberFormat="1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/>
    <xf numFmtId="167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7" fontId="20" fillId="0" borderId="1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 horizontal="right"/>
    </xf>
    <xf numFmtId="0" fontId="20" fillId="0" borderId="1" xfId="0" applyNumberFormat="1" applyFon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right"/>
    </xf>
    <xf numFmtId="167" fontId="17" fillId="0" borderId="10" xfId="0" applyNumberFormat="1" applyFont="1" applyFill="1" applyBorder="1" applyAlignment="1">
      <alignment horizontal="right"/>
    </xf>
    <xf numFmtId="167" fontId="20" fillId="0" borderId="10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169" fontId="1" fillId="2" borderId="4" xfId="0" applyNumberFormat="1" applyFont="1" applyFill="1" applyBorder="1" applyAlignment="1"/>
    <xf numFmtId="169" fontId="1" fillId="2" borderId="0" xfId="0" applyNumberFormat="1" applyFont="1" applyFill="1" applyBorder="1" applyAlignment="1">
      <alignment horizontal="left"/>
    </xf>
    <xf numFmtId="169" fontId="1" fillId="2" borderId="0" xfId="0" applyNumberFormat="1" applyFont="1" applyFill="1" applyBorder="1" applyAlignment="1"/>
    <xf numFmtId="169" fontId="8" fillId="2" borderId="0" xfId="6" applyNumberFormat="1" applyFont="1" applyFill="1" applyBorder="1" applyAlignment="1"/>
    <xf numFmtId="169" fontId="1" fillId="2" borderId="0" xfId="0" applyNumberFormat="1" applyFont="1" applyFill="1" applyAlignment="1"/>
    <xf numFmtId="169" fontId="1" fillId="2" borderId="4" xfId="0" applyNumberFormat="1" applyFont="1" applyFill="1" applyBorder="1" applyAlignment="1">
      <alignment horizontal="right"/>
    </xf>
    <xf numFmtId="168" fontId="10" fillId="2" borderId="0" xfId="5" applyNumberFormat="1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/>
    <xf numFmtId="168" fontId="0" fillId="2" borderId="0" xfId="0" applyNumberFormat="1" applyFont="1" applyFill="1" applyAlignment="1"/>
    <xf numFmtId="168" fontId="1" fillId="2" borderId="0" xfId="0" applyNumberFormat="1" applyFont="1" applyFill="1" applyBorder="1" applyAlignment="1">
      <alignment horizontal="left"/>
    </xf>
    <xf numFmtId="168" fontId="1" fillId="2" borderId="0" xfId="0" applyNumberFormat="1" applyFont="1" applyFill="1" applyBorder="1" applyAlignment="1"/>
    <xf numFmtId="168" fontId="8" fillId="2" borderId="0" xfId="6" applyNumberFormat="1" applyFont="1" applyFill="1" applyBorder="1" applyAlignment="1"/>
    <xf numFmtId="168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/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Continuous"/>
    </xf>
    <xf numFmtId="168" fontId="0" fillId="2" borderId="1" xfId="0" applyNumberFormat="1" applyFont="1" applyFill="1" applyBorder="1" applyAlignment="1">
      <alignment horizontal="centerContinuous"/>
    </xf>
    <xf numFmtId="49" fontId="10" fillId="2" borderId="2" xfId="5" applyNumberFormat="1" applyFont="1" applyFill="1" applyBorder="1" applyAlignment="1">
      <alignment horizontal="center"/>
    </xf>
    <xf numFmtId="167" fontId="10" fillId="2" borderId="0" xfId="4" applyNumberFormat="1" applyFont="1" applyFill="1" applyBorder="1" applyAlignment="1">
      <alignment horizontal="center"/>
    </xf>
    <xf numFmtId="9" fontId="1" fillId="2" borderId="0" xfId="9" applyNumberFormat="1" applyFont="1" applyFill="1" applyBorder="1" applyAlignment="1">
      <alignment horizontal="center"/>
    </xf>
    <xf numFmtId="9" fontId="1" fillId="2" borderId="1" xfId="9" applyNumberFormat="1" applyFont="1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 vertical="center" wrapText="1"/>
    </xf>
    <xf numFmtId="0" fontId="1" fillId="2" borderId="0" xfId="5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7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/>
    <xf numFmtId="1" fontId="27" fillId="0" borderId="1" xfId="0" applyNumberFormat="1" applyFont="1" applyFill="1" applyBorder="1" applyAlignment="1">
      <alignment horizontal="right"/>
    </xf>
    <xf numFmtId="1" fontId="27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167" fontId="17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/>
    <xf numFmtId="0" fontId="3" fillId="0" borderId="0" xfId="0" applyFont="1" applyFill="1" applyAlignment="1"/>
    <xf numFmtId="0" fontId="20" fillId="0" borderId="10" xfId="0" applyFont="1" applyFill="1" applyBorder="1" applyAlignment="1">
      <alignment horizontal="right"/>
    </xf>
    <xf numFmtId="0" fontId="3" fillId="0" borderId="10" xfId="0" applyFont="1" applyFill="1" applyBorder="1" applyAlignment="1"/>
    <xf numFmtId="0" fontId="20" fillId="0" borderId="10" xfId="0" applyFont="1" applyFill="1" applyBorder="1" applyAlignment="1"/>
    <xf numFmtId="0" fontId="17" fillId="0" borderId="10" xfId="0" applyFont="1" applyFill="1" applyBorder="1" applyAlignment="1"/>
    <xf numFmtId="167" fontId="17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/>
    <xf numFmtId="0" fontId="17" fillId="0" borderId="0" xfId="0" applyFont="1" applyFill="1" applyAlignment="1"/>
    <xf numFmtId="0" fontId="0" fillId="2" borderId="0" xfId="0" quotePrefix="1" applyFont="1" applyFill="1" applyBorder="1" applyAlignment="1"/>
    <xf numFmtId="0" fontId="20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20" fillId="0" borderId="1" xfId="0" applyFont="1" applyFill="1" applyBorder="1" applyAlignment="1"/>
    <xf numFmtId="0" fontId="17" fillId="0" borderId="1" xfId="0" applyFont="1" applyFill="1" applyBorder="1" applyAlignment="1"/>
    <xf numFmtId="167" fontId="17" fillId="0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20" fillId="0" borderId="4" xfId="0" applyFont="1" applyFill="1" applyBorder="1" applyAlignment="1"/>
    <xf numFmtId="0" fontId="17" fillId="0" borderId="4" xfId="0" applyFont="1" applyFill="1" applyBorder="1" applyAlignment="1"/>
    <xf numFmtId="0" fontId="8" fillId="2" borderId="0" xfId="10" quotePrefix="1" applyFont="1" applyFill="1"/>
    <xf numFmtId="0" fontId="8" fillId="2" borderId="0" xfId="10" quotePrefix="1" applyNumberFormat="1" applyFont="1" applyFill="1" applyBorder="1" applyAlignment="1"/>
    <xf numFmtId="0" fontId="26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9" fontId="1" fillId="2" borderId="0" xfId="4" applyNumberFormat="1" applyFont="1" applyFill="1" applyBorder="1" applyAlignment="1">
      <alignment horizontal="center"/>
    </xf>
    <xf numFmtId="169" fontId="1" fillId="2" borderId="1" xfId="4" applyNumberFormat="1" applyFont="1" applyFill="1" applyBorder="1" applyAlignment="1">
      <alignment horizontal="center"/>
    </xf>
    <xf numFmtId="0" fontId="1" fillId="2" borderId="0" xfId="10" applyNumberFormat="1" applyFont="1" applyFill="1" applyBorder="1" applyAlignment="1">
      <alignment horizontal="left" wrapText="1"/>
    </xf>
    <xf numFmtId="0" fontId="1" fillId="2" borderId="1" xfId="10" applyNumberFormat="1" applyFont="1" applyFill="1" applyBorder="1" applyAlignment="1">
      <alignment horizontal="center" wrapText="1"/>
    </xf>
    <xf numFmtId="0" fontId="1" fillId="2" borderId="0" xfId="10" applyNumberFormat="1" applyFont="1" applyFill="1" applyBorder="1" applyAlignment="1">
      <alignment horizontal="center" wrapText="1"/>
    </xf>
    <xf numFmtId="0" fontId="0" fillId="2" borderId="1" xfId="10" applyNumberFormat="1" applyFont="1" applyFill="1" applyBorder="1" applyAlignment="1">
      <alignment horizontal="center" wrapText="1"/>
    </xf>
    <xf numFmtId="0" fontId="0" fillId="2" borderId="1" xfId="3" applyNumberFormat="1" applyFont="1" applyFill="1" applyBorder="1" applyAlignment="1" applyProtection="1">
      <alignment horizontal="center" wrapText="1"/>
      <protection hidden="1"/>
    </xf>
    <xf numFmtId="49" fontId="10" fillId="2" borderId="0" xfId="10" applyNumberFormat="1" applyFont="1" applyFill="1" applyBorder="1" applyAlignment="1">
      <alignment horizontal="center"/>
    </xf>
    <xf numFmtId="169" fontId="10" fillId="2" borderId="0" xfId="1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6" fillId="2" borderId="0" xfId="0" applyFont="1" applyFill="1" applyAlignment="1"/>
    <xf numFmtId="49" fontId="10" fillId="2" borderId="0" xfId="0" applyNumberFormat="1" applyFont="1" applyFill="1" applyAlignment="1">
      <alignment horizontal="center"/>
    </xf>
    <xf numFmtId="9" fontId="1" fillId="2" borderId="1" xfId="3" applyNumberFormat="1" applyFont="1" applyFill="1" applyBorder="1" applyAlignment="1"/>
    <xf numFmtId="0" fontId="1" fillId="2" borderId="4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67" fontId="21" fillId="0" borderId="7" xfId="0" applyNumberFormat="1" applyFont="1" applyFill="1" applyBorder="1" applyAlignment="1"/>
    <xf numFmtId="167" fontId="21" fillId="0" borderId="0" xfId="0" applyNumberFormat="1" applyFont="1" applyFill="1" applyBorder="1" applyAlignment="1"/>
    <xf numFmtId="167" fontId="21" fillId="0" borderId="8" xfId="0" applyNumberFormat="1" applyFont="1" applyFill="1" applyBorder="1" applyAlignment="1"/>
    <xf numFmtId="167" fontId="22" fillId="0" borderId="0" xfId="0" applyNumberFormat="1" applyFont="1" applyFill="1" applyBorder="1" applyAlignment="1"/>
    <xf numFmtId="167" fontId="21" fillId="0" borderId="11" xfId="0" applyNumberFormat="1" applyFont="1" applyFill="1" applyBorder="1" applyAlignment="1"/>
    <xf numFmtId="167" fontId="21" fillId="0" borderId="1" xfId="0" applyNumberFormat="1" applyFont="1" applyFill="1" applyBorder="1" applyAlignment="1"/>
    <xf numFmtId="167" fontId="21" fillId="0" borderId="9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7" fontId="1" fillId="2" borderId="0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 indent="1"/>
    </xf>
    <xf numFmtId="9" fontId="1" fillId="2" borderId="0" xfId="9" applyNumberFormat="1" applyFont="1" applyFill="1" applyBorder="1" applyAlignment="1">
      <alignment horizontal="right" indent="1"/>
    </xf>
    <xf numFmtId="9" fontId="1" fillId="2" borderId="0" xfId="2" applyFont="1" applyFill="1" applyBorder="1" applyAlignment="1">
      <alignment horizontal="right" indent="1"/>
    </xf>
    <xf numFmtId="9" fontId="1" fillId="2" borderId="1" xfId="9" applyNumberFormat="1" applyFont="1" applyFill="1" applyBorder="1" applyAlignment="1">
      <alignment horizontal="right" indent="1"/>
    </xf>
    <xf numFmtId="0" fontId="1" fillId="2" borderId="0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right" indent="1"/>
    </xf>
    <xf numFmtId="0" fontId="0" fillId="2" borderId="0" xfId="5" applyNumberFormat="1" applyFont="1" applyFill="1" applyBorder="1" applyAlignment="1">
      <alignment horizontal="center" wrapText="1"/>
    </xf>
    <xf numFmtId="168" fontId="1" fillId="2" borderId="0" xfId="4" applyNumberFormat="1" applyFont="1" applyFill="1" applyBorder="1" applyAlignment="1">
      <alignment horizontal="right"/>
    </xf>
    <xf numFmtId="168" fontId="1" fillId="2" borderId="4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32" fillId="2" borderId="4" xfId="0" applyFont="1" applyFill="1" applyBorder="1" applyAlignment="1"/>
    <xf numFmtId="0" fontId="0" fillId="2" borderId="0" xfId="4" quotePrefix="1" applyNumberFormat="1" applyFont="1" applyFill="1" applyBorder="1" applyAlignment="1"/>
    <xf numFmtId="0" fontId="17" fillId="0" borderId="12" xfId="0" applyFont="1" applyFill="1" applyBorder="1" applyAlignment="1"/>
    <xf numFmtId="167" fontId="17" fillId="0" borderId="12" xfId="0" applyNumberFormat="1" applyFont="1" applyFill="1" applyBorder="1" applyAlignment="1">
      <alignment horizontal="right"/>
    </xf>
    <xf numFmtId="167" fontId="17" fillId="0" borderId="12" xfId="0" applyNumberFormat="1" applyFont="1" applyFill="1" applyBorder="1" applyAlignment="1">
      <alignment horizontal="center"/>
    </xf>
    <xf numFmtId="167" fontId="20" fillId="0" borderId="12" xfId="0" applyNumberFormat="1" applyFont="1" applyFill="1" applyBorder="1" applyAlignment="1">
      <alignment horizontal="right"/>
    </xf>
    <xf numFmtId="0" fontId="19" fillId="2" borderId="0" xfId="10" applyNumberFormat="1" applyFill="1" applyBorder="1" applyAlignment="1"/>
    <xf numFmtId="0" fontId="0" fillId="0" borderId="0" xfId="0" applyFill="1"/>
    <xf numFmtId="0" fontId="24" fillId="0" borderId="0" xfId="0" applyNumberFormat="1" applyFont="1" applyFill="1"/>
    <xf numFmtId="167" fontId="24" fillId="0" borderId="0" xfId="0" applyNumberFormat="1" applyFont="1" applyFill="1"/>
    <xf numFmtId="167" fontId="3" fillId="0" borderId="1" xfId="0" applyNumberFormat="1" applyFont="1" applyFill="1" applyBorder="1" applyAlignment="1">
      <alignment horizontal="centerContinuous"/>
    </xf>
    <xf numFmtId="167" fontId="17" fillId="0" borderId="0" xfId="0" applyNumberFormat="1" applyFont="1" applyFill="1"/>
    <xf numFmtId="167" fontId="3" fillId="0" borderId="0" xfId="0" applyNumberFormat="1" applyFont="1" applyFill="1" applyBorder="1" applyAlignment="1">
      <alignment horizontal="centerContinuous"/>
    </xf>
    <xf numFmtId="0" fontId="21" fillId="0" borderId="0" xfId="0" applyFont="1" applyFill="1"/>
    <xf numFmtId="0" fontId="3" fillId="0" borderId="0" xfId="0" applyFont="1" applyFill="1"/>
    <xf numFmtId="167" fontId="3" fillId="0" borderId="0" xfId="0" applyNumberFormat="1" applyFont="1" applyFill="1" applyBorder="1" applyAlignment="1"/>
    <xf numFmtId="167" fontId="3" fillId="0" borderId="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/>
    <xf numFmtId="0" fontId="16" fillId="0" borderId="0" xfId="0" applyFont="1" applyFill="1" applyAlignment="1">
      <alignment horizontal="right"/>
    </xf>
    <xf numFmtId="167" fontId="3" fillId="0" borderId="4" xfId="0" applyNumberFormat="1" applyFont="1" applyFill="1" applyBorder="1" applyAlignment="1"/>
    <xf numFmtId="167" fontId="21" fillId="0" borderId="0" xfId="0" applyNumberFormat="1" applyFont="1" applyFill="1" applyAlignment="1"/>
    <xf numFmtId="0" fontId="3" fillId="0" borderId="0" xfId="0" applyFont="1" applyFill="1" applyAlignment="1">
      <alignment horizontal="right"/>
    </xf>
  </cellXfs>
  <cellStyles count="9">
    <cellStyle name="Comma" xfId="6" builtinId="3"/>
    <cellStyle name="Comma [0]" xfId="5" builtinId="6"/>
    <cellStyle name="Currency" xfId="4" builtinId="4"/>
    <cellStyle name="Currency [0]" xfId="3" builtinId="7"/>
    <cellStyle name="Followed Hyperlink" xfId="9" builtinId="9"/>
    <cellStyle name="Hyperlink" xfId="10" builtinId="8"/>
    <cellStyle name="Normal" xfId="0" builtinId="0"/>
    <cellStyle name="Percent" xfId="2" builtinId="5"/>
    <cellStyle name="Title" xfId="1" builtinId="15"/>
  </cellStyles>
  <dxfs count="3">
    <dxf>
      <numFmt numFmtId="168" formatCode="[h]:mm:ss;;\-"/>
    </dxf>
    <dxf>
      <numFmt numFmtId="168" formatCode="[h]:mm:ss;;\-"/>
    </dxf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FFFFCC"/>
      <color rgb="FFCCDFF1"/>
      <color rgb="FF41B6E6"/>
      <color rgb="FF82A0C8"/>
      <color rgb="FFAE2573"/>
      <color rgb="FF003087"/>
      <color rgb="FF7C2855"/>
      <color rgb="FF006747"/>
      <color rgb="FF78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3"/>
  <sheetViews>
    <sheetView tabSelected="1" workbookViewId="0"/>
  </sheetViews>
  <sheetFormatPr defaultColWidth="0" defaultRowHeight="12.75" zeroHeight="1" x14ac:dyDescent="0.2"/>
  <cols>
    <col min="1" max="1" width="12.28515625" style="117" bestFit="1" customWidth="1"/>
    <col min="2" max="2" width="13" style="117" customWidth="1"/>
    <col min="3" max="3" width="6.42578125" style="117" bestFit="1" customWidth="1"/>
    <col min="4" max="4" width="7.140625" style="117" bestFit="1" customWidth="1"/>
    <col min="5" max="5" width="4.5703125" style="117" bestFit="1" customWidth="1"/>
    <col min="6" max="6" width="6.140625" style="117" bestFit="1" customWidth="1"/>
    <col min="7" max="7" width="6.7109375" style="117" bestFit="1" customWidth="1"/>
    <col min="8" max="8" width="6.140625" style="117" bestFit="1" customWidth="1"/>
    <col min="9" max="9" width="8.7109375" style="117" bestFit="1" customWidth="1"/>
    <col min="10" max="10" width="6.7109375" style="117" bestFit="1" customWidth="1"/>
    <col min="11" max="11" width="7" style="117" bestFit="1" customWidth="1"/>
    <col min="12" max="12" width="6" style="117" customWidth="1"/>
    <col min="13" max="13" width="2" style="117" hidden="1" customWidth="1"/>
    <col min="14" max="14" width="0" style="117" hidden="1" customWidth="1"/>
    <col min="15" max="16" width="2" style="117" hidden="1" customWidth="1"/>
    <col min="17" max="16384" width="9.140625" style="117" hidden="1"/>
  </cols>
  <sheetData>
    <row r="1" spans="1:8" ht="15.75" x14ac:dyDescent="0.25">
      <c r="A1" s="116" t="s">
        <v>819</v>
      </c>
    </row>
    <row r="2" spans="1:8" x14ac:dyDescent="0.2">
      <c r="A2" s="118" t="s">
        <v>997</v>
      </c>
    </row>
    <row r="3" spans="1:8" x14ac:dyDescent="0.2">
      <c r="A3" s="117" t="s">
        <v>1004</v>
      </c>
    </row>
    <row r="4" spans="1:8" x14ac:dyDescent="0.2">
      <c r="A4" s="91" t="s">
        <v>680</v>
      </c>
    </row>
    <row r="5" spans="1:8" x14ac:dyDescent="0.2">
      <c r="A5" s="117" t="s">
        <v>998</v>
      </c>
    </row>
    <row r="6" spans="1:8" x14ac:dyDescent="0.2"/>
    <row r="7" spans="1:8" x14ac:dyDescent="0.2">
      <c r="A7" s="122" t="s">
        <v>999</v>
      </c>
      <c r="B7" s="117" t="s">
        <v>1005</v>
      </c>
    </row>
    <row r="8" spans="1:8" x14ac:dyDescent="0.2">
      <c r="B8" s="8" t="s">
        <v>1000</v>
      </c>
    </row>
    <row r="9" spans="1:8" x14ac:dyDescent="0.2"/>
    <row r="10" spans="1:8" x14ac:dyDescent="0.2">
      <c r="A10" s="119" t="s">
        <v>899</v>
      </c>
    </row>
    <row r="11" spans="1:8" x14ac:dyDescent="0.2">
      <c r="B11" s="120" t="s">
        <v>686</v>
      </c>
      <c r="D11" s="91" t="s">
        <v>714</v>
      </c>
      <c r="H11" s="120" t="s">
        <v>892</v>
      </c>
    </row>
    <row r="12" spans="1:8" x14ac:dyDescent="0.2">
      <c r="A12" s="121"/>
      <c r="B12" s="91" t="s">
        <v>700</v>
      </c>
      <c r="D12" s="120" t="s">
        <v>715</v>
      </c>
      <c r="H12" s="276" t="s">
        <v>1023</v>
      </c>
    </row>
    <row r="13" spans="1:8" x14ac:dyDescent="0.2">
      <c r="B13" s="91" t="s">
        <v>703</v>
      </c>
      <c r="D13" s="277" t="s">
        <v>1024</v>
      </c>
      <c r="H13" s="120" t="s">
        <v>769</v>
      </c>
    </row>
    <row r="14" spans="1:8" x14ac:dyDescent="0.2"/>
    <row r="15" spans="1:8" x14ac:dyDescent="0.2">
      <c r="A15" s="122" t="s">
        <v>708</v>
      </c>
      <c r="B15" s="123" t="s">
        <v>810</v>
      </c>
    </row>
    <row r="16" spans="1:8" x14ac:dyDescent="0.2">
      <c r="A16" s="122"/>
      <c r="B16" s="123" t="s">
        <v>809</v>
      </c>
    </row>
    <row r="17" spans="1:3" x14ac:dyDescent="0.2">
      <c r="A17" s="122" t="s">
        <v>1001</v>
      </c>
      <c r="B17" s="117" t="s">
        <v>1073</v>
      </c>
    </row>
    <row r="18" spans="1:3" x14ac:dyDescent="0.2">
      <c r="B18" s="117" t="s">
        <v>1074</v>
      </c>
    </row>
    <row r="19" spans="1:3" x14ac:dyDescent="0.2">
      <c r="B19" s="117" t="s">
        <v>1075</v>
      </c>
    </row>
    <row r="20" spans="1:3" x14ac:dyDescent="0.2">
      <c r="B20" s="117" t="s">
        <v>1076</v>
      </c>
    </row>
    <row r="21" spans="1:3" x14ac:dyDescent="0.2"/>
    <row r="22" spans="1:3" x14ac:dyDescent="0.2">
      <c r="A22" s="122" t="s">
        <v>826</v>
      </c>
      <c r="B22" s="8" t="s">
        <v>849</v>
      </c>
    </row>
    <row r="23" spans="1:3" x14ac:dyDescent="0.2">
      <c r="B23" s="124">
        <v>42948</v>
      </c>
      <c r="C23" s="8" t="s">
        <v>827</v>
      </c>
    </row>
    <row r="24" spans="1:3" x14ac:dyDescent="0.2">
      <c r="B24" s="124">
        <v>42954</v>
      </c>
      <c r="C24" s="8" t="s">
        <v>828</v>
      </c>
    </row>
    <row r="25" spans="1:3" x14ac:dyDescent="0.2">
      <c r="B25" s="124">
        <v>42979</v>
      </c>
      <c r="C25" s="8" t="s">
        <v>829</v>
      </c>
    </row>
    <row r="26" spans="1:3" x14ac:dyDescent="0.2">
      <c r="B26" s="124">
        <v>42987</v>
      </c>
      <c r="C26" s="8" t="s">
        <v>830</v>
      </c>
    </row>
    <row r="27" spans="1:3" x14ac:dyDescent="0.2">
      <c r="B27" s="124">
        <v>43040</v>
      </c>
      <c r="C27" s="8" t="s">
        <v>831</v>
      </c>
    </row>
    <row r="28" spans="1:3" x14ac:dyDescent="0.2">
      <c r="B28" s="124">
        <v>43062</v>
      </c>
      <c r="C28" s="8" t="s">
        <v>832</v>
      </c>
    </row>
    <row r="29" spans="1:3" x14ac:dyDescent="0.2">
      <c r="B29" s="124">
        <v>43070</v>
      </c>
      <c r="C29" s="8" t="s">
        <v>833</v>
      </c>
    </row>
    <row r="30" spans="1:3" x14ac:dyDescent="0.2">
      <c r="B30" s="125">
        <v>43191</v>
      </c>
      <c r="C30" s="8" t="s">
        <v>818</v>
      </c>
    </row>
    <row r="31" spans="1:3" x14ac:dyDescent="0.2">
      <c r="B31" s="117" t="s">
        <v>897</v>
      </c>
    </row>
    <row r="32" spans="1:3" x14ac:dyDescent="0.2"/>
    <row r="33" spans="1:12" x14ac:dyDescent="0.2">
      <c r="A33" s="122" t="s">
        <v>766</v>
      </c>
      <c r="B33" s="117" t="s">
        <v>853</v>
      </c>
    </row>
    <row r="34" spans="1:12" x14ac:dyDescent="0.2">
      <c r="B34" s="117" t="s">
        <v>820</v>
      </c>
    </row>
    <row r="35" spans="1:12" x14ac:dyDescent="0.2">
      <c r="B35" s="117" t="s">
        <v>854</v>
      </c>
    </row>
    <row r="36" spans="1:12" x14ac:dyDescent="0.2">
      <c r="B36" s="117" t="s">
        <v>821</v>
      </c>
    </row>
    <row r="37" spans="1:12" x14ac:dyDescent="0.2"/>
    <row r="38" spans="1:12" x14ac:dyDescent="0.2">
      <c r="A38" s="119" t="s">
        <v>1003</v>
      </c>
      <c r="B38" s="117" t="s">
        <v>851</v>
      </c>
    </row>
    <row r="39" spans="1:12" x14ac:dyDescent="0.2">
      <c r="A39" s="119"/>
      <c r="B39" s="117" t="s">
        <v>1016</v>
      </c>
    </row>
    <row r="40" spans="1:12" x14ac:dyDescent="0.2">
      <c r="B40" s="117" t="s">
        <v>1017</v>
      </c>
    </row>
    <row r="41" spans="1:12" x14ac:dyDescent="0.2"/>
    <row r="42" spans="1:12" x14ac:dyDescent="0.2">
      <c r="B42" s="117" t="s">
        <v>907</v>
      </c>
    </row>
    <row r="43" spans="1:12" x14ac:dyDescent="0.2">
      <c r="A43" s="126" t="s">
        <v>834</v>
      </c>
      <c r="B43" s="127"/>
      <c r="C43" s="128" t="s">
        <v>677</v>
      </c>
      <c r="D43" s="128" t="s">
        <v>746</v>
      </c>
      <c r="E43" s="128" t="s">
        <v>563</v>
      </c>
      <c r="F43" s="128" t="s">
        <v>560</v>
      </c>
      <c r="G43" s="128" t="s">
        <v>561</v>
      </c>
      <c r="H43" s="128" t="s">
        <v>565</v>
      </c>
      <c r="I43" s="128" t="s">
        <v>564</v>
      </c>
      <c r="J43" s="128" t="s">
        <v>567</v>
      </c>
      <c r="K43" s="128" t="s">
        <v>678</v>
      </c>
      <c r="L43" s="128" t="s">
        <v>562</v>
      </c>
    </row>
    <row r="44" spans="1:12" x14ac:dyDescent="0.2">
      <c r="A44" s="129" t="s">
        <v>835</v>
      </c>
      <c r="C44" s="130">
        <v>43283</v>
      </c>
      <c r="D44" s="130">
        <v>43257</v>
      </c>
      <c r="E44" s="130" t="s">
        <v>836</v>
      </c>
      <c r="F44" s="130">
        <v>43311</v>
      </c>
      <c r="G44" s="130">
        <v>43286</v>
      </c>
      <c r="H44" s="130">
        <v>43282</v>
      </c>
      <c r="I44" s="130">
        <v>43286</v>
      </c>
      <c r="J44" s="130">
        <v>43272</v>
      </c>
      <c r="K44" s="131">
        <v>0</v>
      </c>
      <c r="L44" s="130">
        <v>43263</v>
      </c>
    </row>
    <row r="45" spans="1:12" x14ac:dyDescent="0.2">
      <c r="A45" s="129" t="s">
        <v>837</v>
      </c>
      <c r="C45" s="130" t="s">
        <v>838</v>
      </c>
      <c r="D45" s="130">
        <v>43252</v>
      </c>
      <c r="E45" s="130" t="s">
        <v>836</v>
      </c>
      <c r="F45" s="130" t="s">
        <v>838</v>
      </c>
      <c r="G45" s="130" t="s">
        <v>838</v>
      </c>
      <c r="H45" s="130" t="s">
        <v>838</v>
      </c>
      <c r="I45" s="130" t="s">
        <v>838</v>
      </c>
      <c r="J45" s="130">
        <v>43258</v>
      </c>
      <c r="K45" s="130">
        <v>43286</v>
      </c>
      <c r="L45" s="130">
        <v>43245</v>
      </c>
    </row>
    <row r="46" spans="1:12" x14ac:dyDescent="0.2">
      <c r="A46" s="129" t="s">
        <v>839</v>
      </c>
      <c r="C46" s="130" t="s">
        <v>838</v>
      </c>
      <c r="D46" s="131">
        <v>0</v>
      </c>
      <c r="E46" s="130" t="s">
        <v>836</v>
      </c>
      <c r="F46" s="131">
        <v>0</v>
      </c>
      <c r="G46" s="130" t="s">
        <v>836</v>
      </c>
      <c r="H46" s="130" t="s">
        <v>836</v>
      </c>
      <c r="I46" s="130" t="s">
        <v>838</v>
      </c>
      <c r="J46" s="130">
        <v>43279</v>
      </c>
      <c r="K46" s="131">
        <v>0</v>
      </c>
      <c r="L46" s="131">
        <v>0</v>
      </c>
    </row>
    <row r="47" spans="1:12" x14ac:dyDescent="0.2">
      <c r="A47" s="129" t="s">
        <v>840</v>
      </c>
      <c r="C47" s="130" t="s">
        <v>838</v>
      </c>
      <c r="D47" s="131">
        <v>0</v>
      </c>
      <c r="E47" s="130" t="s">
        <v>836</v>
      </c>
      <c r="F47" s="130">
        <v>43282</v>
      </c>
      <c r="G47" s="130">
        <v>43286</v>
      </c>
      <c r="H47" s="130">
        <v>43282</v>
      </c>
      <c r="I47" s="130" t="s">
        <v>838</v>
      </c>
      <c r="J47" s="130">
        <v>43272</v>
      </c>
      <c r="K47" s="131">
        <v>0</v>
      </c>
      <c r="L47" s="131">
        <v>0</v>
      </c>
    </row>
    <row r="48" spans="1:12" x14ac:dyDescent="0.2">
      <c r="A48" s="132" t="s">
        <v>850</v>
      </c>
      <c r="B48" s="127"/>
      <c r="C48" s="133" t="s">
        <v>838</v>
      </c>
      <c r="D48" s="133">
        <v>43282</v>
      </c>
      <c r="E48" s="134">
        <v>0</v>
      </c>
      <c r="F48" s="133">
        <v>43311</v>
      </c>
      <c r="G48" s="133" t="s">
        <v>838</v>
      </c>
      <c r="H48" s="133" t="s">
        <v>838</v>
      </c>
      <c r="I48" s="133" t="s">
        <v>838</v>
      </c>
      <c r="J48" s="133" t="s">
        <v>838</v>
      </c>
      <c r="K48" s="133">
        <v>43286</v>
      </c>
      <c r="L48" s="133">
        <v>43245</v>
      </c>
    </row>
    <row r="49" spans="1:12" x14ac:dyDescent="0.2">
      <c r="B49" s="135">
        <v>0</v>
      </c>
      <c r="C49" s="136" t="s">
        <v>841</v>
      </c>
      <c r="E49" s="136"/>
      <c r="F49" s="136"/>
      <c r="G49" s="136"/>
      <c r="H49" s="135" t="s">
        <v>836</v>
      </c>
      <c r="I49" s="136" t="s">
        <v>848</v>
      </c>
      <c r="J49" s="136"/>
      <c r="K49" s="136"/>
      <c r="L49" s="136"/>
    </row>
    <row r="50" spans="1:12" x14ac:dyDescent="0.2"/>
    <row r="51" spans="1:12" x14ac:dyDescent="0.2">
      <c r="A51" s="122" t="s">
        <v>861</v>
      </c>
      <c r="B51" s="117" t="s">
        <v>570</v>
      </c>
    </row>
    <row r="52" spans="1:12" x14ac:dyDescent="0.2">
      <c r="B52" s="117" t="s">
        <v>898</v>
      </c>
    </row>
    <row r="53" spans="1:12" x14ac:dyDescent="0.2">
      <c r="B53" s="117" t="s">
        <v>571</v>
      </c>
    </row>
    <row r="54" spans="1:12" x14ac:dyDescent="0.2">
      <c r="B54" s="327" t="s">
        <v>1072</v>
      </c>
    </row>
    <row r="55" spans="1:12" x14ac:dyDescent="0.2">
      <c r="B55" s="117" t="s">
        <v>572</v>
      </c>
    </row>
    <row r="56" spans="1:12" x14ac:dyDescent="0.2"/>
    <row r="57" spans="1:12" x14ac:dyDescent="0.2">
      <c r="A57" s="122" t="s">
        <v>1002</v>
      </c>
      <c r="B57" s="137">
        <v>43874</v>
      </c>
    </row>
    <row r="58" spans="1:12" x14ac:dyDescent="0.2"/>
    <row r="59" spans="1:12" x14ac:dyDescent="0.2"/>
    <row r="60" spans="1:12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sortState ref="B16:B25">
    <sortCondition ref="B16"/>
  </sortState>
  <hyperlinks>
    <hyperlink ref="H13" location="'Ambulance CCG lookup'!A1" display="Ambulance CCG lookup" xr:uid="{00000000-0004-0000-0000-000000000000}"/>
    <hyperlink ref="D12" location="'NoC, CPR'!A1" display="'NoC, CPR'!A1" xr:uid="{00000000-0004-0000-0000-000001000000}"/>
    <hyperlink ref="D11" location="Resources!A1" display="Resources!A1" xr:uid="{00000000-0004-0000-0000-000002000000}"/>
    <hyperlink ref="B13" location="Calls!A1" display="Calls!A1" xr:uid="{00000000-0004-0000-0000-000003000000}"/>
    <hyperlink ref="B12" location="Incidents!A1" display="Incidents!A1" xr:uid="{00000000-0004-0000-0000-000004000000}"/>
    <hyperlink ref="B11" location="'Response times'!A1" display="'Response times'!A1" xr:uid="{00000000-0004-0000-0000-000006000000}"/>
    <hyperlink ref="A4" r:id="rId1" xr:uid="{00000000-0004-0000-0000-000007000000}"/>
    <hyperlink ref="B54" r:id="rId2" xr:uid="{00000000-0004-0000-0000-000008000000}"/>
    <hyperlink ref="H11" location="'Section 136'!A1" display="Section 136" xr:uid="{62A44C1B-2F28-4200-93D9-963F7D5881AB}"/>
    <hyperlink ref="H12" location="'HCP to Sep''19'!A1" display="HCP to Sep'19" xr:uid="{11F1E127-D1C8-4998-A670-7626ECDBAEF5}"/>
    <hyperlink ref="D13" location="'HCP, IFT'!A1" display="HCP, IFT" xr:uid="{D3E60C16-839B-4D57-B8B2-F1BDD5090B3C}"/>
  </hyperlinks>
  <pageMargins left="0.70866141732283472" right="0.5118110236220472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M203"/>
  <sheetViews>
    <sheetView workbookViewId="0">
      <pane ySplit="2" topLeftCell="A3" activePane="bottomLeft" state="frozen"/>
      <selection activeCell="N26" sqref="N26"/>
      <selection pane="bottomLeft" activeCell="A3" sqref="A3"/>
    </sheetView>
  </sheetViews>
  <sheetFormatPr defaultColWidth="0" defaultRowHeight="12.75" zeroHeight="1" x14ac:dyDescent="0.2"/>
  <cols>
    <col min="1" max="1" width="1.7109375" style="162" customWidth="1"/>
    <col min="2" max="2" width="5.42578125" style="162" bestFit="1" customWidth="1"/>
    <col min="3" max="3" width="53.42578125" style="162" bestFit="1" customWidth="1"/>
    <col min="4" max="4" width="19.7109375" style="162" bestFit="1" customWidth="1"/>
    <col min="5" max="5" width="11.28515625" style="162" bestFit="1" customWidth="1"/>
    <col min="6" max="6" width="22.28515625" style="162" bestFit="1" customWidth="1"/>
    <col min="7" max="7" width="9.85546875" style="162" bestFit="1" customWidth="1"/>
    <col min="8" max="8" width="10.28515625" style="162" bestFit="1" customWidth="1"/>
    <col min="9" max="9" width="1.7109375" style="162" customWidth="1"/>
    <col min="10" max="13" width="0" style="162" hidden="1" customWidth="1"/>
    <col min="14" max="16384" width="9.28515625" style="162" hidden="1"/>
  </cols>
  <sheetData>
    <row r="1" spans="1:8" x14ac:dyDescent="0.2">
      <c r="A1" s="161" t="s">
        <v>895</v>
      </c>
      <c r="E1" s="163"/>
      <c r="F1" s="188" t="s">
        <v>904</v>
      </c>
      <c r="G1" s="188" t="s">
        <v>906</v>
      </c>
      <c r="H1" s="188" t="s">
        <v>905</v>
      </c>
    </row>
    <row r="2" spans="1:8" ht="38.25" x14ac:dyDescent="0.2">
      <c r="B2" s="165" t="s">
        <v>688</v>
      </c>
      <c r="C2" s="166" t="s">
        <v>1</v>
      </c>
      <c r="D2" s="165" t="s">
        <v>896</v>
      </c>
      <c r="E2" s="167" t="s">
        <v>689</v>
      </c>
      <c r="F2" s="187" t="s">
        <v>903</v>
      </c>
      <c r="G2" s="187"/>
      <c r="H2" s="187"/>
    </row>
    <row r="3" spans="1:8" x14ac:dyDescent="0.2">
      <c r="B3" s="162" t="s">
        <v>106</v>
      </c>
      <c r="C3" s="162" t="s">
        <v>107</v>
      </c>
      <c r="D3" s="162" t="s">
        <v>105</v>
      </c>
      <c r="E3" s="162" t="s">
        <v>746</v>
      </c>
      <c r="F3" s="162" t="s">
        <v>729</v>
      </c>
      <c r="G3" s="162" t="s">
        <v>867</v>
      </c>
      <c r="H3" s="162" t="s">
        <v>872</v>
      </c>
    </row>
    <row r="4" spans="1:8" x14ac:dyDescent="0.2">
      <c r="B4" s="162" t="s">
        <v>529</v>
      </c>
      <c r="C4" s="162" t="s">
        <v>530</v>
      </c>
      <c r="D4" s="162" t="s">
        <v>528</v>
      </c>
      <c r="E4" s="162" t="s">
        <v>746</v>
      </c>
      <c r="F4" s="162" t="s">
        <v>729</v>
      </c>
      <c r="G4" s="162" t="s">
        <v>867</v>
      </c>
      <c r="H4" s="162" t="s">
        <v>872</v>
      </c>
    </row>
    <row r="5" spans="1:8" x14ac:dyDescent="0.2">
      <c r="B5" s="162" t="s">
        <v>115</v>
      </c>
      <c r="C5" s="162" t="s">
        <v>116</v>
      </c>
      <c r="D5" s="162" t="s">
        <v>114</v>
      </c>
      <c r="E5" s="162" t="s">
        <v>746</v>
      </c>
      <c r="F5" s="162" t="s">
        <v>729</v>
      </c>
      <c r="G5" s="162" t="s">
        <v>867</v>
      </c>
      <c r="H5" s="162" t="s">
        <v>872</v>
      </c>
    </row>
    <row r="6" spans="1:8" x14ac:dyDescent="0.2">
      <c r="B6" s="162" t="s">
        <v>109</v>
      </c>
      <c r="C6" s="162" t="s">
        <v>110</v>
      </c>
      <c r="D6" s="162" t="s">
        <v>108</v>
      </c>
      <c r="E6" s="162" t="s">
        <v>746</v>
      </c>
      <c r="F6" s="162" t="s">
        <v>729</v>
      </c>
      <c r="G6" s="162" t="s">
        <v>867</v>
      </c>
      <c r="H6" s="162" t="s">
        <v>872</v>
      </c>
    </row>
    <row r="7" spans="1:8" x14ac:dyDescent="0.2">
      <c r="B7" s="162" t="s">
        <v>78</v>
      </c>
      <c r="C7" s="162" t="s">
        <v>79</v>
      </c>
      <c r="D7" s="162" t="s">
        <v>77</v>
      </c>
      <c r="E7" s="162" t="s">
        <v>746</v>
      </c>
      <c r="F7" s="162" t="s">
        <v>729</v>
      </c>
      <c r="G7" s="162" t="s">
        <v>867</v>
      </c>
      <c r="H7" s="162" t="s">
        <v>872</v>
      </c>
    </row>
    <row r="8" spans="1:8" x14ac:dyDescent="0.2">
      <c r="B8" s="162" t="s">
        <v>545</v>
      </c>
      <c r="C8" s="162" t="s">
        <v>546</v>
      </c>
      <c r="D8" s="162" t="s">
        <v>544</v>
      </c>
      <c r="E8" s="162" t="s">
        <v>746</v>
      </c>
      <c r="F8" s="162" t="s">
        <v>729</v>
      </c>
      <c r="G8" s="162" t="s">
        <v>867</v>
      </c>
      <c r="H8" s="162" t="s">
        <v>872</v>
      </c>
    </row>
    <row r="9" spans="1:8" x14ac:dyDescent="0.2">
      <c r="B9" s="162" t="s">
        <v>81</v>
      </c>
      <c r="C9" s="162" t="s">
        <v>82</v>
      </c>
      <c r="D9" s="162" t="s">
        <v>80</v>
      </c>
      <c r="E9" s="162" t="s">
        <v>746</v>
      </c>
      <c r="F9" s="162" t="s">
        <v>729</v>
      </c>
      <c r="G9" s="162" t="s">
        <v>867</v>
      </c>
      <c r="H9" s="162" t="s">
        <v>872</v>
      </c>
    </row>
    <row r="10" spans="1:8" x14ac:dyDescent="0.2">
      <c r="B10" s="162" t="s">
        <v>88</v>
      </c>
      <c r="C10" s="162" t="s">
        <v>89</v>
      </c>
      <c r="D10" s="162" t="s">
        <v>87</v>
      </c>
      <c r="E10" s="162" t="s">
        <v>746</v>
      </c>
      <c r="F10" s="162" t="s">
        <v>729</v>
      </c>
      <c r="G10" s="162" t="s">
        <v>867</v>
      </c>
      <c r="H10" s="162" t="s">
        <v>872</v>
      </c>
    </row>
    <row r="11" spans="1:8" x14ac:dyDescent="0.2">
      <c r="B11" s="162" t="s">
        <v>532</v>
      </c>
      <c r="C11" s="162" t="s">
        <v>533</v>
      </c>
      <c r="D11" s="162" t="s">
        <v>531</v>
      </c>
      <c r="E11" s="162" t="s">
        <v>746</v>
      </c>
      <c r="F11" s="162" t="s">
        <v>729</v>
      </c>
      <c r="G11" s="162" t="s">
        <v>867</v>
      </c>
      <c r="H11" s="162" t="s">
        <v>872</v>
      </c>
    </row>
    <row r="12" spans="1:8" x14ac:dyDescent="0.2">
      <c r="B12" s="162" t="s">
        <v>100</v>
      </c>
      <c r="C12" s="162" t="s">
        <v>101</v>
      </c>
      <c r="D12" s="162" t="s">
        <v>99</v>
      </c>
      <c r="E12" s="162" t="s">
        <v>746</v>
      </c>
      <c r="F12" s="162" t="s">
        <v>729</v>
      </c>
      <c r="G12" s="162" t="s">
        <v>867</v>
      </c>
      <c r="H12" s="162" t="s">
        <v>872</v>
      </c>
    </row>
    <row r="13" spans="1:8" x14ac:dyDescent="0.2">
      <c r="B13" s="162" t="s">
        <v>94</v>
      </c>
      <c r="C13" s="162" t="s">
        <v>95</v>
      </c>
      <c r="D13" s="162" t="s">
        <v>93</v>
      </c>
      <c r="E13" s="162" t="s">
        <v>746</v>
      </c>
      <c r="F13" s="162" t="s">
        <v>729</v>
      </c>
      <c r="G13" s="162" t="s">
        <v>867</v>
      </c>
      <c r="H13" s="162" t="s">
        <v>872</v>
      </c>
    </row>
    <row r="14" spans="1:8" x14ac:dyDescent="0.2">
      <c r="B14" s="162" t="s">
        <v>535</v>
      </c>
      <c r="C14" s="162" t="s">
        <v>536</v>
      </c>
      <c r="D14" s="162" t="s">
        <v>534</v>
      </c>
      <c r="E14" s="162" t="s">
        <v>746</v>
      </c>
      <c r="F14" s="162" t="s">
        <v>729</v>
      </c>
      <c r="G14" s="162" t="s">
        <v>867</v>
      </c>
      <c r="H14" s="162" t="s">
        <v>872</v>
      </c>
    </row>
    <row r="15" spans="1:8" x14ac:dyDescent="0.2">
      <c r="B15" s="162" t="s">
        <v>537</v>
      </c>
      <c r="C15" s="162" t="s">
        <v>538</v>
      </c>
      <c r="D15" s="162" t="s">
        <v>784</v>
      </c>
      <c r="E15" s="162" t="s">
        <v>746</v>
      </c>
      <c r="F15" s="162" t="s">
        <v>729</v>
      </c>
      <c r="G15" s="162" t="s">
        <v>867</v>
      </c>
      <c r="H15" s="162" t="s">
        <v>872</v>
      </c>
    </row>
    <row r="16" spans="1:8" x14ac:dyDescent="0.2">
      <c r="B16" s="162" t="s">
        <v>539</v>
      </c>
      <c r="C16" s="162" t="s">
        <v>540</v>
      </c>
      <c r="D16" s="162" t="s">
        <v>785</v>
      </c>
      <c r="E16" s="162" t="s">
        <v>746</v>
      </c>
      <c r="F16" s="162" t="s">
        <v>729</v>
      </c>
      <c r="G16" s="162" t="s">
        <v>867</v>
      </c>
      <c r="H16" s="162" t="s">
        <v>872</v>
      </c>
    </row>
    <row r="17" spans="2:8" x14ac:dyDescent="0.2">
      <c r="B17" s="162" t="s">
        <v>112</v>
      </c>
      <c r="C17" s="162" t="s">
        <v>113</v>
      </c>
      <c r="D17" s="162" t="s">
        <v>111</v>
      </c>
      <c r="E17" s="162" t="s">
        <v>746</v>
      </c>
      <c r="F17" s="162" t="s">
        <v>729</v>
      </c>
      <c r="G17" s="162" t="s">
        <v>867</v>
      </c>
      <c r="H17" s="162" t="s">
        <v>872</v>
      </c>
    </row>
    <row r="18" spans="2:8" x14ac:dyDescent="0.2">
      <c r="B18" s="162" t="s">
        <v>103</v>
      </c>
      <c r="C18" s="162" t="s">
        <v>104</v>
      </c>
      <c r="D18" s="162" t="s">
        <v>102</v>
      </c>
      <c r="E18" s="162" t="s">
        <v>746</v>
      </c>
      <c r="F18" s="162" t="s">
        <v>729</v>
      </c>
      <c r="G18" s="162" t="s">
        <v>867</v>
      </c>
      <c r="H18" s="162" t="s">
        <v>872</v>
      </c>
    </row>
    <row r="19" spans="2:8" x14ac:dyDescent="0.2">
      <c r="B19" s="162" t="s">
        <v>97</v>
      </c>
      <c r="C19" s="162" t="s">
        <v>98</v>
      </c>
      <c r="D19" s="162" t="s">
        <v>96</v>
      </c>
      <c r="E19" s="162" t="s">
        <v>746</v>
      </c>
      <c r="F19" s="162" t="s">
        <v>729</v>
      </c>
      <c r="G19" s="162" t="s">
        <v>867</v>
      </c>
      <c r="H19" s="162" t="s">
        <v>872</v>
      </c>
    </row>
    <row r="20" spans="2:8" x14ac:dyDescent="0.2">
      <c r="B20" s="162" t="s">
        <v>542</v>
      </c>
      <c r="C20" s="162" t="s">
        <v>543</v>
      </c>
      <c r="D20" s="162" t="s">
        <v>541</v>
      </c>
      <c r="E20" s="162" t="s">
        <v>746</v>
      </c>
      <c r="F20" s="162" t="s">
        <v>729</v>
      </c>
      <c r="G20" s="162" t="s">
        <v>867</v>
      </c>
      <c r="H20" s="162" t="s">
        <v>872</v>
      </c>
    </row>
    <row r="21" spans="2:8" x14ac:dyDescent="0.2">
      <c r="B21" s="162" t="s">
        <v>91</v>
      </c>
      <c r="C21" s="162" t="s">
        <v>92</v>
      </c>
      <c r="D21" s="162" t="s">
        <v>90</v>
      </c>
      <c r="E21" s="162" t="s">
        <v>746</v>
      </c>
      <c r="F21" s="162" t="s">
        <v>729</v>
      </c>
      <c r="G21" s="162" t="s">
        <v>867</v>
      </c>
      <c r="H21" s="162" t="s">
        <v>872</v>
      </c>
    </row>
    <row r="22" spans="2:8" x14ac:dyDescent="0.2">
      <c r="B22" s="162" t="s">
        <v>291</v>
      </c>
      <c r="C22" s="162" t="s">
        <v>292</v>
      </c>
      <c r="D22" s="162" t="s">
        <v>290</v>
      </c>
      <c r="E22" s="162" t="s">
        <v>677</v>
      </c>
      <c r="F22" s="162" t="s">
        <v>863</v>
      </c>
      <c r="G22" s="162" t="s">
        <v>866</v>
      </c>
      <c r="H22" s="162" t="s">
        <v>873</v>
      </c>
    </row>
    <row r="23" spans="2:8" x14ac:dyDescent="0.2">
      <c r="B23" s="162" t="s">
        <v>118</v>
      </c>
      <c r="C23" s="162" t="s">
        <v>119</v>
      </c>
      <c r="D23" s="162" t="s">
        <v>117</v>
      </c>
      <c r="E23" s="162" t="s">
        <v>677</v>
      </c>
      <c r="F23" s="162" t="s">
        <v>863</v>
      </c>
      <c r="G23" s="162" t="s">
        <v>866</v>
      </c>
      <c r="H23" s="162" t="s">
        <v>873</v>
      </c>
    </row>
    <row r="24" spans="2:8" x14ac:dyDescent="0.2">
      <c r="B24" s="162" t="s">
        <v>878</v>
      </c>
      <c r="C24" s="162" t="s">
        <v>879</v>
      </c>
      <c r="D24" s="162" t="s">
        <v>877</v>
      </c>
      <c r="E24" s="162" t="s">
        <v>677</v>
      </c>
      <c r="F24" s="162" t="s">
        <v>863</v>
      </c>
      <c r="G24" s="162" t="s">
        <v>866</v>
      </c>
      <c r="H24" s="162" t="s">
        <v>873</v>
      </c>
    </row>
    <row r="25" spans="2:8" x14ac:dyDescent="0.2">
      <c r="B25" s="162" t="s">
        <v>127</v>
      </c>
      <c r="C25" s="162" t="s">
        <v>128</v>
      </c>
      <c r="D25" s="162" t="s">
        <v>126</v>
      </c>
      <c r="E25" s="162" t="s">
        <v>677</v>
      </c>
      <c r="F25" s="162" t="s">
        <v>863</v>
      </c>
      <c r="G25" s="162" t="s">
        <v>866</v>
      </c>
      <c r="H25" s="162" t="s">
        <v>873</v>
      </c>
    </row>
    <row r="26" spans="2:8" x14ac:dyDescent="0.2">
      <c r="B26" s="162" t="s">
        <v>130</v>
      </c>
      <c r="C26" s="162" t="s">
        <v>131</v>
      </c>
      <c r="D26" s="162" t="s">
        <v>129</v>
      </c>
      <c r="E26" s="162" t="s">
        <v>677</v>
      </c>
      <c r="F26" s="162" t="s">
        <v>863</v>
      </c>
      <c r="G26" s="162" t="s">
        <v>866</v>
      </c>
      <c r="H26" s="162" t="s">
        <v>873</v>
      </c>
    </row>
    <row r="27" spans="2:8" x14ac:dyDescent="0.2">
      <c r="B27" s="162" t="s">
        <v>33</v>
      </c>
      <c r="C27" s="162" t="s">
        <v>34</v>
      </c>
      <c r="D27" s="162" t="s">
        <v>32</v>
      </c>
      <c r="E27" s="162" t="s">
        <v>677</v>
      </c>
      <c r="F27" s="162" t="s">
        <v>863</v>
      </c>
      <c r="G27" s="162" t="s">
        <v>866</v>
      </c>
      <c r="H27" s="162" t="s">
        <v>873</v>
      </c>
    </row>
    <row r="28" spans="2:8" x14ac:dyDescent="0.2">
      <c r="B28" s="162" t="s">
        <v>36</v>
      </c>
      <c r="C28" s="162" t="s">
        <v>37</v>
      </c>
      <c r="D28" s="162" t="s">
        <v>35</v>
      </c>
      <c r="E28" s="162" t="s">
        <v>677</v>
      </c>
      <c r="F28" s="162" t="s">
        <v>863</v>
      </c>
      <c r="G28" s="162" t="s">
        <v>866</v>
      </c>
      <c r="H28" s="162" t="s">
        <v>873</v>
      </c>
    </row>
    <row r="29" spans="2:8" x14ac:dyDescent="0.2">
      <c r="B29" s="162" t="s">
        <v>54</v>
      </c>
      <c r="C29" s="162" t="s">
        <v>55</v>
      </c>
      <c r="D29" s="162" t="s">
        <v>53</v>
      </c>
      <c r="E29" s="162" t="s">
        <v>677</v>
      </c>
      <c r="F29" s="162" t="s">
        <v>863</v>
      </c>
      <c r="G29" s="162" t="s">
        <v>866</v>
      </c>
      <c r="H29" s="162" t="s">
        <v>873</v>
      </c>
    </row>
    <row r="30" spans="2:8" x14ac:dyDescent="0.2">
      <c r="B30" s="162" t="s">
        <v>121</v>
      </c>
      <c r="C30" s="162" t="s">
        <v>122</v>
      </c>
      <c r="D30" s="162" t="s">
        <v>120</v>
      </c>
      <c r="E30" s="162" t="s">
        <v>677</v>
      </c>
      <c r="F30" s="162" t="s">
        <v>863</v>
      </c>
      <c r="G30" s="162" t="s">
        <v>866</v>
      </c>
      <c r="H30" s="162" t="s">
        <v>873</v>
      </c>
    </row>
    <row r="31" spans="2:8" x14ac:dyDescent="0.2">
      <c r="B31" s="162" t="s">
        <v>57</v>
      </c>
      <c r="C31" s="162" t="s">
        <v>783</v>
      </c>
      <c r="D31" s="162" t="s">
        <v>56</v>
      </c>
      <c r="E31" s="162" t="s">
        <v>677</v>
      </c>
      <c r="F31" s="162" t="s">
        <v>863</v>
      </c>
      <c r="G31" s="162" t="s">
        <v>866</v>
      </c>
      <c r="H31" s="162" t="s">
        <v>873</v>
      </c>
    </row>
    <row r="32" spans="2:8" x14ac:dyDescent="0.2">
      <c r="B32" s="162" t="s">
        <v>276</v>
      </c>
      <c r="C32" s="162" t="s">
        <v>277</v>
      </c>
      <c r="D32" s="162" t="s">
        <v>275</v>
      </c>
      <c r="E32" s="162" t="s">
        <v>677</v>
      </c>
      <c r="F32" s="162" t="s">
        <v>863</v>
      </c>
      <c r="G32" s="162" t="s">
        <v>864</v>
      </c>
      <c r="H32" s="162" t="s">
        <v>875</v>
      </c>
    </row>
    <row r="33" spans="2:8" x14ac:dyDescent="0.2">
      <c r="B33" s="162" t="s">
        <v>279</v>
      </c>
      <c r="C33" s="162" t="s">
        <v>280</v>
      </c>
      <c r="D33" s="162" t="s">
        <v>278</v>
      </c>
      <c r="E33" s="162" t="s">
        <v>677</v>
      </c>
      <c r="F33" s="162" t="s">
        <v>863</v>
      </c>
      <c r="G33" s="162" t="s">
        <v>864</v>
      </c>
      <c r="H33" s="162" t="s">
        <v>875</v>
      </c>
    </row>
    <row r="34" spans="2:8" x14ac:dyDescent="0.2">
      <c r="B34" s="162" t="s">
        <v>45</v>
      </c>
      <c r="C34" s="162" t="s">
        <v>46</v>
      </c>
      <c r="D34" s="162" t="s">
        <v>44</v>
      </c>
      <c r="E34" s="162" t="s">
        <v>677</v>
      </c>
      <c r="F34" s="162" t="s">
        <v>863</v>
      </c>
      <c r="G34" s="162" t="s">
        <v>866</v>
      </c>
      <c r="H34" s="162" t="s">
        <v>873</v>
      </c>
    </row>
    <row r="35" spans="2:8" x14ac:dyDescent="0.2">
      <c r="B35" s="162" t="s">
        <v>48</v>
      </c>
      <c r="C35" s="162" t="s">
        <v>49</v>
      </c>
      <c r="D35" s="162" t="s">
        <v>47</v>
      </c>
      <c r="E35" s="162" t="s">
        <v>677</v>
      </c>
      <c r="F35" s="162" t="s">
        <v>863</v>
      </c>
      <c r="G35" s="162" t="s">
        <v>866</v>
      </c>
      <c r="H35" s="162" t="s">
        <v>873</v>
      </c>
    </row>
    <row r="36" spans="2:8" x14ac:dyDescent="0.2">
      <c r="B36" s="162" t="s">
        <v>51</v>
      </c>
      <c r="C36" s="162" t="s">
        <v>52</v>
      </c>
      <c r="D36" s="162" t="s">
        <v>50</v>
      </c>
      <c r="E36" s="162" t="s">
        <v>677</v>
      </c>
      <c r="F36" s="162" t="s">
        <v>863</v>
      </c>
      <c r="G36" s="162" t="s">
        <v>866</v>
      </c>
      <c r="H36" s="162" t="s">
        <v>873</v>
      </c>
    </row>
    <row r="37" spans="2:8" x14ac:dyDescent="0.2">
      <c r="B37" s="162" t="s">
        <v>59</v>
      </c>
      <c r="C37" s="162" t="s">
        <v>60</v>
      </c>
      <c r="D37" s="162" t="s">
        <v>58</v>
      </c>
      <c r="E37" s="162" t="s">
        <v>677</v>
      </c>
      <c r="F37" s="162" t="s">
        <v>863</v>
      </c>
      <c r="G37" s="162" t="s">
        <v>866</v>
      </c>
      <c r="H37" s="162" t="s">
        <v>873</v>
      </c>
    </row>
    <row r="38" spans="2:8" x14ac:dyDescent="0.2">
      <c r="B38" s="162" t="s">
        <v>42</v>
      </c>
      <c r="C38" s="162" t="s">
        <v>43</v>
      </c>
      <c r="D38" s="162" t="s">
        <v>41</v>
      </c>
      <c r="E38" s="162" t="s">
        <v>677</v>
      </c>
      <c r="F38" s="162" t="s">
        <v>863</v>
      </c>
      <c r="G38" s="162" t="s">
        <v>866</v>
      </c>
      <c r="H38" s="162" t="s">
        <v>873</v>
      </c>
    </row>
    <row r="39" spans="2:8" x14ac:dyDescent="0.2">
      <c r="B39" s="162" t="s">
        <v>39</v>
      </c>
      <c r="C39" s="162" t="s">
        <v>40</v>
      </c>
      <c r="D39" s="162" t="s">
        <v>38</v>
      </c>
      <c r="E39" s="162" t="s">
        <v>677</v>
      </c>
      <c r="F39" s="162" t="s">
        <v>863</v>
      </c>
      <c r="G39" s="162" t="s">
        <v>866</v>
      </c>
      <c r="H39" s="162" t="s">
        <v>873</v>
      </c>
    </row>
    <row r="40" spans="2:8" x14ac:dyDescent="0.2">
      <c r="B40" s="162" t="s">
        <v>133</v>
      </c>
      <c r="C40" s="162" t="s">
        <v>134</v>
      </c>
      <c r="D40" s="162" t="s">
        <v>132</v>
      </c>
      <c r="E40" s="162" t="s">
        <v>677</v>
      </c>
      <c r="F40" s="162" t="s">
        <v>863</v>
      </c>
      <c r="G40" s="162" t="s">
        <v>866</v>
      </c>
      <c r="H40" s="162" t="s">
        <v>873</v>
      </c>
    </row>
    <row r="41" spans="2:8" x14ac:dyDescent="0.2">
      <c r="B41" s="162" t="s">
        <v>62</v>
      </c>
      <c r="C41" s="162" t="s">
        <v>63</v>
      </c>
      <c r="D41" s="162" t="s">
        <v>61</v>
      </c>
      <c r="E41" s="162" t="s">
        <v>566</v>
      </c>
      <c r="F41" s="162" t="s">
        <v>779</v>
      </c>
      <c r="G41" s="162" t="s">
        <v>782</v>
      </c>
      <c r="H41" s="162" t="s">
        <v>871</v>
      </c>
    </row>
    <row r="42" spans="2:8" x14ac:dyDescent="0.2">
      <c r="B42" s="162" t="s">
        <v>202</v>
      </c>
      <c r="C42" s="162" t="s">
        <v>203</v>
      </c>
      <c r="D42" s="162" t="s">
        <v>201</v>
      </c>
      <c r="E42" s="162" t="s">
        <v>563</v>
      </c>
      <c r="F42" s="162" t="s">
        <v>67</v>
      </c>
      <c r="G42" s="162" t="s">
        <v>652</v>
      </c>
      <c r="H42" s="162" t="s">
        <v>869</v>
      </c>
    </row>
    <row r="43" spans="2:8" x14ac:dyDescent="0.2">
      <c r="B43" s="162" t="s">
        <v>187</v>
      </c>
      <c r="C43" s="162" t="s">
        <v>188</v>
      </c>
      <c r="D43" s="162" t="s">
        <v>186</v>
      </c>
      <c r="E43" s="162" t="s">
        <v>563</v>
      </c>
      <c r="F43" s="162" t="s">
        <v>67</v>
      </c>
      <c r="G43" s="162" t="s">
        <v>652</v>
      </c>
      <c r="H43" s="162" t="s">
        <v>869</v>
      </c>
    </row>
    <row r="44" spans="2:8" x14ac:dyDescent="0.2">
      <c r="B44" s="162" t="s">
        <v>214</v>
      </c>
      <c r="C44" s="162" t="s">
        <v>215</v>
      </c>
      <c r="D44" s="162" t="s">
        <v>213</v>
      </c>
      <c r="E44" s="162" t="s">
        <v>563</v>
      </c>
      <c r="F44" s="162" t="s">
        <v>67</v>
      </c>
      <c r="G44" s="162" t="s">
        <v>652</v>
      </c>
      <c r="H44" s="162" t="s">
        <v>869</v>
      </c>
    </row>
    <row r="45" spans="2:8" x14ac:dyDescent="0.2">
      <c r="B45" s="162" t="s">
        <v>175</v>
      </c>
      <c r="C45" s="162" t="s">
        <v>176</v>
      </c>
      <c r="D45" s="162" t="s">
        <v>174</v>
      </c>
      <c r="E45" s="162" t="s">
        <v>563</v>
      </c>
      <c r="F45" s="162" t="s">
        <v>67</v>
      </c>
      <c r="G45" s="162" t="s">
        <v>652</v>
      </c>
      <c r="H45" s="162" t="s">
        <v>869</v>
      </c>
    </row>
    <row r="46" spans="2:8" x14ac:dyDescent="0.2">
      <c r="B46" s="162" t="s">
        <v>218</v>
      </c>
      <c r="C46" s="162" t="s">
        <v>219</v>
      </c>
      <c r="D46" s="162" t="s">
        <v>217</v>
      </c>
      <c r="E46" s="162" t="s">
        <v>563</v>
      </c>
      <c r="F46" s="162" t="s">
        <v>67</v>
      </c>
      <c r="G46" s="162" t="s">
        <v>652</v>
      </c>
      <c r="H46" s="162" t="s">
        <v>869</v>
      </c>
    </row>
    <row r="47" spans="2:8" x14ac:dyDescent="0.2">
      <c r="B47" s="162" t="s">
        <v>190</v>
      </c>
      <c r="C47" s="162" t="s">
        <v>191</v>
      </c>
      <c r="D47" s="162" t="s">
        <v>189</v>
      </c>
      <c r="E47" s="162" t="s">
        <v>563</v>
      </c>
      <c r="F47" s="162" t="s">
        <v>67</v>
      </c>
      <c r="G47" s="162" t="s">
        <v>652</v>
      </c>
      <c r="H47" s="162" t="s">
        <v>869</v>
      </c>
    </row>
    <row r="48" spans="2:8" x14ac:dyDescent="0.2">
      <c r="B48" s="162" t="s">
        <v>72</v>
      </c>
      <c r="C48" s="162" t="s">
        <v>73</v>
      </c>
      <c r="D48" s="162" t="s">
        <v>71</v>
      </c>
      <c r="E48" s="162" t="s">
        <v>563</v>
      </c>
      <c r="F48" s="162" t="s">
        <v>67</v>
      </c>
      <c r="G48" s="162" t="s">
        <v>652</v>
      </c>
      <c r="H48" s="162" t="s">
        <v>869</v>
      </c>
    </row>
    <row r="49" spans="2:8" x14ac:dyDescent="0.2">
      <c r="B49" s="162" t="s">
        <v>233</v>
      </c>
      <c r="C49" s="162" t="s">
        <v>234</v>
      </c>
      <c r="D49" s="162" t="s">
        <v>232</v>
      </c>
      <c r="E49" s="162" t="s">
        <v>563</v>
      </c>
      <c r="F49" s="162" t="s">
        <v>67</v>
      </c>
      <c r="G49" s="162" t="s">
        <v>652</v>
      </c>
      <c r="H49" s="162" t="s">
        <v>869</v>
      </c>
    </row>
    <row r="50" spans="2:8" x14ac:dyDescent="0.2">
      <c r="B50" s="162" t="s">
        <v>462</v>
      </c>
      <c r="C50" s="162" t="s">
        <v>463</v>
      </c>
      <c r="D50" s="162" t="s">
        <v>461</v>
      </c>
      <c r="E50" s="162" t="s">
        <v>563</v>
      </c>
      <c r="F50" s="162" t="s">
        <v>67</v>
      </c>
      <c r="G50" s="162" t="s">
        <v>652</v>
      </c>
      <c r="H50" s="162" t="s">
        <v>869</v>
      </c>
    </row>
    <row r="51" spans="2:8" x14ac:dyDescent="0.2">
      <c r="B51" s="162" t="s">
        <v>178</v>
      </c>
      <c r="C51" s="162" t="s">
        <v>179</v>
      </c>
      <c r="D51" s="162" t="s">
        <v>177</v>
      </c>
      <c r="E51" s="162" t="s">
        <v>563</v>
      </c>
      <c r="F51" s="162" t="s">
        <v>67</v>
      </c>
      <c r="G51" s="162" t="s">
        <v>652</v>
      </c>
      <c r="H51" s="162" t="s">
        <v>869</v>
      </c>
    </row>
    <row r="52" spans="2:8" x14ac:dyDescent="0.2">
      <c r="B52" s="162" t="s">
        <v>193</v>
      </c>
      <c r="C52" s="162" t="s">
        <v>194</v>
      </c>
      <c r="D52" s="162" t="s">
        <v>192</v>
      </c>
      <c r="E52" s="162" t="s">
        <v>563</v>
      </c>
      <c r="F52" s="162" t="s">
        <v>67</v>
      </c>
      <c r="G52" s="162" t="s">
        <v>652</v>
      </c>
      <c r="H52" s="162" t="s">
        <v>869</v>
      </c>
    </row>
    <row r="53" spans="2:8" x14ac:dyDescent="0.2">
      <c r="B53" s="162" t="s">
        <v>221</v>
      </c>
      <c r="C53" s="162" t="s">
        <v>222</v>
      </c>
      <c r="D53" s="162" t="s">
        <v>220</v>
      </c>
      <c r="E53" s="162" t="s">
        <v>563</v>
      </c>
      <c r="F53" s="162" t="s">
        <v>67</v>
      </c>
      <c r="G53" s="162" t="s">
        <v>652</v>
      </c>
      <c r="H53" s="162" t="s">
        <v>869</v>
      </c>
    </row>
    <row r="54" spans="2:8" x14ac:dyDescent="0.2">
      <c r="B54" s="162" t="s">
        <v>65</v>
      </c>
      <c r="C54" s="162" t="s">
        <v>66</v>
      </c>
      <c r="D54" s="162" t="s">
        <v>64</v>
      </c>
      <c r="E54" s="162" t="s">
        <v>563</v>
      </c>
      <c r="F54" s="162" t="s">
        <v>67</v>
      </c>
      <c r="G54" s="162" t="s">
        <v>652</v>
      </c>
      <c r="H54" s="162" t="s">
        <v>869</v>
      </c>
    </row>
    <row r="55" spans="2:8" x14ac:dyDescent="0.2">
      <c r="B55" s="162" t="s">
        <v>196</v>
      </c>
      <c r="C55" s="162" t="s">
        <v>197</v>
      </c>
      <c r="D55" s="162" t="s">
        <v>195</v>
      </c>
      <c r="E55" s="162" t="s">
        <v>563</v>
      </c>
      <c r="F55" s="162" t="s">
        <v>67</v>
      </c>
      <c r="G55" s="162" t="s">
        <v>652</v>
      </c>
      <c r="H55" s="162" t="s">
        <v>869</v>
      </c>
    </row>
    <row r="56" spans="2:8" x14ac:dyDescent="0.2">
      <c r="B56" s="162" t="s">
        <v>184</v>
      </c>
      <c r="C56" s="162" t="s">
        <v>185</v>
      </c>
      <c r="D56" s="162" t="s">
        <v>183</v>
      </c>
      <c r="E56" s="162" t="s">
        <v>563</v>
      </c>
      <c r="F56" s="162" t="s">
        <v>67</v>
      </c>
      <c r="G56" s="162" t="s">
        <v>652</v>
      </c>
      <c r="H56" s="162" t="s">
        <v>869</v>
      </c>
    </row>
    <row r="57" spans="2:8" x14ac:dyDescent="0.2">
      <c r="B57" s="162" t="s">
        <v>205</v>
      </c>
      <c r="C57" s="162" t="s">
        <v>206</v>
      </c>
      <c r="D57" s="162" t="s">
        <v>204</v>
      </c>
      <c r="E57" s="162" t="s">
        <v>563</v>
      </c>
      <c r="F57" s="162" t="s">
        <v>67</v>
      </c>
      <c r="G57" s="162" t="s">
        <v>652</v>
      </c>
      <c r="H57" s="162" t="s">
        <v>869</v>
      </c>
    </row>
    <row r="58" spans="2:8" x14ac:dyDescent="0.2">
      <c r="B58" s="162" t="s">
        <v>75</v>
      </c>
      <c r="C58" s="162" t="s">
        <v>76</v>
      </c>
      <c r="D58" s="162" t="s">
        <v>74</v>
      </c>
      <c r="E58" s="162" t="s">
        <v>563</v>
      </c>
      <c r="F58" s="162" t="s">
        <v>67</v>
      </c>
      <c r="G58" s="162" t="s">
        <v>652</v>
      </c>
      <c r="H58" s="162" t="s">
        <v>869</v>
      </c>
    </row>
    <row r="59" spans="2:8" x14ac:dyDescent="0.2">
      <c r="B59" s="162" t="s">
        <v>181</v>
      </c>
      <c r="C59" s="162" t="s">
        <v>182</v>
      </c>
      <c r="D59" s="162" t="s">
        <v>180</v>
      </c>
      <c r="E59" s="162" t="s">
        <v>563</v>
      </c>
      <c r="F59" s="162" t="s">
        <v>67</v>
      </c>
      <c r="G59" s="162" t="s">
        <v>652</v>
      </c>
      <c r="H59" s="162" t="s">
        <v>869</v>
      </c>
    </row>
    <row r="60" spans="2:8" x14ac:dyDescent="0.2">
      <c r="B60" s="162" t="s">
        <v>199</v>
      </c>
      <c r="C60" s="162" t="s">
        <v>200</v>
      </c>
      <c r="D60" s="162" t="s">
        <v>198</v>
      </c>
      <c r="E60" s="162" t="s">
        <v>563</v>
      </c>
      <c r="F60" s="162" t="s">
        <v>67</v>
      </c>
      <c r="G60" s="162" t="s">
        <v>652</v>
      </c>
      <c r="H60" s="162" t="s">
        <v>869</v>
      </c>
    </row>
    <row r="61" spans="2:8" x14ac:dyDescent="0.2">
      <c r="B61" s="162" t="s">
        <v>465</v>
      </c>
      <c r="C61" s="162" t="s">
        <v>466</v>
      </c>
      <c r="D61" s="162" t="s">
        <v>464</v>
      </c>
      <c r="E61" s="162" t="s">
        <v>563</v>
      </c>
      <c r="F61" s="162" t="s">
        <v>67</v>
      </c>
      <c r="G61" s="162" t="s">
        <v>652</v>
      </c>
      <c r="H61" s="162" t="s">
        <v>869</v>
      </c>
    </row>
    <row r="62" spans="2:8" x14ac:dyDescent="0.2">
      <c r="B62" s="162" t="s">
        <v>224</v>
      </c>
      <c r="C62" s="162" t="s">
        <v>225</v>
      </c>
      <c r="D62" s="162" t="s">
        <v>223</v>
      </c>
      <c r="E62" s="162" t="s">
        <v>563</v>
      </c>
      <c r="F62" s="162" t="s">
        <v>67</v>
      </c>
      <c r="G62" s="162" t="s">
        <v>652</v>
      </c>
      <c r="H62" s="162" t="s">
        <v>869</v>
      </c>
    </row>
    <row r="63" spans="2:8" x14ac:dyDescent="0.2">
      <c r="B63" s="162" t="s">
        <v>227</v>
      </c>
      <c r="C63" s="162" t="s">
        <v>228</v>
      </c>
      <c r="D63" s="162" t="s">
        <v>226</v>
      </c>
      <c r="E63" s="162" t="s">
        <v>563</v>
      </c>
      <c r="F63" s="162" t="s">
        <v>67</v>
      </c>
      <c r="G63" s="162" t="s">
        <v>652</v>
      </c>
      <c r="H63" s="162" t="s">
        <v>869</v>
      </c>
    </row>
    <row r="64" spans="2:8" x14ac:dyDescent="0.2">
      <c r="B64" s="162" t="s">
        <v>471</v>
      </c>
      <c r="C64" s="162" t="s">
        <v>472</v>
      </c>
      <c r="D64" s="162" t="s">
        <v>470</v>
      </c>
      <c r="E64" s="162" t="s">
        <v>563</v>
      </c>
      <c r="F64" s="162" t="s">
        <v>67</v>
      </c>
      <c r="G64" s="162" t="s">
        <v>652</v>
      </c>
      <c r="H64" s="162" t="s">
        <v>869</v>
      </c>
    </row>
    <row r="65" spans="2:8" x14ac:dyDescent="0.2">
      <c r="B65" s="162" t="s">
        <v>236</v>
      </c>
      <c r="C65" s="162" t="s">
        <v>237</v>
      </c>
      <c r="D65" s="162" t="s">
        <v>235</v>
      </c>
      <c r="E65" s="162" t="s">
        <v>563</v>
      </c>
      <c r="F65" s="162" t="s">
        <v>67</v>
      </c>
      <c r="G65" s="162" t="s">
        <v>652</v>
      </c>
      <c r="H65" s="162" t="s">
        <v>869</v>
      </c>
    </row>
    <row r="66" spans="2:8" x14ac:dyDescent="0.2">
      <c r="B66" s="162" t="s">
        <v>208</v>
      </c>
      <c r="C66" s="162" t="s">
        <v>209</v>
      </c>
      <c r="D66" s="162" t="s">
        <v>207</v>
      </c>
      <c r="E66" s="162" t="s">
        <v>563</v>
      </c>
      <c r="F66" s="162" t="s">
        <v>67</v>
      </c>
      <c r="G66" s="162" t="s">
        <v>652</v>
      </c>
      <c r="H66" s="162" t="s">
        <v>869</v>
      </c>
    </row>
    <row r="67" spans="2:8" x14ac:dyDescent="0.2">
      <c r="B67" s="162" t="s">
        <v>468</v>
      </c>
      <c r="C67" s="162" t="s">
        <v>469</v>
      </c>
      <c r="D67" s="162" t="s">
        <v>467</v>
      </c>
      <c r="E67" s="162" t="s">
        <v>563</v>
      </c>
      <c r="F67" s="162" t="s">
        <v>67</v>
      </c>
      <c r="G67" s="162" t="s">
        <v>652</v>
      </c>
      <c r="H67" s="162" t="s">
        <v>869</v>
      </c>
    </row>
    <row r="68" spans="2:8" x14ac:dyDescent="0.2">
      <c r="B68" s="162" t="s">
        <v>230</v>
      </c>
      <c r="C68" s="162" t="s">
        <v>231</v>
      </c>
      <c r="D68" s="162" t="s">
        <v>229</v>
      </c>
      <c r="E68" s="162" t="s">
        <v>563</v>
      </c>
      <c r="F68" s="162" t="s">
        <v>67</v>
      </c>
      <c r="G68" s="162" t="s">
        <v>652</v>
      </c>
      <c r="H68" s="162" t="s">
        <v>869</v>
      </c>
    </row>
    <row r="69" spans="2:8" x14ac:dyDescent="0.2">
      <c r="B69" s="162" t="s">
        <v>474</v>
      </c>
      <c r="C69" s="162" t="s">
        <v>475</v>
      </c>
      <c r="D69" s="162" t="s">
        <v>473</v>
      </c>
      <c r="E69" s="162" t="s">
        <v>563</v>
      </c>
      <c r="F69" s="162" t="s">
        <v>67</v>
      </c>
      <c r="G69" s="162" t="s">
        <v>652</v>
      </c>
      <c r="H69" s="162" t="s">
        <v>869</v>
      </c>
    </row>
    <row r="70" spans="2:8" x14ac:dyDescent="0.2">
      <c r="B70" s="162" t="s">
        <v>239</v>
      </c>
      <c r="C70" s="162" t="s">
        <v>240</v>
      </c>
      <c r="D70" s="162" t="s">
        <v>238</v>
      </c>
      <c r="E70" s="162" t="s">
        <v>563</v>
      </c>
      <c r="F70" s="162" t="s">
        <v>67</v>
      </c>
      <c r="G70" s="162" t="s">
        <v>652</v>
      </c>
      <c r="H70" s="162" t="s">
        <v>869</v>
      </c>
    </row>
    <row r="71" spans="2:8" x14ac:dyDescent="0.2">
      <c r="B71" s="162" t="s">
        <v>211</v>
      </c>
      <c r="C71" s="162" t="s">
        <v>212</v>
      </c>
      <c r="D71" s="162" t="s">
        <v>210</v>
      </c>
      <c r="E71" s="162" t="s">
        <v>563</v>
      </c>
      <c r="F71" s="162" t="s">
        <v>67</v>
      </c>
      <c r="G71" s="162" t="s">
        <v>652</v>
      </c>
      <c r="H71" s="162" t="s">
        <v>869</v>
      </c>
    </row>
    <row r="72" spans="2:8" x14ac:dyDescent="0.2">
      <c r="B72" s="162" t="s">
        <v>477</v>
      </c>
      <c r="C72" s="162" t="s">
        <v>478</v>
      </c>
      <c r="D72" s="162" t="s">
        <v>476</v>
      </c>
      <c r="E72" s="162" t="s">
        <v>563</v>
      </c>
      <c r="F72" s="162" t="s">
        <v>67</v>
      </c>
      <c r="G72" s="162" t="s">
        <v>652</v>
      </c>
      <c r="H72" s="162" t="s">
        <v>869</v>
      </c>
    </row>
    <row r="73" spans="2:8" x14ac:dyDescent="0.2">
      <c r="B73" s="162" t="s">
        <v>69</v>
      </c>
      <c r="C73" s="162" t="s">
        <v>70</v>
      </c>
      <c r="D73" s="162" t="s">
        <v>68</v>
      </c>
      <c r="E73" s="162" t="s">
        <v>563</v>
      </c>
      <c r="F73" s="162" t="s">
        <v>67</v>
      </c>
      <c r="G73" s="162" t="s">
        <v>652</v>
      </c>
      <c r="H73" s="162" t="s">
        <v>869</v>
      </c>
    </row>
    <row r="74" spans="2:8" x14ac:dyDescent="0.2">
      <c r="B74" s="162" t="s">
        <v>19</v>
      </c>
      <c r="C74" s="162" t="s">
        <v>20</v>
      </c>
      <c r="D74" s="162" t="s">
        <v>18</v>
      </c>
      <c r="E74" s="162" t="s">
        <v>560</v>
      </c>
      <c r="F74" s="162" t="s">
        <v>876</v>
      </c>
      <c r="G74" s="162" t="s">
        <v>864</v>
      </c>
      <c r="H74" s="162" t="s">
        <v>875</v>
      </c>
    </row>
    <row r="75" spans="2:8" x14ac:dyDescent="0.2">
      <c r="B75" s="162" t="s">
        <v>22</v>
      </c>
      <c r="C75" s="162" t="s">
        <v>23</v>
      </c>
      <c r="D75" s="162" t="s">
        <v>21</v>
      </c>
      <c r="E75" s="162" t="s">
        <v>560</v>
      </c>
      <c r="F75" s="162" t="s">
        <v>876</v>
      </c>
      <c r="G75" s="162" t="s">
        <v>864</v>
      </c>
      <c r="H75" s="162" t="s">
        <v>875</v>
      </c>
    </row>
    <row r="76" spans="2:8" x14ac:dyDescent="0.2">
      <c r="B76" s="162" t="s">
        <v>28</v>
      </c>
      <c r="C76" s="162" t="s">
        <v>880</v>
      </c>
      <c r="D76" s="162" t="s">
        <v>27</v>
      </c>
      <c r="E76" s="162" t="s">
        <v>560</v>
      </c>
      <c r="F76" s="162" t="s">
        <v>876</v>
      </c>
      <c r="G76" s="162" t="s">
        <v>864</v>
      </c>
      <c r="H76" s="162" t="s">
        <v>875</v>
      </c>
    </row>
    <row r="77" spans="2:8" x14ac:dyDescent="0.2">
      <c r="B77" s="162" t="s">
        <v>13</v>
      </c>
      <c r="C77" s="162" t="s">
        <v>14</v>
      </c>
      <c r="D77" s="162" t="s">
        <v>12</v>
      </c>
      <c r="E77" s="162" t="s">
        <v>560</v>
      </c>
      <c r="F77" s="162" t="s">
        <v>876</v>
      </c>
      <c r="G77" s="162" t="s">
        <v>864</v>
      </c>
      <c r="H77" s="162" t="s">
        <v>875</v>
      </c>
    </row>
    <row r="78" spans="2:8" x14ac:dyDescent="0.2">
      <c r="B78" s="162" t="s">
        <v>25</v>
      </c>
      <c r="C78" s="162" t="s">
        <v>26</v>
      </c>
      <c r="D78" s="162" t="s">
        <v>24</v>
      </c>
      <c r="E78" s="162" t="s">
        <v>560</v>
      </c>
      <c r="F78" s="162" t="s">
        <v>876</v>
      </c>
      <c r="G78" s="162" t="s">
        <v>864</v>
      </c>
      <c r="H78" s="162" t="s">
        <v>875</v>
      </c>
    </row>
    <row r="79" spans="2:8" x14ac:dyDescent="0.2">
      <c r="B79" s="162" t="s">
        <v>16</v>
      </c>
      <c r="C79" s="162" t="s">
        <v>17</v>
      </c>
      <c r="D79" s="162" t="s">
        <v>15</v>
      </c>
      <c r="E79" s="162" t="s">
        <v>560</v>
      </c>
      <c r="F79" s="162" t="s">
        <v>876</v>
      </c>
      <c r="G79" s="162" t="s">
        <v>864</v>
      </c>
      <c r="H79" s="162" t="s">
        <v>875</v>
      </c>
    </row>
    <row r="80" spans="2:8" x14ac:dyDescent="0.2">
      <c r="B80" s="162" t="s">
        <v>3</v>
      </c>
      <c r="C80" s="162" t="s">
        <v>4</v>
      </c>
      <c r="D80" s="162" t="s">
        <v>2</v>
      </c>
      <c r="E80" s="162" t="s">
        <v>560</v>
      </c>
      <c r="F80" s="162" t="s">
        <v>876</v>
      </c>
      <c r="G80" s="162" t="s">
        <v>864</v>
      </c>
      <c r="H80" s="162" t="s">
        <v>875</v>
      </c>
    </row>
    <row r="81" spans="2:8" x14ac:dyDescent="0.2">
      <c r="B81" s="162" t="s">
        <v>30</v>
      </c>
      <c r="C81" s="162" t="s">
        <v>31</v>
      </c>
      <c r="D81" s="162" t="s">
        <v>29</v>
      </c>
      <c r="E81" s="162" t="s">
        <v>560</v>
      </c>
      <c r="F81" s="162" t="s">
        <v>876</v>
      </c>
      <c r="G81" s="162" t="s">
        <v>864</v>
      </c>
      <c r="H81" s="162" t="s">
        <v>875</v>
      </c>
    </row>
    <row r="82" spans="2:8" x14ac:dyDescent="0.2">
      <c r="B82" s="162" t="s">
        <v>7</v>
      </c>
      <c r="C82" s="162" t="s">
        <v>8</v>
      </c>
      <c r="D82" s="162" t="s">
        <v>6</v>
      </c>
      <c r="E82" s="162" t="s">
        <v>560</v>
      </c>
      <c r="F82" s="162" t="s">
        <v>876</v>
      </c>
      <c r="G82" s="162" t="s">
        <v>864</v>
      </c>
      <c r="H82" s="162" t="s">
        <v>875</v>
      </c>
    </row>
    <row r="83" spans="2:8" x14ac:dyDescent="0.2">
      <c r="B83" s="162" t="s">
        <v>10</v>
      </c>
      <c r="C83" s="162" t="s">
        <v>11</v>
      </c>
      <c r="D83" s="162" t="s">
        <v>9</v>
      </c>
      <c r="E83" s="162" t="s">
        <v>560</v>
      </c>
      <c r="F83" s="162" t="s">
        <v>876</v>
      </c>
      <c r="G83" s="162" t="s">
        <v>864</v>
      </c>
      <c r="H83" s="162" t="s">
        <v>875</v>
      </c>
    </row>
    <row r="84" spans="2:8" x14ac:dyDescent="0.2">
      <c r="B84" s="162" t="s">
        <v>365</v>
      </c>
      <c r="C84" s="162" t="s">
        <v>881</v>
      </c>
      <c r="D84" s="162" t="s">
        <v>364</v>
      </c>
      <c r="E84" s="162" t="s">
        <v>561</v>
      </c>
      <c r="F84" s="162" t="s">
        <v>728</v>
      </c>
      <c r="G84" s="162" t="s">
        <v>865</v>
      </c>
      <c r="H84" s="162" t="s">
        <v>874</v>
      </c>
    </row>
    <row r="85" spans="2:8" x14ac:dyDescent="0.2">
      <c r="B85" s="162" t="s">
        <v>378</v>
      </c>
      <c r="C85" s="162" t="s">
        <v>379</v>
      </c>
      <c r="D85" s="162" t="s">
        <v>377</v>
      </c>
      <c r="E85" s="162" t="s">
        <v>561</v>
      </c>
      <c r="F85" s="162" t="s">
        <v>728</v>
      </c>
      <c r="G85" s="162" t="s">
        <v>865</v>
      </c>
      <c r="H85" s="162" t="s">
        <v>874</v>
      </c>
    </row>
    <row r="86" spans="2:8" x14ac:dyDescent="0.2">
      <c r="B86" s="162" t="s">
        <v>384</v>
      </c>
      <c r="C86" s="162" t="s">
        <v>385</v>
      </c>
      <c r="D86" s="162" t="s">
        <v>383</v>
      </c>
      <c r="E86" s="162" t="s">
        <v>561</v>
      </c>
      <c r="F86" s="162" t="s">
        <v>728</v>
      </c>
      <c r="G86" s="162" t="s">
        <v>865</v>
      </c>
      <c r="H86" s="162" t="s">
        <v>874</v>
      </c>
    </row>
    <row r="87" spans="2:8" x14ac:dyDescent="0.2">
      <c r="B87" s="162" t="s">
        <v>387</v>
      </c>
      <c r="C87" s="162" t="s">
        <v>388</v>
      </c>
      <c r="D87" s="162" t="s">
        <v>386</v>
      </c>
      <c r="E87" s="162" t="s">
        <v>561</v>
      </c>
      <c r="F87" s="162" t="s">
        <v>728</v>
      </c>
      <c r="G87" s="162" t="s">
        <v>865</v>
      </c>
      <c r="H87" s="162" t="s">
        <v>874</v>
      </c>
    </row>
    <row r="88" spans="2:8" x14ac:dyDescent="0.2">
      <c r="B88" s="162" t="s">
        <v>367</v>
      </c>
      <c r="C88" s="162" t="s">
        <v>368</v>
      </c>
      <c r="D88" s="162" t="s">
        <v>366</v>
      </c>
      <c r="E88" s="162" t="s">
        <v>561</v>
      </c>
      <c r="F88" s="162" t="s">
        <v>728</v>
      </c>
      <c r="G88" s="162" t="s">
        <v>865</v>
      </c>
      <c r="H88" s="162" t="s">
        <v>874</v>
      </c>
    </row>
    <row r="89" spans="2:8" x14ac:dyDescent="0.2">
      <c r="B89" s="162" t="s">
        <v>370</v>
      </c>
      <c r="C89" s="162" t="s">
        <v>371</v>
      </c>
      <c r="D89" s="162" t="s">
        <v>369</v>
      </c>
      <c r="E89" s="162" t="s">
        <v>561</v>
      </c>
      <c r="F89" s="162" t="s">
        <v>728</v>
      </c>
      <c r="G89" s="162" t="s">
        <v>865</v>
      </c>
      <c r="H89" s="162" t="s">
        <v>874</v>
      </c>
    </row>
    <row r="90" spans="2:8" x14ac:dyDescent="0.2">
      <c r="B90" s="162" t="s">
        <v>414</v>
      </c>
      <c r="C90" s="162" t="s">
        <v>415</v>
      </c>
      <c r="D90" s="162" t="s">
        <v>413</v>
      </c>
      <c r="E90" s="162" t="s">
        <v>561</v>
      </c>
      <c r="F90" s="162" t="s">
        <v>728</v>
      </c>
      <c r="G90" s="162" t="s">
        <v>865</v>
      </c>
      <c r="H90" s="162" t="s">
        <v>874</v>
      </c>
    </row>
    <row r="91" spans="2:8" x14ac:dyDescent="0.2">
      <c r="B91" s="162" t="s">
        <v>380</v>
      </c>
      <c r="C91" s="162" t="s">
        <v>788</v>
      </c>
      <c r="D91" s="162" t="s">
        <v>787</v>
      </c>
      <c r="E91" s="162" t="s">
        <v>561</v>
      </c>
      <c r="F91" s="162" t="s">
        <v>728</v>
      </c>
      <c r="G91" s="162" t="s">
        <v>865</v>
      </c>
      <c r="H91" s="162" t="s">
        <v>874</v>
      </c>
    </row>
    <row r="92" spans="2:8" x14ac:dyDescent="0.2">
      <c r="B92" s="162" t="s">
        <v>372</v>
      </c>
      <c r="C92" s="162" t="s">
        <v>373</v>
      </c>
      <c r="D92" s="162" t="s">
        <v>789</v>
      </c>
      <c r="E92" s="162" t="s">
        <v>561</v>
      </c>
      <c r="F92" s="162" t="s">
        <v>728</v>
      </c>
      <c r="G92" s="162" t="s">
        <v>865</v>
      </c>
      <c r="H92" s="162" t="s">
        <v>874</v>
      </c>
    </row>
    <row r="93" spans="2:8" x14ac:dyDescent="0.2">
      <c r="B93" s="162" t="s">
        <v>417</v>
      </c>
      <c r="C93" s="162" t="s">
        <v>418</v>
      </c>
      <c r="D93" s="162" t="s">
        <v>416</v>
      </c>
      <c r="E93" s="162" t="s">
        <v>561</v>
      </c>
      <c r="F93" s="162" t="s">
        <v>728</v>
      </c>
      <c r="G93" s="162" t="s">
        <v>865</v>
      </c>
      <c r="H93" s="162" t="s">
        <v>874</v>
      </c>
    </row>
    <row r="94" spans="2:8" x14ac:dyDescent="0.2">
      <c r="B94" s="162" t="s">
        <v>396</v>
      </c>
      <c r="C94" s="162" t="s">
        <v>397</v>
      </c>
      <c r="D94" s="162" t="s">
        <v>395</v>
      </c>
      <c r="E94" s="162" t="s">
        <v>561</v>
      </c>
      <c r="F94" s="162" t="s">
        <v>728</v>
      </c>
      <c r="G94" s="162" t="s">
        <v>865</v>
      </c>
      <c r="H94" s="162" t="s">
        <v>874</v>
      </c>
    </row>
    <row r="95" spans="2:8" x14ac:dyDescent="0.2">
      <c r="B95" s="162" t="s">
        <v>420</v>
      </c>
      <c r="C95" s="162" t="s">
        <v>421</v>
      </c>
      <c r="D95" s="162" t="s">
        <v>419</v>
      </c>
      <c r="E95" s="162" t="s">
        <v>561</v>
      </c>
      <c r="F95" s="162" t="s">
        <v>728</v>
      </c>
      <c r="G95" s="162" t="s">
        <v>865</v>
      </c>
      <c r="H95" s="162" t="s">
        <v>874</v>
      </c>
    </row>
    <row r="96" spans="2:8" x14ac:dyDescent="0.2">
      <c r="B96" s="162" t="s">
        <v>447</v>
      </c>
      <c r="C96" s="162" t="s">
        <v>448</v>
      </c>
      <c r="D96" s="162" t="s">
        <v>446</v>
      </c>
      <c r="E96" s="162" t="s">
        <v>561</v>
      </c>
      <c r="F96" s="162" t="s">
        <v>728</v>
      </c>
      <c r="G96" s="162" t="s">
        <v>865</v>
      </c>
      <c r="H96" s="162" t="s">
        <v>874</v>
      </c>
    </row>
    <row r="97" spans="2:8" x14ac:dyDescent="0.2">
      <c r="B97" s="162" t="s">
        <v>390</v>
      </c>
      <c r="C97" s="162" t="s">
        <v>391</v>
      </c>
      <c r="D97" s="162" t="s">
        <v>389</v>
      </c>
      <c r="E97" s="162" t="s">
        <v>561</v>
      </c>
      <c r="F97" s="162" t="s">
        <v>728</v>
      </c>
      <c r="G97" s="162" t="s">
        <v>865</v>
      </c>
      <c r="H97" s="162" t="s">
        <v>874</v>
      </c>
    </row>
    <row r="98" spans="2:8" x14ac:dyDescent="0.2">
      <c r="B98" s="162" t="s">
        <v>381</v>
      </c>
      <c r="C98" s="162" t="s">
        <v>382</v>
      </c>
      <c r="D98" s="162" t="s">
        <v>790</v>
      </c>
      <c r="E98" s="162" t="s">
        <v>561</v>
      </c>
      <c r="F98" s="162" t="s">
        <v>728</v>
      </c>
      <c r="G98" s="162" t="s">
        <v>865</v>
      </c>
      <c r="H98" s="162" t="s">
        <v>874</v>
      </c>
    </row>
    <row r="99" spans="2:8" x14ac:dyDescent="0.2">
      <c r="B99" s="162" t="s">
        <v>362</v>
      </c>
      <c r="C99" s="162" t="s">
        <v>786</v>
      </c>
      <c r="D99" s="162" t="s">
        <v>361</v>
      </c>
      <c r="E99" s="162" t="s">
        <v>561</v>
      </c>
      <c r="F99" s="162" t="s">
        <v>728</v>
      </c>
      <c r="G99" s="162" t="s">
        <v>864</v>
      </c>
      <c r="H99" s="162" t="s">
        <v>874</v>
      </c>
    </row>
    <row r="100" spans="2:8" x14ac:dyDescent="0.2">
      <c r="B100" s="162" t="s">
        <v>393</v>
      </c>
      <c r="C100" s="162" t="s">
        <v>394</v>
      </c>
      <c r="D100" s="162" t="s">
        <v>392</v>
      </c>
      <c r="E100" s="162" t="s">
        <v>561</v>
      </c>
      <c r="F100" s="162" t="s">
        <v>728</v>
      </c>
      <c r="G100" s="162" t="s">
        <v>865</v>
      </c>
      <c r="H100" s="162" t="s">
        <v>874</v>
      </c>
    </row>
    <row r="101" spans="2:8" x14ac:dyDescent="0.2">
      <c r="B101" s="162" t="s">
        <v>399</v>
      </c>
      <c r="C101" s="162" t="s">
        <v>400</v>
      </c>
      <c r="D101" s="162" t="s">
        <v>398</v>
      </c>
      <c r="E101" s="162" t="s">
        <v>561</v>
      </c>
      <c r="F101" s="162" t="s">
        <v>728</v>
      </c>
      <c r="G101" s="162" t="s">
        <v>865</v>
      </c>
      <c r="H101" s="162" t="s">
        <v>874</v>
      </c>
    </row>
    <row r="102" spans="2:8" x14ac:dyDescent="0.2">
      <c r="B102" s="162" t="s">
        <v>423</v>
      </c>
      <c r="C102" s="162" t="s">
        <v>424</v>
      </c>
      <c r="D102" s="162" t="s">
        <v>422</v>
      </c>
      <c r="E102" s="162" t="s">
        <v>561</v>
      </c>
      <c r="F102" s="162" t="s">
        <v>728</v>
      </c>
      <c r="G102" s="162" t="s">
        <v>865</v>
      </c>
      <c r="H102" s="162" t="s">
        <v>874</v>
      </c>
    </row>
    <row r="103" spans="2:8" x14ac:dyDescent="0.2">
      <c r="B103" s="162" t="s">
        <v>426</v>
      </c>
      <c r="C103" s="162" t="s">
        <v>427</v>
      </c>
      <c r="D103" s="162" t="s">
        <v>425</v>
      </c>
      <c r="E103" s="162" t="s">
        <v>561</v>
      </c>
      <c r="F103" s="162" t="s">
        <v>728</v>
      </c>
      <c r="G103" s="162" t="s">
        <v>865</v>
      </c>
      <c r="H103" s="162" t="s">
        <v>874</v>
      </c>
    </row>
    <row r="104" spans="2:8" x14ac:dyDescent="0.2">
      <c r="B104" s="162" t="s">
        <v>429</v>
      </c>
      <c r="C104" s="162" t="s">
        <v>430</v>
      </c>
      <c r="D104" s="162" t="s">
        <v>428</v>
      </c>
      <c r="E104" s="162" t="s">
        <v>561</v>
      </c>
      <c r="F104" s="162" t="s">
        <v>728</v>
      </c>
      <c r="G104" s="162" t="s">
        <v>865</v>
      </c>
      <c r="H104" s="162" t="s">
        <v>874</v>
      </c>
    </row>
    <row r="105" spans="2:8" x14ac:dyDescent="0.2">
      <c r="B105" s="162" t="s">
        <v>432</v>
      </c>
      <c r="C105" s="162" t="s">
        <v>433</v>
      </c>
      <c r="D105" s="162" t="s">
        <v>431</v>
      </c>
      <c r="E105" s="162" t="s">
        <v>561</v>
      </c>
      <c r="F105" s="162" t="s">
        <v>728</v>
      </c>
      <c r="G105" s="162" t="s">
        <v>865</v>
      </c>
      <c r="H105" s="162" t="s">
        <v>874</v>
      </c>
    </row>
    <row r="106" spans="2:8" x14ac:dyDescent="0.2">
      <c r="B106" s="162" t="s">
        <v>402</v>
      </c>
      <c r="C106" s="162" t="s">
        <v>403</v>
      </c>
      <c r="D106" s="162" t="s">
        <v>401</v>
      </c>
      <c r="E106" s="162" t="s">
        <v>561</v>
      </c>
      <c r="F106" s="162" t="s">
        <v>728</v>
      </c>
      <c r="G106" s="162" t="s">
        <v>865</v>
      </c>
      <c r="H106" s="162" t="s">
        <v>874</v>
      </c>
    </row>
    <row r="107" spans="2:8" x14ac:dyDescent="0.2">
      <c r="B107" s="162" t="s">
        <v>405</v>
      </c>
      <c r="C107" s="162" t="s">
        <v>406</v>
      </c>
      <c r="D107" s="162" t="s">
        <v>404</v>
      </c>
      <c r="E107" s="162" t="s">
        <v>561</v>
      </c>
      <c r="F107" s="162" t="s">
        <v>728</v>
      </c>
      <c r="G107" s="162" t="s">
        <v>865</v>
      </c>
      <c r="H107" s="162" t="s">
        <v>874</v>
      </c>
    </row>
    <row r="108" spans="2:8" x14ac:dyDescent="0.2">
      <c r="B108" s="162" t="s">
        <v>408</v>
      </c>
      <c r="C108" s="162" t="s">
        <v>409</v>
      </c>
      <c r="D108" s="162" t="s">
        <v>407</v>
      </c>
      <c r="E108" s="162" t="s">
        <v>561</v>
      </c>
      <c r="F108" s="162" t="s">
        <v>728</v>
      </c>
      <c r="G108" s="162" t="s">
        <v>865</v>
      </c>
      <c r="H108" s="162" t="s">
        <v>874</v>
      </c>
    </row>
    <row r="109" spans="2:8" x14ac:dyDescent="0.2">
      <c r="B109" s="162" t="s">
        <v>435</v>
      </c>
      <c r="C109" s="162" t="s">
        <v>436</v>
      </c>
      <c r="D109" s="162" t="s">
        <v>434</v>
      </c>
      <c r="E109" s="162" t="s">
        <v>561</v>
      </c>
      <c r="F109" s="162" t="s">
        <v>728</v>
      </c>
      <c r="G109" s="162" t="s">
        <v>865</v>
      </c>
      <c r="H109" s="162" t="s">
        <v>874</v>
      </c>
    </row>
    <row r="110" spans="2:8" x14ac:dyDescent="0.2">
      <c r="B110" s="162" t="s">
        <v>438</v>
      </c>
      <c r="C110" s="162" t="s">
        <v>439</v>
      </c>
      <c r="D110" s="162" t="s">
        <v>437</v>
      </c>
      <c r="E110" s="162" t="s">
        <v>561</v>
      </c>
      <c r="F110" s="162" t="s">
        <v>728</v>
      </c>
      <c r="G110" s="162" t="s">
        <v>865</v>
      </c>
      <c r="H110" s="162" t="s">
        <v>874</v>
      </c>
    </row>
    <row r="111" spans="2:8" x14ac:dyDescent="0.2">
      <c r="B111" s="162" t="s">
        <v>441</v>
      </c>
      <c r="C111" s="162" t="s">
        <v>442</v>
      </c>
      <c r="D111" s="162" t="s">
        <v>440</v>
      </c>
      <c r="E111" s="162" t="s">
        <v>561</v>
      </c>
      <c r="F111" s="162" t="s">
        <v>728</v>
      </c>
      <c r="G111" s="162" t="s">
        <v>865</v>
      </c>
      <c r="H111" s="162" t="s">
        <v>874</v>
      </c>
    </row>
    <row r="112" spans="2:8" x14ac:dyDescent="0.2">
      <c r="B112" s="162" t="s">
        <v>375</v>
      </c>
      <c r="C112" s="162" t="s">
        <v>376</v>
      </c>
      <c r="D112" s="162" t="s">
        <v>374</v>
      </c>
      <c r="E112" s="162" t="s">
        <v>561</v>
      </c>
      <c r="F112" s="162" t="s">
        <v>728</v>
      </c>
      <c r="G112" s="162" t="s">
        <v>865</v>
      </c>
      <c r="H112" s="162" t="s">
        <v>874</v>
      </c>
    </row>
    <row r="113" spans="2:8" x14ac:dyDescent="0.2">
      <c r="B113" s="162" t="s">
        <v>411</v>
      </c>
      <c r="C113" s="162" t="s">
        <v>412</v>
      </c>
      <c r="D113" s="162" t="s">
        <v>410</v>
      </c>
      <c r="E113" s="162" t="s">
        <v>561</v>
      </c>
      <c r="F113" s="162" t="s">
        <v>728</v>
      </c>
      <c r="G113" s="162" t="s">
        <v>865</v>
      </c>
      <c r="H113" s="162" t="s">
        <v>874</v>
      </c>
    </row>
    <row r="114" spans="2:8" x14ac:dyDescent="0.2">
      <c r="B114" s="162" t="s">
        <v>444</v>
      </c>
      <c r="C114" s="162" t="s">
        <v>445</v>
      </c>
      <c r="D114" s="162" t="s">
        <v>443</v>
      </c>
      <c r="E114" s="162" t="s">
        <v>561</v>
      </c>
      <c r="F114" s="162" t="s">
        <v>728</v>
      </c>
      <c r="G114" s="162" t="s">
        <v>865</v>
      </c>
      <c r="H114" s="162" t="s">
        <v>874</v>
      </c>
    </row>
    <row r="115" spans="2:8" x14ac:dyDescent="0.2">
      <c r="B115" s="162" t="s">
        <v>791</v>
      </c>
      <c r="C115" s="162" t="s">
        <v>793</v>
      </c>
      <c r="D115" s="162" t="s">
        <v>792</v>
      </c>
      <c r="E115" s="162" t="s">
        <v>565</v>
      </c>
      <c r="F115" s="162" t="s">
        <v>779</v>
      </c>
      <c r="G115" s="162" t="s">
        <v>782</v>
      </c>
      <c r="H115" s="162" t="s">
        <v>871</v>
      </c>
    </row>
    <row r="116" spans="2:8" x14ac:dyDescent="0.2">
      <c r="B116" s="162" t="s">
        <v>794</v>
      </c>
      <c r="C116" s="162" t="s">
        <v>796</v>
      </c>
      <c r="D116" s="162" t="s">
        <v>795</v>
      </c>
      <c r="E116" s="162" t="s">
        <v>565</v>
      </c>
      <c r="F116" s="162" t="s">
        <v>779</v>
      </c>
      <c r="G116" s="162" t="s">
        <v>782</v>
      </c>
      <c r="H116" s="162" t="s">
        <v>871</v>
      </c>
    </row>
    <row r="117" spans="2:8" x14ac:dyDescent="0.2">
      <c r="B117" s="162" t="s">
        <v>797</v>
      </c>
      <c r="C117" s="162" t="s">
        <v>799</v>
      </c>
      <c r="D117" s="162" t="s">
        <v>798</v>
      </c>
      <c r="E117" s="162" t="s">
        <v>565</v>
      </c>
      <c r="F117" s="162" t="s">
        <v>779</v>
      </c>
      <c r="G117" s="162" t="s">
        <v>782</v>
      </c>
      <c r="H117" s="162" t="s">
        <v>871</v>
      </c>
    </row>
    <row r="118" spans="2:8" x14ac:dyDescent="0.2">
      <c r="B118" s="162" t="s">
        <v>318</v>
      </c>
      <c r="C118" s="162" t="s">
        <v>319</v>
      </c>
      <c r="D118" s="162" t="s">
        <v>317</v>
      </c>
      <c r="E118" s="162" t="s">
        <v>565</v>
      </c>
      <c r="F118" s="162" t="s">
        <v>779</v>
      </c>
      <c r="G118" s="162" t="s">
        <v>782</v>
      </c>
      <c r="H118" s="162" t="s">
        <v>871</v>
      </c>
    </row>
    <row r="119" spans="2:8" x14ac:dyDescent="0.2">
      <c r="B119" s="162" t="s">
        <v>124</v>
      </c>
      <c r="C119" s="162" t="s">
        <v>125</v>
      </c>
      <c r="D119" s="162" t="s">
        <v>123</v>
      </c>
      <c r="E119" s="162" t="s">
        <v>565</v>
      </c>
      <c r="F119" s="162" t="s">
        <v>779</v>
      </c>
      <c r="G119" s="162" t="s">
        <v>867</v>
      </c>
      <c r="H119" s="162" t="s">
        <v>871</v>
      </c>
    </row>
    <row r="120" spans="2:8" x14ac:dyDescent="0.2">
      <c r="B120" s="162" t="s">
        <v>306</v>
      </c>
      <c r="C120" s="162" t="s">
        <v>307</v>
      </c>
      <c r="D120" s="162" t="s">
        <v>305</v>
      </c>
      <c r="E120" s="162" t="s">
        <v>565</v>
      </c>
      <c r="F120" s="162" t="s">
        <v>779</v>
      </c>
      <c r="G120" s="162" t="s">
        <v>782</v>
      </c>
      <c r="H120" s="162" t="s">
        <v>871</v>
      </c>
    </row>
    <row r="121" spans="2:8" x14ac:dyDescent="0.2">
      <c r="B121" s="162" t="s">
        <v>84</v>
      </c>
      <c r="C121" s="162" t="s">
        <v>85</v>
      </c>
      <c r="D121" s="162" t="s">
        <v>83</v>
      </c>
      <c r="E121" s="162" t="s">
        <v>565</v>
      </c>
      <c r="F121" s="162" t="s">
        <v>779</v>
      </c>
      <c r="G121" s="162" t="s">
        <v>782</v>
      </c>
      <c r="H121" s="162" t="s">
        <v>871</v>
      </c>
    </row>
    <row r="122" spans="2:8" x14ac:dyDescent="0.2">
      <c r="B122" s="162" t="s">
        <v>309</v>
      </c>
      <c r="C122" s="162" t="s">
        <v>310</v>
      </c>
      <c r="D122" s="162" t="s">
        <v>308</v>
      </c>
      <c r="E122" s="162" t="s">
        <v>565</v>
      </c>
      <c r="F122" s="162" t="s">
        <v>779</v>
      </c>
      <c r="G122" s="162" t="s">
        <v>782</v>
      </c>
      <c r="H122" s="162" t="s">
        <v>871</v>
      </c>
    </row>
    <row r="123" spans="2:8" x14ac:dyDescent="0.2">
      <c r="B123" s="162" t="s">
        <v>321</v>
      </c>
      <c r="C123" s="162" t="s">
        <v>322</v>
      </c>
      <c r="D123" s="162" t="s">
        <v>320</v>
      </c>
      <c r="E123" s="162" t="s">
        <v>565</v>
      </c>
      <c r="F123" s="162" t="s">
        <v>779</v>
      </c>
      <c r="G123" s="162" t="s">
        <v>782</v>
      </c>
      <c r="H123" s="162" t="s">
        <v>871</v>
      </c>
    </row>
    <row r="124" spans="2:8" x14ac:dyDescent="0.2">
      <c r="B124" s="162" t="s">
        <v>312</v>
      </c>
      <c r="C124" s="162" t="s">
        <v>313</v>
      </c>
      <c r="D124" s="162" t="s">
        <v>311</v>
      </c>
      <c r="E124" s="162" t="s">
        <v>565</v>
      </c>
      <c r="F124" s="162" t="s">
        <v>779</v>
      </c>
      <c r="G124" s="162" t="s">
        <v>782</v>
      </c>
      <c r="H124" s="162" t="s">
        <v>871</v>
      </c>
    </row>
    <row r="125" spans="2:8" x14ac:dyDescent="0.2">
      <c r="B125" s="162" t="s">
        <v>315</v>
      </c>
      <c r="C125" s="162" t="s">
        <v>316</v>
      </c>
      <c r="D125" s="162" t="s">
        <v>314</v>
      </c>
      <c r="E125" s="162" t="s">
        <v>565</v>
      </c>
      <c r="F125" s="162" t="s">
        <v>779</v>
      </c>
      <c r="G125" s="162" t="s">
        <v>782</v>
      </c>
      <c r="H125" s="162" t="s">
        <v>871</v>
      </c>
    </row>
    <row r="126" spans="2:8" x14ac:dyDescent="0.2">
      <c r="B126" s="162" t="s">
        <v>450</v>
      </c>
      <c r="C126" s="162" t="s">
        <v>451</v>
      </c>
      <c r="D126" s="162" t="s">
        <v>449</v>
      </c>
      <c r="E126" s="162" t="s">
        <v>564</v>
      </c>
      <c r="F126" s="162" t="s">
        <v>779</v>
      </c>
      <c r="G126" s="162" t="s">
        <v>782</v>
      </c>
      <c r="H126" s="162" t="s">
        <v>871</v>
      </c>
    </row>
    <row r="127" spans="2:8" x14ac:dyDescent="0.2">
      <c r="B127" s="162" t="s">
        <v>493</v>
      </c>
      <c r="C127" s="162" t="s">
        <v>494</v>
      </c>
      <c r="D127" s="162" t="s">
        <v>492</v>
      </c>
      <c r="E127" s="162" t="s">
        <v>564</v>
      </c>
      <c r="F127" s="162" t="s">
        <v>779</v>
      </c>
      <c r="G127" s="162" t="s">
        <v>782</v>
      </c>
      <c r="H127" s="162" t="s">
        <v>871</v>
      </c>
    </row>
    <row r="128" spans="2:8" x14ac:dyDescent="0.2">
      <c r="B128" s="162" t="s">
        <v>459</v>
      </c>
      <c r="C128" s="162" t="s">
        <v>460</v>
      </c>
      <c r="D128" s="162" t="s">
        <v>458</v>
      </c>
      <c r="E128" s="162" t="s">
        <v>564</v>
      </c>
      <c r="F128" s="162" t="s">
        <v>779</v>
      </c>
      <c r="G128" s="162" t="s">
        <v>782</v>
      </c>
      <c r="H128" s="162" t="s">
        <v>871</v>
      </c>
    </row>
    <row r="129" spans="2:8" x14ac:dyDescent="0.2">
      <c r="B129" s="162" t="s">
        <v>499</v>
      </c>
      <c r="C129" s="162" t="s">
        <v>500</v>
      </c>
      <c r="D129" s="162" t="s">
        <v>498</v>
      </c>
      <c r="E129" s="162" t="s">
        <v>564</v>
      </c>
      <c r="F129" s="162" t="s">
        <v>779</v>
      </c>
      <c r="G129" s="162" t="s">
        <v>782</v>
      </c>
      <c r="H129" s="162" t="s">
        <v>871</v>
      </c>
    </row>
    <row r="130" spans="2:8" x14ac:dyDescent="0.2">
      <c r="B130" s="162" t="s">
        <v>502</v>
      </c>
      <c r="C130" s="162" t="s">
        <v>503</v>
      </c>
      <c r="D130" s="162" t="s">
        <v>501</v>
      </c>
      <c r="E130" s="162" t="s">
        <v>564</v>
      </c>
      <c r="F130" s="162" t="s">
        <v>779</v>
      </c>
      <c r="G130" s="162" t="s">
        <v>782</v>
      </c>
      <c r="H130" s="162" t="s">
        <v>871</v>
      </c>
    </row>
    <row r="131" spans="2:8" x14ac:dyDescent="0.2">
      <c r="B131" s="162" t="s">
        <v>480</v>
      </c>
      <c r="C131" s="162" t="s">
        <v>481</v>
      </c>
      <c r="D131" s="162" t="s">
        <v>479</v>
      </c>
      <c r="E131" s="162" t="s">
        <v>564</v>
      </c>
      <c r="F131" s="162" t="s">
        <v>779</v>
      </c>
      <c r="G131" s="162" t="s">
        <v>782</v>
      </c>
      <c r="H131" s="162" t="s">
        <v>871</v>
      </c>
    </row>
    <row r="132" spans="2:8" x14ac:dyDescent="0.2">
      <c r="B132" s="162" t="s">
        <v>505</v>
      </c>
      <c r="C132" s="162" t="s">
        <v>506</v>
      </c>
      <c r="D132" s="162" t="s">
        <v>504</v>
      </c>
      <c r="E132" s="162" t="s">
        <v>564</v>
      </c>
      <c r="F132" s="162" t="s">
        <v>779</v>
      </c>
      <c r="G132" s="162" t="s">
        <v>782</v>
      </c>
      <c r="H132" s="162" t="s">
        <v>871</v>
      </c>
    </row>
    <row r="133" spans="2:8" x14ac:dyDescent="0.2">
      <c r="B133" s="162" t="s">
        <v>496</v>
      </c>
      <c r="C133" s="162" t="s">
        <v>497</v>
      </c>
      <c r="D133" s="162" t="s">
        <v>495</v>
      </c>
      <c r="E133" s="162" t="s">
        <v>564</v>
      </c>
      <c r="F133" s="162" t="s">
        <v>779</v>
      </c>
      <c r="G133" s="162" t="s">
        <v>782</v>
      </c>
      <c r="H133" s="162" t="s">
        <v>871</v>
      </c>
    </row>
    <row r="134" spans="2:8" x14ac:dyDescent="0.2">
      <c r="B134" s="162" t="s">
        <v>520</v>
      </c>
      <c r="C134" s="162" t="s">
        <v>521</v>
      </c>
      <c r="D134" s="162" t="s">
        <v>519</v>
      </c>
      <c r="E134" s="162" t="s">
        <v>564</v>
      </c>
      <c r="F134" s="162" t="s">
        <v>779</v>
      </c>
      <c r="G134" s="162" t="s">
        <v>782</v>
      </c>
      <c r="H134" s="162" t="s">
        <v>871</v>
      </c>
    </row>
    <row r="135" spans="2:8" x14ac:dyDescent="0.2">
      <c r="B135" s="162" t="s">
        <v>508</v>
      </c>
      <c r="C135" s="162" t="s">
        <v>509</v>
      </c>
      <c r="D135" s="162" t="s">
        <v>507</v>
      </c>
      <c r="E135" s="162" t="s">
        <v>564</v>
      </c>
      <c r="F135" s="162" t="s">
        <v>779</v>
      </c>
      <c r="G135" s="162" t="s">
        <v>782</v>
      </c>
      <c r="H135" s="162" t="s">
        <v>871</v>
      </c>
    </row>
    <row r="136" spans="2:8" x14ac:dyDescent="0.2">
      <c r="B136" s="162" t="s">
        <v>514</v>
      </c>
      <c r="C136" s="162" t="s">
        <v>515</v>
      </c>
      <c r="D136" s="162" t="s">
        <v>513</v>
      </c>
      <c r="E136" s="162" t="s">
        <v>564</v>
      </c>
      <c r="F136" s="162" t="s">
        <v>779</v>
      </c>
      <c r="G136" s="162" t="s">
        <v>782</v>
      </c>
      <c r="H136" s="162" t="s">
        <v>871</v>
      </c>
    </row>
    <row r="137" spans="2:8" x14ac:dyDescent="0.2">
      <c r="B137" s="162" t="s">
        <v>511</v>
      </c>
      <c r="C137" s="162" t="s">
        <v>512</v>
      </c>
      <c r="D137" s="162" t="s">
        <v>510</v>
      </c>
      <c r="E137" s="162" t="s">
        <v>564</v>
      </c>
      <c r="F137" s="162" t="s">
        <v>779</v>
      </c>
      <c r="G137" s="162" t="s">
        <v>782</v>
      </c>
      <c r="H137" s="162" t="s">
        <v>871</v>
      </c>
    </row>
    <row r="138" spans="2:8" x14ac:dyDescent="0.2">
      <c r="B138" s="162" t="s">
        <v>484</v>
      </c>
      <c r="C138" s="162" t="s">
        <v>485</v>
      </c>
      <c r="D138" s="162" t="s">
        <v>483</v>
      </c>
      <c r="E138" s="162" t="s">
        <v>564</v>
      </c>
      <c r="F138" s="162" t="s">
        <v>779</v>
      </c>
      <c r="G138" s="162" t="s">
        <v>782</v>
      </c>
      <c r="H138" s="162" t="s">
        <v>871</v>
      </c>
    </row>
    <row r="139" spans="2:8" x14ac:dyDescent="0.2">
      <c r="B139" s="162" t="s">
        <v>303</v>
      </c>
      <c r="C139" s="162" t="s">
        <v>304</v>
      </c>
      <c r="D139" s="162" t="s">
        <v>302</v>
      </c>
      <c r="E139" s="162" t="s">
        <v>564</v>
      </c>
      <c r="F139" s="162" t="s">
        <v>779</v>
      </c>
      <c r="G139" s="162" t="s">
        <v>782</v>
      </c>
      <c r="H139" s="162" t="s">
        <v>871</v>
      </c>
    </row>
    <row r="140" spans="2:8" x14ac:dyDescent="0.2">
      <c r="B140" s="162" t="s">
        <v>523</v>
      </c>
      <c r="C140" s="162" t="s">
        <v>524</v>
      </c>
      <c r="D140" s="162" t="s">
        <v>522</v>
      </c>
      <c r="E140" s="162" t="s">
        <v>564</v>
      </c>
      <c r="F140" s="162" t="s">
        <v>779</v>
      </c>
      <c r="G140" s="162" t="s">
        <v>782</v>
      </c>
      <c r="H140" s="162" t="s">
        <v>871</v>
      </c>
    </row>
    <row r="141" spans="2:8" x14ac:dyDescent="0.2">
      <c r="B141" s="162" t="s">
        <v>453</v>
      </c>
      <c r="C141" s="162" t="s">
        <v>454</v>
      </c>
      <c r="D141" s="162" t="s">
        <v>452</v>
      </c>
      <c r="E141" s="162" t="s">
        <v>564</v>
      </c>
      <c r="F141" s="162" t="s">
        <v>779</v>
      </c>
      <c r="G141" s="162" t="s">
        <v>782</v>
      </c>
      <c r="H141" s="162" t="s">
        <v>871</v>
      </c>
    </row>
    <row r="142" spans="2:8" x14ac:dyDescent="0.2">
      <c r="B142" s="162" t="s">
        <v>526</v>
      </c>
      <c r="C142" s="162" t="s">
        <v>527</v>
      </c>
      <c r="D142" s="162" t="s">
        <v>525</v>
      </c>
      <c r="E142" s="162" t="s">
        <v>564</v>
      </c>
      <c r="F142" s="162" t="s">
        <v>779</v>
      </c>
      <c r="G142" s="162" t="s">
        <v>782</v>
      </c>
      <c r="H142" s="162" t="s">
        <v>871</v>
      </c>
    </row>
    <row r="143" spans="2:8" x14ac:dyDescent="0.2">
      <c r="B143" s="162" t="s">
        <v>517</v>
      </c>
      <c r="C143" s="162" t="s">
        <v>518</v>
      </c>
      <c r="D143" s="162" t="s">
        <v>516</v>
      </c>
      <c r="E143" s="162" t="s">
        <v>564</v>
      </c>
      <c r="F143" s="162" t="s">
        <v>779</v>
      </c>
      <c r="G143" s="162" t="s">
        <v>782</v>
      </c>
      <c r="H143" s="162" t="s">
        <v>871</v>
      </c>
    </row>
    <row r="144" spans="2:8" x14ac:dyDescent="0.2">
      <c r="B144" s="162" t="s">
        <v>487</v>
      </c>
      <c r="C144" s="162" t="s">
        <v>488</v>
      </c>
      <c r="D144" s="162" t="s">
        <v>486</v>
      </c>
      <c r="E144" s="162" t="s">
        <v>564</v>
      </c>
      <c r="F144" s="162" t="s">
        <v>779</v>
      </c>
      <c r="G144" s="162" t="s">
        <v>782</v>
      </c>
      <c r="H144" s="162" t="s">
        <v>871</v>
      </c>
    </row>
    <row r="145" spans="2:8" x14ac:dyDescent="0.2">
      <c r="B145" s="162" t="s">
        <v>456</v>
      </c>
      <c r="C145" s="162" t="s">
        <v>457</v>
      </c>
      <c r="D145" s="162" t="s">
        <v>455</v>
      </c>
      <c r="E145" s="162" t="s">
        <v>564</v>
      </c>
      <c r="F145" s="162" t="s">
        <v>779</v>
      </c>
      <c r="G145" s="162" t="s">
        <v>782</v>
      </c>
      <c r="H145" s="162" t="s">
        <v>871</v>
      </c>
    </row>
    <row r="146" spans="2:8" x14ac:dyDescent="0.2">
      <c r="B146" s="162" t="s">
        <v>490</v>
      </c>
      <c r="C146" s="162" t="s">
        <v>491</v>
      </c>
      <c r="D146" s="162" t="s">
        <v>489</v>
      </c>
      <c r="E146" s="162" t="s">
        <v>564</v>
      </c>
      <c r="F146" s="162" t="s">
        <v>779</v>
      </c>
      <c r="G146" s="162" t="s">
        <v>782</v>
      </c>
      <c r="H146" s="162" t="s">
        <v>871</v>
      </c>
    </row>
    <row r="147" spans="2:8" x14ac:dyDescent="0.2">
      <c r="B147" s="162" t="s">
        <v>327</v>
      </c>
      <c r="C147" s="162" t="s">
        <v>328</v>
      </c>
      <c r="D147" s="162" t="s">
        <v>326</v>
      </c>
      <c r="E147" s="162" t="s">
        <v>567</v>
      </c>
      <c r="F147" s="162" t="s">
        <v>780</v>
      </c>
      <c r="G147" s="162" t="s">
        <v>781</v>
      </c>
      <c r="H147" s="162" t="s">
        <v>870</v>
      </c>
    </row>
    <row r="148" spans="2:8" x14ac:dyDescent="0.2">
      <c r="B148" s="162" t="s">
        <v>800</v>
      </c>
      <c r="C148" s="162" t="s">
        <v>802</v>
      </c>
      <c r="D148" s="162" t="s">
        <v>801</v>
      </c>
      <c r="E148" s="162" t="s">
        <v>567</v>
      </c>
      <c r="F148" s="162" t="s">
        <v>780</v>
      </c>
      <c r="G148" s="162" t="s">
        <v>781</v>
      </c>
      <c r="H148" s="162" t="s">
        <v>870</v>
      </c>
    </row>
    <row r="149" spans="2:8" x14ac:dyDescent="0.2">
      <c r="B149" s="162" t="s">
        <v>883</v>
      </c>
      <c r="C149" s="162" t="s">
        <v>884</v>
      </c>
      <c r="D149" s="162" t="s">
        <v>882</v>
      </c>
      <c r="E149" s="162" t="s">
        <v>567</v>
      </c>
      <c r="F149" s="162" t="s">
        <v>780</v>
      </c>
      <c r="G149" s="162" t="s">
        <v>781</v>
      </c>
      <c r="H149" s="162" t="s">
        <v>870</v>
      </c>
    </row>
    <row r="150" spans="2:8" x14ac:dyDescent="0.2">
      <c r="B150" s="162" t="s">
        <v>324</v>
      </c>
      <c r="C150" s="162" t="s">
        <v>325</v>
      </c>
      <c r="D150" s="162" t="s">
        <v>323</v>
      </c>
      <c r="E150" s="162" t="s">
        <v>567</v>
      </c>
      <c r="F150" s="162" t="s">
        <v>780</v>
      </c>
      <c r="G150" s="162" t="s">
        <v>781</v>
      </c>
      <c r="H150" s="162" t="s">
        <v>870</v>
      </c>
    </row>
    <row r="151" spans="2:8" x14ac:dyDescent="0.2">
      <c r="B151" s="162" t="s">
        <v>336</v>
      </c>
      <c r="C151" s="162" t="s">
        <v>337</v>
      </c>
      <c r="D151" s="162" t="s">
        <v>335</v>
      </c>
      <c r="E151" s="162" t="s">
        <v>567</v>
      </c>
      <c r="F151" s="162" t="s">
        <v>780</v>
      </c>
      <c r="G151" s="162" t="s">
        <v>781</v>
      </c>
      <c r="H151" s="162" t="s">
        <v>870</v>
      </c>
    </row>
    <row r="152" spans="2:8" x14ac:dyDescent="0.2">
      <c r="B152" s="162" t="s">
        <v>342</v>
      </c>
      <c r="C152" s="162" t="s">
        <v>343</v>
      </c>
      <c r="D152" s="162" t="s">
        <v>341</v>
      </c>
      <c r="E152" s="162" t="s">
        <v>567</v>
      </c>
      <c r="F152" s="162" t="s">
        <v>780</v>
      </c>
      <c r="G152" s="162" t="s">
        <v>781</v>
      </c>
      <c r="H152" s="162" t="s">
        <v>870</v>
      </c>
    </row>
    <row r="153" spans="2:8" x14ac:dyDescent="0.2">
      <c r="B153" s="162" t="s">
        <v>339</v>
      </c>
      <c r="C153" s="162" t="s">
        <v>340</v>
      </c>
      <c r="D153" s="162" t="s">
        <v>338</v>
      </c>
      <c r="E153" s="162" t="s">
        <v>567</v>
      </c>
      <c r="F153" s="162" t="s">
        <v>780</v>
      </c>
      <c r="G153" s="162" t="s">
        <v>781</v>
      </c>
      <c r="H153" s="162" t="s">
        <v>870</v>
      </c>
    </row>
    <row r="154" spans="2:8" x14ac:dyDescent="0.2">
      <c r="B154" s="162" t="s">
        <v>333</v>
      </c>
      <c r="C154" s="162" t="s">
        <v>334</v>
      </c>
      <c r="D154" s="162" t="s">
        <v>332</v>
      </c>
      <c r="E154" s="162" t="s">
        <v>567</v>
      </c>
      <c r="F154" s="162" t="s">
        <v>780</v>
      </c>
      <c r="G154" s="162" t="s">
        <v>781</v>
      </c>
      <c r="H154" s="162" t="s">
        <v>870</v>
      </c>
    </row>
    <row r="155" spans="2:8" x14ac:dyDescent="0.2">
      <c r="B155" s="162" t="s">
        <v>330</v>
      </c>
      <c r="C155" s="162" t="s">
        <v>331</v>
      </c>
      <c r="D155" s="162" t="s">
        <v>329</v>
      </c>
      <c r="E155" s="162" t="s">
        <v>567</v>
      </c>
      <c r="F155" s="162" t="s">
        <v>780</v>
      </c>
      <c r="G155" s="162" t="s">
        <v>781</v>
      </c>
      <c r="H155" s="162" t="s">
        <v>870</v>
      </c>
    </row>
    <row r="156" spans="2:8" x14ac:dyDescent="0.2">
      <c r="B156" s="162" t="s">
        <v>803</v>
      </c>
      <c r="C156" s="162" t="s">
        <v>805</v>
      </c>
      <c r="D156" s="162" t="s">
        <v>804</v>
      </c>
      <c r="E156" s="162" t="s">
        <v>678</v>
      </c>
      <c r="F156" s="162" t="s">
        <v>863</v>
      </c>
      <c r="G156" s="162" t="s">
        <v>866</v>
      </c>
      <c r="H156" s="162" t="s">
        <v>873</v>
      </c>
    </row>
    <row r="157" spans="2:8" x14ac:dyDescent="0.2">
      <c r="B157" s="162" t="s">
        <v>345</v>
      </c>
      <c r="C157" s="162" t="s">
        <v>346</v>
      </c>
      <c r="D157" s="162" t="s">
        <v>344</v>
      </c>
      <c r="E157" s="162" t="s">
        <v>678</v>
      </c>
      <c r="F157" s="162" t="s">
        <v>863</v>
      </c>
      <c r="G157" s="162" t="s">
        <v>866</v>
      </c>
      <c r="H157" s="162" t="s">
        <v>873</v>
      </c>
    </row>
    <row r="158" spans="2:8" x14ac:dyDescent="0.2">
      <c r="B158" s="162" t="s">
        <v>154</v>
      </c>
      <c r="C158" s="162" t="s">
        <v>155</v>
      </c>
      <c r="D158" s="162" t="s">
        <v>153</v>
      </c>
      <c r="E158" s="162" t="s">
        <v>678</v>
      </c>
      <c r="F158" s="162" t="s">
        <v>863</v>
      </c>
      <c r="G158" s="162" t="s">
        <v>866</v>
      </c>
      <c r="H158" s="162" t="s">
        <v>873</v>
      </c>
    </row>
    <row r="159" spans="2:8" x14ac:dyDescent="0.2">
      <c r="B159" s="162" t="s">
        <v>148</v>
      </c>
      <c r="C159" s="162" t="s">
        <v>149</v>
      </c>
      <c r="D159" s="162" t="s">
        <v>147</v>
      </c>
      <c r="E159" s="162" t="s">
        <v>678</v>
      </c>
      <c r="F159" s="162" t="s">
        <v>863</v>
      </c>
      <c r="G159" s="162" t="s">
        <v>866</v>
      </c>
      <c r="H159" s="162" t="s">
        <v>873</v>
      </c>
    </row>
    <row r="160" spans="2:8" x14ac:dyDescent="0.2">
      <c r="B160" s="162" t="s">
        <v>348</v>
      </c>
      <c r="C160" s="162" t="s">
        <v>349</v>
      </c>
      <c r="D160" s="162" t="s">
        <v>347</v>
      </c>
      <c r="E160" s="162" t="s">
        <v>678</v>
      </c>
      <c r="F160" s="162" t="s">
        <v>863</v>
      </c>
      <c r="G160" s="162" t="s">
        <v>866</v>
      </c>
      <c r="H160" s="162" t="s">
        <v>873</v>
      </c>
    </row>
    <row r="161" spans="2:8" x14ac:dyDescent="0.2">
      <c r="B161" s="162" t="s">
        <v>163</v>
      </c>
      <c r="C161" s="162" t="s">
        <v>164</v>
      </c>
      <c r="D161" s="162" t="s">
        <v>162</v>
      </c>
      <c r="E161" s="162" t="s">
        <v>678</v>
      </c>
      <c r="F161" s="162" t="s">
        <v>863</v>
      </c>
      <c r="G161" s="162" t="s">
        <v>866</v>
      </c>
      <c r="H161" s="162" t="s">
        <v>873</v>
      </c>
    </row>
    <row r="162" spans="2:8" x14ac:dyDescent="0.2">
      <c r="B162" s="162" t="s">
        <v>351</v>
      </c>
      <c r="C162" s="162" t="s">
        <v>352</v>
      </c>
      <c r="D162" s="162" t="s">
        <v>350</v>
      </c>
      <c r="E162" s="162" t="s">
        <v>678</v>
      </c>
      <c r="F162" s="162" t="s">
        <v>863</v>
      </c>
      <c r="G162" s="162" t="s">
        <v>866</v>
      </c>
      <c r="H162" s="162" t="s">
        <v>873</v>
      </c>
    </row>
    <row r="163" spans="2:8" x14ac:dyDescent="0.2">
      <c r="B163" s="162" t="s">
        <v>166</v>
      </c>
      <c r="C163" s="162" t="s">
        <v>167</v>
      </c>
      <c r="D163" s="162" t="s">
        <v>165</v>
      </c>
      <c r="E163" s="162" t="s">
        <v>678</v>
      </c>
      <c r="F163" s="162" t="s">
        <v>863</v>
      </c>
      <c r="G163" s="162" t="s">
        <v>866</v>
      </c>
      <c r="H163" s="162" t="s">
        <v>873</v>
      </c>
    </row>
    <row r="164" spans="2:8" x14ac:dyDescent="0.2">
      <c r="B164" s="162" t="s">
        <v>151</v>
      </c>
      <c r="C164" s="162" t="s">
        <v>152</v>
      </c>
      <c r="D164" s="162" t="s">
        <v>150</v>
      </c>
      <c r="E164" s="162" t="s">
        <v>678</v>
      </c>
      <c r="F164" s="162" t="s">
        <v>863</v>
      </c>
      <c r="G164" s="162" t="s">
        <v>866</v>
      </c>
      <c r="H164" s="162" t="s">
        <v>873</v>
      </c>
    </row>
    <row r="165" spans="2:8" x14ac:dyDescent="0.2">
      <c r="B165" s="162" t="s">
        <v>136</v>
      </c>
      <c r="C165" s="162" t="s">
        <v>137</v>
      </c>
      <c r="D165" s="162" t="s">
        <v>135</v>
      </c>
      <c r="E165" s="162" t="s">
        <v>678</v>
      </c>
      <c r="F165" s="162" t="s">
        <v>863</v>
      </c>
      <c r="G165" s="162" t="s">
        <v>866</v>
      </c>
      <c r="H165" s="162" t="s">
        <v>873</v>
      </c>
    </row>
    <row r="166" spans="2:8" x14ac:dyDescent="0.2">
      <c r="B166" s="162" t="s">
        <v>354</v>
      </c>
      <c r="C166" s="162" t="s">
        <v>355</v>
      </c>
      <c r="D166" s="162" t="s">
        <v>353</v>
      </c>
      <c r="E166" s="162" t="s">
        <v>678</v>
      </c>
      <c r="F166" s="162" t="s">
        <v>863</v>
      </c>
      <c r="G166" s="162" t="s">
        <v>866</v>
      </c>
      <c r="H166" s="162" t="s">
        <v>873</v>
      </c>
    </row>
    <row r="167" spans="2:8" x14ac:dyDescent="0.2">
      <c r="B167" s="162" t="s">
        <v>160</v>
      </c>
      <c r="C167" s="162" t="s">
        <v>161</v>
      </c>
      <c r="D167" s="162" t="s">
        <v>159</v>
      </c>
      <c r="E167" s="162" t="s">
        <v>678</v>
      </c>
      <c r="F167" s="162" t="s">
        <v>863</v>
      </c>
      <c r="G167" s="162" t="s">
        <v>866</v>
      </c>
      <c r="H167" s="162" t="s">
        <v>873</v>
      </c>
    </row>
    <row r="168" spans="2:8" x14ac:dyDescent="0.2">
      <c r="B168" s="162" t="s">
        <v>169</v>
      </c>
      <c r="C168" s="162" t="s">
        <v>170</v>
      </c>
      <c r="D168" s="162" t="s">
        <v>168</v>
      </c>
      <c r="E168" s="162" t="s">
        <v>678</v>
      </c>
      <c r="F168" s="162" t="s">
        <v>863</v>
      </c>
      <c r="G168" s="162" t="s">
        <v>866</v>
      </c>
      <c r="H168" s="162" t="s">
        <v>873</v>
      </c>
    </row>
    <row r="169" spans="2:8" x14ac:dyDescent="0.2">
      <c r="B169" s="162" t="s">
        <v>357</v>
      </c>
      <c r="C169" s="162" t="s">
        <v>358</v>
      </c>
      <c r="D169" s="162" t="s">
        <v>356</v>
      </c>
      <c r="E169" s="162" t="s">
        <v>678</v>
      </c>
      <c r="F169" s="162" t="s">
        <v>863</v>
      </c>
      <c r="G169" s="162" t="s">
        <v>866</v>
      </c>
      <c r="H169" s="162" t="s">
        <v>873</v>
      </c>
    </row>
    <row r="170" spans="2:8" x14ac:dyDescent="0.2">
      <c r="B170" s="162" t="s">
        <v>360</v>
      </c>
      <c r="C170" s="162" t="s">
        <v>885</v>
      </c>
      <c r="D170" s="162" t="s">
        <v>359</v>
      </c>
      <c r="E170" s="162" t="s">
        <v>678</v>
      </c>
      <c r="F170" s="162" t="s">
        <v>863</v>
      </c>
      <c r="G170" s="162" t="s">
        <v>866</v>
      </c>
      <c r="H170" s="162" t="s">
        <v>873</v>
      </c>
    </row>
    <row r="171" spans="2:8" x14ac:dyDescent="0.2">
      <c r="B171" s="162" t="s">
        <v>139</v>
      </c>
      <c r="C171" s="162" t="s">
        <v>140</v>
      </c>
      <c r="D171" s="162" t="s">
        <v>138</v>
      </c>
      <c r="E171" s="162" t="s">
        <v>678</v>
      </c>
      <c r="F171" s="162" t="s">
        <v>863</v>
      </c>
      <c r="G171" s="162" t="s">
        <v>866</v>
      </c>
      <c r="H171" s="162" t="s">
        <v>873</v>
      </c>
    </row>
    <row r="172" spans="2:8" x14ac:dyDescent="0.2">
      <c r="B172" s="162" t="s">
        <v>142</v>
      </c>
      <c r="C172" s="162" t="s">
        <v>143</v>
      </c>
      <c r="D172" s="162" t="s">
        <v>141</v>
      </c>
      <c r="E172" s="162" t="s">
        <v>678</v>
      </c>
      <c r="F172" s="162" t="s">
        <v>863</v>
      </c>
      <c r="G172" s="162" t="s">
        <v>866</v>
      </c>
      <c r="H172" s="162" t="s">
        <v>873</v>
      </c>
    </row>
    <row r="173" spans="2:8" x14ac:dyDescent="0.2">
      <c r="B173" s="162" t="s">
        <v>157</v>
      </c>
      <c r="C173" s="162" t="s">
        <v>158</v>
      </c>
      <c r="D173" s="162" t="s">
        <v>156</v>
      </c>
      <c r="E173" s="162" t="s">
        <v>678</v>
      </c>
      <c r="F173" s="162" t="s">
        <v>863</v>
      </c>
      <c r="G173" s="162" t="s">
        <v>866</v>
      </c>
      <c r="H173" s="162" t="s">
        <v>873</v>
      </c>
    </row>
    <row r="174" spans="2:8" x14ac:dyDescent="0.2">
      <c r="B174" s="162" t="s">
        <v>145</v>
      </c>
      <c r="C174" s="162" t="s">
        <v>146</v>
      </c>
      <c r="D174" s="162" t="s">
        <v>144</v>
      </c>
      <c r="E174" s="162" t="s">
        <v>678</v>
      </c>
      <c r="F174" s="162" t="s">
        <v>863</v>
      </c>
      <c r="G174" s="162" t="s">
        <v>866</v>
      </c>
      <c r="H174" s="162" t="s">
        <v>873</v>
      </c>
    </row>
    <row r="175" spans="2:8" x14ac:dyDescent="0.2">
      <c r="B175" s="162" t="s">
        <v>172</v>
      </c>
      <c r="C175" s="162" t="s">
        <v>173</v>
      </c>
      <c r="D175" s="162" t="s">
        <v>171</v>
      </c>
      <c r="E175" s="162" t="s">
        <v>678</v>
      </c>
      <c r="F175" s="162" t="s">
        <v>863</v>
      </c>
      <c r="G175" s="162" t="s">
        <v>866</v>
      </c>
      <c r="H175" s="162" t="s">
        <v>873</v>
      </c>
    </row>
    <row r="176" spans="2:8" x14ac:dyDescent="0.2">
      <c r="B176" s="162" t="s">
        <v>246</v>
      </c>
      <c r="C176" s="162" t="s">
        <v>247</v>
      </c>
      <c r="D176" s="162" t="s">
        <v>245</v>
      </c>
      <c r="E176" s="162" t="s">
        <v>562</v>
      </c>
      <c r="F176" s="162" t="s">
        <v>876</v>
      </c>
      <c r="G176" s="162" t="s">
        <v>864</v>
      </c>
      <c r="H176" s="162" t="s">
        <v>875</v>
      </c>
    </row>
    <row r="177" spans="2:8" x14ac:dyDescent="0.2">
      <c r="B177" s="162" t="s">
        <v>288</v>
      </c>
      <c r="C177" s="162" t="s">
        <v>289</v>
      </c>
      <c r="D177" s="162" t="s">
        <v>287</v>
      </c>
      <c r="E177" s="162" t="s">
        <v>562</v>
      </c>
      <c r="F177" s="162" t="s">
        <v>876</v>
      </c>
      <c r="G177" s="162" t="s">
        <v>864</v>
      </c>
      <c r="H177" s="162" t="s">
        <v>875</v>
      </c>
    </row>
    <row r="178" spans="2:8" x14ac:dyDescent="0.2">
      <c r="B178" s="162" t="s">
        <v>255</v>
      </c>
      <c r="C178" s="162" t="s">
        <v>256</v>
      </c>
      <c r="D178" s="162" t="s">
        <v>254</v>
      </c>
      <c r="E178" s="162" t="s">
        <v>562</v>
      </c>
      <c r="F178" s="162" t="s">
        <v>876</v>
      </c>
      <c r="G178" s="162" t="s">
        <v>864</v>
      </c>
      <c r="H178" s="162" t="s">
        <v>875</v>
      </c>
    </row>
    <row r="179" spans="2:8" x14ac:dyDescent="0.2">
      <c r="B179" s="162" t="s">
        <v>249</v>
      </c>
      <c r="C179" s="162" t="s">
        <v>250</v>
      </c>
      <c r="D179" s="162" t="s">
        <v>248</v>
      </c>
      <c r="E179" s="162" t="s">
        <v>562</v>
      </c>
      <c r="F179" s="162" t="s">
        <v>876</v>
      </c>
      <c r="G179" s="162" t="s">
        <v>864</v>
      </c>
      <c r="H179" s="162" t="s">
        <v>875</v>
      </c>
    </row>
    <row r="180" spans="2:8" x14ac:dyDescent="0.2">
      <c r="B180" s="162" t="s">
        <v>252</v>
      </c>
      <c r="C180" s="162" t="s">
        <v>253</v>
      </c>
      <c r="D180" s="162" t="s">
        <v>251</v>
      </c>
      <c r="E180" s="162" t="s">
        <v>562</v>
      </c>
      <c r="F180" s="162" t="s">
        <v>876</v>
      </c>
      <c r="G180" s="162" t="s">
        <v>864</v>
      </c>
      <c r="H180" s="162" t="s">
        <v>875</v>
      </c>
    </row>
    <row r="181" spans="2:8" x14ac:dyDescent="0.2">
      <c r="B181" s="162" t="s">
        <v>294</v>
      </c>
      <c r="C181" s="162" t="s">
        <v>295</v>
      </c>
      <c r="D181" s="162" t="s">
        <v>293</v>
      </c>
      <c r="E181" s="162" t="s">
        <v>562</v>
      </c>
      <c r="F181" s="162" t="s">
        <v>876</v>
      </c>
      <c r="G181" s="162" t="s">
        <v>864</v>
      </c>
      <c r="H181" s="162" t="s">
        <v>875</v>
      </c>
    </row>
    <row r="182" spans="2:8" x14ac:dyDescent="0.2">
      <c r="B182" s="162" t="s">
        <v>270</v>
      </c>
      <c r="C182" s="162" t="s">
        <v>271</v>
      </c>
      <c r="D182" s="162" t="s">
        <v>269</v>
      </c>
      <c r="E182" s="162" t="s">
        <v>562</v>
      </c>
      <c r="F182" s="162" t="s">
        <v>876</v>
      </c>
      <c r="G182" s="162" t="s">
        <v>864</v>
      </c>
      <c r="H182" s="162" t="s">
        <v>875</v>
      </c>
    </row>
    <row r="183" spans="2:8" x14ac:dyDescent="0.2">
      <c r="B183" s="162" t="s">
        <v>258</v>
      </c>
      <c r="C183" s="162" t="s">
        <v>259</v>
      </c>
      <c r="D183" s="162" t="s">
        <v>257</v>
      </c>
      <c r="E183" s="162" t="s">
        <v>562</v>
      </c>
      <c r="F183" s="162" t="s">
        <v>876</v>
      </c>
      <c r="G183" s="162" t="s">
        <v>864</v>
      </c>
      <c r="H183" s="162" t="s">
        <v>875</v>
      </c>
    </row>
    <row r="184" spans="2:8" x14ac:dyDescent="0.2">
      <c r="B184" s="162" t="s">
        <v>242</v>
      </c>
      <c r="C184" s="162" t="s">
        <v>243</v>
      </c>
      <c r="D184" s="162" t="s">
        <v>241</v>
      </c>
      <c r="E184" s="162" t="s">
        <v>562</v>
      </c>
      <c r="F184" s="162" t="s">
        <v>876</v>
      </c>
      <c r="G184" s="162" t="s">
        <v>864</v>
      </c>
      <c r="H184" s="162" t="s">
        <v>875</v>
      </c>
    </row>
    <row r="185" spans="2:8" x14ac:dyDescent="0.2">
      <c r="B185" s="162" t="s">
        <v>264</v>
      </c>
      <c r="C185" s="162" t="s">
        <v>265</v>
      </c>
      <c r="D185" s="162" t="s">
        <v>263</v>
      </c>
      <c r="E185" s="162" t="s">
        <v>562</v>
      </c>
      <c r="F185" s="162" t="s">
        <v>876</v>
      </c>
      <c r="G185" s="162" t="s">
        <v>864</v>
      </c>
      <c r="H185" s="162" t="s">
        <v>875</v>
      </c>
    </row>
    <row r="186" spans="2:8" x14ac:dyDescent="0.2">
      <c r="B186" s="162" t="s">
        <v>273</v>
      </c>
      <c r="C186" s="162" t="s">
        <v>274</v>
      </c>
      <c r="D186" s="162" t="s">
        <v>272</v>
      </c>
      <c r="E186" s="162" t="s">
        <v>562</v>
      </c>
      <c r="F186" s="162" t="s">
        <v>876</v>
      </c>
      <c r="G186" s="162" t="s">
        <v>864</v>
      </c>
      <c r="H186" s="162" t="s">
        <v>875</v>
      </c>
    </row>
    <row r="187" spans="2:8" x14ac:dyDescent="0.2">
      <c r="B187" s="162" t="s">
        <v>806</v>
      </c>
      <c r="C187" s="162" t="s">
        <v>808</v>
      </c>
      <c r="D187" s="162" t="s">
        <v>807</v>
      </c>
      <c r="E187" s="162" t="s">
        <v>562</v>
      </c>
      <c r="F187" s="162" t="s">
        <v>876</v>
      </c>
      <c r="G187" s="162" t="s">
        <v>864</v>
      </c>
      <c r="H187" s="162" t="s">
        <v>875</v>
      </c>
    </row>
    <row r="188" spans="2:8" x14ac:dyDescent="0.2">
      <c r="B188" s="162" t="s">
        <v>261</v>
      </c>
      <c r="C188" s="162" t="s">
        <v>262</v>
      </c>
      <c r="D188" s="162" t="s">
        <v>260</v>
      </c>
      <c r="E188" s="162" t="s">
        <v>562</v>
      </c>
      <c r="F188" s="162" t="s">
        <v>876</v>
      </c>
      <c r="G188" s="162" t="s">
        <v>864</v>
      </c>
      <c r="H188" s="162" t="s">
        <v>875</v>
      </c>
    </row>
    <row r="189" spans="2:8" x14ac:dyDescent="0.2">
      <c r="B189" s="162" t="s">
        <v>297</v>
      </c>
      <c r="C189" s="162" t="s">
        <v>298</v>
      </c>
      <c r="D189" s="162" t="s">
        <v>296</v>
      </c>
      <c r="E189" s="162" t="s">
        <v>562</v>
      </c>
      <c r="F189" s="162" t="s">
        <v>876</v>
      </c>
      <c r="G189" s="162" t="s">
        <v>864</v>
      </c>
      <c r="H189" s="162" t="s">
        <v>875</v>
      </c>
    </row>
    <row r="190" spans="2:8" x14ac:dyDescent="0.2">
      <c r="B190" s="162" t="s">
        <v>282</v>
      </c>
      <c r="C190" s="162" t="s">
        <v>283</v>
      </c>
      <c r="D190" s="162" t="s">
        <v>281</v>
      </c>
      <c r="E190" s="162" t="s">
        <v>562</v>
      </c>
      <c r="F190" s="162" t="s">
        <v>876</v>
      </c>
      <c r="G190" s="162" t="s">
        <v>864</v>
      </c>
      <c r="H190" s="162" t="s">
        <v>875</v>
      </c>
    </row>
    <row r="191" spans="2:8" x14ac:dyDescent="0.2">
      <c r="B191" s="162" t="s">
        <v>300</v>
      </c>
      <c r="C191" s="162" t="s">
        <v>301</v>
      </c>
      <c r="D191" s="162" t="s">
        <v>299</v>
      </c>
      <c r="E191" s="162" t="s">
        <v>562</v>
      </c>
      <c r="F191" s="162" t="s">
        <v>876</v>
      </c>
      <c r="G191" s="162" t="s">
        <v>864</v>
      </c>
      <c r="H191" s="162" t="s">
        <v>875</v>
      </c>
    </row>
    <row r="192" spans="2:8" x14ac:dyDescent="0.2">
      <c r="B192" s="162" t="s">
        <v>285</v>
      </c>
      <c r="C192" s="162" t="s">
        <v>286</v>
      </c>
      <c r="D192" s="162" t="s">
        <v>284</v>
      </c>
      <c r="E192" s="162" t="s">
        <v>562</v>
      </c>
      <c r="F192" s="162" t="s">
        <v>876</v>
      </c>
      <c r="G192" s="162" t="s">
        <v>864</v>
      </c>
      <c r="H192" s="162" t="s">
        <v>875</v>
      </c>
    </row>
    <row r="193" spans="2:8" x14ac:dyDescent="0.2">
      <c r="B193" s="162" t="s">
        <v>267</v>
      </c>
      <c r="C193" s="162" t="s">
        <v>268</v>
      </c>
      <c r="D193" s="162" t="s">
        <v>266</v>
      </c>
      <c r="E193" s="162" t="s">
        <v>562</v>
      </c>
      <c r="F193" s="162" t="s">
        <v>876</v>
      </c>
      <c r="G193" s="162" t="s">
        <v>864</v>
      </c>
      <c r="H193" s="162" t="s">
        <v>875</v>
      </c>
    </row>
    <row r="194" spans="2:8" x14ac:dyDescent="0.2"/>
    <row r="195" spans="2:8" x14ac:dyDescent="0.2">
      <c r="B195" s="164" t="s">
        <v>680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</sheetData>
  <sortState ref="B3:E198">
    <sortCondition ref="E3:E198"/>
    <sortCondition ref="B3:B198"/>
  </sortState>
  <hyperlinks>
    <hyperlink ref="B195" r:id="rId1" xr:uid="{DF383C4B-6DD2-49F7-AA77-CD50C6F84B5C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0" tint="-0.34998626667073579"/>
  </sheetPr>
  <dimension ref="A1:FN584"/>
  <sheetViews>
    <sheetView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9.28515625" defaultRowHeight="11.25" x14ac:dyDescent="0.2"/>
  <cols>
    <col min="1" max="1" width="18.7109375" style="345" customWidth="1"/>
    <col min="2" max="2" width="7.7109375" style="257" customWidth="1"/>
    <col min="3" max="3" width="9.42578125" style="335" bestFit="1" customWidth="1"/>
    <col min="4" max="4" width="4" style="335" bestFit="1" customWidth="1"/>
    <col min="5" max="5" width="18.5703125" style="335" bestFit="1" customWidth="1"/>
    <col min="6" max="6" width="4.5703125" style="335" bestFit="1" customWidth="1"/>
    <col min="7" max="7" width="9" style="335" customWidth="1"/>
    <col min="8" max="8" width="8.140625" style="85" bestFit="1" customWidth="1"/>
    <col min="9" max="9" width="7" style="85" bestFit="1" customWidth="1"/>
    <col min="10" max="10" width="9" style="85" bestFit="1" customWidth="1"/>
    <col min="11" max="11" width="5" style="85" bestFit="1" customWidth="1"/>
    <col min="12" max="12" width="4.28515625" style="85" bestFit="1" customWidth="1"/>
    <col min="13" max="13" width="4.7109375" style="85" bestFit="1" customWidth="1"/>
    <col min="14" max="15" width="4.28515625" style="85" bestFit="1" customWidth="1"/>
    <col min="16" max="17" width="4.7109375" style="85" bestFit="1" customWidth="1"/>
    <col min="18" max="19" width="5.7109375" style="85" bestFit="1" customWidth="1"/>
    <col min="20" max="20" width="7" style="85" bestFit="1" customWidth="1"/>
    <col min="21" max="21" width="7.140625" style="85" bestFit="1" customWidth="1"/>
    <col min="22" max="22" width="6.140625" style="85" bestFit="1" customWidth="1"/>
    <col min="23" max="24" width="7" style="85" bestFit="1" customWidth="1"/>
    <col min="25" max="25" width="6" style="85" bestFit="1" customWidth="1"/>
    <col min="26" max="26" width="9.140625" style="85" bestFit="1" customWidth="1"/>
    <col min="27" max="27" width="5" style="85" bestFit="1" customWidth="1"/>
    <col min="28" max="28" width="5.140625" style="85" bestFit="1" customWidth="1"/>
    <col min="29" max="29" width="9.140625" style="85" bestFit="1" customWidth="1"/>
    <col min="30" max="30" width="5.140625" style="85" bestFit="1" customWidth="1"/>
    <col min="31" max="31" width="6.140625" style="85" bestFit="1" customWidth="1"/>
    <col min="32" max="32" width="10" style="85" bestFit="1" customWidth="1"/>
    <col min="33" max="34" width="6.140625" style="85" bestFit="1" customWidth="1"/>
    <col min="35" max="35" width="10.85546875" style="85" bestFit="1" customWidth="1"/>
    <col min="36" max="36" width="6.140625" style="85" bestFit="1" customWidth="1"/>
    <col min="37" max="37" width="7" style="85" bestFit="1" customWidth="1"/>
    <col min="38" max="38" width="9.85546875" style="85" bestFit="1" customWidth="1"/>
    <col min="39" max="39" width="6.140625" style="85" bestFit="1" customWidth="1"/>
    <col min="40" max="40" width="7" style="85" bestFit="1" customWidth="1"/>
    <col min="41" max="41" width="6.140625" style="85" bestFit="1" customWidth="1"/>
    <col min="42" max="42" width="6" style="85" bestFit="1" customWidth="1"/>
    <col min="43" max="44" width="7.42578125" style="85" bestFit="1" customWidth="1"/>
    <col min="45" max="45" width="6" style="85" bestFit="1" customWidth="1"/>
    <col min="46" max="47" width="7.42578125" style="85" bestFit="1" customWidth="1"/>
    <col min="48" max="48" width="7" style="85" bestFit="1" customWidth="1"/>
    <col min="49" max="49" width="6" style="85" bestFit="1" customWidth="1"/>
    <col min="50" max="51" width="7" style="85" bestFit="1" customWidth="1"/>
    <col min="52" max="53" width="6.85546875" style="85" bestFit="1" customWidth="1"/>
    <col min="54" max="55" width="6.140625" style="85" bestFit="1" customWidth="1"/>
    <col min="56" max="59" width="7" style="85" bestFit="1" customWidth="1"/>
    <col min="60" max="61" width="6" style="85" bestFit="1" customWidth="1"/>
    <col min="62" max="62" width="5" style="85" bestFit="1" customWidth="1"/>
    <col min="63" max="63" width="6.5703125" style="85" bestFit="1" customWidth="1"/>
    <col min="64" max="64" width="5" style="85" customWidth="1"/>
    <col min="65" max="65" width="4.85546875" style="85" bestFit="1" customWidth="1"/>
    <col min="66" max="66" width="5" style="85" bestFit="1" customWidth="1"/>
    <col min="67" max="67" width="6.5703125" style="85" bestFit="1" customWidth="1"/>
    <col min="68" max="68" width="4.7109375" style="85" bestFit="1" customWidth="1"/>
    <col min="69" max="69" width="4.85546875" style="85" bestFit="1" customWidth="1"/>
    <col min="70" max="70" width="5.7109375" style="85" bestFit="1" customWidth="1"/>
    <col min="71" max="71" width="8.7109375" style="85" bestFit="1" customWidth="1"/>
    <col min="72" max="73" width="4.7109375" style="85" bestFit="1" customWidth="1"/>
    <col min="74" max="74" width="5.7109375" style="85" bestFit="1" customWidth="1"/>
    <col min="75" max="75" width="8.7109375" style="85" bestFit="1" customWidth="1"/>
    <col min="76" max="77" width="4.85546875" style="85" bestFit="1" customWidth="1"/>
    <col min="78" max="78" width="5" style="85" bestFit="1" customWidth="1"/>
    <col min="79" max="79" width="8.7109375" style="85" bestFit="1" customWidth="1"/>
    <col min="80" max="81" width="4.85546875" style="85" bestFit="1" customWidth="1"/>
    <col min="82" max="82" width="6.5703125" style="85" bestFit="1" customWidth="1"/>
    <col min="83" max="83" width="9.5703125" style="85" bestFit="1" customWidth="1"/>
    <col min="84" max="85" width="4.85546875" style="85" bestFit="1" customWidth="1"/>
    <col min="86" max="86" width="5.7109375" style="85" bestFit="1" customWidth="1"/>
    <col min="87" max="87" width="8.7109375" style="85" bestFit="1" customWidth="1"/>
    <col min="88" max="88" width="4.85546875" style="85" bestFit="1" customWidth="1"/>
    <col min="89" max="89" width="5.7109375" style="85" bestFit="1" customWidth="1"/>
    <col min="90" max="90" width="5" style="85" bestFit="1" customWidth="1"/>
    <col min="91" max="91" width="8.7109375" style="85" bestFit="1" customWidth="1"/>
    <col min="92" max="94" width="5.7109375" style="85" bestFit="1" customWidth="1"/>
    <col min="95" max="95" width="9.5703125" style="85" bestFit="1" customWidth="1"/>
    <col min="96" max="97" width="5.7109375" style="85" bestFit="1" customWidth="1"/>
    <col min="98" max="98" width="5" style="85" bestFit="1" customWidth="1"/>
    <col min="99" max="99" width="8.7109375" style="85" bestFit="1" customWidth="1"/>
    <col min="100" max="101" width="5.7109375" style="85" bestFit="1" customWidth="1"/>
    <col min="102" max="102" width="5.28515625" style="85" bestFit="1" customWidth="1"/>
    <col min="103" max="103" width="7.85546875" style="85" bestFit="1" customWidth="1"/>
    <col min="104" max="104" width="5" style="85" bestFit="1" customWidth="1"/>
    <col min="105" max="105" width="5.85546875" style="85" bestFit="1" customWidth="1"/>
    <col min="106" max="106" width="6.140625" style="85" bestFit="1" customWidth="1"/>
    <col min="107" max="107" width="8.140625" style="85" bestFit="1" customWidth="1"/>
    <col min="108" max="108" width="5" style="85" bestFit="1" customWidth="1"/>
    <col min="109" max="109" width="4.85546875" style="85" customWidth="1"/>
    <col min="110" max="110" width="5.42578125" style="85" bestFit="1" customWidth="1"/>
    <col min="111" max="111" width="7.85546875" style="85" bestFit="1" customWidth="1"/>
    <col min="112" max="112" width="6.140625" style="85" bestFit="1" customWidth="1"/>
    <col min="113" max="113" width="7" style="85" bestFit="1" customWidth="1"/>
    <col min="114" max="114" width="7.5703125" style="85" bestFit="1" customWidth="1"/>
    <col min="115" max="115" width="5.140625" style="85" bestFit="1" customWidth="1"/>
    <col min="116" max="116" width="6" style="85" bestFit="1" customWidth="1"/>
    <col min="117" max="117" width="6.140625" style="85" bestFit="1" customWidth="1"/>
    <col min="118" max="118" width="4.140625" style="85" bestFit="1" customWidth="1"/>
    <col min="119" max="119" width="6" style="85" bestFit="1" customWidth="1"/>
    <col min="120" max="120" width="9" style="85" bestFit="1" customWidth="1"/>
    <col min="121" max="121" width="6.140625" style="85" bestFit="1" customWidth="1"/>
    <col min="122" max="122" width="7" style="85" bestFit="1" customWidth="1"/>
    <col min="123" max="123" width="10" style="85" bestFit="1" customWidth="1"/>
    <col min="124" max="124" width="6.140625" style="85" bestFit="1" customWidth="1"/>
    <col min="125" max="125" width="7" style="85" bestFit="1" customWidth="1"/>
    <col min="126" max="126" width="8.140625" style="85" bestFit="1" customWidth="1"/>
    <col min="127" max="128" width="6" style="85" bestFit="1" customWidth="1"/>
    <col min="129" max="129" width="9.85546875" style="85" bestFit="1" customWidth="1"/>
    <col min="130" max="130" width="6.140625" style="85" bestFit="1" customWidth="1"/>
    <col min="131" max="131" width="7" style="85" bestFit="1" customWidth="1"/>
    <col min="132" max="132" width="1.7109375" style="87" customWidth="1"/>
    <col min="133" max="133" width="5.140625" style="85" bestFit="1" customWidth="1"/>
    <col min="134" max="134" width="4.42578125" style="85" bestFit="1" customWidth="1"/>
    <col min="135" max="135" width="9" style="85" bestFit="1" customWidth="1"/>
    <col min="136" max="136" width="4.5703125" style="105" bestFit="1" customWidth="1"/>
    <col min="137" max="137" width="1.7109375" style="194" customWidth="1"/>
    <col min="138" max="138" width="7.85546875" style="105" bestFit="1" customWidth="1"/>
    <col min="139" max="140" width="8.7109375" style="105" bestFit="1" customWidth="1"/>
    <col min="141" max="141" width="9.5703125" style="105" bestFit="1" customWidth="1"/>
    <col min="142" max="142" width="8.7109375" style="105" bestFit="1" customWidth="1"/>
    <col min="143" max="143" width="8.7109375" style="105" customWidth="1"/>
    <col min="144" max="145" width="10.85546875" style="105" bestFit="1" customWidth="1"/>
    <col min="146" max="146" width="9.5703125" style="105" bestFit="1" customWidth="1"/>
    <col min="147" max="147" width="8.28515625" style="105" bestFit="1" customWidth="1"/>
    <col min="148" max="148" width="7.42578125" style="105" bestFit="1" customWidth="1"/>
    <col min="149" max="149" width="9.42578125" style="105" bestFit="1" customWidth="1"/>
    <col min="150" max="151" width="8.7109375" style="105" bestFit="1" customWidth="1"/>
    <col min="152" max="152" width="10.85546875" style="105" bestFit="1" customWidth="1"/>
    <col min="153" max="153" width="9.5703125" style="105" bestFit="1" customWidth="1"/>
    <col min="154" max="154" width="8.7109375" style="105" bestFit="1" customWidth="1"/>
    <col min="155" max="155" width="9.5703125" style="105" bestFit="1" customWidth="1"/>
    <col min="156" max="156" width="8.7109375" style="105" bestFit="1" customWidth="1"/>
    <col min="157" max="157" width="8.140625" style="105" customWidth="1"/>
    <col min="158" max="159" width="7.85546875" style="105" bestFit="1" customWidth="1"/>
    <col min="160" max="163" width="11.85546875" style="105" bestFit="1" customWidth="1"/>
    <col min="164" max="164" width="1.7109375" style="105" customWidth="1"/>
    <col min="165" max="165" width="8.85546875" style="334" bestFit="1" customWidth="1"/>
    <col min="166" max="166" width="27.28515625" style="334" customWidth="1"/>
    <col min="167" max="167" width="4.5703125" style="334" customWidth="1"/>
    <col min="168" max="168" width="5.7109375" style="334" customWidth="1"/>
    <col min="169" max="169" width="18.5703125" style="334" bestFit="1" customWidth="1"/>
    <col min="170" max="16384" width="9.28515625" style="335"/>
  </cols>
  <sheetData>
    <row r="1" spans="1:170" ht="12.75" x14ac:dyDescent="0.2">
      <c r="A1" s="328"/>
      <c r="B1" s="328"/>
      <c r="C1" s="328"/>
      <c r="D1" s="328"/>
      <c r="E1" s="328"/>
      <c r="F1" s="328"/>
      <c r="G1" s="328"/>
      <c r="H1" s="329"/>
      <c r="I1" s="330"/>
      <c r="Q1" s="331" t="s">
        <v>700</v>
      </c>
      <c r="R1" s="331"/>
      <c r="S1" s="331"/>
      <c r="T1" s="331"/>
      <c r="U1" s="331"/>
      <c r="V1" s="331"/>
      <c r="W1" s="331"/>
      <c r="X1" s="331"/>
      <c r="Y1" s="331"/>
      <c r="AO1" s="243" t="s">
        <v>814</v>
      </c>
      <c r="BA1" s="332" t="s">
        <v>1053</v>
      </c>
      <c r="BJ1" s="333" t="s">
        <v>686</v>
      </c>
      <c r="BK1" s="331"/>
      <c r="BL1" s="331"/>
      <c r="BM1" s="331"/>
      <c r="BN1" s="331"/>
      <c r="BO1" s="331"/>
      <c r="BP1" s="331"/>
      <c r="BQ1" s="331"/>
      <c r="BR1" s="331"/>
      <c r="BS1" s="331"/>
      <c r="BT1" s="331" t="s">
        <v>686</v>
      </c>
      <c r="BU1" s="331"/>
      <c r="BV1" s="331"/>
      <c r="BW1" s="331"/>
      <c r="BX1" s="331"/>
      <c r="BY1" s="331"/>
      <c r="BZ1" s="331"/>
      <c r="CA1" s="331"/>
      <c r="CB1" s="331"/>
      <c r="CC1" s="331"/>
      <c r="CD1" s="331" t="s">
        <v>686</v>
      </c>
      <c r="CE1" s="331"/>
      <c r="CF1" s="331"/>
      <c r="CG1" s="331"/>
      <c r="CH1" s="331"/>
      <c r="CI1" s="331"/>
      <c r="CJ1" s="331"/>
      <c r="CK1" s="331"/>
      <c r="CL1" s="331"/>
      <c r="CM1" s="331"/>
      <c r="CN1" s="331" t="s">
        <v>686</v>
      </c>
      <c r="CO1" s="331"/>
      <c r="CP1" s="331"/>
      <c r="CQ1" s="331"/>
      <c r="CR1" s="331"/>
      <c r="CS1" s="331"/>
      <c r="CT1" s="331"/>
      <c r="CU1" s="331"/>
      <c r="CV1" s="331"/>
      <c r="CW1" s="331"/>
      <c r="ED1" s="109"/>
      <c r="EE1" s="248"/>
      <c r="EF1" s="249"/>
      <c r="EG1" s="249" t="s">
        <v>915</v>
      </c>
      <c r="EH1" s="250" t="s">
        <v>574</v>
      </c>
      <c r="EI1" s="250" t="s">
        <v>574</v>
      </c>
      <c r="EJ1" s="250" t="s">
        <v>574</v>
      </c>
      <c r="EK1" s="250" t="s">
        <v>574</v>
      </c>
      <c r="EL1" s="250" t="s">
        <v>581</v>
      </c>
      <c r="EM1" s="250" t="s">
        <v>582</v>
      </c>
      <c r="EN1" s="250" t="s">
        <v>583</v>
      </c>
      <c r="EO1" s="250" t="s">
        <v>584</v>
      </c>
      <c r="EP1" s="250" t="s">
        <v>585</v>
      </c>
      <c r="EQ1" s="250" t="s">
        <v>927</v>
      </c>
      <c r="ER1" s="250" t="s">
        <v>931</v>
      </c>
      <c r="ES1" s="250" t="s">
        <v>935</v>
      </c>
      <c r="ET1" s="250" t="s">
        <v>939</v>
      </c>
      <c r="EU1" s="250" t="s">
        <v>943</v>
      </c>
      <c r="EV1" s="250" t="s">
        <v>947</v>
      </c>
      <c r="EW1" s="250" t="s">
        <v>951</v>
      </c>
      <c r="EX1" s="250" t="s">
        <v>959</v>
      </c>
      <c r="EY1" s="250" t="s">
        <v>955</v>
      </c>
      <c r="EZ1" s="250" t="s">
        <v>963</v>
      </c>
      <c r="FA1" s="250" t="s">
        <v>887</v>
      </c>
      <c r="FB1" s="250" t="s">
        <v>622</v>
      </c>
      <c r="FC1" s="250" t="s">
        <v>626</v>
      </c>
      <c r="FD1" s="250" t="s">
        <v>631</v>
      </c>
      <c r="FE1" s="250" t="s">
        <v>632</v>
      </c>
      <c r="FF1" s="250" t="s">
        <v>633</v>
      </c>
      <c r="FG1" s="250" t="s">
        <v>634</v>
      </c>
      <c r="FH1" s="194"/>
    </row>
    <row r="2" spans="1:170" ht="12.75" x14ac:dyDescent="0.2">
      <c r="A2" s="328"/>
      <c r="B2" s="328"/>
      <c r="C2" s="328"/>
      <c r="D2" s="328"/>
      <c r="E2" s="328"/>
      <c r="F2" s="328"/>
      <c r="G2" s="328"/>
      <c r="H2" s="328" t="s">
        <v>717</v>
      </c>
      <c r="I2" s="331" t="s">
        <v>703</v>
      </c>
      <c r="J2" s="331"/>
      <c r="K2" s="331"/>
      <c r="L2" s="331"/>
      <c r="M2" s="331"/>
      <c r="N2" s="331"/>
      <c r="O2" s="331"/>
      <c r="P2" s="87"/>
      <c r="Q2" s="87" t="s">
        <v>731</v>
      </c>
      <c r="R2" s="87" t="s">
        <v>1046</v>
      </c>
      <c r="S2" s="87" t="s">
        <v>1047</v>
      </c>
      <c r="T2" s="86" t="s">
        <v>738</v>
      </c>
      <c r="U2" s="86" t="s">
        <v>731</v>
      </c>
      <c r="V2" s="86" t="s">
        <v>736</v>
      </c>
      <c r="W2" s="86" t="s">
        <v>732</v>
      </c>
      <c r="X2" s="86" t="s">
        <v>734</v>
      </c>
      <c r="Y2" s="86" t="s">
        <v>733</v>
      </c>
      <c r="Z2" s="331" t="s">
        <v>686</v>
      </c>
      <c r="AA2" s="331"/>
      <c r="AB2" s="331"/>
      <c r="AC2" s="331"/>
      <c r="AD2" s="331"/>
      <c r="AE2" s="331"/>
      <c r="AF2" s="331"/>
      <c r="AG2" s="331"/>
      <c r="AH2" s="331" t="s">
        <v>686</v>
      </c>
      <c r="AI2" s="331"/>
      <c r="AJ2" s="331"/>
      <c r="AK2" s="331"/>
      <c r="AL2" s="331"/>
      <c r="AM2" s="331"/>
      <c r="AN2" s="331"/>
      <c r="AO2" s="87"/>
      <c r="AZ2" s="331" t="s">
        <v>714</v>
      </c>
      <c r="BA2" s="331"/>
      <c r="BB2" s="331"/>
      <c r="BC2" s="331"/>
      <c r="BD2" s="331"/>
      <c r="BE2" s="331"/>
      <c r="BF2" s="331"/>
      <c r="BG2" s="331"/>
      <c r="BH2" s="331"/>
      <c r="BI2" s="331"/>
      <c r="BL2" s="85" t="s">
        <v>1054</v>
      </c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DB2" s="331" t="s">
        <v>754</v>
      </c>
      <c r="DC2" s="331"/>
      <c r="DD2" s="331"/>
      <c r="DE2" s="331"/>
      <c r="DP2" s="331" t="s">
        <v>726</v>
      </c>
      <c r="DQ2" s="331"/>
      <c r="DR2" s="331"/>
      <c r="DS2" s="331"/>
      <c r="DT2" s="331"/>
      <c r="DU2" s="331"/>
      <c r="DV2" s="331" t="s">
        <v>726</v>
      </c>
      <c r="DW2" s="331"/>
      <c r="DX2" s="331"/>
      <c r="DY2" s="331"/>
      <c r="DZ2" s="331"/>
      <c r="EA2" s="331"/>
      <c r="EE2" s="245"/>
      <c r="EF2" s="246"/>
      <c r="EG2" s="246" t="s">
        <v>914</v>
      </c>
      <c r="EH2" s="247" t="s">
        <v>577</v>
      </c>
      <c r="EI2" s="247" t="s">
        <v>886</v>
      </c>
      <c r="EJ2" s="247" t="s">
        <v>578</v>
      </c>
      <c r="EK2" s="247" t="s">
        <v>579</v>
      </c>
      <c r="EL2" s="247" t="s">
        <v>588</v>
      </c>
      <c r="EM2" s="247" t="s">
        <v>591</v>
      </c>
      <c r="EN2" s="247" t="s">
        <v>594</v>
      </c>
      <c r="EO2" s="247" t="s">
        <v>597</v>
      </c>
      <c r="EP2" s="247" t="s">
        <v>600</v>
      </c>
      <c r="EQ2" s="247" t="s">
        <v>930</v>
      </c>
      <c r="ER2" s="247" t="s">
        <v>934</v>
      </c>
      <c r="ES2" s="247" t="s">
        <v>938</v>
      </c>
      <c r="ET2" s="247" t="s">
        <v>942</v>
      </c>
      <c r="EU2" s="247" t="s">
        <v>946</v>
      </c>
      <c r="EV2" s="247" t="s">
        <v>950</v>
      </c>
      <c r="EW2" s="247" t="s">
        <v>954</v>
      </c>
      <c r="EX2" s="247" t="s">
        <v>962</v>
      </c>
      <c r="EY2" s="247" t="s">
        <v>958</v>
      </c>
      <c r="EZ2" s="247" t="s">
        <v>966</v>
      </c>
      <c r="FA2" s="247" t="s">
        <v>890</v>
      </c>
      <c r="FB2" s="247" t="s">
        <v>625</v>
      </c>
      <c r="FC2" s="247" t="s">
        <v>629</v>
      </c>
      <c r="FD2" s="247" t="s">
        <v>637</v>
      </c>
      <c r="FE2" s="247" t="s">
        <v>640</v>
      </c>
      <c r="FF2" s="247" t="s">
        <v>643</v>
      </c>
      <c r="FG2" s="247" t="s">
        <v>646</v>
      </c>
    </row>
    <row r="3" spans="1:170" ht="12.75" x14ac:dyDescent="0.2">
      <c r="A3" s="328"/>
      <c r="B3" s="328"/>
      <c r="C3" s="328"/>
      <c r="D3" s="328"/>
      <c r="E3" s="328"/>
      <c r="F3" s="328"/>
      <c r="G3" s="328"/>
      <c r="H3" s="243" t="s">
        <v>744</v>
      </c>
      <c r="I3" s="86" t="s">
        <v>743</v>
      </c>
      <c r="J3" s="86" t="s">
        <v>742</v>
      </c>
      <c r="K3" s="86" t="s">
        <v>707</v>
      </c>
      <c r="L3" s="86" t="s">
        <v>741</v>
      </c>
      <c r="M3" s="86" t="s">
        <v>737</v>
      </c>
      <c r="N3" s="86" t="s">
        <v>740</v>
      </c>
      <c r="O3" s="86" t="s">
        <v>739</v>
      </c>
      <c r="P3" s="86"/>
      <c r="Q3" s="86" t="s">
        <v>994</v>
      </c>
      <c r="R3" s="86" t="s">
        <v>1048</v>
      </c>
      <c r="S3" s="86" t="s">
        <v>1049</v>
      </c>
      <c r="Z3" s="337" t="s">
        <v>731</v>
      </c>
      <c r="AA3" s="337" t="s">
        <v>731</v>
      </c>
      <c r="AB3" s="337" t="s">
        <v>731</v>
      </c>
      <c r="AC3" s="86" t="s">
        <v>736</v>
      </c>
      <c r="AD3" s="86" t="s">
        <v>736</v>
      </c>
      <c r="AE3" s="86" t="s">
        <v>736</v>
      </c>
      <c r="AF3" s="337" t="s">
        <v>732</v>
      </c>
      <c r="AG3" s="337" t="s">
        <v>732</v>
      </c>
      <c r="AH3" s="337" t="s">
        <v>732</v>
      </c>
      <c r="AI3" s="86" t="s">
        <v>734</v>
      </c>
      <c r="AJ3" s="86" t="s">
        <v>734</v>
      </c>
      <c r="AK3" s="86" t="s">
        <v>734</v>
      </c>
      <c r="AL3" s="337" t="s">
        <v>733</v>
      </c>
      <c r="AM3" s="337" t="s">
        <v>733</v>
      </c>
      <c r="AN3" s="337" t="s">
        <v>733</v>
      </c>
      <c r="AP3" s="331" t="s">
        <v>859</v>
      </c>
      <c r="AQ3" s="331"/>
      <c r="AR3" s="331"/>
      <c r="AS3" s="338" t="s">
        <v>860</v>
      </c>
      <c r="AT3" s="338"/>
      <c r="AU3" s="338"/>
      <c r="AV3" s="243" t="s">
        <v>764</v>
      </c>
      <c r="AW3" s="243" t="s">
        <v>752</v>
      </c>
      <c r="AX3" s="243" t="s">
        <v>765</v>
      </c>
      <c r="AY3" s="243" t="s">
        <v>753</v>
      </c>
      <c r="AZ3" s="86" t="s">
        <v>762</v>
      </c>
      <c r="BA3" s="86" t="s">
        <v>763</v>
      </c>
      <c r="BB3" s="86" t="s">
        <v>762</v>
      </c>
      <c r="BC3" s="86" t="s">
        <v>763</v>
      </c>
      <c r="BD3" s="86" t="s">
        <v>762</v>
      </c>
      <c r="BE3" s="86" t="s">
        <v>763</v>
      </c>
      <c r="BF3" s="86" t="s">
        <v>762</v>
      </c>
      <c r="BG3" s="86" t="s">
        <v>763</v>
      </c>
      <c r="BH3" s="86" t="s">
        <v>762</v>
      </c>
      <c r="BI3" s="86" t="s">
        <v>763</v>
      </c>
      <c r="BJ3" s="331" t="s">
        <v>1030</v>
      </c>
      <c r="BK3" s="331"/>
      <c r="BL3" s="331"/>
      <c r="BM3" s="331"/>
      <c r="BN3" s="338" t="s">
        <v>1031</v>
      </c>
      <c r="BO3" s="338"/>
      <c r="BP3" s="338"/>
      <c r="BQ3" s="338"/>
      <c r="BR3" s="331" t="s">
        <v>1034</v>
      </c>
      <c r="BS3" s="331"/>
      <c r="BT3" s="331"/>
      <c r="BU3" s="331"/>
      <c r="BV3" s="333" t="s">
        <v>1032</v>
      </c>
      <c r="BW3" s="333"/>
      <c r="BX3" s="333"/>
      <c r="BY3" s="333"/>
      <c r="BZ3" s="331" t="s">
        <v>1033</v>
      </c>
      <c r="CA3" s="331"/>
      <c r="CB3" s="331"/>
      <c r="CC3" s="331"/>
      <c r="CD3" s="333" t="s">
        <v>1035</v>
      </c>
      <c r="CE3" s="333"/>
      <c r="CF3" s="333"/>
      <c r="CG3" s="333"/>
      <c r="CH3" s="331" t="s">
        <v>1036</v>
      </c>
      <c r="CI3" s="331"/>
      <c r="CJ3" s="331"/>
      <c r="CK3" s="331"/>
      <c r="CL3" s="338" t="s">
        <v>1037</v>
      </c>
      <c r="CM3" s="338"/>
      <c r="CN3" s="338"/>
      <c r="CO3" s="338"/>
      <c r="CP3" s="331" t="s">
        <v>1038</v>
      </c>
      <c r="CQ3" s="331"/>
      <c r="CR3" s="331"/>
      <c r="CS3" s="331"/>
      <c r="CT3" s="338" t="s">
        <v>1039</v>
      </c>
      <c r="CU3" s="338"/>
      <c r="CV3" s="338"/>
      <c r="CW3" s="338"/>
      <c r="CX3" s="331" t="s">
        <v>755</v>
      </c>
      <c r="CY3" s="331"/>
      <c r="CZ3" s="331"/>
      <c r="DA3" s="331"/>
      <c r="DB3" s="86" t="s">
        <v>743</v>
      </c>
      <c r="DC3" s="86" t="s">
        <v>706</v>
      </c>
      <c r="DD3" s="86" t="s">
        <v>707</v>
      </c>
      <c r="DE3" s="86" t="s">
        <v>737</v>
      </c>
      <c r="DF3" s="331" t="s">
        <v>892</v>
      </c>
      <c r="DG3" s="331"/>
      <c r="DH3" s="331"/>
      <c r="DI3" s="331"/>
      <c r="DJ3" s="331"/>
      <c r="DK3" s="331" t="s">
        <v>756</v>
      </c>
      <c r="DL3" s="331"/>
      <c r="DM3" s="331"/>
      <c r="DN3" s="331"/>
      <c r="DO3" s="331"/>
      <c r="DP3" s="86" t="s">
        <v>706</v>
      </c>
      <c r="DQ3" s="86" t="s">
        <v>707</v>
      </c>
      <c r="DR3" s="86" t="s">
        <v>737</v>
      </c>
      <c r="DS3" s="86" t="s">
        <v>706</v>
      </c>
      <c r="DT3" s="86" t="s">
        <v>707</v>
      </c>
      <c r="DU3" s="86" t="s">
        <v>737</v>
      </c>
      <c r="DV3" s="86" t="s">
        <v>706</v>
      </c>
      <c r="DW3" s="86" t="s">
        <v>707</v>
      </c>
      <c r="DX3" s="86" t="s">
        <v>737</v>
      </c>
      <c r="DY3" s="86" t="s">
        <v>706</v>
      </c>
      <c r="DZ3" s="86" t="s">
        <v>707</v>
      </c>
      <c r="EA3" s="86" t="s">
        <v>737</v>
      </c>
      <c r="EH3" s="339" t="s">
        <v>913</v>
      </c>
      <c r="EI3" s="339"/>
      <c r="EJ3" s="339"/>
      <c r="EK3" s="339"/>
      <c r="EL3" s="339"/>
      <c r="EM3" s="339"/>
      <c r="EN3" s="339"/>
      <c r="EO3" s="339"/>
      <c r="EP3" s="339"/>
      <c r="EQ3" s="339" t="s">
        <v>913</v>
      </c>
      <c r="ER3" s="339"/>
      <c r="ES3" s="339"/>
      <c r="ET3" s="339"/>
      <c r="EU3" s="339"/>
      <c r="EV3" s="339"/>
      <c r="EW3" s="339"/>
      <c r="EX3" s="339"/>
      <c r="EY3" s="339"/>
      <c r="EZ3" s="339"/>
      <c r="FA3" s="339" t="s">
        <v>913</v>
      </c>
      <c r="FB3" s="339"/>
      <c r="FC3" s="339"/>
      <c r="FD3" s="339"/>
      <c r="FE3" s="339"/>
      <c r="FF3" s="339"/>
      <c r="FG3" s="339"/>
    </row>
    <row r="4" spans="1:170" ht="12.75" x14ac:dyDescent="0.2">
      <c r="A4" s="328"/>
      <c r="B4" s="328"/>
      <c r="C4" s="328"/>
      <c r="D4" s="328"/>
      <c r="E4" s="328"/>
      <c r="F4" s="328"/>
      <c r="G4" s="328"/>
      <c r="M4" s="86"/>
      <c r="Q4" s="243">
        <v>111</v>
      </c>
      <c r="R4" s="86" t="s">
        <v>1050</v>
      </c>
      <c r="S4" s="243" t="s">
        <v>1051</v>
      </c>
      <c r="U4" s="86"/>
      <c r="V4" s="86"/>
      <c r="W4" s="86"/>
      <c r="X4" s="86"/>
      <c r="Y4" s="86"/>
      <c r="Z4" s="86" t="s">
        <v>742</v>
      </c>
      <c r="AA4" s="86" t="s">
        <v>707</v>
      </c>
      <c r="AB4" s="86" t="s">
        <v>737</v>
      </c>
      <c r="AC4" s="86" t="s">
        <v>742</v>
      </c>
      <c r="AD4" s="86" t="s">
        <v>707</v>
      </c>
      <c r="AE4" s="86" t="s">
        <v>737</v>
      </c>
      <c r="AF4" s="86" t="s">
        <v>742</v>
      </c>
      <c r="AG4" s="86" t="s">
        <v>707</v>
      </c>
      <c r="AH4" s="86" t="s">
        <v>737</v>
      </c>
      <c r="AI4" s="86" t="s">
        <v>742</v>
      </c>
      <c r="AJ4" s="86" t="s">
        <v>707</v>
      </c>
      <c r="AK4" s="86" t="s">
        <v>737</v>
      </c>
      <c r="AL4" s="86" t="s">
        <v>742</v>
      </c>
      <c r="AM4" s="86" t="s">
        <v>707</v>
      </c>
      <c r="AN4" s="86" t="s">
        <v>737</v>
      </c>
      <c r="AP4" s="86" t="s">
        <v>749</v>
      </c>
      <c r="AQ4" s="86" t="s">
        <v>750</v>
      </c>
      <c r="AR4" s="86" t="s">
        <v>751</v>
      </c>
      <c r="AS4" s="243" t="s">
        <v>749</v>
      </c>
      <c r="AT4" s="243" t="s">
        <v>750</v>
      </c>
      <c r="AU4" s="243" t="s">
        <v>751</v>
      </c>
      <c r="AZ4" s="331" t="s">
        <v>731</v>
      </c>
      <c r="BA4" s="331"/>
      <c r="BB4" s="333" t="s">
        <v>736</v>
      </c>
      <c r="BC4" s="333"/>
      <c r="BD4" s="331" t="s">
        <v>732</v>
      </c>
      <c r="BE4" s="331"/>
      <c r="BF4" s="333" t="s">
        <v>734</v>
      </c>
      <c r="BG4" s="333"/>
      <c r="BH4" s="331" t="s">
        <v>733</v>
      </c>
      <c r="BI4" s="331"/>
      <c r="BJ4" s="87" t="s">
        <v>743</v>
      </c>
      <c r="BK4" s="87" t="s">
        <v>706</v>
      </c>
      <c r="BL4" s="87" t="s">
        <v>707</v>
      </c>
      <c r="BM4" s="87" t="s">
        <v>737</v>
      </c>
      <c r="BN4" s="243" t="s">
        <v>743</v>
      </c>
      <c r="BO4" s="243" t="s">
        <v>706</v>
      </c>
      <c r="BP4" s="243" t="s">
        <v>707</v>
      </c>
      <c r="BQ4" s="243" t="s">
        <v>737</v>
      </c>
      <c r="BR4" s="87" t="s">
        <v>743</v>
      </c>
      <c r="BS4" s="87" t="s">
        <v>706</v>
      </c>
      <c r="BT4" s="87" t="s">
        <v>707</v>
      </c>
      <c r="BU4" s="87" t="s">
        <v>737</v>
      </c>
      <c r="BV4" s="243" t="s">
        <v>743</v>
      </c>
      <c r="BW4" s="243" t="s">
        <v>706</v>
      </c>
      <c r="BX4" s="243" t="s">
        <v>707</v>
      </c>
      <c r="BY4" s="243" t="s">
        <v>737</v>
      </c>
      <c r="BZ4" s="87" t="s">
        <v>743</v>
      </c>
      <c r="CA4" s="87" t="s">
        <v>706</v>
      </c>
      <c r="CB4" s="87" t="s">
        <v>707</v>
      </c>
      <c r="CC4" s="87" t="s">
        <v>737</v>
      </c>
      <c r="CD4" s="243" t="s">
        <v>743</v>
      </c>
      <c r="CE4" s="243" t="s">
        <v>706</v>
      </c>
      <c r="CF4" s="243" t="s">
        <v>707</v>
      </c>
      <c r="CG4" s="243" t="s">
        <v>737</v>
      </c>
      <c r="CH4" s="87" t="s">
        <v>743</v>
      </c>
      <c r="CI4" s="87" t="s">
        <v>706</v>
      </c>
      <c r="CJ4" s="87" t="s">
        <v>707</v>
      </c>
      <c r="CK4" s="87" t="s">
        <v>737</v>
      </c>
      <c r="CL4" s="243" t="s">
        <v>743</v>
      </c>
      <c r="CM4" s="243" t="s">
        <v>706</v>
      </c>
      <c r="CN4" s="243" t="s">
        <v>707</v>
      </c>
      <c r="CO4" s="243" t="s">
        <v>737</v>
      </c>
      <c r="CP4" s="87" t="s">
        <v>743</v>
      </c>
      <c r="CQ4" s="87" t="s">
        <v>706</v>
      </c>
      <c r="CR4" s="87" t="s">
        <v>707</v>
      </c>
      <c r="CS4" s="87" t="s">
        <v>737</v>
      </c>
      <c r="CT4" s="243" t="s">
        <v>743</v>
      </c>
      <c r="CU4" s="243" t="s">
        <v>706</v>
      </c>
      <c r="CV4" s="243" t="s">
        <v>707</v>
      </c>
      <c r="CW4" s="243" t="s">
        <v>737</v>
      </c>
      <c r="CX4" s="86" t="s">
        <v>743</v>
      </c>
      <c r="CY4" s="86" t="s">
        <v>706</v>
      </c>
      <c r="CZ4" s="86" t="s">
        <v>707</v>
      </c>
      <c r="DA4" s="86" t="s">
        <v>737</v>
      </c>
      <c r="DF4" s="86" t="s">
        <v>743</v>
      </c>
      <c r="DG4" s="86" t="s">
        <v>706</v>
      </c>
      <c r="DH4" s="86" t="s">
        <v>707</v>
      </c>
      <c r="DI4" s="86" t="s">
        <v>737</v>
      </c>
      <c r="DJ4" s="86" t="s">
        <v>893</v>
      </c>
      <c r="DK4" s="337" t="s">
        <v>757</v>
      </c>
      <c r="DL4" s="337" t="s">
        <v>758</v>
      </c>
      <c r="DM4" s="337" t="s">
        <v>759</v>
      </c>
      <c r="DN4" s="337" t="s">
        <v>760</v>
      </c>
      <c r="DO4" s="337" t="s">
        <v>761</v>
      </c>
      <c r="DP4" s="333" t="s">
        <v>758</v>
      </c>
      <c r="DQ4" s="333"/>
      <c r="DR4" s="333"/>
      <c r="DS4" s="331" t="s">
        <v>759</v>
      </c>
      <c r="DT4" s="331"/>
      <c r="DU4" s="331"/>
      <c r="DV4" s="333" t="s">
        <v>760</v>
      </c>
      <c r="DW4" s="333"/>
      <c r="DX4" s="333"/>
      <c r="DY4" s="331" t="s">
        <v>761</v>
      </c>
      <c r="DZ4" s="331"/>
      <c r="EA4" s="331"/>
      <c r="EC4" s="87"/>
      <c r="ED4" s="243" t="s">
        <v>647</v>
      </c>
      <c r="EE4" s="87" t="s">
        <v>823</v>
      </c>
      <c r="EF4" s="244" t="s">
        <v>748</v>
      </c>
      <c r="EH4" s="194" t="s">
        <v>741</v>
      </c>
      <c r="EI4" s="194" t="s">
        <v>737</v>
      </c>
      <c r="EJ4" s="194" t="s">
        <v>740</v>
      </c>
      <c r="EK4" s="194" t="s">
        <v>739</v>
      </c>
      <c r="EL4" s="106" t="s">
        <v>731</v>
      </c>
      <c r="EM4" s="106" t="s">
        <v>736</v>
      </c>
      <c r="EN4" s="106" t="s">
        <v>732</v>
      </c>
      <c r="EO4" s="106" t="s">
        <v>734</v>
      </c>
      <c r="EP4" s="106" t="s">
        <v>733</v>
      </c>
      <c r="EQ4" s="106" t="s">
        <v>844</v>
      </c>
      <c r="ER4" s="106" t="s">
        <v>1025</v>
      </c>
      <c r="ES4" s="106" t="s">
        <v>1044</v>
      </c>
      <c r="ET4" s="106" t="s">
        <v>845</v>
      </c>
      <c r="EU4" s="106" t="s">
        <v>1026</v>
      </c>
      <c r="EV4" s="106" t="s">
        <v>1045</v>
      </c>
      <c r="EW4" s="106" t="s">
        <v>846</v>
      </c>
      <c r="EX4" s="106" t="s">
        <v>1027</v>
      </c>
      <c r="EY4" s="106" t="s">
        <v>847</v>
      </c>
      <c r="EZ4" s="106" t="s">
        <v>1028</v>
      </c>
      <c r="FA4" s="194" t="s">
        <v>894</v>
      </c>
      <c r="FB4" s="194" t="s">
        <v>842</v>
      </c>
      <c r="FC4" s="194" t="s">
        <v>843</v>
      </c>
      <c r="FD4" s="194" t="s">
        <v>1040</v>
      </c>
      <c r="FE4" s="194" t="s">
        <v>1041</v>
      </c>
      <c r="FF4" s="194" t="s">
        <v>1042</v>
      </c>
      <c r="FG4" s="194" t="s">
        <v>1043</v>
      </c>
    </row>
    <row r="5" spans="1:170" s="156" customFormat="1" x14ac:dyDescent="0.2">
      <c r="A5" s="340" t="s">
        <v>813</v>
      </c>
      <c r="B5" s="340" t="s">
        <v>647</v>
      </c>
      <c r="C5" s="340" t="s">
        <v>770</v>
      </c>
      <c r="D5" s="340" t="s">
        <v>917</v>
      </c>
      <c r="E5" s="340"/>
      <c r="F5" s="257" t="s">
        <v>548</v>
      </c>
      <c r="G5" s="340" t="s">
        <v>723</v>
      </c>
      <c r="H5" s="86" t="s">
        <v>573</v>
      </c>
      <c r="I5" s="86" t="s">
        <v>574</v>
      </c>
      <c r="J5" s="86" t="s">
        <v>575</v>
      </c>
      <c r="K5" s="86" t="s">
        <v>576</v>
      </c>
      <c r="L5" s="86" t="s">
        <v>577</v>
      </c>
      <c r="M5" s="156" t="s">
        <v>886</v>
      </c>
      <c r="N5" s="86" t="s">
        <v>578</v>
      </c>
      <c r="O5" s="86" t="s">
        <v>579</v>
      </c>
      <c r="P5" s="86" t="s">
        <v>1029</v>
      </c>
      <c r="Q5" s="86" t="s">
        <v>972</v>
      </c>
      <c r="R5" s="86" t="s">
        <v>975</v>
      </c>
      <c r="S5" s="86" t="s">
        <v>982</v>
      </c>
      <c r="T5" s="86" t="s">
        <v>580</v>
      </c>
      <c r="U5" s="86" t="s">
        <v>581</v>
      </c>
      <c r="V5" s="86" t="s">
        <v>582</v>
      </c>
      <c r="W5" s="86" t="s">
        <v>583</v>
      </c>
      <c r="X5" s="86" t="s">
        <v>584</v>
      </c>
      <c r="Y5" s="86" t="s">
        <v>585</v>
      </c>
      <c r="Z5" s="86" t="s">
        <v>586</v>
      </c>
      <c r="AA5" s="86" t="s">
        <v>587</v>
      </c>
      <c r="AB5" s="86" t="s">
        <v>588</v>
      </c>
      <c r="AC5" s="86" t="s">
        <v>589</v>
      </c>
      <c r="AD5" s="86" t="s">
        <v>590</v>
      </c>
      <c r="AE5" s="86" t="s">
        <v>591</v>
      </c>
      <c r="AF5" s="86" t="s">
        <v>592</v>
      </c>
      <c r="AG5" s="86" t="s">
        <v>593</v>
      </c>
      <c r="AH5" s="86" t="s">
        <v>594</v>
      </c>
      <c r="AI5" s="86" t="s">
        <v>595</v>
      </c>
      <c r="AJ5" s="86" t="s">
        <v>596</v>
      </c>
      <c r="AK5" s="86" t="s">
        <v>597</v>
      </c>
      <c r="AL5" s="86" t="s">
        <v>598</v>
      </c>
      <c r="AM5" s="86" t="s">
        <v>599</v>
      </c>
      <c r="AN5" s="86" t="s">
        <v>600</v>
      </c>
      <c r="AO5" s="86" t="s">
        <v>601</v>
      </c>
      <c r="AP5" s="86" t="s">
        <v>602</v>
      </c>
      <c r="AQ5" s="86" t="s">
        <v>603</v>
      </c>
      <c r="AR5" s="86" t="s">
        <v>604</v>
      </c>
      <c r="AS5" s="86" t="s">
        <v>605</v>
      </c>
      <c r="AT5" s="86" t="s">
        <v>606</v>
      </c>
      <c r="AU5" s="86" t="s">
        <v>607</v>
      </c>
      <c r="AV5" s="86" t="s">
        <v>608</v>
      </c>
      <c r="AW5" s="86" t="s">
        <v>609</v>
      </c>
      <c r="AX5" s="86" t="s">
        <v>610</v>
      </c>
      <c r="AY5" s="86" t="s">
        <v>611</v>
      </c>
      <c r="AZ5" s="86" t="s">
        <v>612</v>
      </c>
      <c r="BA5" s="86" t="s">
        <v>613</v>
      </c>
      <c r="BB5" s="86" t="s">
        <v>614</v>
      </c>
      <c r="BC5" s="86" t="s">
        <v>615</v>
      </c>
      <c r="BD5" s="86" t="s">
        <v>616</v>
      </c>
      <c r="BE5" s="86" t="s">
        <v>617</v>
      </c>
      <c r="BF5" s="86" t="s">
        <v>618</v>
      </c>
      <c r="BG5" s="86" t="s">
        <v>619</v>
      </c>
      <c r="BH5" s="86" t="s">
        <v>620</v>
      </c>
      <c r="BI5" s="86" t="s">
        <v>621</v>
      </c>
      <c r="BJ5" s="86" t="s">
        <v>927</v>
      </c>
      <c r="BK5" s="86" t="s">
        <v>928</v>
      </c>
      <c r="BL5" s="86" t="s">
        <v>929</v>
      </c>
      <c r="BM5" s="86" t="s">
        <v>930</v>
      </c>
      <c r="BN5" s="86" t="s">
        <v>931</v>
      </c>
      <c r="BO5" s="86" t="s">
        <v>932</v>
      </c>
      <c r="BP5" s="86" t="s">
        <v>933</v>
      </c>
      <c r="BQ5" s="86" t="s">
        <v>934</v>
      </c>
      <c r="BR5" s="86" t="s">
        <v>935</v>
      </c>
      <c r="BS5" s="86" t="s">
        <v>936</v>
      </c>
      <c r="BT5" s="86" t="s">
        <v>937</v>
      </c>
      <c r="BU5" s="86" t="s">
        <v>938</v>
      </c>
      <c r="BV5" s="86" t="s">
        <v>939</v>
      </c>
      <c r="BW5" s="86" t="s">
        <v>940</v>
      </c>
      <c r="BX5" s="86" t="s">
        <v>941</v>
      </c>
      <c r="BY5" s="86" t="s">
        <v>942</v>
      </c>
      <c r="BZ5" s="86" t="s">
        <v>943</v>
      </c>
      <c r="CA5" s="86" t="s">
        <v>944</v>
      </c>
      <c r="CB5" s="86" t="s">
        <v>945</v>
      </c>
      <c r="CC5" s="86" t="s">
        <v>946</v>
      </c>
      <c r="CD5" s="86" t="s">
        <v>947</v>
      </c>
      <c r="CE5" s="86" t="s">
        <v>948</v>
      </c>
      <c r="CF5" s="86" t="s">
        <v>949</v>
      </c>
      <c r="CG5" s="86" t="s">
        <v>950</v>
      </c>
      <c r="CH5" s="86" t="s">
        <v>951</v>
      </c>
      <c r="CI5" s="86" t="s">
        <v>952</v>
      </c>
      <c r="CJ5" s="86" t="s">
        <v>953</v>
      </c>
      <c r="CK5" s="86" t="s">
        <v>954</v>
      </c>
      <c r="CL5" s="86" t="s">
        <v>959</v>
      </c>
      <c r="CM5" s="86" t="s">
        <v>960</v>
      </c>
      <c r="CN5" s="86" t="s">
        <v>961</v>
      </c>
      <c r="CO5" s="86" t="s">
        <v>962</v>
      </c>
      <c r="CP5" s="86" t="s">
        <v>955</v>
      </c>
      <c r="CQ5" s="86" t="s">
        <v>956</v>
      </c>
      <c r="CR5" s="86" t="s">
        <v>957</v>
      </c>
      <c r="CS5" s="86" t="s">
        <v>958</v>
      </c>
      <c r="CT5" s="86" t="s">
        <v>963</v>
      </c>
      <c r="CU5" s="86" t="s">
        <v>964</v>
      </c>
      <c r="CV5" s="86" t="s">
        <v>965</v>
      </c>
      <c r="CW5" s="86" t="s">
        <v>966</v>
      </c>
      <c r="CX5" s="86" t="s">
        <v>622</v>
      </c>
      <c r="CY5" s="86" t="s">
        <v>623</v>
      </c>
      <c r="CZ5" s="86" t="s">
        <v>624</v>
      </c>
      <c r="DA5" s="86" t="s">
        <v>625</v>
      </c>
      <c r="DB5" s="86" t="s">
        <v>626</v>
      </c>
      <c r="DC5" s="86" t="s">
        <v>627</v>
      </c>
      <c r="DD5" s="86" t="s">
        <v>628</v>
      </c>
      <c r="DE5" s="86" t="s">
        <v>629</v>
      </c>
      <c r="DF5" s="87" t="s">
        <v>887</v>
      </c>
      <c r="DG5" s="87" t="s">
        <v>888</v>
      </c>
      <c r="DH5" s="87" t="s">
        <v>889</v>
      </c>
      <c r="DI5" s="87" t="s">
        <v>890</v>
      </c>
      <c r="DJ5" s="87" t="s">
        <v>891</v>
      </c>
      <c r="DK5" s="86" t="s">
        <v>630</v>
      </c>
      <c r="DL5" s="86" t="s">
        <v>631</v>
      </c>
      <c r="DM5" s="86" t="s">
        <v>632</v>
      </c>
      <c r="DN5" s="86" t="s">
        <v>633</v>
      </c>
      <c r="DO5" s="86" t="s">
        <v>634</v>
      </c>
      <c r="DP5" s="86" t="s">
        <v>635</v>
      </c>
      <c r="DQ5" s="86" t="s">
        <v>636</v>
      </c>
      <c r="DR5" s="86" t="s">
        <v>637</v>
      </c>
      <c r="DS5" s="86" t="s">
        <v>638</v>
      </c>
      <c r="DT5" s="86" t="s">
        <v>639</v>
      </c>
      <c r="DU5" s="86" t="s">
        <v>640</v>
      </c>
      <c r="DV5" s="86" t="s">
        <v>641</v>
      </c>
      <c r="DW5" s="86" t="s">
        <v>642</v>
      </c>
      <c r="DX5" s="86" t="s">
        <v>643</v>
      </c>
      <c r="DY5" s="86" t="s">
        <v>644</v>
      </c>
      <c r="DZ5" s="86" t="s">
        <v>645</v>
      </c>
      <c r="EA5" s="86" t="s">
        <v>646</v>
      </c>
      <c r="EB5" s="87"/>
      <c r="EC5" s="86" t="s">
        <v>770</v>
      </c>
      <c r="EE5" s="86" t="s">
        <v>824</v>
      </c>
      <c r="EG5" s="194"/>
      <c r="EH5" s="106" t="str">
        <f>EH4&amp;".Prod"</f>
        <v>50th.Prod</v>
      </c>
      <c r="EI5" s="106" t="str">
        <f>EI4&amp;".Prod"</f>
        <v>90th.Prod</v>
      </c>
      <c r="EJ5" s="106" t="str">
        <f t="shared" ref="EJ5:FG5" si="0">EJ4&amp;".Prod"</f>
        <v>95th.Prod</v>
      </c>
      <c r="EK5" s="106" t="str">
        <f t="shared" si="0"/>
        <v>99th.Prod</v>
      </c>
      <c r="EL5" s="106" t="str">
        <f t="shared" si="0"/>
        <v>C1.Prod</v>
      </c>
      <c r="EM5" s="106" t="str">
        <f t="shared" si="0"/>
        <v>C1T.Prod</v>
      </c>
      <c r="EN5" s="106" t="str">
        <f t="shared" si="0"/>
        <v>C2.Prod</v>
      </c>
      <c r="EO5" s="106" t="str">
        <f t="shared" si="0"/>
        <v>C3.Prod</v>
      </c>
      <c r="EP5" s="106" t="str">
        <f t="shared" si="0"/>
        <v>C4.Prod</v>
      </c>
      <c r="EQ5" s="106" t="str">
        <f t="shared" si="0"/>
        <v>HCP1.Prod</v>
      </c>
      <c r="ER5" s="106" t="str">
        <f t="shared" si="0"/>
        <v>IFT1.Prod</v>
      </c>
      <c r="ES5" s="106" t="str">
        <f t="shared" si="0"/>
        <v>C1 exc.Prod</v>
      </c>
      <c r="ET5" s="106" t="str">
        <f t="shared" si="0"/>
        <v>HCP2.Prod</v>
      </c>
      <c r="EU5" s="106" t="str">
        <f t="shared" si="0"/>
        <v>IFT2.Prod</v>
      </c>
      <c r="EV5" s="106" t="str">
        <f t="shared" si="0"/>
        <v>C2 exc.Prod</v>
      </c>
      <c r="EW5" s="106" t="str">
        <f t="shared" si="0"/>
        <v>HCP3.Prod</v>
      </c>
      <c r="EX5" s="106" t="str">
        <f t="shared" si="0"/>
        <v>IFT3.Prod</v>
      </c>
      <c r="EY5" s="106" t="str">
        <f t="shared" si="0"/>
        <v>HCP4.Prod</v>
      </c>
      <c r="EZ5" s="106" t="str">
        <f t="shared" si="0"/>
        <v>IFT4.Prod</v>
      </c>
      <c r="FA5" s="106" t="str">
        <f>FA4&amp;".Prod"</f>
        <v>S136.Prod</v>
      </c>
      <c r="FB5" s="106" t="str">
        <f t="shared" si="0"/>
        <v>CPR.Prod</v>
      </c>
      <c r="FC5" s="106" t="str">
        <f t="shared" si="0"/>
        <v>NoC.Prod</v>
      </c>
      <c r="FD5" s="106" t="str">
        <f t="shared" si="0"/>
        <v>HCP1 (old).Prod</v>
      </c>
      <c r="FE5" s="106" t="str">
        <f t="shared" si="0"/>
        <v>HCP2 (old).Prod</v>
      </c>
      <c r="FF5" s="106" t="str">
        <f t="shared" si="0"/>
        <v>HCP3 (old).Prod</v>
      </c>
      <c r="FG5" s="106" t="str">
        <f t="shared" si="0"/>
        <v>HCP4 (old).Prod</v>
      </c>
      <c r="FH5" s="106"/>
      <c r="FI5" s="295"/>
      <c r="FJ5" s="296" t="s">
        <v>568</v>
      </c>
      <c r="FK5" s="296" t="s">
        <v>548</v>
      </c>
      <c r="FL5" s="296" t="s">
        <v>735</v>
      </c>
      <c r="FM5" s="297" t="s">
        <v>549</v>
      </c>
    </row>
    <row r="6" spans="1:170" s="257" customFormat="1" x14ac:dyDescent="0.2">
      <c r="A6" s="263" t="str">
        <f t="shared" ref="A6:A11" si="1">B6&amp;C6&amp;D6</f>
        <v>2017-18AUGUSTENG</v>
      </c>
      <c r="B6" s="257" t="s">
        <v>648</v>
      </c>
      <c r="C6" s="257" t="s">
        <v>649</v>
      </c>
      <c r="D6" s="341" t="str">
        <f>FK6</f>
        <v>ENG</v>
      </c>
      <c r="F6" s="264" t="str">
        <f t="shared" ref="F6:F13" si="2">D6</f>
        <v>ENG</v>
      </c>
      <c r="H6" s="198">
        <f t="shared" ref="H6:J35" si="3">SUMIFS(H$255:H$1524,$B$255:$B$1524,$B6,$C$255:$C$1524,$C6)</f>
        <v>177540</v>
      </c>
      <c r="I6" s="198">
        <f t="shared" si="3"/>
        <v>141028</v>
      </c>
      <c r="J6" s="198">
        <f t="shared" si="3"/>
        <v>1796993</v>
      </c>
      <c r="K6" s="198">
        <f t="shared" ref="K6:K33" si="4">IFERROR(ROUND(J6/I6,$H$1),"-")</f>
        <v>13</v>
      </c>
      <c r="L6" s="198">
        <f t="shared" ref="L6:L33" si="5">IFERROR(ROUND(EH6/I6,$H$1),"-")</f>
        <v>1</v>
      </c>
      <c r="M6" s="198">
        <f t="shared" ref="M6:M33" si="6">IFERROR(ROUND(EI6/I6,$H$1),"-")</f>
        <v>0</v>
      </c>
      <c r="N6" s="198">
        <f t="shared" ref="N6:N33" si="7">IFERROR(ROUND(EJ6/I6,$H$1),"-")</f>
        <v>70</v>
      </c>
      <c r="O6" s="198">
        <f t="shared" ref="O6:O33" si="8">IFERROR(ROUND(EK6/I6,$H$1),"-")</f>
        <v>158</v>
      </c>
      <c r="P6" s="198" t="s">
        <v>717</v>
      </c>
      <c r="Q6" s="198">
        <f t="shared" ref="Q6:Z15" si="9">SUMIFS(Q$255:Q$1524,$B$255:$B$1524,$B6,$C$255:$C$1524,$C6)</f>
        <v>0</v>
      </c>
      <c r="R6" s="198">
        <f t="shared" si="9"/>
        <v>0</v>
      </c>
      <c r="S6" s="198">
        <f t="shared" si="9"/>
        <v>0</v>
      </c>
      <c r="T6" s="198">
        <f t="shared" si="9"/>
        <v>58813</v>
      </c>
      <c r="U6" s="198">
        <f t="shared" si="9"/>
        <v>10233</v>
      </c>
      <c r="V6" s="198">
        <f t="shared" si="9"/>
        <v>6931</v>
      </c>
      <c r="W6" s="198">
        <f t="shared" si="9"/>
        <v>67946</v>
      </c>
      <c r="X6" s="198">
        <f t="shared" si="9"/>
        <v>32227</v>
      </c>
      <c r="Y6" s="198">
        <f t="shared" si="9"/>
        <v>2610</v>
      </c>
      <c r="Z6" s="198">
        <f t="shared" si="9"/>
        <v>5671240</v>
      </c>
      <c r="AA6" s="198">
        <f t="shared" ref="AA6:AA33" si="10">IFERROR(ROUND(Z6/U6,$H$1),"-")</f>
        <v>554</v>
      </c>
      <c r="AB6" s="198">
        <f t="shared" ref="AB6:AB33" si="11">IFERROR(ROUND(EL6/U6,$H$1),"-")</f>
        <v>912</v>
      </c>
      <c r="AC6" s="198">
        <f t="shared" ref="AC6:AC35" si="12">SUMIFS(AC$255:AC$1524,$B$255:$B$1524,$B6,$C$255:$C$1524,$C6)</f>
        <v>7047501</v>
      </c>
      <c r="AD6" s="198">
        <f t="shared" ref="AD6:AD33" si="13">IFERROR(ROUND(AC6/V6,$H$1),"-")</f>
        <v>1017</v>
      </c>
      <c r="AE6" s="198">
        <f t="shared" ref="AE6:AE33" si="14">IFERROR(ROUND(EM6/V6,$H$1),"-")</f>
        <v>2099</v>
      </c>
      <c r="AF6" s="198">
        <f t="shared" ref="AF6:AF35" si="15">SUMIFS(AF$255:AF$1524,$B$255:$B$1524,$B6,$C$255:$C$1524,$C6)</f>
        <v>97514559</v>
      </c>
      <c r="AG6" s="198">
        <f t="shared" ref="AG6:AG33" si="16">IFERROR(ROUND(AF6/W6,$H$1),"-")</f>
        <v>1435</v>
      </c>
      <c r="AH6" s="198">
        <f t="shared" ref="AH6:AH33" si="17">IFERROR(ROUND(EN6/W6,$H$1),"-")</f>
        <v>3189</v>
      </c>
      <c r="AI6" s="198">
        <f t="shared" ref="AI6:AI35" si="18">SUMIFS(AI$255:AI$1524,$B$255:$B$1524,$B6,$C$255:$C$1524,$C6)</f>
        <v>98017154</v>
      </c>
      <c r="AJ6" s="198">
        <f t="shared" ref="AJ6:AJ33" si="19">IFERROR(ROUND(AI6/X6,$H$1),"-")</f>
        <v>3041</v>
      </c>
      <c r="AK6" s="198">
        <f t="shared" ref="AK6:AK33" si="20">IFERROR(ROUND(EO6/X6,$H$1),"-")</f>
        <v>7085</v>
      </c>
      <c r="AL6" s="198">
        <f t="shared" ref="AL6:AL35" si="21">SUMIFS(AL$255:AL$1524,$B$255:$B$1524,$B6,$C$255:$C$1524,$C6)</f>
        <v>12750030</v>
      </c>
      <c r="AM6" s="198">
        <f t="shared" ref="AM6:AM33" si="22">IFERROR(ROUND(AL6/Y6,$H$1),"-")</f>
        <v>4885</v>
      </c>
      <c r="AN6" s="198">
        <f t="shared" ref="AN6:AN33" si="23">IFERROR(ROUND(EP6/Y6,$H$1),"-")</f>
        <v>9169</v>
      </c>
      <c r="AO6" s="198">
        <f t="shared" ref="AO6:AX15" si="24">SUMIFS(AO$255:AO$1524,$B$255:$B$1524,$B6,$C$255:$C$1524,$C6)</f>
        <v>6083</v>
      </c>
      <c r="AP6" s="198">
        <f t="shared" si="24"/>
        <v>0</v>
      </c>
      <c r="AQ6" s="198">
        <f t="shared" si="24"/>
        <v>2714</v>
      </c>
      <c r="AR6" s="198">
        <f t="shared" si="24"/>
        <v>7</v>
      </c>
      <c r="AS6" s="198">
        <f t="shared" si="24"/>
        <v>0</v>
      </c>
      <c r="AT6" s="198">
        <f t="shared" si="24"/>
        <v>3369</v>
      </c>
      <c r="AU6" s="198">
        <f t="shared" si="24"/>
        <v>13</v>
      </c>
      <c r="AV6" s="198">
        <f t="shared" si="24"/>
        <v>83929</v>
      </c>
      <c r="AW6" s="198">
        <f t="shared" si="24"/>
        <v>6359</v>
      </c>
      <c r="AX6" s="198">
        <f t="shared" si="24"/>
        <v>32972</v>
      </c>
      <c r="AY6" s="198">
        <f t="shared" ref="AY6:BK15" si="25">SUMIFS(AY$255:AY$1524,$B$255:$B$1524,$B6,$C$255:$C$1524,$C6)</f>
        <v>123260</v>
      </c>
      <c r="AZ6" s="198">
        <f t="shared" si="25"/>
        <v>20104</v>
      </c>
      <c r="BA6" s="198">
        <f t="shared" si="25"/>
        <v>17128</v>
      </c>
      <c r="BB6" s="198">
        <f t="shared" si="25"/>
        <v>13795</v>
      </c>
      <c r="BC6" s="198">
        <f t="shared" si="25"/>
        <v>11999</v>
      </c>
      <c r="BD6" s="198">
        <f t="shared" si="25"/>
        <v>91224</v>
      </c>
      <c r="BE6" s="198">
        <f t="shared" si="25"/>
        <v>79198</v>
      </c>
      <c r="BF6" s="198">
        <f t="shared" si="25"/>
        <v>44629</v>
      </c>
      <c r="BG6" s="198">
        <f t="shared" si="25"/>
        <v>35656</v>
      </c>
      <c r="BH6" s="198">
        <f t="shared" si="25"/>
        <v>3683</v>
      </c>
      <c r="BI6" s="198">
        <f t="shared" si="25"/>
        <v>2840</v>
      </c>
      <c r="BJ6" s="198">
        <f t="shared" si="25"/>
        <v>0</v>
      </c>
      <c r="BK6" s="198">
        <f t="shared" si="25"/>
        <v>0</v>
      </c>
      <c r="BL6" s="198" t="str">
        <f t="shared" ref="BL6:BL33" si="26">IFERROR(ROUND(BK6/BJ6,$H$1),"-")</f>
        <v>-</v>
      </c>
      <c r="BM6" s="198" t="str">
        <f t="shared" ref="BM6:BM33" si="27">IFERROR(ROUND(EQ6/BJ6,$H$1),"-")</f>
        <v>-</v>
      </c>
      <c r="BN6" s="198">
        <f t="shared" ref="BN6:BO35" si="28">SUMIFS(BN$255:BN$1524,$B$255:$B$1524,$B6,$C$255:$C$1524,$C6)</f>
        <v>0</v>
      </c>
      <c r="BO6" s="198">
        <f t="shared" si="28"/>
        <v>0</v>
      </c>
      <c r="BP6" s="198" t="str">
        <f t="shared" ref="BP6:BP33" si="29">IFERROR(ROUND(BO6/BN6,$H$1),"-")</f>
        <v>-</v>
      </c>
      <c r="BQ6" s="198" t="str">
        <f t="shared" ref="BQ6:BQ33" si="30">IFERROR(ROUND(ER6/BN6,$H$1),"-")</f>
        <v>-</v>
      </c>
      <c r="BR6" s="198">
        <f t="shared" ref="BR6:BS35" si="31">SUMIFS(BR$255:BR$1524,$B$255:$B$1524,$B6,$C$255:$C$1524,$C6)</f>
        <v>0</v>
      </c>
      <c r="BS6" s="198">
        <f t="shared" si="31"/>
        <v>0</v>
      </c>
      <c r="BT6" s="198" t="str">
        <f t="shared" ref="BT6:BT33" si="32">IFERROR(ROUND(BS6/BR6,$H$1),"-")</f>
        <v>-</v>
      </c>
      <c r="BU6" s="198" t="str">
        <f t="shared" ref="BU6:BU33" si="33">IFERROR(ROUND(ES6/BR6,$H$1),"-")</f>
        <v>-</v>
      </c>
      <c r="BV6" s="198">
        <f t="shared" ref="BV6:BW35" si="34">SUMIFS(BV$255:BV$1524,$B$255:$B$1524,$B6,$C$255:$C$1524,$C6)</f>
        <v>0</v>
      </c>
      <c r="BW6" s="198">
        <f t="shared" si="34"/>
        <v>0</v>
      </c>
      <c r="BX6" s="198" t="str">
        <f t="shared" ref="BX6:BX33" si="35">IFERROR(ROUND(BW6/BV6,$H$1),"-")</f>
        <v>-</v>
      </c>
      <c r="BY6" s="198" t="str">
        <f t="shared" ref="BY6:BY33" si="36">IFERROR(ROUND(ET6/BV6,$H$1),"-")</f>
        <v>-</v>
      </c>
      <c r="BZ6" s="198">
        <f t="shared" ref="BZ6:CA35" si="37">SUMIFS(BZ$255:BZ$1524,$B$255:$B$1524,$B6,$C$255:$C$1524,$C6)</f>
        <v>0</v>
      </c>
      <c r="CA6" s="198">
        <f t="shared" si="37"/>
        <v>0</v>
      </c>
      <c r="CB6" s="198" t="str">
        <f t="shared" ref="CB6:CB33" si="38">IFERROR(ROUND(CA6/BZ6,$H$1),"-")</f>
        <v>-</v>
      </c>
      <c r="CC6" s="198" t="str">
        <f t="shared" ref="CC6:CC33" si="39">IFERROR(ROUND(EU6/BZ6,$H$1),"-")</f>
        <v>-</v>
      </c>
      <c r="CD6" s="198">
        <f t="shared" ref="CD6:CE35" si="40">SUMIFS(CD$255:CD$1524,$B$255:$B$1524,$B6,$C$255:$C$1524,$C6)</f>
        <v>0</v>
      </c>
      <c r="CE6" s="198">
        <f t="shared" si="40"/>
        <v>0</v>
      </c>
      <c r="CF6" s="198" t="str">
        <f t="shared" ref="CF6:CF33" si="41">IFERROR(ROUND(CE6/CD6,$H$1),"-")</f>
        <v>-</v>
      </c>
      <c r="CG6" s="198" t="str">
        <f t="shared" ref="CG6:CG33" si="42">IFERROR(ROUND(EV6/CD6,$H$1),"-")</f>
        <v>-</v>
      </c>
      <c r="CH6" s="198">
        <f t="shared" ref="CH6:CI35" si="43">SUMIFS(CH$255:CH$1524,$B$255:$B$1524,$B6,$C$255:$C$1524,$C6)</f>
        <v>0</v>
      </c>
      <c r="CI6" s="198">
        <f t="shared" si="43"/>
        <v>0</v>
      </c>
      <c r="CJ6" s="198" t="str">
        <f t="shared" ref="CJ6:CJ33" si="44">IFERROR(ROUND(CI6/CH6,$H$1),"-")</f>
        <v>-</v>
      </c>
      <c r="CK6" s="198" t="str">
        <f t="shared" ref="CK6:CK33" si="45">IFERROR(ROUND(EW6/CH6,$H$1),"-")</f>
        <v>-</v>
      </c>
      <c r="CL6" s="198">
        <f t="shared" ref="CL6:CM35" si="46">SUMIFS(CL$255:CL$1524,$B$255:$B$1524,$B6,$C$255:$C$1524,$C6)</f>
        <v>0</v>
      </c>
      <c r="CM6" s="198">
        <f t="shared" si="46"/>
        <v>0</v>
      </c>
      <c r="CN6" s="198" t="str">
        <f t="shared" ref="CN6:CN33" si="47">IFERROR(ROUND(CM6/CL6,$H$1),"-")</f>
        <v>-</v>
      </c>
      <c r="CO6" s="198" t="str">
        <f t="shared" ref="CO6:CO33" si="48">IFERROR(ROUND(EX6/CL6,$H$1),"-")</f>
        <v>-</v>
      </c>
      <c r="CP6" s="198">
        <f t="shared" ref="CP6:CQ35" si="49">SUMIFS(CP$255:CP$1524,$B$255:$B$1524,$B6,$C$255:$C$1524,$C6)</f>
        <v>0</v>
      </c>
      <c r="CQ6" s="198">
        <f t="shared" si="49"/>
        <v>0</v>
      </c>
      <c r="CR6" s="198" t="str">
        <f t="shared" ref="CR6:CR33" si="50">IFERROR(ROUND(CQ6/CP6,$H$1),"-")</f>
        <v>-</v>
      </c>
      <c r="CS6" s="198" t="str">
        <f t="shared" ref="CS6:CS33" si="51">IFERROR(ROUND(EY6/CP6,$H$1),"-")</f>
        <v>-</v>
      </c>
      <c r="CT6" s="198">
        <f t="shared" ref="CT6:CU35" si="52">SUMIFS(CT$255:CT$1524,$B$255:$B$1524,$B6,$C$255:$C$1524,$C6)</f>
        <v>0</v>
      </c>
      <c r="CU6" s="198">
        <f t="shared" si="52"/>
        <v>0</v>
      </c>
      <c r="CV6" s="198" t="str">
        <f t="shared" ref="CV6:CV33" si="53">IFERROR(ROUND(CU6/CT6,$H$1),"-")</f>
        <v>-</v>
      </c>
      <c r="CW6" s="198" t="str">
        <f t="shared" ref="CW6:CW33" si="54">IFERROR(ROUND(EZ6/CT6,$H$1),"-")</f>
        <v>-</v>
      </c>
      <c r="CX6" s="198">
        <f t="shared" ref="CX6:CY35" si="55">SUMIFS(CX$255:CX$1524,$B$255:$B$1524,$B6,$C$255:$C$1524,$C6)</f>
        <v>0</v>
      </c>
      <c r="CY6" s="198">
        <f t="shared" si="55"/>
        <v>0</v>
      </c>
      <c r="CZ6" s="198" t="str">
        <f t="shared" ref="CZ6:CZ33" si="56">IFERROR(ROUND(CY6/CX6,$H$1),"-")</f>
        <v>-</v>
      </c>
      <c r="DA6" s="198" t="str">
        <f t="shared" ref="DA6:DA33" si="57">IFERROR(ROUND(FB6/CX6,$H$1),"-")</f>
        <v>-</v>
      </c>
      <c r="DB6" s="198">
        <f t="shared" ref="DB6:DC35" si="58">SUMIFS(DB$255:DB$1524,$B$255:$B$1524,$B6,$C$255:$C$1524,$C6)</f>
        <v>1355</v>
      </c>
      <c r="DC6" s="198">
        <f t="shared" si="58"/>
        <v>55934</v>
      </c>
      <c r="DD6" s="198">
        <f t="shared" ref="DD6:DD33" si="59">IFERROR(ROUND(DC6/DB6,$H$1),"-")</f>
        <v>41</v>
      </c>
      <c r="DE6" s="198">
        <f t="shared" ref="DE6:DE33" si="60">IFERROR(ROUND(FC6/DB6,$H$1),"-")</f>
        <v>94</v>
      </c>
      <c r="DF6" s="198">
        <f t="shared" ref="DF6:DG35" si="61">SUMIFS(DF$255:DF$1524,$B$255:$B$1524,$B6,$C$255:$C$1524,$C6)</f>
        <v>0</v>
      </c>
      <c r="DG6" s="198">
        <f t="shared" si="61"/>
        <v>0</v>
      </c>
      <c r="DH6" s="198" t="str">
        <f t="shared" ref="DH6:DH33" si="62">IFERROR(ROUND(DG6/DF6,$H$1),"-")</f>
        <v>-</v>
      </c>
      <c r="DI6" s="198" t="str">
        <f t="shared" ref="DI6:DI33" si="63">IFERROR(ROUND(FA6/DF6,$H$1),"-")</f>
        <v>-</v>
      </c>
      <c r="DJ6" s="198">
        <f t="shared" ref="DJ6:DP15" si="64">SUMIFS(DJ$255:DJ$1524,$B$255:$B$1524,$B6,$C$255:$C$1524,$C6)</f>
        <v>0</v>
      </c>
      <c r="DK6" s="198">
        <f t="shared" si="64"/>
        <v>192</v>
      </c>
      <c r="DL6" s="198">
        <f t="shared" si="64"/>
        <v>3672</v>
      </c>
      <c r="DM6" s="198">
        <f t="shared" si="64"/>
        <v>2375</v>
      </c>
      <c r="DN6" s="198">
        <f t="shared" si="64"/>
        <v>108</v>
      </c>
      <c r="DO6" s="198">
        <f t="shared" si="64"/>
        <v>2594</v>
      </c>
      <c r="DP6" s="198">
        <f t="shared" si="64"/>
        <v>17031323</v>
      </c>
      <c r="DQ6" s="198">
        <f t="shared" ref="DQ6:DQ31" si="65">IFERROR(ROUND(DP6/DL6,$H$1),"-")</f>
        <v>4638</v>
      </c>
      <c r="DR6" s="198">
        <f t="shared" ref="DR6:DR31" si="66">IFERROR(ROUND(FD6/DL6,$H$1),"-")</f>
        <v>9121</v>
      </c>
      <c r="DS6" s="198">
        <f t="shared" ref="DS6:DS31" si="67">SUMIFS(DS$255:DS$1524,$B$255:$B$1524,$B6,$C$255:$C$1524,$C6)</f>
        <v>14233134</v>
      </c>
      <c r="DT6" s="198">
        <f t="shared" ref="DT6:DT31" si="68">IFERROR(ROUND(DS6/DM6,$H$1),"-")</f>
        <v>5993</v>
      </c>
      <c r="DU6" s="198">
        <f t="shared" ref="DU6:DU31" si="69">IFERROR(ROUND(FE6/DM6,$H$1),"-")</f>
        <v>11511</v>
      </c>
      <c r="DV6" s="198">
        <f t="shared" ref="DV6:DV31" si="70">SUMIFS(DV$255:DV$1524,$B$255:$B$1524,$B6,$C$255:$C$1524,$C6)</f>
        <v>651465</v>
      </c>
      <c r="DW6" s="198">
        <f t="shared" ref="DW6:DW31" si="71">IFERROR(ROUND(DV6/DN6,$H$1),"-")</f>
        <v>6032</v>
      </c>
      <c r="DX6" s="198">
        <f t="shared" ref="DX6:DX31" si="72">IFERROR(ROUND(FF6/DN6,$H$1),"-")</f>
        <v>12612</v>
      </c>
      <c r="DY6" s="198">
        <f t="shared" ref="DY6:DY31" si="73">SUMIFS(DY$255:DY$1524,$B$255:$B$1524,$B6,$C$255:$C$1524,$C6)</f>
        <v>25291867</v>
      </c>
      <c r="DZ6" s="198">
        <f t="shared" ref="DZ6:DZ31" si="74">IFERROR(ROUND(DY6/DO6,$H$1),"-")</f>
        <v>9750</v>
      </c>
      <c r="EA6" s="198">
        <f t="shared" ref="EA6:EA31" si="75">IFERROR(ROUND(FG6/DO6,$H$1),"-")</f>
        <v>18657</v>
      </c>
      <c r="EB6" s="202"/>
      <c r="EC6" s="198">
        <f t="shared" ref="EC6:EC32" si="76">MONTH(1&amp;C6)</f>
        <v>8</v>
      </c>
      <c r="ED6" s="199">
        <f>LEFT($B6,4)+IF(EC6&lt;4,1,0)</f>
        <v>2017</v>
      </c>
      <c r="EE6" s="200">
        <f>DATE($ED6,$EC6,1)</f>
        <v>42948</v>
      </c>
      <c r="EF6" s="196">
        <f>DAY(DATE($ED6,$EC6+1,1)-1)</f>
        <v>31</v>
      </c>
      <c r="EG6" s="195"/>
      <c r="EH6" s="198">
        <f t="shared" ref="EH6:EQ15" si="77">SUMIFS(EH$255:EH$1524,$B$255:$B$1524,$B6,$C$255:$C$1524,$C6)</f>
        <v>206224</v>
      </c>
      <c r="EI6" s="198">
        <f t="shared" si="77"/>
        <v>0</v>
      </c>
      <c r="EJ6" s="198">
        <f t="shared" si="77"/>
        <v>9843788</v>
      </c>
      <c r="EK6" s="198">
        <f t="shared" si="77"/>
        <v>22239476</v>
      </c>
      <c r="EL6" s="198">
        <f t="shared" si="77"/>
        <v>9327807</v>
      </c>
      <c r="EM6" s="198">
        <f t="shared" si="77"/>
        <v>14548715</v>
      </c>
      <c r="EN6" s="198">
        <f t="shared" si="77"/>
        <v>216662100</v>
      </c>
      <c r="EO6" s="198">
        <f t="shared" si="77"/>
        <v>228319559</v>
      </c>
      <c r="EP6" s="198">
        <f t="shared" si="77"/>
        <v>23930752</v>
      </c>
      <c r="EQ6" s="198">
        <f t="shared" si="77"/>
        <v>0</v>
      </c>
      <c r="ER6" s="198">
        <f t="shared" ref="ER6:FA15" si="78">SUMIFS(ER$255:ER$1524,$B$255:$B$1524,$B6,$C$255:$C$1524,$C6)</f>
        <v>0</v>
      </c>
      <c r="ES6" s="198">
        <f t="shared" si="78"/>
        <v>0</v>
      </c>
      <c r="ET6" s="198">
        <f t="shared" si="78"/>
        <v>0</v>
      </c>
      <c r="EU6" s="198">
        <f t="shared" si="78"/>
        <v>0</v>
      </c>
      <c r="EV6" s="198">
        <f t="shared" si="78"/>
        <v>0</v>
      </c>
      <c r="EW6" s="198">
        <f t="shared" si="78"/>
        <v>0</v>
      </c>
      <c r="EX6" s="198">
        <f t="shared" si="78"/>
        <v>0</v>
      </c>
      <c r="EY6" s="198">
        <f t="shared" si="78"/>
        <v>0</v>
      </c>
      <c r="EZ6" s="198">
        <f t="shared" si="78"/>
        <v>0</v>
      </c>
      <c r="FA6" s="198">
        <f t="shared" si="78"/>
        <v>0</v>
      </c>
      <c r="FB6" s="198">
        <f t="shared" ref="FB6:FG15" si="79">SUMIFS(FB$255:FB$1524,$B$255:$B$1524,$B6,$C$255:$C$1524,$C6)</f>
        <v>0</v>
      </c>
      <c r="FC6" s="198">
        <f t="shared" si="79"/>
        <v>127370</v>
      </c>
      <c r="FD6" s="198">
        <f t="shared" si="79"/>
        <v>33490602</v>
      </c>
      <c r="FE6" s="198">
        <f t="shared" si="79"/>
        <v>27337706</v>
      </c>
      <c r="FF6" s="198">
        <f t="shared" si="79"/>
        <v>1362116</v>
      </c>
      <c r="FG6" s="198">
        <f t="shared" si="79"/>
        <v>48396041</v>
      </c>
      <c r="FH6" s="191"/>
      <c r="FI6" s="298" t="s">
        <v>679</v>
      </c>
      <c r="FJ6" s="299" t="s">
        <v>547</v>
      </c>
      <c r="FK6" s="299" t="s">
        <v>0</v>
      </c>
      <c r="FL6" s="299"/>
      <c r="FM6" s="300"/>
    </row>
    <row r="7" spans="1:170" s="257" customFormat="1" x14ac:dyDescent="0.2">
      <c r="A7" s="263" t="str">
        <f t="shared" si="1"/>
        <v>2017-18SEPTEMBERENG</v>
      </c>
      <c r="B7" s="257" t="str">
        <f t="shared" ref="B7:B18" si="80">IF($C7="April",LEFT($B6,4)+1&amp;"-"&amp;RIGHT($B6,2)+1,$B6)</f>
        <v>2017-18</v>
      </c>
      <c r="C7" s="257" t="s">
        <v>673</v>
      </c>
      <c r="D7" s="264" t="str">
        <f>D6</f>
        <v>ENG</v>
      </c>
      <c r="F7" s="264" t="str">
        <f t="shared" si="2"/>
        <v>ENG</v>
      </c>
      <c r="H7" s="198">
        <f t="shared" si="3"/>
        <v>379791</v>
      </c>
      <c r="I7" s="198">
        <f t="shared" si="3"/>
        <v>289824</v>
      </c>
      <c r="J7" s="198">
        <f t="shared" si="3"/>
        <v>6276073</v>
      </c>
      <c r="K7" s="198">
        <f t="shared" si="4"/>
        <v>22</v>
      </c>
      <c r="L7" s="198">
        <f t="shared" si="5"/>
        <v>2</v>
      </c>
      <c r="M7" s="198">
        <f t="shared" si="6"/>
        <v>0</v>
      </c>
      <c r="N7" s="198">
        <f t="shared" si="7"/>
        <v>72</v>
      </c>
      <c r="O7" s="198">
        <f t="shared" si="8"/>
        <v>132</v>
      </c>
      <c r="P7" s="198" t="s">
        <v>717</v>
      </c>
      <c r="Q7" s="198">
        <f t="shared" si="9"/>
        <v>0</v>
      </c>
      <c r="R7" s="198">
        <f t="shared" si="9"/>
        <v>0</v>
      </c>
      <c r="S7" s="198">
        <f t="shared" si="9"/>
        <v>0</v>
      </c>
      <c r="T7" s="198">
        <f t="shared" si="9"/>
        <v>187539</v>
      </c>
      <c r="U7" s="198">
        <f t="shared" si="9"/>
        <v>25533</v>
      </c>
      <c r="V7" s="198">
        <f t="shared" si="9"/>
        <v>18268</v>
      </c>
      <c r="W7" s="198">
        <f t="shared" si="9"/>
        <v>137472</v>
      </c>
      <c r="X7" s="198">
        <f t="shared" si="9"/>
        <v>74760</v>
      </c>
      <c r="Y7" s="198">
        <f t="shared" si="9"/>
        <v>6076</v>
      </c>
      <c r="Z7" s="198">
        <f t="shared" si="9"/>
        <v>12431963</v>
      </c>
      <c r="AA7" s="198">
        <f t="shared" si="10"/>
        <v>487</v>
      </c>
      <c r="AB7" s="198">
        <f t="shared" si="11"/>
        <v>855</v>
      </c>
      <c r="AC7" s="198">
        <f t="shared" si="12"/>
        <v>14055960</v>
      </c>
      <c r="AD7" s="198">
        <f t="shared" si="13"/>
        <v>769</v>
      </c>
      <c r="AE7" s="198">
        <f t="shared" si="14"/>
        <v>1530</v>
      </c>
      <c r="AF7" s="198">
        <f t="shared" si="15"/>
        <v>181361290</v>
      </c>
      <c r="AG7" s="198">
        <f t="shared" si="16"/>
        <v>1319</v>
      </c>
      <c r="AH7" s="198">
        <f t="shared" si="17"/>
        <v>2808</v>
      </c>
      <c r="AI7" s="198">
        <f t="shared" si="18"/>
        <v>217735289</v>
      </c>
      <c r="AJ7" s="198">
        <f t="shared" si="19"/>
        <v>2912</v>
      </c>
      <c r="AK7" s="198">
        <f t="shared" si="20"/>
        <v>6794</v>
      </c>
      <c r="AL7" s="198">
        <f t="shared" si="21"/>
        <v>28403391</v>
      </c>
      <c r="AM7" s="198">
        <f t="shared" si="22"/>
        <v>4675</v>
      </c>
      <c r="AN7" s="198">
        <f t="shared" si="23"/>
        <v>9895</v>
      </c>
      <c r="AO7" s="198">
        <f t="shared" si="24"/>
        <v>12705</v>
      </c>
      <c r="AP7" s="198">
        <f t="shared" si="24"/>
        <v>1967</v>
      </c>
      <c r="AQ7" s="198">
        <f t="shared" si="24"/>
        <v>2531</v>
      </c>
      <c r="AR7" s="198">
        <f t="shared" si="24"/>
        <v>3533</v>
      </c>
      <c r="AS7" s="198">
        <f t="shared" si="24"/>
        <v>3022</v>
      </c>
      <c r="AT7" s="198">
        <f t="shared" si="24"/>
        <v>5185</v>
      </c>
      <c r="AU7" s="198">
        <f t="shared" si="24"/>
        <v>3165</v>
      </c>
      <c r="AV7" s="198">
        <f t="shared" si="24"/>
        <v>172181</v>
      </c>
      <c r="AW7" s="198">
        <f t="shared" si="24"/>
        <v>15986</v>
      </c>
      <c r="AX7" s="198">
        <f t="shared" si="24"/>
        <v>73945</v>
      </c>
      <c r="AY7" s="198">
        <f t="shared" si="25"/>
        <v>262112</v>
      </c>
      <c r="AZ7" s="198">
        <f t="shared" si="25"/>
        <v>51177</v>
      </c>
      <c r="BA7" s="198">
        <f t="shared" si="25"/>
        <v>41708</v>
      </c>
      <c r="BB7" s="198">
        <f t="shared" si="25"/>
        <v>36568</v>
      </c>
      <c r="BC7" s="198">
        <f t="shared" si="25"/>
        <v>30468</v>
      </c>
      <c r="BD7" s="198">
        <f t="shared" si="25"/>
        <v>192572</v>
      </c>
      <c r="BE7" s="198">
        <f t="shared" si="25"/>
        <v>160052</v>
      </c>
      <c r="BF7" s="198">
        <f t="shared" si="25"/>
        <v>120562</v>
      </c>
      <c r="BG7" s="198">
        <f t="shared" si="25"/>
        <v>83556</v>
      </c>
      <c r="BH7" s="198">
        <f t="shared" si="25"/>
        <v>10654</v>
      </c>
      <c r="BI7" s="198">
        <f t="shared" si="25"/>
        <v>6695</v>
      </c>
      <c r="BJ7" s="198">
        <f t="shared" si="25"/>
        <v>0</v>
      </c>
      <c r="BK7" s="198">
        <f t="shared" si="25"/>
        <v>0</v>
      </c>
      <c r="BL7" s="198" t="str">
        <f t="shared" si="26"/>
        <v>-</v>
      </c>
      <c r="BM7" s="198" t="str">
        <f t="shared" si="27"/>
        <v>-</v>
      </c>
      <c r="BN7" s="198">
        <f t="shared" si="28"/>
        <v>0</v>
      </c>
      <c r="BO7" s="198">
        <f t="shared" si="28"/>
        <v>0</v>
      </c>
      <c r="BP7" s="198" t="str">
        <f t="shared" si="29"/>
        <v>-</v>
      </c>
      <c r="BQ7" s="198" t="str">
        <f t="shared" si="30"/>
        <v>-</v>
      </c>
      <c r="BR7" s="198">
        <f t="shared" si="31"/>
        <v>0</v>
      </c>
      <c r="BS7" s="198">
        <f t="shared" si="31"/>
        <v>0</v>
      </c>
      <c r="BT7" s="198" t="str">
        <f t="shared" si="32"/>
        <v>-</v>
      </c>
      <c r="BU7" s="198" t="str">
        <f t="shared" si="33"/>
        <v>-</v>
      </c>
      <c r="BV7" s="198">
        <f t="shared" si="34"/>
        <v>0</v>
      </c>
      <c r="BW7" s="198">
        <f t="shared" si="34"/>
        <v>0</v>
      </c>
      <c r="BX7" s="198" t="str">
        <f t="shared" si="35"/>
        <v>-</v>
      </c>
      <c r="BY7" s="198" t="str">
        <f t="shared" si="36"/>
        <v>-</v>
      </c>
      <c r="BZ7" s="198">
        <f t="shared" si="37"/>
        <v>0</v>
      </c>
      <c r="CA7" s="198">
        <f t="shared" si="37"/>
        <v>0</v>
      </c>
      <c r="CB7" s="198" t="str">
        <f t="shared" si="38"/>
        <v>-</v>
      </c>
      <c r="CC7" s="198" t="str">
        <f t="shared" si="39"/>
        <v>-</v>
      </c>
      <c r="CD7" s="198">
        <f t="shared" si="40"/>
        <v>0</v>
      </c>
      <c r="CE7" s="198">
        <f t="shared" si="40"/>
        <v>0</v>
      </c>
      <c r="CF7" s="198" t="str">
        <f t="shared" si="41"/>
        <v>-</v>
      </c>
      <c r="CG7" s="198" t="str">
        <f t="shared" si="42"/>
        <v>-</v>
      </c>
      <c r="CH7" s="198">
        <f t="shared" si="43"/>
        <v>0</v>
      </c>
      <c r="CI7" s="198">
        <f t="shared" si="43"/>
        <v>0</v>
      </c>
      <c r="CJ7" s="198" t="str">
        <f t="shared" si="44"/>
        <v>-</v>
      </c>
      <c r="CK7" s="198" t="str">
        <f t="shared" si="45"/>
        <v>-</v>
      </c>
      <c r="CL7" s="198">
        <f t="shared" si="46"/>
        <v>0</v>
      </c>
      <c r="CM7" s="198">
        <f t="shared" si="46"/>
        <v>0</v>
      </c>
      <c r="CN7" s="198" t="str">
        <f t="shared" si="47"/>
        <v>-</v>
      </c>
      <c r="CO7" s="198" t="str">
        <f t="shared" si="48"/>
        <v>-</v>
      </c>
      <c r="CP7" s="198">
        <f t="shared" si="49"/>
        <v>0</v>
      </c>
      <c r="CQ7" s="198">
        <f t="shared" si="49"/>
        <v>0</v>
      </c>
      <c r="CR7" s="198" t="str">
        <f t="shared" si="50"/>
        <v>-</v>
      </c>
      <c r="CS7" s="198" t="str">
        <f t="shared" si="51"/>
        <v>-</v>
      </c>
      <c r="CT7" s="198">
        <f t="shared" si="52"/>
        <v>0</v>
      </c>
      <c r="CU7" s="198">
        <f t="shared" si="52"/>
        <v>0</v>
      </c>
      <c r="CV7" s="198" t="str">
        <f t="shared" si="53"/>
        <v>-</v>
      </c>
      <c r="CW7" s="198" t="str">
        <f t="shared" si="54"/>
        <v>-</v>
      </c>
      <c r="CX7" s="198">
        <f t="shared" si="55"/>
        <v>0</v>
      </c>
      <c r="CY7" s="198">
        <f t="shared" si="55"/>
        <v>0</v>
      </c>
      <c r="CZ7" s="198" t="str">
        <f t="shared" si="56"/>
        <v>-</v>
      </c>
      <c r="DA7" s="198" t="str">
        <f t="shared" si="57"/>
        <v>-</v>
      </c>
      <c r="DB7" s="198">
        <f t="shared" si="58"/>
        <v>9322</v>
      </c>
      <c r="DC7" s="198">
        <f t="shared" si="58"/>
        <v>424921</v>
      </c>
      <c r="DD7" s="198">
        <f t="shared" si="59"/>
        <v>46</v>
      </c>
      <c r="DE7" s="198">
        <f t="shared" si="60"/>
        <v>77</v>
      </c>
      <c r="DF7" s="198">
        <f t="shared" si="61"/>
        <v>0</v>
      </c>
      <c r="DG7" s="198">
        <f t="shared" si="61"/>
        <v>0</v>
      </c>
      <c r="DH7" s="198" t="str">
        <f t="shared" si="62"/>
        <v>-</v>
      </c>
      <c r="DI7" s="198" t="str">
        <f t="shared" si="63"/>
        <v>-</v>
      </c>
      <c r="DJ7" s="198">
        <f t="shared" si="64"/>
        <v>0</v>
      </c>
      <c r="DK7" s="198">
        <f t="shared" si="64"/>
        <v>547</v>
      </c>
      <c r="DL7" s="198">
        <f t="shared" si="64"/>
        <v>6097</v>
      </c>
      <c r="DM7" s="198">
        <f t="shared" si="64"/>
        <v>3917</v>
      </c>
      <c r="DN7" s="198">
        <f t="shared" si="64"/>
        <v>207</v>
      </c>
      <c r="DO7" s="198">
        <f t="shared" si="64"/>
        <v>6073</v>
      </c>
      <c r="DP7" s="198">
        <f t="shared" si="64"/>
        <v>37685505</v>
      </c>
      <c r="DQ7" s="198">
        <f t="shared" si="65"/>
        <v>6181</v>
      </c>
      <c r="DR7" s="198">
        <f t="shared" si="66"/>
        <v>13700</v>
      </c>
      <c r="DS7" s="198">
        <f t="shared" si="67"/>
        <v>24502998</v>
      </c>
      <c r="DT7" s="198">
        <f t="shared" si="68"/>
        <v>6256</v>
      </c>
      <c r="DU7" s="198">
        <f t="shared" si="69"/>
        <v>12972</v>
      </c>
      <c r="DV7" s="198">
        <f t="shared" si="70"/>
        <v>1209369</v>
      </c>
      <c r="DW7" s="198">
        <f t="shared" si="71"/>
        <v>5842</v>
      </c>
      <c r="DX7" s="198">
        <f t="shared" si="72"/>
        <v>12135</v>
      </c>
      <c r="DY7" s="198">
        <f t="shared" si="73"/>
        <v>63968472</v>
      </c>
      <c r="DZ7" s="198">
        <f t="shared" si="74"/>
        <v>10533</v>
      </c>
      <c r="EA7" s="198">
        <f t="shared" si="75"/>
        <v>22259</v>
      </c>
      <c r="EB7" s="202"/>
      <c r="EC7" s="198">
        <f t="shared" si="76"/>
        <v>9</v>
      </c>
      <c r="ED7" s="199">
        <f t="shared" ref="ED7:ED16" si="81">LEFT($B7,4)+IF(EC7&lt;4,1,0)</f>
        <v>2017</v>
      </c>
      <c r="EE7" s="200">
        <f t="shared" ref="EE7:EE16" si="82">DATE(LEFT($B7,4)+IF(EC7&lt;4,1,0),EC7,1)</f>
        <v>42979</v>
      </c>
      <c r="EF7" s="196">
        <f t="shared" ref="EF7:EF32" si="83">DAY(DATE(LEFT($B7,4)+IF(EC7&lt;4,1,0),$EC7+1,1)-1)</f>
        <v>30</v>
      </c>
      <c r="EG7" s="195"/>
      <c r="EH7" s="198">
        <f t="shared" si="77"/>
        <v>454256</v>
      </c>
      <c r="EI7" s="198">
        <f t="shared" si="77"/>
        <v>0</v>
      </c>
      <c r="EJ7" s="198">
        <f t="shared" si="77"/>
        <v>20907536</v>
      </c>
      <c r="EK7" s="198">
        <f t="shared" si="77"/>
        <v>38203088</v>
      </c>
      <c r="EL7" s="198">
        <f t="shared" si="77"/>
        <v>21827119</v>
      </c>
      <c r="EM7" s="198">
        <f t="shared" si="77"/>
        <v>27943110</v>
      </c>
      <c r="EN7" s="198">
        <f t="shared" si="77"/>
        <v>386063148</v>
      </c>
      <c r="EO7" s="198">
        <f t="shared" si="77"/>
        <v>507933963</v>
      </c>
      <c r="EP7" s="198">
        <f t="shared" si="77"/>
        <v>60123119</v>
      </c>
      <c r="EQ7" s="198">
        <f t="shared" si="77"/>
        <v>0</v>
      </c>
      <c r="ER7" s="198">
        <f t="shared" si="78"/>
        <v>0</v>
      </c>
      <c r="ES7" s="198">
        <f t="shared" si="78"/>
        <v>0</v>
      </c>
      <c r="ET7" s="198">
        <f t="shared" si="78"/>
        <v>0</v>
      </c>
      <c r="EU7" s="198">
        <f t="shared" si="78"/>
        <v>0</v>
      </c>
      <c r="EV7" s="198">
        <f t="shared" si="78"/>
        <v>0</v>
      </c>
      <c r="EW7" s="198">
        <f t="shared" si="78"/>
        <v>0</v>
      </c>
      <c r="EX7" s="198">
        <f t="shared" si="78"/>
        <v>0</v>
      </c>
      <c r="EY7" s="198">
        <f t="shared" si="78"/>
        <v>0</v>
      </c>
      <c r="EZ7" s="198">
        <f t="shared" si="78"/>
        <v>0</v>
      </c>
      <c r="FA7" s="198">
        <f t="shared" si="78"/>
        <v>0</v>
      </c>
      <c r="FB7" s="198">
        <f t="shared" si="79"/>
        <v>0</v>
      </c>
      <c r="FC7" s="198">
        <f t="shared" si="79"/>
        <v>716712</v>
      </c>
      <c r="FD7" s="198">
        <f t="shared" si="79"/>
        <v>83529232</v>
      </c>
      <c r="FE7" s="198">
        <f t="shared" si="79"/>
        <v>50810826</v>
      </c>
      <c r="FF7" s="198">
        <f t="shared" si="79"/>
        <v>2511909</v>
      </c>
      <c r="FG7" s="198">
        <f t="shared" si="79"/>
        <v>135177610</v>
      </c>
      <c r="FH7" s="191"/>
      <c r="FI7" s="298" t="s">
        <v>909</v>
      </c>
      <c r="FJ7" s="301" t="s">
        <v>569</v>
      </c>
      <c r="FK7" s="299"/>
      <c r="FL7" s="299"/>
      <c r="FM7" s="300"/>
    </row>
    <row r="8" spans="1:170" s="257" customFormat="1" x14ac:dyDescent="0.2">
      <c r="A8" s="263" t="str">
        <f t="shared" si="1"/>
        <v>2017-18OCTOBERENG</v>
      </c>
      <c r="B8" s="257" t="str">
        <f t="shared" si="80"/>
        <v>2017-18</v>
      </c>
      <c r="C8" s="257" t="s">
        <v>716</v>
      </c>
      <c r="D8" s="264" t="str">
        <f t="shared" ref="D8:D35" si="84">D7</f>
        <v>ENG</v>
      </c>
      <c r="F8" s="264" t="str">
        <f t="shared" si="2"/>
        <v>ENG</v>
      </c>
      <c r="H8" s="198">
        <f t="shared" si="3"/>
        <v>416653</v>
      </c>
      <c r="I8" s="198">
        <f t="shared" si="3"/>
        <v>316099</v>
      </c>
      <c r="J8" s="198">
        <f t="shared" si="3"/>
        <v>4282835</v>
      </c>
      <c r="K8" s="198">
        <f t="shared" si="4"/>
        <v>14</v>
      </c>
      <c r="L8" s="198">
        <f t="shared" si="5"/>
        <v>2</v>
      </c>
      <c r="M8" s="198">
        <f t="shared" si="6"/>
        <v>0</v>
      </c>
      <c r="N8" s="198">
        <f t="shared" si="7"/>
        <v>59</v>
      </c>
      <c r="O8" s="198">
        <f t="shared" si="8"/>
        <v>124</v>
      </c>
      <c r="P8" s="198" t="s">
        <v>717</v>
      </c>
      <c r="Q8" s="198">
        <f t="shared" si="9"/>
        <v>0</v>
      </c>
      <c r="R8" s="198">
        <f t="shared" si="9"/>
        <v>0</v>
      </c>
      <c r="S8" s="198">
        <f t="shared" si="9"/>
        <v>0</v>
      </c>
      <c r="T8" s="198">
        <f t="shared" si="9"/>
        <v>307209</v>
      </c>
      <c r="U8" s="198">
        <f t="shared" si="9"/>
        <v>27768</v>
      </c>
      <c r="V8" s="198">
        <f t="shared" si="9"/>
        <v>19786</v>
      </c>
      <c r="W8" s="198">
        <f t="shared" si="9"/>
        <v>154158</v>
      </c>
      <c r="X8" s="198">
        <f t="shared" si="9"/>
        <v>83585</v>
      </c>
      <c r="Y8" s="198">
        <f t="shared" si="9"/>
        <v>7428</v>
      </c>
      <c r="Z8" s="198">
        <f t="shared" si="9"/>
        <v>13183720</v>
      </c>
      <c r="AA8" s="198">
        <f t="shared" si="10"/>
        <v>475</v>
      </c>
      <c r="AB8" s="198">
        <f t="shared" si="11"/>
        <v>823</v>
      </c>
      <c r="AC8" s="198">
        <f t="shared" si="12"/>
        <v>15146045</v>
      </c>
      <c r="AD8" s="198">
        <f t="shared" si="13"/>
        <v>765</v>
      </c>
      <c r="AE8" s="198">
        <f t="shared" si="14"/>
        <v>1506</v>
      </c>
      <c r="AF8" s="198">
        <f t="shared" si="15"/>
        <v>202816486</v>
      </c>
      <c r="AG8" s="198">
        <f t="shared" si="16"/>
        <v>1316</v>
      </c>
      <c r="AH8" s="198">
        <f t="shared" si="17"/>
        <v>2802</v>
      </c>
      <c r="AI8" s="198">
        <f t="shared" si="18"/>
        <v>224828822</v>
      </c>
      <c r="AJ8" s="198">
        <f t="shared" si="19"/>
        <v>2690</v>
      </c>
      <c r="AK8" s="198">
        <f t="shared" si="20"/>
        <v>6277</v>
      </c>
      <c r="AL8" s="198">
        <f t="shared" si="21"/>
        <v>30537984</v>
      </c>
      <c r="AM8" s="198">
        <f t="shared" si="22"/>
        <v>4111</v>
      </c>
      <c r="AN8" s="198">
        <f t="shared" si="23"/>
        <v>9071</v>
      </c>
      <c r="AO8" s="198">
        <f t="shared" si="24"/>
        <v>14276</v>
      </c>
      <c r="AP8" s="198">
        <f t="shared" si="24"/>
        <v>2974</v>
      </c>
      <c r="AQ8" s="198">
        <f t="shared" si="24"/>
        <v>2638</v>
      </c>
      <c r="AR8" s="198">
        <f t="shared" si="24"/>
        <v>8959</v>
      </c>
      <c r="AS8" s="198">
        <f t="shared" si="24"/>
        <v>3763</v>
      </c>
      <c r="AT8" s="198">
        <f t="shared" si="24"/>
        <v>4901</v>
      </c>
      <c r="AU8" s="198">
        <f t="shared" si="24"/>
        <v>4028</v>
      </c>
      <c r="AV8" s="198">
        <f t="shared" si="24"/>
        <v>191251</v>
      </c>
      <c r="AW8" s="198">
        <f t="shared" si="24"/>
        <v>17233</v>
      </c>
      <c r="AX8" s="198">
        <f t="shared" si="24"/>
        <v>84449</v>
      </c>
      <c r="AY8" s="198">
        <f t="shared" si="25"/>
        <v>292933</v>
      </c>
      <c r="AZ8" s="198">
        <f t="shared" si="25"/>
        <v>54969</v>
      </c>
      <c r="BA8" s="198">
        <f t="shared" si="25"/>
        <v>44555</v>
      </c>
      <c r="BB8" s="198">
        <f t="shared" si="25"/>
        <v>39205</v>
      </c>
      <c r="BC8" s="198">
        <f t="shared" si="25"/>
        <v>32430</v>
      </c>
      <c r="BD8" s="198">
        <f t="shared" si="25"/>
        <v>213996</v>
      </c>
      <c r="BE8" s="198">
        <f t="shared" si="25"/>
        <v>178481</v>
      </c>
      <c r="BF8" s="198">
        <f t="shared" si="25"/>
        <v>133791</v>
      </c>
      <c r="BG8" s="198">
        <f t="shared" si="25"/>
        <v>92767</v>
      </c>
      <c r="BH8" s="198">
        <f t="shared" si="25"/>
        <v>13052</v>
      </c>
      <c r="BI8" s="198">
        <f t="shared" si="25"/>
        <v>8120</v>
      </c>
      <c r="BJ8" s="198">
        <f t="shared" si="25"/>
        <v>0</v>
      </c>
      <c r="BK8" s="198">
        <f t="shared" si="25"/>
        <v>0</v>
      </c>
      <c r="BL8" s="198" t="str">
        <f t="shared" si="26"/>
        <v>-</v>
      </c>
      <c r="BM8" s="198" t="str">
        <f t="shared" si="27"/>
        <v>-</v>
      </c>
      <c r="BN8" s="198">
        <f t="shared" si="28"/>
        <v>0</v>
      </c>
      <c r="BO8" s="198">
        <f t="shared" si="28"/>
        <v>0</v>
      </c>
      <c r="BP8" s="198" t="str">
        <f t="shared" si="29"/>
        <v>-</v>
      </c>
      <c r="BQ8" s="198" t="str">
        <f t="shared" si="30"/>
        <v>-</v>
      </c>
      <c r="BR8" s="198">
        <f t="shared" si="31"/>
        <v>0</v>
      </c>
      <c r="BS8" s="198">
        <f t="shared" si="31"/>
        <v>0</v>
      </c>
      <c r="BT8" s="198" t="str">
        <f t="shared" si="32"/>
        <v>-</v>
      </c>
      <c r="BU8" s="198" t="str">
        <f t="shared" si="33"/>
        <v>-</v>
      </c>
      <c r="BV8" s="198">
        <f t="shared" si="34"/>
        <v>0</v>
      </c>
      <c r="BW8" s="198">
        <f t="shared" si="34"/>
        <v>0</v>
      </c>
      <c r="BX8" s="198" t="str">
        <f t="shared" si="35"/>
        <v>-</v>
      </c>
      <c r="BY8" s="198" t="str">
        <f t="shared" si="36"/>
        <v>-</v>
      </c>
      <c r="BZ8" s="198">
        <f t="shared" si="37"/>
        <v>0</v>
      </c>
      <c r="CA8" s="198">
        <f t="shared" si="37"/>
        <v>0</v>
      </c>
      <c r="CB8" s="198" t="str">
        <f t="shared" si="38"/>
        <v>-</v>
      </c>
      <c r="CC8" s="198" t="str">
        <f t="shared" si="39"/>
        <v>-</v>
      </c>
      <c r="CD8" s="198">
        <f t="shared" si="40"/>
        <v>0</v>
      </c>
      <c r="CE8" s="198">
        <f t="shared" si="40"/>
        <v>0</v>
      </c>
      <c r="CF8" s="198" t="str">
        <f t="shared" si="41"/>
        <v>-</v>
      </c>
      <c r="CG8" s="198" t="str">
        <f t="shared" si="42"/>
        <v>-</v>
      </c>
      <c r="CH8" s="198">
        <f t="shared" si="43"/>
        <v>0</v>
      </c>
      <c r="CI8" s="198">
        <f t="shared" si="43"/>
        <v>0</v>
      </c>
      <c r="CJ8" s="198" t="str">
        <f t="shared" si="44"/>
        <v>-</v>
      </c>
      <c r="CK8" s="198" t="str">
        <f t="shared" si="45"/>
        <v>-</v>
      </c>
      <c r="CL8" s="198">
        <f t="shared" si="46"/>
        <v>0</v>
      </c>
      <c r="CM8" s="198">
        <f t="shared" si="46"/>
        <v>0</v>
      </c>
      <c r="CN8" s="198" t="str">
        <f t="shared" si="47"/>
        <v>-</v>
      </c>
      <c r="CO8" s="198" t="str">
        <f t="shared" si="48"/>
        <v>-</v>
      </c>
      <c r="CP8" s="198">
        <f t="shared" si="49"/>
        <v>0</v>
      </c>
      <c r="CQ8" s="198">
        <f t="shared" si="49"/>
        <v>0</v>
      </c>
      <c r="CR8" s="198" t="str">
        <f t="shared" si="50"/>
        <v>-</v>
      </c>
      <c r="CS8" s="198" t="str">
        <f t="shared" si="51"/>
        <v>-</v>
      </c>
      <c r="CT8" s="198">
        <f t="shared" si="52"/>
        <v>0</v>
      </c>
      <c r="CU8" s="198">
        <f t="shared" si="52"/>
        <v>0</v>
      </c>
      <c r="CV8" s="198" t="str">
        <f t="shared" si="53"/>
        <v>-</v>
      </c>
      <c r="CW8" s="198" t="str">
        <f t="shared" si="54"/>
        <v>-</v>
      </c>
      <c r="CX8" s="198">
        <f t="shared" si="55"/>
        <v>22</v>
      </c>
      <c r="CY8" s="198">
        <f t="shared" si="55"/>
        <v>3801</v>
      </c>
      <c r="CZ8" s="198">
        <f t="shared" si="56"/>
        <v>173</v>
      </c>
      <c r="DA8" s="198">
        <f t="shared" si="57"/>
        <v>294</v>
      </c>
      <c r="DB8" s="198">
        <f t="shared" si="58"/>
        <v>11700</v>
      </c>
      <c r="DC8" s="198">
        <f t="shared" si="58"/>
        <v>465633</v>
      </c>
      <c r="DD8" s="198">
        <f t="shared" si="59"/>
        <v>40</v>
      </c>
      <c r="DE8" s="198">
        <f t="shared" si="60"/>
        <v>65</v>
      </c>
      <c r="DF8" s="198">
        <f t="shared" si="61"/>
        <v>0</v>
      </c>
      <c r="DG8" s="198">
        <f t="shared" si="61"/>
        <v>0</v>
      </c>
      <c r="DH8" s="198" t="str">
        <f t="shared" si="62"/>
        <v>-</v>
      </c>
      <c r="DI8" s="198" t="str">
        <f t="shared" si="63"/>
        <v>-</v>
      </c>
      <c r="DJ8" s="198">
        <f t="shared" si="64"/>
        <v>0</v>
      </c>
      <c r="DK8" s="198">
        <f t="shared" si="64"/>
        <v>641</v>
      </c>
      <c r="DL8" s="198">
        <f t="shared" si="64"/>
        <v>6540</v>
      </c>
      <c r="DM8" s="198">
        <f t="shared" si="64"/>
        <v>4554</v>
      </c>
      <c r="DN8" s="198">
        <f t="shared" si="64"/>
        <v>236</v>
      </c>
      <c r="DO8" s="198">
        <f t="shared" si="64"/>
        <v>6529</v>
      </c>
      <c r="DP8" s="198">
        <f t="shared" si="64"/>
        <v>38407522</v>
      </c>
      <c r="DQ8" s="198">
        <f t="shared" si="65"/>
        <v>5873</v>
      </c>
      <c r="DR8" s="198">
        <f t="shared" si="66"/>
        <v>13013</v>
      </c>
      <c r="DS8" s="198">
        <f t="shared" si="67"/>
        <v>26142475</v>
      </c>
      <c r="DT8" s="198">
        <f t="shared" si="68"/>
        <v>5741</v>
      </c>
      <c r="DU8" s="198">
        <f t="shared" si="69"/>
        <v>12211</v>
      </c>
      <c r="DV8" s="198">
        <f t="shared" si="70"/>
        <v>1633525</v>
      </c>
      <c r="DW8" s="198">
        <f t="shared" si="71"/>
        <v>6922</v>
      </c>
      <c r="DX8" s="198">
        <f t="shared" si="72"/>
        <v>13526</v>
      </c>
      <c r="DY8" s="198">
        <f t="shared" si="73"/>
        <v>65584935</v>
      </c>
      <c r="DZ8" s="198">
        <f t="shared" si="74"/>
        <v>10045</v>
      </c>
      <c r="EA8" s="198">
        <f t="shared" si="75"/>
        <v>20240</v>
      </c>
      <c r="EB8" s="202"/>
      <c r="EC8" s="198">
        <f t="shared" si="76"/>
        <v>10</v>
      </c>
      <c r="ED8" s="199">
        <f t="shared" si="81"/>
        <v>2017</v>
      </c>
      <c r="EE8" s="200">
        <f t="shared" si="82"/>
        <v>43009</v>
      </c>
      <c r="EF8" s="196">
        <f t="shared" si="83"/>
        <v>31</v>
      </c>
      <c r="EG8" s="195"/>
      <c r="EH8" s="198">
        <f t="shared" si="77"/>
        <v>517701</v>
      </c>
      <c r="EI8" s="198">
        <f t="shared" si="77"/>
        <v>0</v>
      </c>
      <c r="EJ8" s="198">
        <f t="shared" si="77"/>
        <v>18737149</v>
      </c>
      <c r="EK8" s="198">
        <f t="shared" si="77"/>
        <v>39300089</v>
      </c>
      <c r="EL8" s="198">
        <f t="shared" si="77"/>
        <v>22864217</v>
      </c>
      <c r="EM8" s="198">
        <f t="shared" si="77"/>
        <v>29791738</v>
      </c>
      <c r="EN8" s="198">
        <f t="shared" si="77"/>
        <v>431884266</v>
      </c>
      <c r="EO8" s="198">
        <f t="shared" si="77"/>
        <v>524678540</v>
      </c>
      <c r="EP8" s="198">
        <f t="shared" si="77"/>
        <v>67382436</v>
      </c>
      <c r="EQ8" s="198">
        <f t="shared" si="77"/>
        <v>0</v>
      </c>
      <c r="ER8" s="198">
        <f t="shared" si="78"/>
        <v>0</v>
      </c>
      <c r="ES8" s="198">
        <f t="shared" si="78"/>
        <v>0</v>
      </c>
      <c r="ET8" s="198">
        <f t="shared" si="78"/>
        <v>0</v>
      </c>
      <c r="EU8" s="198">
        <f t="shared" si="78"/>
        <v>0</v>
      </c>
      <c r="EV8" s="198">
        <f t="shared" si="78"/>
        <v>0</v>
      </c>
      <c r="EW8" s="198">
        <f t="shared" si="78"/>
        <v>0</v>
      </c>
      <c r="EX8" s="198">
        <f t="shared" si="78"/>
        <v>0</v>
      </c>
      <c r="EY8" s="198">
        <f t="shared" si="78"/>
        <v>0</v>
      </c>
      <c r="EZ8" s="198">
        <f t="shared" si="78"/>
        <v>0</v>
      </c>
      <c r="FA8" s="198">
        <f t="shared" si="78"/>
        <v>0</v>
      </c>
      <c r="FB8" s="198">
        <f t="shared" si="79"/>
        <v>6468</v>
      </c>
      <c r="FC8" s="198">
        <f t="shared" si="79"/>
        <v>764588</v>
      </c>
      <c r="FD8" s="198">
        <f t="shared" si="79"/>
        <v>85104054</v>
      </c>
      <c r="FE8" s="198">
        <f t="shared" si="79"/>
        <v>55608429</v>
      </c>
      <c r="FF8" s="198">
        <f t="shared" si="79"/>
        <v>3192235</v>
      </c>
      <c r="FG8" s="198">
        <f t="shared" si="79"/>
        <v>132146872</v>
      </c>
      <c r="FH8" s="191"/>
      <c r="FI8" s="298" t="s">
        <v>875</v>
      </c>
      <c r="FJ8" s="299" t="s">
        <v>876</v>
      </c>
      <c r="FK8" s="299" t="s">
        <v>864</v>
      </c>
      <c r="FL8" s="299"/>
      <c r="FM8" s="300" t="str">
        <f t="shared" ref="FM8:FM14" si="85">FJ8</f>
        <v>North East and Yorkshire</v>
      </c>
    </row>
    <row r="9" spans="1:170" s="257" customFormat="1" x14ac:dyDescent="0.2">
      <c r="A9" s="263" t="str">
        <f t="shared" si="1"/>
        <v>2017-18NOVEMBERENG</v>
      </c>
      <c r="B9" s="257" t="str">
        <f t="shared" si="80"/>
        <v>2017-18</v>
      </c>
      <c r="C9" s="257" t="s">
        <v>722</v>
      </c>
      <c r="D9" s="264" t="str">
        <f t="shared" si="84"/>
        <v>ENG</v>
      </c>
      <c r="F9" s="264" t="str">
        <f t="shared" si="2"/>
        <v>ENG</v>
      </c>
      <c r="H9" s="198">
        <f t="shared" si="3"/>
        <v>797425</v>
      </c>
      <c r="I9" s="198">
        <f t="shared" si="3"/>
        <v>597353</v>
      </c>
      <c r="J9" s="198">
        <f t="shared" si="3"/>
        <v>7919804</v>
      </c>
      <c r="K9" s="198">
        <f t="shared" si="4"/>
        <v>13</v>
      </c>
      <c r="L9" s="198">
        <f t="shared" si="5"/>
        <v>1</v>
      </c>
      <c r="M9" s="198">
        <f t="shared" si="6"/>
        <v>0</v>
      </c>
      <c r="N9" s="198">
        <f t="shared" si="7"/>
        <v>68</v>
      </c>
      <c r="O9" s="198">
        <f t="shared" si="8"/>
        <v>132</v>
      </c>
      <c r="P9" s="198" t="s">
        <v>717</v>
      </c>
      <c r="Q9" s="198">
        <f t="shared" si="9"/>
        <v>0</v>
      </c>
      <c r="R9" s="198">
        <f t="shared" si="9"/>
        <v>0</v>
      </c>
      <c r="S9" s="198">
        <f t="shared" si="9"/>
        <v>0</v>
      </c>
      <c r="T9" s="198">
        <f t="shared" si="9"/>
        <v>571269</v>
      </c>
      <c r="U9" s="198">
        <f t="shared" si="9"/>
        <v>50380</v>
      </c>
      <c r="V9" s="198">
        <f t="shared" si="9"/>
        <v>35581</v>
      </c>
      <c r="W9" s="198">
        <f t="shared" si="9"/>
        <v>288995</v>
      </c>
      <c r="X9" s="198">
        <f t="shared" si="9"/>
        <v>144395</v>
      </c>
      <c r="Y9" s="198">
        <f t="shared" si="9"/>
        <v>17285</v>
      </c>
      <c r="Z9" s="198">
        <f t="shared" si="9"/>
        <v>24045596</v>
      </c>
      <c r="AA9" s="198">
        <f t="shared" si="10"/>
        <v>477</v>
      </c>
      <c r="AB9" s="198">
        <f t="shared" si="11"/>
        <v>828</v>
      </c>
      <c r="AC9" s="198">
        <f t="shared" si="12"/>
        <v>28136184</v>
      </c>
      <c r="AD9" s="198">
        <f t="shared" si="13"/>
        <v>791</v>
      </c>
      <c r="AE9" s="198">
        <f t="shared" si="14"/>
        <v>1509</v>
      </c>
      <c r="AF9" s="198">
        <f t="shared" si="15"/>
        <v>394440719</v>
      </c>
      <c r="AG9" s="198">
        <f t="shared" si="16"/>
        <v>1365</v>
      </c>
      <c r="AH9" s="198">
        <f t="shared" si="17"/>
        <v>2864</v>
      </c>
      <c r="AI9" s="198">
        <f t="shared" si="18"/>
        <v>469439534</v>
      </c>
      <c r="AJ9" s="198">
        <f t="shared" si="19"/>
        <v>3251</v>
      </c>
      <c r="AK9" s="198">
        <f t="shared" si="20"/>
        <v>7618</v>
      </c>
      <c r="AL9" s="198">
        <f t="shared" si="21"/>
        <v>83463337</v>
      </c>
      <c r="AM9" s="198">
        <f t="shared" si="22"/>
        <v>4829</v>
      </c>
      <c r="AN9" s="198">
        <f t="shared" si="23"/>
        <v>10939</v>
      </c>
      <c r="AO9" s="198">
        <f t="shared" si="24"/>
        <v>32530</v>
      </c>
      <c r="AP9" s="198">
        <f t="shared" si="24"/>
        <v>3555</v>
      </c>
      <c r="AQ9" s="198">
        <f t="shared" si="24"/>
        <v>8256</v>
      </c>
      <c r="AR9" s="198">
        <f t="shared" si="24"/>
        <v>22165</v>
      </c>
      <c r="AS9" s="198">
        <f t="shared" si="24"/>
        <v>4398</v>
      </c>
      <c r="AT9" s="198">
        <f t="shared" si="24"/>
        <v>16321</v>
      </c>
      <c r="AU9" s="198">
        <f t="shared" si="24"/>
        <v>9130</v>
      </c>
      <c r="AV9" s="198">
        <f t="shared" si="24"/>
        <v>342932</v>
      </c>
      <c r="AW9" s="198">
        <f t="shared" si="24"/>
        <v>37018</v>
      </c>
      <c r="AX9" s="198">
        <f t="shared" si="24"/>
        <v>158789</v>
      </c>
      <c r="AY9" s="198">
        <f t="shared" si="25"/>
        <v>538739</v>
      </c>
      <c r="AZ9" s="198">
        <f t="shared" si="25"/>
        <v>105382</v>
      </c>
      <c r="BA9" s="198">
        <f t="shared" si="25"/>
        <v>83670</v>
      </c>
      <c r="BB9" s="198">
        <f t="shared" si="25"/>
        <v>69492</v>
      </c>
      <c r="BC9" s="198">
        <f t="shared" si="25"/>
        <v>57711</v>
      </c>
      <c r="BD9" s="198">
        <f t="shared" si="25"/>
        <v>411587</v>
      </c>
      <c r="BE9" s="198">
        <f t="shared" si="25"/>
        <v>333412</v>
      </c>
      <c r="BF9" s="198">
        <f t="shared" si="25"/>
        <v>234321</v>
      </c>
      <c r="BG9" s="198">
        <f t="shared" si="25"/>
        <v>160802</v>
      </c>
      <c r="BH9" s="198">
        <f t="shared" si="25"/>
        <v>30451</v>
      </c>
      <c r="BI9" s="198">
        <f t="shared" si="25"/>
        <v>18761</v>
      </c>
      <c r="BJ9" s="198">
        <f t="shared" si="25"/>
        <v>0</v>
      </c>
      <c r="BK9" s="198">
        <f t="shared" si="25"/>
        <v>0</v>
      </c>
      <c r="BL9" s="198" t="str">
        <f t="shared" si="26"/>
        <v>-</v>
      </c>
      <c r="BM9" s="198" t="str">
        <f t="shared" si="27"/>
        <v>-</v>
      </c>
      <c r="BN9" s="198">
        <f t="shared" si="28"/>
        <v>0</v>
      </c>
      <c r="BO9" s="198">
        <f t="shared" si="28"/>
        <v>0</v>
      </c>
      <c r="BP9" s="198" t="str">
        <f t="shared" si="29"/>
        <v>-</v>
      </c>
      <c r="BQ9" s="198" t="str">
        <f t="shared" si="30"/>
        <v>-</v>
      </c>
      <c r="BR9" s="198">
        <f t="shared" si="31"/>
        <v>0</v>
      </c>
      <c r="BS9" s="198">
        <f t="shared" si="31"/>
        <v>0</v>
      </c>
      <c r="BT9" s="198" t="str">
        <f t="shared" si="32"/>
        <v>-</v>
      </c>
      <c r="BU9" s="198" t="str">
        <f t="shared" si="33"/>
        <v>-</v>
      </c>
      <c r="BV9" s="198">
        <f t="shared" si="34"/>
        <v>0</v>
      </c>
      <c r="BW9" s="198">
        <f t="shared" si="34"/>
        <v>0</v>
      </c>
      <c r="BX9" s="198" t="str">
        <f t="shared" si="35"/>
        <v>-</v>
      </c>
      <c r="BY9" s="198" t="str">
        <f t="shared" si="36"/>
        <v>-</v>
      </c>
      <c r="BZ9" s="198">
        <f t="shared" si="37"/>
        <v>0</v>
      </c>
      <c r="CA9" s="198">
        <f t="shared" si="37"/>
        <v>0</v>
      </c>
      <c r="CB9" s="198" t="str">
        <f t="shared" si="38"/>
        <v>-</v>
      </c>
      <c r="CC9" s="198" t="str">
        <f t="shared" si="39"/>
        <v>-</v>
      </c>
      <c r="CD9" s="198">
        <f t="shared" si="40"/>
        <v>0</v>
      </c>
      <c r="CE9" s="198">
        <f t="shared" si="40"/>
        <v>0</v>
      </c>
      <c r="CF9" s="198" t="str">
        <f t="shared" si="41"/>
        <v>-</v>
      </c>
      <c r="CG9" s="198" t="str">
        <f t="shared" si="42"/>
        <v>-</v>
      </c>
      <c r="CH9" s="198">
        <f t="shared" si="43"/>
        <v>0</v>
      </c>
      <c r="CI9" s="198">
        <f t="shared" si="43"/>
        <v>0</v>
      </c>
      <c r="CJ9" s="198" t="str">
        <f t="shared" si="44"/>
        <v>-</v>
      </c>
      <c r="CK9" s="198" t="str">
        <f t="shared" si="45"/>
        <v>-</v>
      </c>
      <c r="CL9" s="198">
        <f t="shared" si="46"/>
        <v>0</v>
      </c>
      <c r="CM9" s="198">
        <f t="shared" si="46"/>
        <v>0</v>
      </c>
      <c r="CN9" s="198" t="str">
        <f t="shared" si="47"/>
        <v>-</v>
      </c>
      <c r="CO9" s="198" t="str">
        <f t="shared" si="48"/>
        <v>-</v>
      </c>
      <c r="CP9" s="198">
        <f t="shared" si="49"/>
        <v>0</v>
      </c>
      <c r="CQ9" s="198">
        <f t="shared" si="49"/>
        <v>0</v>
      </c>
      <c r="CR9" s="198" t="str">
        <f t="shared" si="50"/>
        <v>-</v>
      </c>
      <c r="CS9" s="198" t="str">
        <f t="shared" si="51"/>
        <v>-</v>
      </c>
      <c r="CT9" s="198">
        <f t="shared" si="52"/>
        <v>0</v>
      </c>
      <c r="CU9" s="198">
        <f t="shared" si="52"/>
        <v>0</v>
      </c>
      <c r="CV9" s="198" t="str">
        <f t="shared" si="53"/>
        <v>-</v>
      </c>
      <c r="CW9" s="198" t="str">
        <f t="shared" si="54"/>
        <v>-</v>
      </c>
      <c r="CX9" s="198">
        <f t="shared" si="55"/>
        <v>1126</v>
      </c>
      <c r="CY9" s="198">
        <f t="shared" si="55"/>
        <v>317616</v>
      </c>
      <c r="CZ9" s="198">
        <f t="shared" si="56"/>
        <v>282</v>
      </c>
      <c r="DA9" s="198">
        <f t="shared" si="57"/>
        <v>480</v>
      </c>
      <c r="DB9" s="198">
        <f t="shared" si="58"/>
        <v>25680</v>
      </c>
      <c r="DC9" s="198">
        <f t="shared" si="58"/>
        <v>1257744</v>
      </c>
      <c r="DD9" s="198">
        <f t="shared" si="59"/>
        <v>49</v>
      </c>
      <c r="DE9" s="198">
        <f t="shared" si="60"/>
        <v>83</v>
      </c>
      <c r="DF9" s="198">
        <f t="shared" si="61"/>
        <v>0</v>
      </c>
      <c r="DG9" s="198">
        <f t="shared" si="61"/>
        <v>0</v>
      </c>
      <c r="DH9" s="198" t="str">
        <f t="shared" si="62"/>
        <v>-</v>
      </c>
      <c r="DI9" s="198" t="str">
        <f t="shared" si="63"/>
        <v>-</v>
      </c>
      <c r="DJ9" s="198">
        <f t="shared" si="64"/>
        <v>0</v>
      </c>
      <c r="DK9" s="198">
        <f t="shared" si="64"/>
        <v>4032</v>
      </c>
      <c r="DL9" s="198">
        <f t="shared" si="64"/>
        <v>10772</v>
      </c>
      <c r="DM9" s="198">
        <f t="shared" si="64"/>
        <v>7935</v>
      </c>
      <c r="DN9" s="198">
        <f t="shared" si="64"/>
        <v>381</v>
      </c>
      <c r="DO9" s="198">
        <f t="shared" si="64"/>
        <v>10012</v>
      </c>
      <c r="DP9" s="198">
        <f t="shared" si="64"/>
        <v>65215893</v>
      </c>
      <c r="DQ9" s="198">
        <f t="shared" si="65"/>
        <v>6054</v>
      </c>
      <c r="DR9" s="198">
        <f t="shared" si="66"/>
        <v>13283</v>
      </c>
      <c r="DS9" s="198">
        <f t="shared" si="67"/>
        <v>56752943</v>
      </c>
      <c r="DT9" s="198">
        <f t="shared" si="68"/>
        <v>7152</v>
      </c>
      <c r="DU9" s="198">
        <f t="shared" si="69"/>
        <v>15222</v>
      </c>
      <c r="DV9" s="198">
        <f t="shared" si="70"/>
        <v>3718854</v>
      </c>
      <c r="DW9" s="198">
        <f t="shared" si="71"/>
        <v>9761</v>
      </c>
      <c r="DX9" s="198">
        <f t="shared" si="72"/>
        <v>18705</v>
      </c>
      <c r="DY9" s="198">
        <f t="shared" si="73"/>
        <v>107768648</v>
      </c>
      <c r="DZ9" s="198">
        <f t="shared" si="74"/>
        <v>10764</v>
      </c>
      <c r="EA9" s="198">
        <f t="shared" si="75"/>
        <v>22075</v>
      </c>
      <c r="EB9" s="202"/>
      <c r="EC9" s="198">
        <f t="shared" si="76"/>
        <v>11</v>
      </c>
      <c r="ED9" s="199">
        <f t="shared" si="81"/>
        <v>2017</v>
      </c>
      <c r="EE9" s="200">
        <f t="shared" si="82"/>
        <v>43040</v>
      </c>
      <c r="EF9" s="196">
        <f t="shared" si="83"/>
        <v>30</v>
      </c>
      <c r="EG9" s="195"/>
      <c r="EH9" s="198">
        <f t="shared" si="77"/>
        <v>632565</v>
      </c>
      <c r="EI9" s="198">
        <f t="shared" si="77"/>
        <v>0</v>
      </c>
      <c r="EJ9" s="198">
        <f t="shared" si="77"/>
        <v>40506540</v>
      </c>
      <c r="EK9" s="198">
        <f t="shared" si="77"/>
        <v>79055752</v>
      </c>
      <c r="EL9" s="198">
        <f t="shared" si="77"/>
        <v>41734587</v>
      </c>
      <c r="EM9" s="198">
        <f t="shared" si="77"/>
        <v>53690200</v>
      </c>
      <c r="EN9" s="198">
        <f t="shared" si="77"/>
        <v>827753558</v>
      </c>
      <c r="EO9" s="198">
        <f t="shared" si="77"/>
        <v>1100021684</v>
      </c>
      <c r="EP9" s="198">
        <f t="shared" si="77"/>
        <v>189087315</v>
      </c>
      <c r="EQ9" s="198">
        <f t="shared" si="77"/>
        <v>0</v>
      </c>
      <c r="ER9" s="198">
        <f t="shared" si="78"/>
        <v>0</v>
      </c>
      <c r="ES9" s="198">
        <f t="shared" si="78"/>
        <v>0</v>
      </c>
      <c r="ET9" s="198">
        <f t="shared" si="78"/>
        <v>0</v>
      </c>
      <c r="EU9" s="198">
        <f t="shared" si="78"/>
        <v>0</v>
      </c>
      <c r="EV9" s="198">
        <f t="shared" si="78"/>
        <v>0</v>
      </c>
      <c r="EW9" s="198">
        <f t="shared" si="78"/>
        <v>0</v>
      </c>
      <c r="EX9" s="198">
        <f t="shared" si="78"/>
        <v>0</v>
      </c>
      <c r="EY9" s="198">
        <f t="shared" si="78"/>
        <v>0</v>
      </c>
      <c r="EZ9" s="198">
        <f t="shared" si="78"/>
        <v>0</v>
      </c>
      <c r="FA9" s="198">
        <f t="shared" si="78"/>
        <v>0</v>
      </c>
      <c r="FB9" s="198">
        <f t="shared" si="79"/>
        <v>540856</v>
      </c>
      <c r="FC9" s="198">
        <f t="shared" si="79"/>
        <v>2124857</v>
      </c>
      <c r="FD9" s="198">
        <f t="shared" si="79"/>
        <v>143085852</v>
      </c>
      <c r="FE9" s="198">
        <f t="shared" si="79"/>
        <v>120789515</v>
      </c>
      <c r="FF9" s="198">
        <f t="shared" si="79"/>
        <v>7126658</v>
      </c>
      <c r="FG9" s="198">
        <f t="shared" si="79"/>
        <v>221010322</v>
      </c>
      <c r="FH9" s="191"/>
      <c r="FI9" s="298" t="s">
        <v>874</v>
      </c>
      <c r="FJ9" s="299" t="s">
        <v>728</v>
      </c>
      <c r="FK9" s="299" t="s">
        <v>865</v>
      </c>
      <c r="FL9" s="299"/>
      <c r="FM9" s="300" t="str">
        <f t="shared" si="85"/>
        <v>North West</v>
      </c>
    </row>
    <row r="10" spans="1:170" s="257" customFormat="1" x14ac:dyDescent="0.2">
      <c r="A10" s="263" t="str">
        <f t="shared" si="1"/>
        <v>2017-18DECEMBERENG</v>
      </c>
      <c r="B10" s="257" t="str">
        <f t="shared" si="80"/>
        <v>2017-18</v>
      </c>
      <c r="C10" s="257" t="s">
        <v>730</v>
      </c>
      <c r="D10" s="264" t="str">
        <f t="shared" si="84"/>
        <v>ENG</v>
      </c>
      <c r="F10" s="264" t="str">
        <f t="shared" si="2"/>
        <v>ENG</v>
      </c>
      <c r="H10" s="198">
        <f t="shared" si="3"/>
        <v>1075639</v>
      </c>
      <c r="I10" s="198">
        <f t="shared" si="3"/>
        <v>822396</v>
      </c>
      <c r="J10" s="198">
        <f t="shared" si="3"/>
        <v>18583950</v>
      </c>
      <c r="K10" s="198">
        <f t="shared" si="4"/>
        <v>23</v>
      </c>
      <c r="L10" s="198">
        <f t="shared" si="5"/>
        <v>6</v>
      </c>
      <c r="M10" s="198">
        <f t="shared" si="6"/>
        <v>0</v>
      </c>
      <c r="N10" s="198">
        <f t="shared" si="7"/>
        <v>97</v>
      </c>
      <c r="O10" s="198">
        <f t="shared" si="8"/>
        <v>165</v>
      </c>
      <c r="P10" s="198" t="s">
        <v>717</v>
      </c>
      <c r="Q10" s="198">
        <f t="shared" si="9"/>
        <v>0</v>
      </c>
      <c r="R10" s="198">
        <f t="shared" si="9"/>
        <v>0</v>
      </c>
      <c r="S10" s="198">
        <f t="shared" si="9"/>
        <v>0</v>
      </c>
      <c r="T10" s="198">
        <f t="shared" si="9"/>
        <v>746767</v>
      </c>
      <c r="U10" s="198">
        <f t="shared" si="9"/>
        <v>63476</v>
      </c>
      <c r="V10" s="198">
        <f t="shared" si="9"/>
        <v>43136</v>
      </c>
      <c r="W10" s="198">
        <f t="shared" si="9"/>
        <v>394375</v>
      </c>
      <c r="X10" s="198">
        <f t="shared" si="9"/>
        <v>179315</v>
      </c>
      <c r="Y10" s="198">
        <f t="shared" si="9"/>
        <v>19616</v>
      </c>
      <c r="Z10" s="198">
        <f t="shared" si="9"/>
        <v>33766080</v>
      </c>
      <c r="AA10" s="198">
        <f t="shared" si="10"/>
        <v>532</v>
      </c>
      <c r="AB10" s="198">
        <f t="shared" si="11"/>
        <v>924</v>
      </c>
      <c r="AC10" s="198">
        <f t="shared" si="12"/>
        <v>37335863</v>
      </c>
      <c r="AD10" s="198">
        <f t="shared" si="13"/>
        <v>866</v>
      </c>
      <c r="AE10" s="198">
        <f t="shared" si="14"/>
        <v>1644</v>
      </c>
      <c r="AF10" s="198">
        <f t="shared" si="15"/>
        <v>700432478</v>
      </c>
      <c r="AG10" s="198">
        <f t="shared" si="16"/>
        <v>1776</v>
      </c>
      <c r="AH10" s="198">
        <f t="shared" si="17"/>
        <v>3779</v>
      </c>
      <c r="AI10" s="198">
        <f t="shared" si="18"/>
        <v>850077955</v>
      </c>
      <c r="AJ10" s="198">
        <f t="shared" si="19"/>
        <v>4741</v>
      </c>
      <c r="AK10" s="198">
        <f t="shared" si="20"/>
        <v>11208</v>
      </c>
      <c r="AL10" s="198">
        <f t="shared" si="21"/>
        <v>125586980</v>
      </c>
      <c r="AM10" s="198">
        <f t="shared" si="22"/>
        <v>6402</v>
      </c>
      <c r="AN10" s="198">
        <f t="shared" si="23"/>
        <v>14929</v>
      </c>
      <c r="AO10" s="198">
        <f t="shared" si="24"/>
        <v>50406</v>
      </c>
      <c r="AP10" s="198">
        <f t="shared" si="24"/>
        <v>4769</v>
      </c>
      <c r="AQ10" s="198">
        <f t="shared" si="24"/>
        <v>16714</v>
      </c>
      <c r="AR10" s="198">
        <f t="shared" si="24"/>
        <v>25700</v>
      </c>
      <c r="AS10" s="198">
        <f t="shared" si="24"/>
        <v>4259</v>
      </c>
      <c r="AT10" s="198">
        <f t="shared" si="24"/>
        <v>24664</v>
      </c>
      <c r="AU10" s="198">
        <f t="shared" si="24"/>
        <v>9760</v>
      </c>
      <c r="AV10" s="198">
        <f t="shared" si="24"/>
        <v>429337</v>
      </c>
      <c r="AW10" s="198">
        <f t="shared" si="24"/>
        <v>42051</v>
      </c>
      <c r="AX10" s="198">
        <f t="shared" si="24"/>
        <v>224973</v>
      </c>
      <c r="AY10" s="198">
        <f t="shared" si="25"/>
        <v>696361</v>
      </c>
      <c r="AZ10" s="198">
        <f t="shared" si="25"/>
        <v>134720</v>
      </c>
      <c r="BA10" s="198">
        <f t="shared" si="25"/>
        <v>105374</v>
      </c>
      <c r="BB10" s="198">
        <f t="shared" si="25"/>
        <v>85501</v>
      </c>
      <c r="BC10" s="198">
        <f t="shared" si="25"/>
        <v>72038</v>
      </c>
      <c r="BD10" s="198">
        <f t="shared" si="25"/>
        <v>564277</v>
      </c>
      <c r="BE10" s="198">
        <f t="shared" si="25"/>
        <v>452251</v>
      </c>
      <c r="BF10" s="198">
        <f t="shared" si="25"/>
        <v>296333</v>
      </c>
      <c r="BG10" s="198">
        <f t="shared" si="25"/>
        <v>199062</v>
      </c>
      <c r="BH10" s="198">
        <f t="shared" si="25"/>
        <v>34550</v>
      </c>
      <c r="BI10" s="198">
        <f t="shared" si="25"/>
        <v>21348</v>
      </c>
      <c r="BJ10" s="198">
        <f t="shared" si="25"/>
        <v>0</v>
      </c>
      <c r="BK10" s="198">
        <f t="shared" si="25"/>
        <v>0</v>
      </c>
      <c r="BL10" s="198" t="str">
        <f t="shared" si="26"/>
        <v>-</v>
      </c>
      <c r="BM10" s="198" t="str">
        <f t="shared" si="27"/>
        <v>-</v>
      </c>
      <c r="BN10" s="198">
        <f t="shared" si="28"/>
        <v>0</v>
      </c>
      <c r="BO10" s="198">
        <f t="shared" si="28"/>
        <v>0</v>
      </c>
      <c r="BP10" s="198" t="str">
        <f t="shared" si="29"/>
        <v>-</v>
      </c>
      <c r="BQ10" s="198" t="str">
        <f t="shared" si="30"/>
        <v>-</v>
      </c>
      <c r="BR10" s="198">
        <f t="shared" si="31"/>
        <v>0</v>
      </c>
      <c r="BS10" s="198">
        <f t="shared" si="31"/>
        <v>0</v>
      </c>
      <c r="BT10" s="198" t="str">
        <f t="shared" si="32"/>
        <v>-</v>
      </c>
      <c r="BU10" s="198" t="str">
        <f t="shared" si="33"/>
        <v>-</v>
      </c>
      <c r="BV10" s="198">
        <f t="shared" si="34"/>
        <v>0</v>
      </c>
      <c r="BW10" s="198">
        <f t="shared" si="34"/>
        <v>0</v>
      </c>
      <c r="BX10" s="198" t="str">
        <f t="shared" si="35"/>
        <v>-</v>
      </c>
      <c r="BY10" s="198" t="str">
        <f t="shared" si="36"/>
        <v>-</v>
      </c>
      <c r="BZ10" s="198">
        <f t="shared" si="37"/>
        <v>0</v>
      </c>
      <c r="CA10" s="198">
        <f t="shared" si="37"/>
        <v>0</v>
      </c>
      <c r="CB10" s="198" t="str">
        <f t="shared" si="38"/>
        <v>-</v>
      </c>
      <c r="CC10" s="198" t="str">
        <f t="shared" si="39"/>
        <v>-</v>
      </c>
      <c r="CD10" s="198">
        <f t="shared" si="40"/>
        <v>0</v>
      </c>
      <c r="CE10" s="198">
        <f t="shared" si="40"/>
        <v>0</v>
      </c>
      <c r="CF10" s="198" t="str">
        <f t="shared" si="41"/>
        <v>-</v>
      </c>
      <c r="CG10" s="198" t="str">
        <f t="shared" si="42"/>
        <v>-</v>
      </c>
      <c r="CH10" s="198">
        <f t="shared" si="43"/>
        <v>0</v>
      </c>
      <c r="CI10" s="198">
        <f t="shared" si="43"/>
        <v>0</v>
      </c>
      <c r="CJ10" s="198" t="str">
        <f t="shared" si="44"/>
        <v>-</v>
      </c>
      <c r="CK10" s="198" t="str">
        <f t="shared" si="45"/>
        <v>-</v>
      </c>
      <c r="CL10" s="198">
        <f t="shared" si="46"/>
        <v>0</v>
      </c>
      <c r="CM10" s="198">
        <f t="shared" si="46"/>
        <v>0</v>
      </c>
      <c r="CN10" s="198" t="str">
        <f t="shared" si="47"/>
        <v>-</v>
      </c>
      <c r="CO10" s="198" t="str">
        <f t="shared" si="48"/>
        <v>-</v>
      </c>
      <c r="CP10" s="198">
        <f t="shared" si="49"/>
        <v>0</v>
      </c>
      <c r="CQ10" s="198">
        <f t="shared" si="49"/>
        <v>0</v>
      </c>
      <c r="CR10" s="198" t="str">
        <f t="shared" si="50"/>
        <v>-</v>
      </c>
      <c r="CS10" s="198" t="str">
        <f t="shared" si="51"/>
        <v>-</v>
      </c>
      <c r="CT10" s="198">
        <f t="shared" si="52"/>
        <v>0</v>
      </c>
      <c r="CU10" s="198">
        <f t="shared" si="52"/>
        <v>0</v>
      </c>
      <c r="CV10" s="198" t="str">
        <f t="shared" si="53"/>
        <v>-</v>
      </c>
      <c r="CW10" s="198" t="str">
        <f t="shared" si="54"/>
        <v>-</v>
      </c>
      <c r="CX10" s="198">
        <f t="shared" si="55"/>
        <v>2021</v>
      </c>
      <c r="CY10" s="198">
        <f t="shared" si="55"/>
        <v>579615</v>
      </c>
      <c r="CZ10" s="198">
        <f t="shared" si="56"/>
        <v>287</v>
      </c>
      <c r="DA10" s="198">
        <f t="shared" si="57"/>
        <v>492</v>
      </c>
      <c r="DB10" s="198">
        <f t="shared" si="58"/>
        <v>31971</v>
      </c>
      <c r="DC10" s="198">
        <f t="shared" si="58"/>
        <v>1772378</v>
      </c>
      <c r="DD10" s="198">
        <f t="shared" si="59"/>
        <v>55</v>
      </c>
      <c r="DE10" s="198">
        <f t="shared" si="60"/>
        <v>109</v>
      </c>
      <c r="DF10" s="198">
        <f t="shared" si="61"/>
        <v>0</v>
      </c>
      <c r="DG10" s="198">
        <f t="shared" si="61"/>
        <v>0</v>
      </c>
      <c r="DH10" s="198" t="str">
        <f t="shared" si="62"/>
        <v>-</v>
      </c>
      <c r="DI10" s="198" t="str">
        <f t="shared" si="63"/>
        <v>-</v>
      </c>
      <c r="DJ10" s="198">
        <f t="shared" si="64"/>
        <v>0</v>
      </c>
      <c r="DK10" s="198">
        <f t="shared" si="64"/>
        <v>3942</v>
      </c>
      <c r="DL10" s="198">
        <f t="shared" si="64"/>
        <v>7774</v>
      </c>
      <c r="DM10" s="198">
        <f t="shared" si="64"/>
        <v>8878</v>
      </c>
      <c r="DN10" s="198">
        <f t="shared" si="64"/>
        <v>291</v>
      </c>
      <c r="DO10" s="198">
        <f t="shared" si="64"/>
        <v>11838</v>
      </c>
      <c r="DP10" s="198">
        <f t="shared" si="64"/>
        <v>52971271</v>
      </c>
      <c r="DQ10" s="198">
        <f t="shared" si="65"/>
        <v>6814</v>
      </c>
      <c r="DR10" s="198">
        <f t="shared" si="66"/>
        <v>15006</v>
      </c>
      <c r="DS10" s="198">
        <f t="shared" si="67"/>
        <v>77056076</v>
      </c>
      <c r="DT10" s="198">
        <f t="shared" si="68"/>
        <v>8679</v>
      </c>
      <c r="DU10" s="198">
        <f t="shared" si="69"/>
        <v>18277</v>
      </c>
      <c r="DV10" s="198">
        <f t="shared" si="70"/>
        <v>2999810</v>
      </c>
      <c r="DW10" s="198">
        <f t="shared" si="71"/>
        <v>10309</v>
      </c>
      <c r="DX10" s="198">
        <f t="shared" si="72"/>
        <v>20164</v>
      </c>
      <c r="DY10" s="198">
        <f t="shared" si="73"/>
        <v>142738680</v>
      </c>
      <c r="DZ10" s="198">
        <f t="shared" si="74"/>
        <v>12058</v>
      </c>
      <c r="EA10" s="198">
        <f t="shared" si="75"/>
        <v>25471</v>
      </c>
      <c r="EB10" s="202"/>
      <c r="EC10" s="198">
        <f t="shared" si="76"/>
        <v>12</v>
      </c>
      <c r="ED10" s="199">
        <f t="shared" si="81"/>
        <v>2017</v>
      </c>
      <c r="EE10" s="200">
        <f t="shared" si="82"/>
        <v>43070</v>
      </c>
      <c r="EF10" s="196">
        <f t="shared" si="83"/>
        <v>31</v>
      </c>
      <c r="EG10" s="195"/>
      <c r="EH10" s="198">
        <f t="shared" si="77"/>
        <v>5129152</v>
      </c>
      <c r="EI10" s="198">
        <f t="shared" si="77"/>
        <v>0</v>
      </c>
      <c r="EJ10" s="198">
        <f t="shared" si="77"/>
        <v>79513726</v>
      </c>
      <c r="EK10" s="198">
        <f t="shared" si="77"/>
        <v>135519987</v>
      </c>
      <c r="EL10" s="198">
        <f t="shared" si="77"/>
        <v>58652554</v>
      </c>
      <c r="EM10" s="198">
        <f t="shared" si="77"/>
        <v>70912596</v>
      </c>
      <c r="EN10" s="198">
        <f t="shared" si="77"/>
        <v>1490351974</v>
      </c>
      <c r="EO10" s="198">
        <f t="shared" si="77"/>
        <v>2009721685</v>
      </c>
      <c r="EP10" s="198">
        <f t="shared" si="77"/>
        <v>292854170</v>
      </c>
      <c r="EQ10" s="198">
        <f t="shared" si="77"/>
        <v>0</v>
      </c>
      <c r="ER10" s="198">
        <f t="shared" si="78"/>
        <v>0</v>
      </c>
      <c r="ES10" s="198">
        <f t="shared" si="78"/>
        <v>0</v>
      </c>
      <c r="ET10" s="198">
        <f t="shared" si="78"/>
        <v>0</v>
      </c>
      <c r="EU10" s="198">
        <f t="shared" si="78"/>
        <v>0</v>
      </c>
      <c r="EV10" s="198">
        <f t="shared" si="78"/>
        <v>0</v>
      </c>
      <c r="EW10" s="198">
        <f t="shared" si="78"/>
        <v>0</v>
      </c>
      <c r="EX10" s="198">
        <f t="shared" si="78"/>
        <v>0</v>
      </c>
      <c r="EY10" s="198">
        <f t="shared" si="78"/>
        <v>0</v>
      </c>
      <c r="EZ10" s="198">
        <f t="shared" si="78"/>
        <v>0</v>
      </c>
      <c r="FA10" s="198">
        <f t="shared" si="78"/>
        <v>0</v>
      </c>
      <c r="FB10" s="198">
        <f t="shared" si="79"/>
        <v>994380</v>
      </c>
      <c r="FC10" s="198">
        <f t="shared" si="79"/>
        <v>3480409</v>
      </c>
      <c r="FD10" s="198">
        <f t="shared" si="79"/>
        <v>116654461</v>
      </c>
      <c r="FE10" s="198">
        <f t="shared" si="79"/>
        <v>162267085</v>
      </c>
      <c r="FF10" s="198">
        <f t="shared" si="79"/>
        <v>5867660</v>
      </c>
      <c r="FG10" s="198">
        <f t="shared" si="79"/>
        <v>301529846</v>
      </c>
      <c r="FH10" s="191"/>
      <c r="FI10" s="298" t="s">
        <v>873</v>
      </c>
      <c r="FJ10" s="299" t="s">
        <v>863</v>
      </c>
      <c r="FK10" s="299" t="s">
        <v>866</v>
      </c>
      <c r="FL10" s="299"/>
      <c r="FM10" s="300" t="str">
        <f t="shared" si="85"/>
        <v>Midlands</v>
      </c>
    </row>
    <row r="11" spans="1:170" s="257" customFormat="1" x14ac:dyDescent="0.2">
      <c r="A11" s="263" t="str">
        <f t="shared" si="1"/>
        <v>2017-18JANUARYENG</v>
      </c>
      <c r="B11" s="257" t="str">
        <f t="shared" si="80"/>
        <v>2017-18</v>
      </c>
      <c r="C11" s="257" t="s">
        <v>767</v>
      </c>
      <c r="D11" s="264" t="str">
        <f t="shared" si="84"/>
        <v>ENG</v>
      </c>
      <c r="F11" s="264" t="str">
        <f t="shared" si="2"/>
        <v>ENG</v>
      </c>
      <c r="H11" s="198">
        <f t="shared" si="3"/>
        <v>983747</v>
      </c>
      <c r="I11" s="198">
        <f t="shared" si="3"/>
        <v>727947</v>
      </c>
      <c r="J11" s="198">
        <f t="shared" si="3"/>
        <v>8142916</v>
      </c>
      <c r="K11" s="198">
        <f t="shared" si="4"/>
        <v>11</v>
      </c>
      <c r="L11" s="198">
        <f t="shared" si="5"/>
        <v>1</v>
      </c>
      <c r="M11" s="198">
        <f t="shared" si="6"/>
        <v>0</v>
      </c>
      <c r="N11" s="198">
        <f t="shared" si="7"/>
        <v>59</v>
      </c>
      <c r="O11" s="198">
        <f t="shared" si="8"/>
        <v>123</v>
      </c>
      <c r="P11" s="198" t="s">
        <v>717</v>
      </c>
      <c r="Q11" s="198">
        <f t="shared" si="9"/>
        <v>0</v>
      </c>
      <c r="R11" s="198">
        <f t="shared" si="9"/>
        <v>0</v>
      </c>
      <c r="S11" s="198">
        <f t="shared" si="9"/>
        <v>0</v>
      </c>
      <c r="T11" s="198">
        <f t="shared" si="9"/>
        <v>714166</v>
      </c>
      <c r="U11" s="198">
        <f t="shared" si="9"/>
        <v>60170</v>
      </c>
      <c r="V11" s="198">
        <f t="shared" si="9"/>
        <v>40663</v>
      </c>
      <c r="W11" s="198">
        <f t="shared" si="9"/>
        <v>373093</v>
      </c>
      <c r="X11" s="198">
        <f t="shared" si="9"/>
        <v>177982</v>
      </c>
      <c r="Y11" s="198">
        <f t="shared" si="9"/>
        <v>20024</v>
      </c>
      <c r="Z11" s="198">
        <f t="shared" si="9"/>
        <v>30034837</v>
      </c>
      <c r="AA11" s="198">
        <f t="shared" si="10"/>
        <v>499</v>
      </c>
      <c r="AB11" s="198">
        <f t="shared" si="11"/>
        <v>869</v>
      </c>
      <c r="AC11" s="198">
        <f t="shared" si="12"/>
        <v>33694074</v>
      </c>
      <c r="AD11" s="198">
        <f t="shared" si="13"/>
        <v>829</v>
      </c>
      <c r="AE11" s="198">
        <f t="shared" si="14"/>
        <v>1566</v>
      </c>
      <c r="AF11" s="198">
        <f t="shared" si="15"/>
        <v>583552937</v>
      </c>
      <c r="AG11" s="198">
        <f t="shared" si="16"/>
        <v>1564</v>
      </c>
      <c r="AH11" s="198">
        <f t="shared" si="17"/>
        <v>3333</v>
      </c>
      <c r="AI11" s="198">
        <f t="shared" si="18"/>
        <v>673175414</v>
      </c>
      <c r="AJ11" s="198">
        <f t="shared" si="19"/>
        <v>3782</v>
      </c>
      <c r="AK11" s="198">
        <f t="shared" si="20"/>
        <v>8897</v>
      </c>
      <c r="AL11" s="198">
        <f t="shared" si="21"/>
        <v>105066910</v>
      </c>
      <c r="AM11" s="198">
        <f t="shared" si="22"/>
        <v>5247</v>
      </c>
      <c r="AN11" s="198">
        <f t="shared" si="23"/>
        <v>11761</v>
      </c>
      <c r="AO11" s="198">
        <f t="shared" si="24"/>
        <v>39691</v>
      </c>
      <c r="AP11" s="198">
        <f t="shared" si="24"/>
        <v>3836</v>
      </c>
      <c r="AQ11" s="198">
        <f t="shared" si="24"/>
        <v>14073</v>
      </c>
      <c r="AR11" s="198">
        <f t="shared" si="24"/>
        <v>20533</v>
      </c>
      <c r="AS11" s="198">
        <f t="shared" si="24"/>
        <v>2631</v>
      </c>
      <c r="AT11" s="198">
        <f t="shared" si="24"/>
        <v>19151</v>
      </c>
      <c r="AU11" s="198">
        <f t="shared" si="24"/>
        <v>5138</v>
      </c>
      <c r="AV11" s="198">
        <f t="shared" si="24"/>
        <v>420002</v>
      </c>
      <c r="AW11" s="198">
        <f t="shared" si="24"/>
        <v>40170</v>
      </c>
      <c r="AX11" s="198">
        <f t="shared" si="24"/>
        <v>214303</v>
      </c>
      <c r="AY11" s="198">
        <f t="shared" si="25"/>
        <v>674475</v>
      </c>
      <c r="AZ11" s="198">
        <f t="shared" si="25"/>
        <v>129158</v>
      </c>
      <c r="BA11" s="198">
        <f t="shared" si="25"/>
        <v>101117</v>
      </c>
      <c r="BB11" s="198">
        <f t="shared" si="25"/>
        <v>81732</v>
      </c>
      <c r="BC11" s="198">
        <f t="shared" si="25"/>
        <v>68856</v>
      </c>
      <c r="BD11" s="198">
        <f t="shared" si="25"/>
        <v>524983</v>
      </c>
      <c r="BE11" s="198">
        <f t="shared" si="25"/>
        <v>424920</v>
      </c>
      <c r="BF11" s="198">
        <f t="shared" si="25"/>
        <v>287369</v>
      </c>
      <c r="BG11" s="198">
        <f t="shared" si="25"/>
        <v>196303</v>
      </c>
      <c r="BH11" s="198">
        <f t="shared" si="25"/>
        <v>34819</v>
      </c>
      <c r="BI11" s="198">
        <f t="shared" si="25"/>
        <v>21754</v>
      </c>
      <c r="BJ11" s="198">
        <f t="shared" si="25"/>
        <v>0</v>
      </c>
      <c r="BK11" s="198">
        <f t="shared" si="25"/>
        <v>0</v>
      </c>
      <c r="BL11" s="198" t="str">
        <f t="shared" si="26"/>
        <v>-</v>
      </c>
      <c r="BM11" s="198" t="str">
        <f t="shared" si="27"/>
        <v>-</v>
      </c>
      <c r="BN11" s="198">
        <f t="shared" si="28"/>
        <v>0</v>
      </c>
      <c r="BO11" s="198">
        <f t="shared" si="28"/>
        <v>0</v>
      </c>
      <c r="BP11" s="198" t="str">
        <f t="shared" si="29"/>
        <v>-</v>
      </c>
      <c r="BQ11" s="198" t="str">
        <f t="shared" si="30"/>
        <v>-</v>
      </c>
      <c r="BR11" s="198">
        <f t="shared" si="31"/>
        <v>0</v>
      </c>
      <c r="BS11" s="198">
        <f t="shared" si="31"/>
        <v>0</v>
      </c>
      <c r="BT11" s="198" t="str">
        <f t="shared" si="32"/>
        <v>-</v>
      </c>
      <c r="BU11" s="198" t="str">
        <f t="shared" si="33"/>
        <v>-</v>
      </c>
      <c r="BV11" s="198">
        <f t="shared" si="34"/>
        <v>0</v>
      </c>
      <c r="BW11" s="198">
        <f t="shared" si="34"/>
        <v>0</v>
      </c>
      <c r="BX11" s="198" t="str">
        <f t="shared" si="35"/>
        <v>-</v>
      </c>
      <c r="BY11" s="198" t="str">
        <f t="shared" si="36"/>
        <v>-</v>
      </c>
      <c r="BZ11" s="198">
        <f t="shared" si="37"/>
        <v>0</v>
      </c>
      <c r="CA11" s="198">
        <f t="shared" si="37"/>
        <v>0</v>
      </c>
      <c r="CB11" s="198" t="str">
        <f t="shared" si="38"/>
        <v>-</v>
      </c>
      <c r="CC11" s="198" t="str">
        <f t="shared" si="39"/>
        <v>-</v>
      </c>
      <c r="CD11" s="198">
        <f t="shared" si="40"/>
        <v>0</v>
      </c>
      <c r="CE11" s="198">
        <f t="shared" si="40"/>
        <v>0</v>
      </c>
      <c r="CF11" s="198" t="str">
        <f t="shared" si="41"/>
        <v>-</v>
      </c>
      <c r="CG11" s="198" t="str">
        <f t="shared" si="42"/>
        <v>-</v>
      </c>
      <c r="CH11" s="198">
        <f t="shared" si="43"/>
        <v>0</v>
      </c>
      <c r="CI11" s="198">
        <f t="shared" si="43"/>
        <v>0</v>
      </c>
      <c r="CJ11" s="198" t="str">
        <f t="shared" si="44"/>
        <v>-</v>
      </c>
      <c r="CK11" s="198" t="str">
        <f t="shared" si="45"/>
        <v>-</v>
      </c>
      <c r="CL11" s="198">
        <f t="shared" si="46"/>
        <v>0</v>
      </c>
      <c r="CM11" s="198">
        <f t="shared" si="46"/>
        <v>0</v>
      </c>
      <c r="CN11" s="198" t="str">
        <f t="shared" si="47"/>
        <v>-</v>
      </c>
      <c r="CO11" s="198" t="str">
        <f t="shared" si="48"/>
        <v>-</v>
      </c>
      <c r="CP11" s="198">
        <f t="shared" si="49"/>
        <v>0</v>
      </c>
      <c r="CQ11" s="198">
        <f t="shared" si="49"/>
        <v>0</v>
      </c>
      <c r="CR11" s="198" t="str">
        <f t="shared" si="50"/>
        <v>-</v>
      </c>
      <c r="CS11" s="198" t="str">
        <f t="shared" si="51"/>
        <v>-</v>
      </c>
      <c r="CT11" s="198">
        <f t="shared" si="52"/>
        <v>0</v>
      </c>
      <c r="CU11" s="198">
        <f t="shared" si="52"/>
        <v>0</v>
      </c>
      <c r="CV11" s="198" t="str">
        <f t="shared" si="53"/>
        <v>-</v>
      </c>
      <c r="CW11" s="198" t="str">
        <f t="shared" si="54"/>
        <v>-</v>
      </c>
      <c r="CX11" s="198">
        <f t="shared" si="55"/>
        <v>1914</v>
      </c>
      <c r="CY11" s="198">
        <f t="shared" si="55"/>
        <v>534779</v>
      </c>
      <c r="CZ11" s="198">
        <f t="shared" si="56"/>
        <v>279</v>
      </c>
      <c r="DA11" s="198">
        <f t="shared" si="57"/>
        <v>456</v>
      </c>
      <c r="DB11" s="198">
        <f t="shared" si="58"/>
        <v>31254</v>
      </c>
      <c r="DC11" s="198">
        <f t="shared" si="58"/>
        <v>1434142</v>
      </c>
      <c r="DD11" s="198">
        <f t="shared" si="59"/>
        <v>46</v>
      </c>
      <c r="DE11" s="198">
        <f t="shared" si="60"/>
        <v>89</v>
      </c>
      <c r="DF11" s="198">
        <f t="shared" si="61"/>
        <v>0</v>
      </c>
      <c r="DG11" s="198">
        <f t="shared" si="61"/>
        <v>0</v>
      </c>
      <c r="DH11" s="198" t="str">
        <f t="shared" si="62"/>
        <v>-</v>
      </c>
      <c r="DI11" s="198" t="str">
        <f t="shared" si="63"/>
        <v>-</v>
      </c>
      <c r="DJ11" s="198">
        <f t="shared" si="64"/>
        <v>0</v>
      </c>
      <c r="DK11" s="198">
        <f t="shared" si="64"/>
        <v>8349</v>
      </c>
      <c r="DL11" s="198">
        <f t="shared" si="64"/>
        <v>8599</v>
      </c>
      <c r="DM11" s="198">
        <f t="shared" si="64"/>
        <v>10318</v>
      </c>
      <c r="DN11" s="198">
        <f t="shared" si="64"/>
        <v>319</v>
      </c>
      <c r="DO11" s="198">
        <f t="shared" si="64"/>
        <v>12967</v>
      </c>
      <c r="DP11" s="198">
        <f t="shared" si="64"/>
        <v>47485343</v>
      </c>
      <c r="DQ11" s="198">
        <f t="shared" si="65"/>
        <v>5522</v>
      </c>
      <c r="DR11" s="198">
        <f t="shared" si="66"/>
        <v>11647</v>
      </c>
      <c r="DS11" s="198">
        <f t="shared" si="67"/>
        <v>71457475</v>
      </c>
      <c r="DT11" s="198">
        <f t="shared" si="68"/>
        <v>6926</v>
      </c>
      <c r="DU11" s="198">
        <f t="shared" si="69"/>
        <v>14410</v>
      </c>
      <c r="DV11" s="198">
        <f t="shared" si="70"/>
        <v>2813979</v>
      </c>
      <c r="DW11" s="198">
        <f t="shared" si="71"/>
        <v>8821</v>
      </c>
      <c r="DX11" s="198">
        <f t="shared" si="72"/>
        <v>18952</v>
      </c>
      <c r="DY11" s="198">
        <f t="shared" si="73"/>
        <v>128987706</v>
      </c>
      <c r="DZ11" s="198">
        <f t="shared" si="74"/>
        <v>9947</v>
      </c>
      <c r="EA11" s="198">
        <f t="shared" si="75"/>
        <v>21022</v>
      </c>
      <c r="EB11" s="202"/>
      <c r="EC11" s="198">
        <f t="shared" si="76"/>
        <v>1</v>
      </c>
      <c r="ED11" s="199">
        <f t="shared" si="81"/>
        <v>2018</v>
      </c>
      <c r="EE11" s="200">
        <f t="shared" si="82"/>
        <v>43101</v>
      </c>
      <c r="EF11" s="196">
        <f t="shared" si="83"/>
        <v>31</v>
      </c>
      <c r="EG11" s="195"/>
      <c r="EH11" s="198">
        <f t="shared" si="77"/>
        <v>1005553</v>
      </c>
      <c r="EI11" s="198">
        <f t="shared" si="77"/>
        <v>0</v>
      </c>
      <c r="EJ11" s="198">
        <f t="shared" si="77"/>
        <v>42884949</v>
      </c>
      <c r="EK11" s="198">
        <f t="shared" si="77"/>
        <v>89573199</v>
      </c>
      <c r="EL11" s="198">
        <f t="shared" si="77"/>
        <v>52265204</v>
      </c>
      <c r="EM11" s="198">
        <f t="shared" si="77"/>
        <v>63673199</v>
      </c>
      <c r="EN11" s="198">
        <f t="shared" si="77"/>
        <v>1243445994</v>
      </c>
      <c r="EO11" s="198">
        <f t="shared" si="77"/>
        <v>1583589330</v>
      </c>
      <c r="EP11" s="198">
        <f t="shared" si="77"/>
        <v>235499129</v>
      </c>
      <c r="EQ11" s="198">
        <f t="shared" si="77"/>
        <v>0</v>
      </c>
      <c r="ER11" s="198">
        <f t="shared" si="78"/>
        <v>0</v>
      </c>
      <c r="ES11" s="198">
        <f t="shared" si="78"/>
        <v>0</v>
      </c>
      <c r="ET11" s="198">
        <f t="shared" si="78"/>
        <v>0</v>
      </c>
      <c r="EU11" s="198">
        <f t="shared" si="78"/>
        <v>0</v>
      </c>
      <c r="EV11" s="198">
        <f t="shared" si="78"/>
        <v>0</v>
      </c>
      <c r="EW11" s="198">
        <f t="shared" si="78"/>
        <v>0</v>
      </c>
      <c r="EX11" s="198">
        <f t="shared" si="78"/>
        <v>0</v>
      </c>
      <c r="EY11" s="198">
        <f t="shared" si="78"/>
        <v>0</v>
      </c>
      <c r="EZ11" s="198">
        <f t="shared" si="78"/>
        <v>0</v>
      </c>
      <c r="FA11" s="198">
        <f t="shared" si="78"/>
        <v>0</v>
      </c>
      <c r="FB11" s="198">
        <f t="shared" si="79"/>
        <v>871872</v>
      </c>
      <c r="FC11" s="198">
        <f t="shared" si="79"/>
        <v>2789653</v>
      </c>
      <c r="FD11" s="198">
        <f t="shared" si="79"/>
        <v>100153534</v>
      </c>
      <c r="FE11" s="198">
        <f t="shared" si="79"/>
        <v>148681364</v>
      </c>
      <c r="FF11" s="198">
        <f t="shared" si="79"/>
        <v>6045793</v>
      </c>
      <c r="FG11" s="198">
        <f t="shared" si="79"/>
        <v>272595557</v>
      </c>
      <c r="FH11" s="191"/>
      <c r="FI11" s="298" t="s">
        <v>872</v>
      </c>
      <c r="FJ11" s="299" t="s">
        <v>729</v>
      </c>
      <c r="FK11" s="299" t="s">
        <v>867</v>
      </c>
      <c r="FL11" s="299"/>
      <c r="FM11" s="300" t="str">
        <f t="shared" si="85"/>
        <v>East of England</v>
      </c>
    </row>
    <row r="12" spans="1:170" s="257" customFormat="1" x14ac:dyDescent="0.2">
      <c r="A12" s="263" t="str">
        <f t="shared" ref="A12" si="86">B12&amp;C12&amp;D12</f>
        <v>2017-18FEBRUARYENG</v>
      </c>
      <c r="B12" s="257" t="str">
        <f t="shared" si="80"/>
        <v>2017-18</v>
      </c>
      <c r="C12" s="257" t="s">
        <v>771</v>
      </c>
      <c r="D12" s="264" t="str">
        <f t="shared" si="84"/>
        <v>ENG</v>
      </c>
      <c r="F12" s="264" t="str">
        <f t="shared" si="2"/>
        <v>ENG</v>
      </c>
      <c r="H12" s="198">
        <f t="shared" si="3"/>
        <v>900323</v>
      </c>
      <c r="I12" s="198">
        <f t="shared" si="3"/>
        <v>672523</v>
      </c>
      <c r="J12" s="198">
        <f t="shared" si="3"/>
        <v>8751856</v>
      </c>
      <c r="K12" s="198">
        <f t="shared" si="4"/>
        <v>13</v>
      </c>
      <c r="L12" s="198">
        <f t="shared" si="5"/>
        <v>1</v>
      </c>
      <c r="M12" s="198">
        <f t="shared" si="6"/>
        <v>0</v>
      </c>
      <c r="N12" s="198">
        <f t="shared" si="7"/>
        <v>67</v>
      </c>
      <c r="O12" s="198">
        <f t="shared" si="8"/>
        <v>127</v>
      </c>
      <c r="P12" s="198" t="s">
        <v>717</v>
      </c>
      <c r="Q12" s="198">
        <f t="shared" si="9"/>
        <v>0</v>
      </c>
      <c r="R12" s="198">
        <f t="shared" si="9"/>
        <v>0</v>
      </c>
      <c r="S12" s="198">
        <f t="shared" si="9"/>
        <v>0</v>
      </c>
      <c r="T12" s="198">
        <f t="shared" si="9"/>
        <v>633772</v>
      </c>
      <c r="U12" s="198">
        <f t="shared" si="9"/>
        <v>52766</v>
      </c>
      <c r="V12" s="198">
        <f t="shared" si="9"/>
        <v>36035</v>
      </c>
      <c r="W12" s="198">
        <f t="shared" si="9"/>
        <v>328216</v>
      </c>
      <c r="X12" s="198">
        <f t="shared" si="9"/>
        <v>162470</v>
      </c>
      <c r="Y12" s="198">
        <f t="shared" si="9"/>
        <v>17534</v>
      </c>
      <c r="Z12" s="198">
        <f t="shared" si="9"/>
        <v>26222888</v>
      </c>
      <c r="AA12" s="198">
        <f t="shared" si="10"/>
        <v>497</v>
      </c>
      <c r="AB12" s="198">
        <f t="shared" si="11"/>
        <v>857</v>
      </c>
      <c r="AC12" s="198">
        <f t="shared" si="12"/>
        <v>29741164</v>
      </c>
      <c r="AD12" s="198">
        <f t="shared" si="13"/>
        <v>825</v>
      </c>
      <c r="AE12" s="198">
        <f t="shared" si="14"/>
        <v>1571</v>
      </c>
      <c r="AF12" s="198">
        <f t="shared" si="15"/>
        <v>503886913</v>
      </c>
      <c r="AG12" s="198">
        <f t="shared" si="16"/>
        <v>1535</v>
      </c>
      <c r="AH12" s="198">
        <f t="shared" si="17"/>
        <v>3238</v>
      </c>
      <c r="AI12" s="198">
        <f t="shared" si="18"/>
        <v>669081762</v>
      </c>
      <c r="AJ12" s="198">
        <f t="shared" si="19"/>
        <v>4118</v>
      </c>
      <c r="AK12" s="198">
        <f t="shared" si="20"/>
        <v>9695</v>
      </c>
      <c r="AL12" s="198">
        <f t="shared" si="21"/>
        <v>98492024</v>
      </c>
      <c r="AM12" s="198">
        <f t="shared" si="22"/>
        <v>5617</v>
      </c>
      <c r="AN12" s="198">
        <f t="shared" si="23"/>
        <v>12590</v>
      </c>
      <c r="AO12" s="198">
        <f t="shared" si="24"/>
        <v>34484</v>
      </c>
      <c r="AP12" s="198">
        <f t="shared" si="24"/>
        <v>3264</v>
      </c>
      <c r="AQ12" s="198">
        <f t="shared" si="24"/>
        <v>11102</v>
      </c>
      <c r="AR12" s="198">
        <f t="shared" si="24"/>
        <v>20231</v>
      </c>
      <c r="AS12" s="198">
        <f t="shared" si="24"/>
        <v>2526</v>
      </c>
      <c r="AT12" s="198">
        <f t="shared" si="24"/>
        <v>17592</v>
      </c>
      <c r="AU12" s="198">
        <f t="shared" si="24"/>
        <v>4361</v>
      </c>
      <c r="AV12" s="198">
        <f t="shared" si="24"/>
        <v>376157</v>
      </c>
      <c r="AW12" s="198">
        <f t="shared" si="24"/>
        <v>35490</v>
      </c>
      <c r="AX12" s="198">
        <f t="shared" si="24"/>
        <v>187641</v>
      </c>
      <c r="AY12" s="198">
        <f t="shared" si="25"/>
        <v>599288</v>
      </c>
      <c r="AZ12" s="198">
        <f t="shared" si="25"/>
        <v>114043</v>
      </c>
      <c r="BA12" s="198">
        <f t="shared" si="25"/>
        <v>88834</v>
      </c>
      <c r="BB12" s="198">
        <f t="shared" si="25"/>
        <v>73094</v>
      </c>
      <c r="BC12" s="198">
        <f t="shared" si="25"/>
        <v>61218</v>
      </c>
      <c r="BD12" s="198">
        <f t="shared" si="25"/>
        <v>465254</v>
      </c>
      <c r="BE12" s="198">
        <f t="shared" si="25"/>
        <v>336034</v>
      </c>
      <c r="BF12" s="198">
        <f t="shared" si="25"/>
        <v>264143</v>
      </c>
      <c r="BG12" s="198">
        <f t="shared" si="25"/>
        <v>178784</v>
      </c>
      <c r="BH12" s="198">
        <f t="shared" si="25"/>
        <v>29811</v>
      </c>
      <c r="BI12" s="198">
        <f t="shared" si="25"/>
        <v>18946</v>
      </c>
      <c r="BJ12" s="198">
        <f t="shared" si="25"/>
        <v>0</v>
      </c>
      <c r="BK12" s="198">
        <f t="shared" si="25"/>
        <v>0</v>
      </c>
      <c r="BL12" s="198" t="str">
        <f t="shared" si="26"/>
        <v>-</v>
      </c>
      <c r="BM12" s="198" t="str">
        <f t="shared" si="27"/>
        <v>-</v>
      </c>
      <c r="BN12" s="198">
        <f t="shared" si="28"/>
        <v>0</v>
      </c>
      <c r="BO12" s="198">
        <f t="shared" si="28"/>
        <v>0</v>
      </c>
      <c r="BP12" s="198" t="str">
        <f t="shared" si="29"/>
        <v>-</v>
      </c>
      <c r="BQ12" s="198" t="str">
        <f t="shared" si="30"/>
        <v>-</v>
      </c>
      <c r="BR12" s="198">
        <f t="shared" si="31"/>
        <v>0</v>
      </c>
      <c r="BS12" s="198">
        <f t="shared" si="31"/>
        <v>0</v>
      </c>
      <c r="BT12" s="198" t="str">
        <f t="shared" si="32"/>
        <v>-</v>
      </c>
      <c r="BU12" s="198" t="str">
        <f t="shared" si="33"/>
        <v>-</v>
      </c>
      <c r="BV12" s="198">
        <f t="shared" si="34"/>
        <v>0</v>
      </c>
      <c r="BW12" s="198">
        <f t="shared" si="34"/>
        <v>0</v>
      </c>
      <c r="BX12" s="198" t="str">
        <f t="shared" si="35"/>
        <v>-</v>
      </c>
      <c r="BY12" s="198" t="str">
        <f t="shared" si="36"/>
        <v>-</v>
      </c>
      <c r="BZ12" s="198">
        <f t="shared" si="37"/>
        <v>0</v>
      </c>
      <c r="CA12" s="198">
        <f t="shared" si="37"/>
        <v>0</v>
      </c>
      <c r="CB12" s="198" t="str">
        <f t="shared" si="38"/>
        <v>-</v>
      </c>
      <c r="CC12" s="198" t="str">
        <f t="shared" si="39"/>
        <v>-</v>
      </c>
      <c r="CD12" s="198">
        <f t="shared" si="40"/>
        <v>0</v>
      </c>
      <c r="CE12" s="198">
        <f t="shared" si="40"/>
        <v>0</v>
      </c>
      <c r="CF12" s="198" t="str">
        <f t="shared" si="41"/>
        <v>-</v>
      </c>
      <c r="CG12" s="198" t="str">
        <f t="shared" si="42"/>
        <v>-</v>
      </c>
      <c r="CH12" s="198">
        <f t="shared" si="43"/>
        <v>0</v>
      </c>
      <c r="CI12" s="198">
        <f t="shared" si="43"/>
        <v>0</v>
      </c>
      <c r="CJ12" s="198" t="str">
        <f t="shared" si="44"/>
        <v>-</v>
      </c>
      <c r="CK12" s="198" t="str">
        <f t="shared" si="45"/>
        <v>-</v>
      </c>
      <c r="CL12" s="198">
        <f t="shared" si="46"/>
        <v>0</v>
      </c>
      <c r="CM12" s="198">
        <f t="shared" si="46"/>
        <v>0</v>
      </c>
      <c r="CN12" s="198" t="str">
        <f t="shared" si="47"/>
        <v>-</v>
      </c>
      <c r="CO12" s="198" t="str">
        <f t="shared" si="48"/>
        <v>-</v>
      </c>
      <c r="CP12" s="198">
        <f t="shared" si="49"/>
        <v>0</v>
      </c>
      <c r="CQ12" s="198">
        <f t="shared" si="49"/>
        <v>0</v>
      </c>
      <c r="CR12" s="198" t="str">
        <f t="shared" si="50"/>
        <v>-</v>
      </c>
      <c r="CS12" s="198" t="str">
        <f t="shared" si="51"/>
        <v>-</v>
      </c>
      <c r="CT12" s="198">
        <f t="shared" si="52"/>
        <v>0</v>
      </c>
      <c r="CU12" s="198">
        <f t="shared" si="52"/>
        <v>0</v>
      </c>
      <c r="CV12" s="198" t="str">
        <f t="shared" si="53"/>
        <v>-</v>
      </c>
      <c r="CW12" s="198" t="str">
        <f t="shared" si="54"/>
        <v>-</v>
      </c>
      <c r="CX12" s="198">
        <f t="shared" si="55"/>
        <v>1984</v>
      </c>
      <c r="CY12" s="198">
        <f t="shared" si="55"/>
        <v>628690</v>
      </c>
      <c r="CZ12" s="198">
        <f t="shared" si="56"/>
        <v>317</v>
      </c>
      <c r="DA12" s="198">
        <f t="shared" si="57"/>
        <v>540</v>
      </c>
      <c r="DB12" s="198">
        <f t="shared" si="58"/>
        <v>30179</v>
      </c>
      <c r="DC12" s="198">
        <f t="shared" si="58"/>
        <v>1502448</v>
      </c>
      <c r="DD12" s="198">
        <f t="shared" si="59"/>
        <v>50</v>
      </c>
      <c r="DE12" s="198">
        <f t="shared" si="60"/>
        <v>93</v>
      </c>
      <c r="DF12" s="198">
        <f t="shared" si="61"/>
        <v>0</v>
      </c>
      <c r="DG12" s="198">
        <f t="shared" si="61"/>
        <v>0</v>
      </c>
      <c r="DH12" s="198" t="str">
        <f t="shared" si="62"/>
        <v>-</v>
      </c>
      <c r="DI12" s="198" t="str">
        <f t="shared" si="63"/>
        <v>-</v>
      </c>
      <c r="DJ12" s="198">
        <f t="shared" si="64"/>
        <v>0</v>
      </c>
      <c r="DK12" s="198">
        <f t="shared" si="64"/>
        <v>7148</v>
      </c>
      <c r="DL12" s="198">
        <f t="shared" si="64"/>
        <v>7533</v>
      </c>
      <c r="DM12" s="198">
        <f t="shared" si="64"/>
        <v>9124</v>
      </c>
      <c r="DN12" s="198">
        <f t="shared" si="64"/>
        <v>264</v>
      </c>
      <c r="DO12" s="198">
        <f t="shared" si="64"/>
        <v>10948</v>
      </c>
      <c r="DP12" s="198">
        <f t="shared" si="64"/>
        <v>40981428</v>
      </c>
      <c r="DQ12" s="198">
        <f t="shared" si="65"/>
        <v>5440</v>
      </c>
      <c r="DR12" s="198">
        <f t="shared" si="66"/>
        <v>11448</v>
      </c>
      <c r="DS12" s="198">
        <f t="shared" si="67"/>
        <v>65407349</v>
      </c>
      <c r="DT12" s="198">
        <f t="shared" si="68"/>
        <v>7169</v>
      </c>
      <c r="DU12" s="198">
        <f t="shared" si="69"/>
        <v>15001</v>
      </c>
      <c r="DV12" s="198">
        <f t="shared" si="70"/>
        <v>2367342</v>
      </c>
      <c r="DW12" s="198">
        <f t="shared" si="71"/>
        <v>8967</v>
      </c>
      <c r="DX12" s="198">
        <f t="shared" si="72"/>
        <v>18131</v>
      </c>
      <c r="DY12" s="198">
        <f t="shared" si="73"/>
        <v>106758665</v>
      </c>
      <c r="DZ12" s="198">
        <f t="shared" si="74"/>
        <v>9751</v>
      </c>
      <c r="EA12" s="198">
        <f t="shared" si="75"/>
        <v>20775</v>
      </c>
      <c r="EB12" s="202"/>
      <c r="EC12" s="198">
        <f t="shared" si="76"/>
        <v>2</v>
      </c>
      <c r="ED12" s="199">
        <f t="shared" si="81"/>
        <v>2018</v>
      </c>
      <c r="EE12" s="200">
        <f t="shared" si="82"/>
        <v>43132</v>
      </c>
      <c r="EF12" s="196">
        <f t="shared" si="83"/>
        <v>28</v>
      </c>
      <c r="EG12" s="195"/>
      <c r="EH12" s="198">
        <f t="shared" si="77"/>
        <v>924880</v>
      </c>
      <c r="EI12" s="198">
        <f t="shared" si="77"/>
        <v>0</v>
      </c>
      <c r="EJ12" s="198">
        <f t="shared" si="77"/>
        <v>45168841</v>
      </c>
      <c r="EK12" s="198">
        <f t="shared" si="77"/>
        <v>85542066</v>
      </c>
      <c r="EL12" s="198">
        <f t="shared" si="77"/>
        <v>45215077</v>
      </c>
      <c r="EM12" s="198">
        <f t="shared" si="77"/>
        <v>56614740</v>
      </c>
      <c r="EN12" s="198">
        <f t="shared" si="77"/>
        <v>1062884767</v>
      </c>
      <c r="EO12" s="198">
        <f t="shared" si="77"/>
        <v>1575125769</v>
      </c>
      <c r="EP12" s="198">
        <f t="shared" si="77"/>
        <v>220756926</v>
      </c>
      <c r="EQ12" s="198">
        <f t="shared" si="77"/>
        <v>0</v>
      </c>
      <c r="ER12" s="198">
        <f t="shared" si="78"/>
        <v>0</v>
      </c>
      <c r="ES12" s="198">
        <f t="shared" si="78"/>
        <v>0</v>
      </c>
      <c r="ET12" s="198">
        <f t="shared" si="78"/>
        <v>0</v>
      </c>
      <c r="EU12" s="198">
        <f t="shared" si="78"/>
        <v>0</v>
      </c>
      <c r="EV12" s="198">
        <f t="shared" si="78"/>
        <v>0</v>
      </c>
      <c r="EW12" s="198">
        <f t="shared" si="78"/>
        <v>0</v>
      </c>
      <c r="EX12" s="198">
        <f t="shared" si="78"/>
        <v>0</v>
      </c>
      <c r="EY12" s="198">
        <f t="shared" si="78"/>
        <v>0</v>
      </c>
      <c r="EZ12" s="198">
        <f t="shared" si="78"/>
        <v>0</v>
      </c>
      <c r="FA12" s="198">
        <f t="shared" si="78"/>
        <v>0</v>
      </c>
      <c r="FB12" s="198">
        <f t="shared" si="79"/>
        <v>1070480</v>
      </c>
      <c r="FC12" s="198">
        <f t="shared" si="79"/>
        <v>2795746</v>
      </c>
      <c r="FD12" s="198">
        <f t="shared" si="79"/>
        <v>86238306</v>
      </c>
      <c r="FE12" s="198">
        <f t="shared" si="79"/>
        <v>136871089</v>
      </c>
      <c r="FF12" s="198">
        <f t="shared" si="79"/>
        <v>4786706</v>
      </c>
      <c r="FG12" s="198">
        <f t="shared" si="79"/>
        <v>227448804</v>
      </c>
      <c r="FH12" s="191"/>
      <c r="FI12" s="298" t="s">
        <v>869</v>
      </c>
      <c r="FJ12" s="299" t="s">
        <v>67</v>
      </c>
      <c r="FK12" s="299" t="s">
        <v>652</v>
      </c>
      <c r="FL12" s="299"/>
      <c r="FM12" s="300" t="str">
        <f t="shared" si="85"/>
        <v>London</v>
      </c>
    </row>
    <row r="13" spans="1:170" s="257" customFormat="1" x14ac:dyDescent="0.2">
      <c r="A13" s="263" t="str">
        <f t="shared" ref="A13:A14" si="87">B13&amp;C13&amp;D13</f>
        <v>2017-18MARCHENG</v>
      </c>
      <c r="B13" s="257" t="str">
        <f t="shared" si="80"/>
        <v>2017-18</v>
      </c>
      <c r="C13" s="257" t="s">
        <v>772</v>
      </c>
      <c r="D13" s="264" t="str">
        <f t="shared" si="84"/>
        <v>ENG</v>
      </c>
      <c r="F13" s="264" t="str">
        <f t="shared" si="2"/>
        <v>ENG</v>
      </c>
      <c r="H13" s="198">
        <f t="shared" si="3"/>
        <v>1019159</v>
      </c>
      <c r="I13" s="198">
        <f t="shared" si="3"/>
        <v>767156</v>
      </c>
      <c r="J13" s="198">
        <f t="shared" si="3"/>
        <v>10571953</v>
      </c>
      <c r="K13" s="198">
        <f t="shared" si="4"/>
        <v>14</v>
      </c>
      <c r="L13" s="198">
        <f t="shared" si="5"/>
        <v>1</v>
      </c>
      <c r="M13" s="198">
        <f t="shared" si="6"/>
        <v>0</v>
      </c>
      <c r="N13" s="198">
        <f t="shared" si="7"/>
        <v>71</v>
      </c>
      <c r="O13" s="198">
        <f t="shared" si="8"/>
        <v>136</v>
      </c>
      <c r="P13" s="198" t="s">
        <v>717</v>
      </c>
      <c r="Q13" s="198">
        <f t="shared" si="9"/>
        <v>0</v>
      </c>
      <c r="R13" s="198">
        <f t="shared" si="9"/>
        <v>0</v>
      </c>
      <c r="S13" s="198">
        <f t="shared" si="9"/>
        <v>0</v>
      </c>
      <c r="T13" s="198">
        <f t="shared" si="9"/>
        <v>702614</v>
      </c>
      <c r="U13" s="198">
        <f t="shared" si="9"/>
        <v>58932</v>
      </c>
      <c r="V13" s="198">
        <f t="shared" si="9"/>
        <v>39934</v>
      </c>
      <c r="W13" s="198">
        <f t="shared" si="9"/>
        <v>371274</v>
      </c>
      <c r="X13" s="198">
        <f t="shared" si="9"/>
        <v>172617</v>
      </c>
      <c r="Y13" s="198">
        <f t="shared" si="9"/>
        <v>18387</v>
      </c>
      <c r="Z13" s="198">
        <f t="shared" si="9"/>
        <v>30323652</v>
      </c>
      <c r="AA13" s="198">
        <f t="shared" si="10"/>
        <v>515</v>
      </c>
      <c r="AB13" s="198">
        <f t="shared" si="11"/>
        <v>896</v>
      </c>
      <c r="AC13" s="198">
        <f t="shared" si="12"/>
        <v>33814371</v>
      </c>
      <c r="AD13" s="198">
        <f t="shared" si="13"/>
        <v>847</v>
      </c>
      <c r="AE13" s="198">
        <f t="shared" si="14"/>
        <v>1593</v>
      </c>
      <c r="AF13" s="198">
        <f t="shared" si="15"/>
        <v>617927136</v>
      </c>
      <c r="AG13" s="198">
        <f t="shared" si="16"/>
        <v>1664</v>
      </c>
      <c r="AH13" s="198">
        <f t="shared" si="17"/>
        <v>3557</v>
      </c>
      <c r="AI13" s="198">
        <f t="shared" si="18"/>
        <v>779196279</v>
      </c>
      <c r="AJ13" s="198">
        <f t="shared" si="19"/>
        <v>4514</v>
      </c>
      <c r="AK13" s="198">
        <f t="shared" si="20"/>
        <v>10776</v>
      </c>
      <c r="AL13" s="198">
        <f t="shared" si="21"/>
        <v>107618386</v>
      </c>
      <c r="AM13" s="198">
        <f t="shared" si="22"/>
        <v>5853</v>
      </c>
      <c r="AN13" s="198">
        <f t="shared" si="23"/>
        <v>13042</v>
      </c>
      <c r="AO13" s="198">
        <f t="shared" si="24"/>
        <v>40249</v>
      </c>
      <c r="AP13" s="198">
        <f t="shared" si="24"/>
        <v>3659</v>
      </c>
      <c r="AQ13" s="198">
        <f t="shared" si="24"/>
        <v>12720</v>
      </c>
      <c r="AR13" s="198">
        <f t="shared" si="24"/>
        <v>26142</v>
      </c>
      <c r="AS13" s="198">
        <f t="shared" si="24"/>
        <v>3151</v>
      </c>
      <c r="AT13" s="198">
        <f t="shared" si="24"/>
        <v>20719</v>
      </c>
      <c r="AU13" s="198">
        <f t="shared" si="24"/>
        <v>10477</v>
      </c>
      <c r="AV13" s="198">
        <f t="shared" si="24"/>
        <v>413976</v>
      </c>
      <c r="AW13" s="198">
        <f t="shared" si="24"/>
        <v>41202</v>
      </c>
      <c r="AX13" s="198">
        <f t="shared" si="24"/>
        <v>207187</v>
      </c>
      <c r="AY13" s="198">
        <f t="shared" si="25"/>
        <v>662365</v>
      </c>
      <c r="AZ13" s="198">
        <f t="shared" si="25"/>
        <v>126003</v>
      </c>
      <c r="BA13" s="198">
        <f t="shared" si="25"/>
        <v>98491</v>
      </c>
      <c r="BB13" s="198">
        <f t="shared" si="25"/>
        <v>80161</v>
      </c>
      <c r="BC13" s="198">
        <f t="shared" si="25"/>
        <v>67535</v>
      </c>
      <c r="BD13" s="198">
        <f t="shared" si="25"/>
        <v>526268</v>
      </c>
      <c r="BE13" s="198">
        <f t="shared" si="25"/>
        <v>423514</v>
      </c>
      <c r="BF13" s="198">
        <f t="shared" si="25"/>
        <v>282076</v>
      </c>
      <c r="BG13" s="198">
        <f t="shared" si="25"/>
        <v>190345</v>
      </c>
      <c r="BH13" s="198">
        <f t="shared" si="25"/>
        <v>31333</v>
      </c>
      <c r="BI13" s="198">
        <f t="shared" si="25"/>
        <v>19958</v>
      </c>
      <c r="BJ13" s="198">
        <f t="shared" si="25"/>
        <v>0</v>
      </c>
      <c r="BK13" s="198">
        <f t="shared" si="25"/>
        <v>0</v>
      </c>
      <c r="BL13" s="198" t="str">
        <f t="shared" si="26"/>
        <v>-</v>
      </c>
      <c r="BM13" s="198" t="str">
        <f t="shared" si="27"/>
        <v>-</v>
      </c>
      <c r="BN13" s="198">
        <f t="shared" si="28"/>
        <v>0</v>
      </c>
      <c r="BO13" s="198">
        <f t="shared" si="28"/>
        <v>0</v>
      </c>
      <c r="BP13" s="198" t="str">
        <f t="shared" si="29"/>
        <v>-</v>
      </c>
      <c r="BQ13" s="198" t="str">
        <f t="shared" si="30"/>
        <v>-</v>
      </c>
      <c r="BR13" s="198">
        <f t="shared" si="31"/>
        <v>0</v>
      </c>
      <c r="BS13" s="198">
        <f t="shared" si="31"/>
        <v>0</v>
      </c>
      <c r="BT13" s="198" t="str">
        <f t="shared" si="32"/>
        <v>-</v>
      </c>
      <c r="BU13" s="198" t="str">
        <f t="shared" si="33"/>
        <v>-</v>
      </c>
      <c r="BV13" s="198">
        <f t="shared" si="34"/>
        <v>0</v>
      </c>
      <c r="BW13" s="198">
        <f t="shared" si="34"/>
        <v>0</v>
      </c>
      <c r="BX13" s="198" t="str">
        <f t="shared" si="35"/>
        <v>-</v>
      </c>
      <c r="BY13" s="198" t="str">
        <f t="shared" si="36"/>
        <v>-</v>
      </c>
      <c r="BZ13" s="198">
        <f t="shared" si="37"/>
        <v>0</v>
      </c>
      <c r="CA13" s="198">
        <f t="shared" si="37"/>
        <v>0</v>
      </c>
      <c r="CB13" s="198" t="str">
        <f t="shared" si="38"/>
        <v>-</v>
      </c>
      <c r="CC13" s="198" t="str">
        <f t="shared" si="39"/>
        <v>-</v>
      </c>
      <c r="CD13" s="198">
        <f t="shared" si="40"/>
        <v>0</v>
      </c>
      <c r="CE13" s="198">
        <f t="shared" si="40"/>
        <v>0</v>
      </c>
      <c r="CF13" s="198" t="str">
        <f t="shared" si="41"/>
        <v>-</v>
      </c>
      <c r="CG13" s="198" t="str">
        <f t="shared" si="42"/>
        <v>-</v>
      </c>
      <c r="CH13" s="198">
        <f t="shared" si="43"/>
        <v>0</v>
      </c>
      <c r="CI13" s="198">
        <f t="shared" si="43"/>
        <v>0</v>
      </c>
      <c r="CJ13" s="198" t="str">
        <f t="shared" si="44"/>
        <v>-</v>
      </c>
      <c r="CK13" s="198" t="str">
        <f t="shared" si="45"/>
        <v>-</v>
      </c>
      <c r="CL13" s="198">
        <f t="shared" si="46"/>
        <v>0</v>
      </c>
      <c r="CM13" s="198">
        <f t="shared" si="46"/>
        <v>0</v>
      </c>
      <c r="CN13" s="198" t="str">
        <f t="shared" si="47"/>
        <v>-</v>
      </c>
      <c r="CO13" s="198" t="str">
        <f t="shared" si="48"/>
        <v>-</v>
      </c>
      <c r="CP13" s="198">
        <f t="shared" si="49"/>
        <v>0</v>
      </c>
      <c r="CQ13" s="198">
        <f t="shared" si="49"/>
        <v>0</v>
      </c>
      <c r="CR13" s="198" t="str">
        <f t="shared" si="50"/>
        <v>-</v>
      </c>
      <c r="CS13" s="198" t="str">
        <f t="shared" si="51"/>
        <v>-</v>
      </c>
      <c r="CT13" s="198">
        <f t="shared" si="52"/>
        <v>0</v>
      </c>
      <c r="CU13" s="198">
        <f t="shared" si="52"/>
        <v>0</v>
      </c>
      <c r="CV13" s="198" t="str">
        <f t="shared" si="53"/>
        <v>-</v>
      </c>
      <c r="CW13" s="198" t="str">
        <f t="shared" si="54"/>
        <v>-</v>
      </c>
      <c r="CX13" s="198">
        <f t="shared" si="55"/>
        <v>2217</v>
      </c>
      <c r="CY13" s="198">
        <f t="shared" si="55"/>
        <v>717327</v>
      </c>
      <c r="CZ13" s="198">
        <f t="shared" si="56"/>
        <v>324</v>
      </c>
      <c r="DA13" s="198">
        <f t="shared" si="57"/>
        <v>549</v>
      </c>
      <c r="DB13" s="198">
        <f t="shared" si="58"/>
        <v>33812</v>
      </c>
      <c r="DC13" s="198">
        <f t="shared" si="58"/>
        <v>1642218</v>
      </c>
      <c r="DD13" s="198">
        <f t="shared" si="59"/>
        <v>49</v>
      </c>
      <c r="DE13" s="198">
        <f t="shared" si="60"/>
        <v>124</v>
      </c>
      <c r="DF13" s="198">
        <f t="shared" si="61"/>
        <v>0</v>
      </c>
      <c r="DG13" s="198">
        <f t="shared" si="61"/>
        <v>0</v>
      </c>
      <c r="DH13" s="198" t="str">
        <f t="shared" si="62"/>
        <v>-</v>
      </c>
      <c r="DI13" s="198" t="str">
        <f t="shared" si="63"/>
        <v>-</v>
      </c>
      <c r="DJ13" s="198">
        <f t="shared" si="64"/>
        <v>0</v>
      </c>
      <c r="DK13" s="198">
        <f t="shared" si="64"/>
        <v>7482</v>
      </c>
      <c r="DL13" s="198">
        <f t="shared" si="64"/>
        <v>7969</v>
      </c>
      <c r="DM13" s="198">
        <f t="shared" si="64"/>
        <v>9521</v>
      </c>
      <c r="DN13" s="198">
        <f t="shared" si="64"/>
        <v>321</v>
      </c>
      <c r="DO13" s="198">
        <f t="shared" si="64"/>
        <v>12044</v>
      </c>
      <c r="DP13" s="198">
        <f t="shared" si="64"/>
        <v>45053266</v>
      </c>
      <c r="DQ13" s="198">
        <f t="shared" si="65"/>
        <v>5654</v>
      </c>
      <c r="DR13" s="198">
        <f t="shared" si="66"/>
        <v>12152</v>
      </c>
      <c r="DS13" s="198">
        <f t="shared" si="67"/>
        <v>69840155</v>
      </c>
      <c r="DT13" s="198">
        <f t="shared" si="68"/>
        <v>7335</v>
      </c>
      <c r="DU13" s="198">
        <f t="shared" si="69"/>
        <v>15773</v>
      </c>
      <c r="DV13" s="198">
        <f t="shared" si="70"/>
        <v>2946967</v>
      </c>
      <c r="DW13" s="198">
        <f t="shared" si="71"/>
        <v>9181</v>
      </c>
      <c r="DX13" s="198">
        <f t="shared" si="72"/>
        <v>17639</v>
      </c>
      <c r="DY13" s="198">
        <f t="shared" si="73"/>
        <v>123141239</v>
      </c>
      <c r="DZ13" s="198">
        <f t="shared" si="74"/>
        <v>10224</v>
      </c>
      <c r="EA13" s="198">
        <f t="shared" si="75"/>
        <v>22542</v>
      </c>
      <c r="EB13" s="202"/>
      <c r="EC13" s="198">
        <f t="shared" si="76"/>
        <v>3</v>
      </c>
      <c r="ED13" s="199">
        <f t="shared" si="81"/>
        <v>2018</v>
      </c>
      <c r="EE13" s="200">
        <f t="shared" si="82"/>
        <v>43160</v>
      </c>
      <c r="EF13" s="196">
        <f t="shared" si="83"/>
        <v>31</v>
      </c>
      <c r="EG13" s="195"/>
      <c r="EH13" s="198">
        <f t="shared" si="77"/>
        <v>1069789</v>
      </c>
      <c r="EI13" s="198">
        <f t="shared" si="77"/>
        <v>0</v>
      </c>
      <c r="EJ13" s="198">
        <f t="shared" si="77"/>
        <v>54210579</v>
      </c>
      <c r="EK13" s="198">
        <f t="shared" si="77"/>
        <v>104021767</v>
      </c>
      <c r="EL13" s="198">
        <f t="shared" si="77"/>
        <v>52818637</v>
      </c>
      <c r="EM13" s="198">
        <f t="shared" si="77"/>
        <v>63627901</v>
      </c>
      <c r="EN13" s="198">
        <f t="shared" si="77"/>
        <v>1320505529</v>
      </c>
      <c r="EO13" s="198">
        <f t="shared" si="77"/>
        <v>1860175590</v>
      </c>
      <c r="EP13" s="198">
        <f t="shared" si="77"/>
        <v>239809375</v>
      </c>
      <c r="EQ13" s="198">
        <f t="shared" si="77"/>
        <v>0</v>
      </c>
      <c r="ER13" s="198">
        <f t="shared" si="78"/>
        <v>0</v>
      </c>
      <c r="ES13" s="198">
        <f t="shared" si="78"/>
        <v>0</v>
      </c>
      <c r="ET13" s="198">
        <f t="shared" si="78"/>
        <v>0</v>
      </c>
      <c r="EU13" s="198">
        <f t="shared" si="78"/>
        <v>0</v>
      </c>
      <c r="EV13" s="198">
        <f t="shared" si="78"/>
        <v>0</v>
      </c>
      <c r="EW13" s="198">
        <f t="shared" si="78"/>
        <v>0</v>
      </c>
      <c r="EX13" s="198">
        <f t="shared" si="78"/>
        <v>0</v>
      </c>
      <c r="EY13" s="198">
        <f t="shared" si="78"/>
        <v>0</v>
      </c>
      <c r="EZ13" s="198">
        <f t="shared" si="78"/>
        <v>0</v>
      </c>
      <c r="FA13" s="198">
        <f t="shared" si="78"/>
        <v>0</v>
      </c>
      <c r="FB13" s="198">
        <f t="shared" si="79"/>
        <v>1216488</v>
      </c>
      <c r="FC13" s="198">
        <f t="shared" si="79"/>
        <v>4208092</v>
      </c>
      <c r="FD13" s="198">
        <f t="shared" si="79"/>
        <v>96842971</v>
      </c>
      <c r="FE13" s="198">
        <f t="shared" si="79"/>
        <v>150171291</v>
      </c>
      <c r="FF13" s="198">
        <f t="shared" si="79"/>
        <v>5661961</v>
      </c>
      <c r="FG13" s="198">
        <f t="shared" si="79"/>
        <v>271497463</v>
      </c>
      <c r="FH13" s="191"/>
      <c r="FI13" s="298" t="s">
        <v>871</v>
      </c>
      <c r="FJ13" s="299" t="s">
        <v>779</v>
      </c>
      <c r="FK13" s="299" t="s">
        <v>782</v>
      </c>
      <c r="FL13" s="299"/>
      <c r="FM13" s="300" t="str">
        <f t="shared" si="85"/>
        <v>South East</v>
      </c>
    </row>
    <row r="14" spans="1:170" s="257" customFormat="1" x14ac:dyDescent="0.2">
      <c r="A14" s="263" t="str">
        <f t="shared" si="87"/>
        <v>2018-19APRILENG</v>
      </c>
      <c r="B14" s="257" t="str">
        <f t="shared" si="80"/>
        <v>2018-19</v>
      </c>
      <c r="C14" s="257" t="s">
        <v>774</v>
      </c>
      <c r="D14" s="264" t="str">
        <f t="shared" si="84"/>
        <v>ENG</v>
      </c>
      <c r="F14" s="264" t="str">
        <f t="shared" ref="F14:F19" si="88">D14</f>
        <v>ENG</v>
      </c>
      <c r="H14" s="198">
        <f t="shared" si="3"/>
        <v>893891</v>
      </c>
      <c r="I14" s="198">
        <f t="shared" si="3"/>
        <v>657660</v>
      </c>
      <c r="J14" s="198">
        <f t="shared" si="3"/>
        <v>3841645</v>
      </c>
      <c r="K14" s="198">
        <f t="shared" si="4"/>
        <v>6</v>
      </c>
      <c r="L14" s="198">
        <f t="shared" si="5"/>
        <v>1</v>
      </c>
      <c r="M14" s="198">
        <f t="shared" si="6"/>
        <v>0</v>
      </c>
      <c r="N14" s="198">
        <f t="shared" si="7"/>
        <v>31</v>
      </c>
      <c r="O14" s="198">
        <f t="shared" si="8"/>
        <v>90</v>
      </c>
      <c r="P14" s="198" t="s">
        <v>717</v>
      </c>
      <c r="Q14" s="198">
        <f t="shared" si="9"/>
        <v>0</v>
      </c>
      <c r="R14" s="198">
        <f t="shared" si="9"/>
        <v>0</v>
      </c>
      <c r="S14" s="198">
        <f t="shared" si="9"/>
        <v>0</v>
      </c>
      <c r="T14" s="198">
        <f t="shared" si="9"/>
        <v>663982</v>
      </c>
      <c r="U14" s="198">
        <f t="shared" si="9"/>
        <v>54279</v>
      </c>
      <c r="V14" s="198">
        <f t="shared" si="9"/>
        <v>37110</v>
      </c>
      <c r="W14" s="198">
        <f t="shared" si="9"/>
        <v>338826</v>
      </c>
      <c r="X14" s="198">
        <f t="shared" si="9"/>
        <v>176747</v>
      </c>
      <c r="Y14" s="198">
        <f t="shared" si="9"/>
        <v>17618</v>
      </c>
      <c r="Z14" s="198">
        <f t="shared" si="9"/>
        <v>24816830</v>
      </c>
      <c r="AA14" s="198">
        <f t="shared" si="10"/>
        <v>457</v>
      </c>
      <c r="AB14" s="198">
        <f t="shared" si="11"/>
        <v>804</v>
      </c>
      <c r="AC14" s="198">
        <f t="shared" si="12"/>
        <v>26951506</v>
      </c>
      <c r="AD14" s="198">
        <f t="shared" si="13"/>
        <v>726</v>
      </c>
      <c r="AE14" s="198">
        <f t="shared" si="14"/>
        <v>1332</v>
      </c>
      <c r="AF14" s="198">
        <f t="shared" si="15"/>
        <v>409603965</v>
      </c>
      <c r="AG14" s="198">
        <f t="shared" si="16"/>
        <v>1209</v>
      </c>
      <c r="AH14" s="198">
        <f t="shared" si="17"/>
        <v>2484</v>
      </c>
      <c r="AI14" s="198">
        <f t="shared" si="18"/>
        <v>521583182</v>
      </c>
      <c r="AJ14" s="198">
        <f t="shared" si="19"/>
        <v>2951</v>
      </c>
      <c r="AK14" s="198">
        <f t="shared" si="20"/>
        <v>6890</v>
      </c>
      <c r="AL14" s="198">
        <f t="shared" si="21"/>
        <v>80079083</v>
      </c>
      <c r="AM14" s="198">
        <f t="shared" si="22"/>
        <v>4545</v>
      </c>
      <c r="AN14" s="198">
        <f t="shared" si="23"/>
        <v>10168</v>
      </c>
      <c r="AO14" s="198">
        <f t="shared" si="24"/>
        <v>37961</v>
      </c>
      <c r="AP14" s="198">
        <f t="shared" si="24"/>
        <v>2871</v>
      </c>
      <c r="AQ14" s="198">
        <f t="shared" si="24"/>
        <v>9682</v>
      </c>
      <c r="AR14" s="198">
        <f t="shared" si="24"/>
        <v>23370</v>
      </c>
      <c r="AS14" s="198">
        <f t="shared" si="24"/>
        <v>3074</v>
      </c>
      <c r="AT14" s="198">
        <f t="shared" si="24"/>
        <v>22334</v>
      </c>
      <c r="AU14" s="198">
        <f t="shared" si="24"/>
        <v>7448</v>
      </c>
      <c r="AV14" s="198">
        <f t="shared" si="24"/>
        <v>396275</v>
      </c>
      <c r="AW14" s="198">
        <f t="shared" si="24"/>
        <v>37120</v>
      </c>
      <c r="AX14" s="198">
        <f t="shared" si="24"/>
        <v>192626</v>
      </c>
      <c r="AY14" s="198">
        <f t="shared" si="25"/>
        <v>626021</v>
      </c>
      <c r="AZ14" s="198">
        <f t="shared" si="25"/>
        <v>116864</v>
      </c>
      <c r="BA14" s="198">
        <f t="shared" si="25"/>
        <v>91664</v>
      </c>
      <c r="BB14" s="198">
        <f t="shared" si="25"/>
        <v>80423</v>
      </c>
      <c r="BC14" s="198">
        <f t="shared" si="25"/>
        <v>63917</v>
      </c>
      <c r="BD14" s="198">
        <f t="shared" si="25"/>
        <v>469200</v>
      </c>
      <c r="BE14" s="198">
        <f t="shared" si="25"/>
        <v>382680</v>
      </c>
      <c r="BF14" s="198">
        <f t="shared" si="25"/>
        <v>275494</v>
      </c>
      <c r="BG14" s="198">
        <f t="shared" si="25"/>
        <v>191904</v>
      </c>
      <c r="BH14" s="198">
        <f t="shared" si="25"/>
        <v>29394</v>
      </c>
      <c r="BI14" s="198">
        <f t="shared" si="25"/>
        <v>18937</v>
      </c>
      <c r="BJ14" s="198">
        <f t="shared" si="25"/>
        <v>0</v>
      </c>
      <c r="BK14" s="198">
        <f t="shared" si="25"/>
        <v>0</v>
      </c>
      <c r="BL14" s="198" t="str">
        <f t="shared" si="26"/>
        <v>-</v>
      </c>
      <c r="BM14" s="198" t="str">
        <f t="shared" si="27"/>
        <v>-</v>
      </c>
      <c r="BN14" s="198">
        <f t="shared" si="28"/>
        <v>0</v>
      </c>
      <c r="BO14" s="198">
        <f t="shared" si="28"/>
        <v>0</v>
      </c>
      <c r="BP14" s="198" t="str">
        <f t="shared" si="29"/>
        <v>-</v>
      </c>
      <c r="BQ14" s="198" t="str">
        <f t="shared" si="30"/>
        <v>-</v>
      </c>
      <c r="BR14" s="198">
        <f t="shared" si="31"/>
        <v>0</v>
      </c>
      <c r="BS14" s="198">
        <f t="shared" si="31"/>
        <v>0</v>
      </c>
      <c r="BT14" s="198" t="str">
        <f t="shared" si="32"/>
        <v>-</v>
      </c>
      <c r="BU14" s="198" t="str">
        <f t="shared" si="33"/>
        <v>-</v>
      </c>
      <c r="BV14" s="198">
        <f t="shared" si="34"/>
        <v>0</v>
      </c>
      <c r="BW14" s="198">
        <f t="shared" si="34"/>
        <v>0</v>
      </c>
      <c r="BX14" s="198" t="str">
        <f t="shared" si="35"/>
        <v>-</v>
      </c>
      <c r="BY14" s="198" t="str">
        <f t="shared" si="36"/>
        <v>-</v>
      </c>
      <c r="BZ14" s="198">
        <f t="shared" si="37"/>
        <v>0</v>
      </c>
      <c r="CA14" s="198">
        <f t="shared" si="37"/>
        <v>0</v>
      </c>
      <c r="CB14" s="198" t="str">
        <f t="shared" si="38"/>
        <v>-</v>
      </c>
      <c r="CC14" s="198" t="str">
        <f t="shared" si="39"/>
        <v>-</v>
      </c>
      <c r="CD14" s="198">
        <f t="shared" si="40"/>
        <v>0</v>
      </c>
      <c r="CE14" s="198">
        <f t="shared" si="40"/>
        <v>0</v>
      </c>
      <c r="CF14" s="198" t="str">
        <f t="shared" si="41"/>
        <v>-</v>
      </c>
      <c r="CG14" s="198" t="str">
        <f t="shared" si="42"/>
        <v>-</v>
      </c>
      <c r="CH14" s="198">
        <f t="shared" si="43"/>
        <v>0</v>
      </c>
      <c r="CI14" s="198">
        <f t="shared" si="43"/>
        <v>0</v>
      </c>
      <c r="CJ14" s="198" t="str">
        <f t="shared" si="44"/>
        <v>-</v>
      </c>
      <c r="CK14" s="198" t="str">
        <f t="shared" si="45"/>
        <v>-</v>
      </c>
      <c r="CL14" s="198">
        <f t="shared" si="46"/>
        <v>0</v>
      </c>
      <c r="CM14" s="198">
        <f t="shared" si="46"/>
        <v>0</v>
      </c>
      <c r="CN14" s="198" t="str">
        <f t="shared" si="47"/>
        <v>-</v>
      </c>
      <c r="CO14" s="198" t="str">
        <f t="shared" si="48"/>
        <v>-</v>
      </c>
      <c r="CP14" s="198">
        <f t="shared" si="49"/>
        <v>0</v>
      </c>
      <c r="CQ14" s="198">
        <f t="shared" si="49"/>
        <v>0</v>
      </c>
      <c r="CR14" s="198" t="str">
        <f t="shared" si="50"/>
        <v>-</v>
      </c>
      <c r="CS14" s="198" t="str">
        <f t="shared" si="51"/>
        <v>-</v>
      </c>
      <c r="CT14" s="198">
        <f t="shared" si="52"/>
        <v>0</v>
      </c>
      <c r="CU14" s="198">
        <f t="shared" si="52"/>
        <v>0</v>
      </c>
      <c r="CV14" s="198" t="str">
        <f t="shared" si="53"/>
        <v>-</v>
      </c>
      <c r="CW14" s="198" t="str">
        <f t="shared" si="54"/>
        <v>-</v>
      </c>
      <c r="CX14" s="198">
        <f t="shared" si="55"/>
        <v>1856</v>
      </c>
      <c r="CY14" s="198">
        <f t="shared" si="55"/>
        <v>581789</v>
      </c>
      <c r="CZ14" s="198">
        <f t="shared" si="56"/>
        <v>313</v>
      </c>
      <c r="DA14" s="198">
        <f t="shared" si="57"/>
        <v>527</v>
      </c>
      <c r="DB14" s="198">
        <f t="shared" si="58"/>
        <v>31455</v>
      </c>
      <c r="DC14" s="198">
        <f t="shared" si="58"/>
        <v>1364472</v>
      </c>
      <c r="DD14" s="198">
        <f t="shared" si="59"/>
        <v>43</v>
      </c>
      <c r="DE14" s="198">
        <f t="shared" si="60"/>
        <v>82</v>
      </c>
      <c r="DF14" s="198">
        <f t="shared" si="61"/>
        <v>0</v>
      </c>
      <c r="DG14" s="198">
        <f t="shared" si="61"/>
        <v>0</v>
      </c>
      <c r="DH14" s="198" t="str">
        <f t="shared" si="62"/>
        <v>-</v>
      </c>
      <c r="DI14" s="198" t="str">
        <f t="shared" si="63"/>
        <v>-</v>
      </c>
      <c r="DJ14" s="198">
        <f t="shared" si="64"/>
        <v>0</v>
      </c>
      <c r="DK14" s="198">
        <f t="shared" si="64"/>
        <v>2507</v>
      </c>
      <c r="DL14" s="198">
        <f t="shared" si="64"/>
        <v>8150</v>
      </c>
      <c r="DM14" s="198">
        <f t="shared" si="64"/>
        <v>9846</v>
      </c>
      <c r="DN14" s="198">
        <f t="shared" si="64"/>
        <v>306</v>
      </c>
      <c r="DO14" s="198">
        <f t="shared" si="64"/>
        <v>11409</v>
      </c>
      <c r="DP14" s="198">
        <f t="shared" si="64"/>
        <v>36310157</v>
      </c>
      <c r="DQ14" s="198">
        <f t="shared" si="65"/>
        <v>4455</v>
      </c>
      <c r="DR14" s="198">
        <f t="shared" si="66"/>
        <v>9303</v>
      </c>
      <c r="DS14" s="198">
        <f t="shared" si="67"/>
        <v>56197968</v>
      </c>
      <c r="DT14" s="198">
        <f t="shared" si="68"/>
        <v>5708</v>
      </c>
      <c r="DU14" s="198">
        <f t="shared" si="69"/>
        <v>12244</v>
      </c>
      <c r="DV14" s="198">
        <f t="shared" si="70"/>
        <v>2278392</v>
      </c>
      <c r="DW14" s="198">
        <f t="shared" si="71"/>
        <v>7446</v>
      </c>
      <c r="DX14" s="198">
        <f t="shared" si="72"/>
        <v>16087</v>
      </c>
      <c r="DY14" s="198">
        <f t="shared" si="73"/>
        <v>87637842</v>
      </c>
      <c r="DZ14" s="198">
        <f t="shared" si="74"/>
        <v>7681</v>
      </c>
      <c r="EA14" s="198">
        <f t="shared" si="75"/>
        <v>16837</v>
      </c>
      <c r="EB14" s="202"/>
      <c r="EC14" s="198">
        <f t="shared" si="76"/>
        <v>4</v>
      </c>
      <c r="ED14" s="199">
        <f t="shared" si="81"/>
        <v>2018</v>
      </c>
      <c r="EE14" s="200">
        <f t="shared" si="82"/>
        <v>43191</v>
      </c>
      <c r="EF14" s="196">
        <f t="shared" si="83"/>
        <v>30</v>
      </c>
      <c r="EG14" s="195"/>
      <c r="EH14" s="198">
        <f t="shared" si="77"/>
        <v>854656</v>
      </c>
      <c r="EI14" s="198">
        <f t="shared" si="77"/>
        <v>0</v>
      </c>
      <c r="EJ14" s="198">
        <f t="shared" si="77"/>
        <v>20337801</v>
      </c>
      <c r="EK14" s="198">
        <f t="shared" si="77"/>
        <v>59386279</v>
      </c>
      <c r="EL14" s="198">
        <f t="shared" si="77"/>
        <v>43651008</v>
      </c>
      <c r="EM14" s="198">
        <f t="shared" si="77"/>
        <v>49416082</v>
      </c>
      <c r="EN14" s="198">
        <f t="shared" si="77"/>
        <v>841792882</v>
      </c>
      <c r="EO14" s="198">
        <f t="shared" si="77"/>
        <v>1217844420</v>
      </c>
      <c r="EP14" s="198">
        <f t="shared" si="77"/>
        <v>179132731</v>
      </c>
      <c r="EQ14" s="198">
        <f t="shared" si="77"/>
        <v>0</v>
      </c>
      <c r="ER14" s="198">
        <f t="shared" si="78"/>
        <v>0</v>
      </c>
      <c r="ES14" s="198">
        <f t="shared" si="78"/>
        <v>0</v>
      </c>
      <c r="ET14" s="198">
        <f t="shared" si="78"/>
        <v>0</v>
      </c>
      <c r="EU14" s="198">
        <f t="shared" si="78"/>
        <v>0</v>
      </c>
      <c r="EV14" s="198">
        <f t="shared" si="78"/>
        <v>0</v>
      </c>
      <c r="EW14" s="198">
        <f t="shared" si="78"/>
        <v>0</v>
      </c>
      <c r="EX14" s="198">
        <f t="shared" si="78"/>
        <v>0</v>
      </c>
      <c r="EY14" s="198">
        <f t="shared" si="78"/>
        <v>0</v>
      </c>
      <c r="EZ14" s="198">
        <f t="shared" si="78"/>
        <v>0</v>
      </c>
      <c r="FA14" s="198">
        <f t="shared" si="78"/>
        <v>0</v>
      </c>
      <c r="FB14" s="198">
        <f t="shared" si="79"/>
        <v>978744</v>
      </c>
      <c r="FC14" s="198">
        <f t="shared" si="79"/>
        <v>2576003</v>
      </c>
      <c r="FD14" s="198">
        <f t="shared" si="79"/>
        <v>75822062</v>
      </c>
      <c r="FE14" s="198">
        <f t="shared" si="79"/>
        <v>120551460</v>
      </c>
      <c r="FF14" s="198">
        <f t="shared" si="79"/>
        <v>4922547</v>
      </c>
      <c r="FG14" s="198">
        <f t="shared" si="79"/>
        <v>192090545</v>
      </c>
      <c r="FH14" s="191"/>
      <c r="FI14" s="298" t="s">
        <v>870</v>
      </c>
      <c r="FJ14" s="299" t="s">
        <v>780</v>
      </c>
      <c r="FK14" s="299" t="s">
        <v>781</v>
      </c>
      <c r="FL14" s="299"/>
      <c r="FM14" s="300" t="str">
        <f t="shared" si="85"/>
        <v>South West</v>
      </c>
    </row>
    <row r="15" spans="1:170" s="257" customFormat="1" x14ac:dyDescent="0.2">
      <c r="A15" s="263" t="str">
        <f t="shared" ref="A15" si="89">B15&amp;C15&amp;D15</f>
        <v>2018-19MAYENG</v>
      </c>
      <c r="B15" s="257" t="str">
        <f t="shared" si="80"/>
        <v>2018-19</v>
      </c>
      <c r="C15" s="257" t="s">
        <v>812</v>
      </c>
      <c r="D15" s="264" t="str">
        <f t="shared" si="84"/>
        <v>ENG</v>
      </c>
      <c r="F15" s="264" t="str">
        <f t="shared" si="88"/>
        <v>ENG</v>
      </c>
      <c r="H15" s="198">
        <f t="shared" si="3"/>
        <v>978300</v>
      </c>
      <c r="I15" s="198">
        <f t="shared" si="3"/>
        <v>731368</v>
      </c>
      <c r="J15" s="198">
        <f t="shared" si="3"/>
        <v>5930992</v>
      </c>
      <c r="K15" s="198">
        <f t="shared" si="4"/>
        <v>8</v>
      </c>
      <c r="L15" s="198">
        <f t="shared" si="5"/>
        <v>1</v>
      </c>
      <c r="M15" s="198">
        <f t="shared" si="6"/>
        <v>0</v>
      </c>
      <c r="N15" s="198">
        <f t="shared" si="7"/>
        <v>45</v>
      </c>
      <c r="O15" s="198">
        <f t="shared" si="8"/>
        <v>101</v>
      </c>
      <c r="P15" s="198" t="s">
        <v>717</v>
      </c>
      <c r="Q15" s="198">
        <f t="shared" si="9"/>
        <v>0</v>
      </c>
      <c r="R15" s="198">
        <f t="shared" si="9"/>
        <v>0</v>
      </c>
      <c r="S15" s="198">
        <f t="shared" si="9"/>
        <v>0</v>
      </c>
      <c r="T15" s="198">
        <f t="shared" si="9"/>
        <v>701078</v>
      </c>
      <c r="U15" s="198">
        <f t="shared" si="9"/>
        <v>58154</v>
      </c>
      <c r="V15" s="198">
        <f t="shared" si="9"/>
        <v>39853</v>
      </c>
      <c r="W15" s="198">
        <f t="shared" si="9"/>
        <v>358991</v>
      </c>
      <c r="X15" s="198">
        <f t="shared" si="9"/>
        <v>184520</v>
      </c>
      <c r="Y15" s="198">
        <f t="shared" si="9"/>
        <v>18022</v>
      </c>
      <c r="Z15" s="198">
        <f t="shared" si="9"/>
        <v>26967358</v>
      </c>
      <c r="AA15" s="198">
        <f t="shared" si="10"/>
        <v>464</v>
      </c>
      <c r="AB15" s="198">
        <f t="shared" si="11"/>
        <v>811</v>
      </c>
      <c r="AC15" s="198">
        <f t="shared" si="12"/>
        <v>29720270</v>
      </c>
      <c r="AD15" s="198">
        <f t="shared" si="13"/>
        <v>746</v>
      </c>
      <c r="AE15" s="198">
        <f t="shared" si="14"/>
        <v>1384</v>
      </c>
      <c r="AF15" s="198">
        <f t="shared" si="15"/>
        <v>456177861</v>
      </c>
      <c r="AG15" s="198">
        <f t="shared" si="16"/>
        <v>1271</v>
      </c>
      <c r="AH15" s="198">
        <f t="shared" si="17"/>
        <v>2623</v>
      </c>
      <c r="AI15" s="198">
        <f t="shared" si="18"/>
        <v>637218823</v>
      </c>
      <c r="AJ15" s="198">
        <f t="shared" si="19"/>
        <v>3453</v>
      </c>
      <c r="AK15" s="198">
        <f t="shared" si="20"/>
        <v>8111</v>
      </c>
      <c r="AL15" s="198">
        <f t="shared" si="21"/>
        <v>95337958</v>
      </c>
      <c r="AM15" s="198">
        <f t="shared" si="22"/>
        <v>5290</v>
      </c>
      <c r="AN15" s="198">
        <f t="shared" si="23"/>
        <v>11938</v>
      </c>
      <c r="AO15" s="198">
        <f t="shared" si="24"/>
        <v>41651</v>
      </c>
      <c r="AP15" s="198">
        <f t="shared" si="24"/>
        <v>3258</v>
      </c>
      <c r="AQ15" s="198">
        <f t="shared" si="24"/>
        <v>11527</v>
      </c>
      <c r="AR15" s="198">
        <f t="shared" si="24"/>
        <v>26010</v>
      </c>
      <c r="AS15" s="198">
        <f t="shared" si="24"/>
        <v>3103</v>
      </c>
      <c r="AT15" s="198">
        <f t="shared" si="24"/>
        <v>23763</v>
      </c>
      <c r="AU15" s="198">
        <f t="shared" si="24"/>
        <v>7601</v>
      </c>
      <c r="AV15" s="198">
        <f t="shared" si="24"/>
        <v>414417</v>
      </c>
      <c r="AW15" s="198">
        <f t="shared" si="24"/>
        <v>39186</v>
      </c>
      <c r="AX15" s="198">
        <f t="shared" si="24"/>
        <v>205824</v>
      </c>
      <c r="AY15" s="198">
        <f t="shared" si="25"/>
        <v>659427</v>
      </c>
      <c r="AZ15" s="198">
        <f t="shared" si="25"/>
        <v>125444</v>
      </c>
      <c r="BA15" s="198">
        <f t="shared" si="25"/>
        <v>98171</v>
      </c>
      <c r="BB15" s="198">
        <f t="shared" si="25"/>
        <v>86784</v>
      </c>
      <c r="BC15" s="198">
        <f t="shared" si="25"/>
        <v>69073</v>
      </c>
      <c r="BD15" s="198">
        <f t="shared" si="25"/>
        <v>501909</v>
      </c>
      <c r="BE15" s="198">
        <f t="shared" si="25"/>
        <v>406133</v>
      </c>
      <c r="BF15" s="198">
        <f t="shared" si="25"/>
        <v>292577</v>
      </c>
      <c r="BG15" s="198">
        <f t="shared" si="25"/>
        <v>200407</v>
      </c>
      <c r="BH15" s="198">
        <f t="shared" si="25"/>
        <v>30929</v>
      </c>
      <c r="BI15" s="198">
        <f t="shared" si="25"/>
        <v>19308</v>
      </c>
      <c r="BJ15" s="198">
        <f t="shared" si="25"/>
        <v>0</v>
      </c>
      <c r="BK15" s="198">
        <f t="shared" si="25"/>
        <v>0</v>
      </c>
      <c r="BL15" s="198" t="str">
        <f t="shared" si="26"/>
        <v>-</v>
      </c>
      <c r="BM15" s="198" t="str">
        <f t="shared" si="27"/>
        <v>-</v>
      </c>
      <c r="BN15" s="198">
        <f t="shared" si="28"/>
        <v>0</v>
      </c>
      <c r="BO15" s="198">
        <f t="shared" si="28"/>
        <v>0</v>
      </c>
      <c r="BP15" s="198" t="str">
        <f t="shared" si="29"/>
        <v>-</v>
      </c>
      <c r="BQ15" s="198" t="str">
        <f t="shared" si="30"/>
        <v>-</v>
      </c>
      <c r="BR15" s="198">
        <f t="shared" si="31"/>
        <v>0</v>
      </c>
      <c r="BS15" s="198">
        <f t="shared" si="31"/>
        <v>0</v>
      </c>
      <c r="BT15" s="198" t="str">
        <f t="shared" si="32"/>
        <v>-</v>
      </c>
      <c r="BU15" s="198" t="str">
        <f t="shared" si="33"/>
        <v>-</v>
      </c>
      <c r="BV15" s="198">
        <f t="shared" si="34"/>
        <v>0</v>
      </c>
      <c r="BW15" s="198">
        <f t="shared" si="34"/>
        <v>0</v>
      </c>
      <c r="BX15" s="198" t="str">
        <f t="shared" si="35"/>
        <v>-</v>
      </c>
      <c r="BY15" s="198" t="str">
        <f t="shared" si="36"/>
        <v>-</v>
      </c>
      <c r="BZ15" s="198">
        <f t="shared" si="37"/>
        <v>0</v>
      </c>
      <c r="CA15" s="198">
        <f t="shared" si="37"/>
        <v>0</v>
      </c>
      <c r="CB15" s="198" t="str">
        <f t="shared" si="38"/>
        <v>-</v>
      </c>
      <c r="CC15" s="198" t="str">
        <f t="shared" si="39"/>
        <v>-</v>
      </c>
      <c r="CD15" s="198">
        <f t="shared" si="40"/>
        <v>0</v>
      </c>
      <c r="CE15" s="198">
        <f t="shared" si="40"/>
        <v>0</v>
      </c>
      <c r="CF15" s="198" t="str">
        <f t="shared" si="41"/>
        <v>-</v>
      </c>
      <c r="CG15" s="198" t="str">
        <f t="shared" si="42"/>
        <v>-</v>
      </c>
      <c r="CH15" s="198">
        <f t="shared" si="43"/>
        <v>0</v>
      </c>
      <c r="CI15" s="198">
        <f t="shared" si="43"/>
        <v>0</v>
      </c>
      <c r="CJ15" s="198" t="str">
        <f t="shared" si="44"/>
        <v>-</v>
      </c>
      <c r="CK15" s="198" t="str">
        <f t="shared" si="45"/>
        <v>-</v>
      </c>
      <c r="CL15" s="198">
        <f t="shared" si="46"/>
        <v>0</v>
      </c>
      <c r="CM15" s="198">
        <f t="shared" si="46"/>
        <v>0</v>
      </c>
      <c r="CN15" s="198" t="str">
        <f t="shared" si="47"/>
        <v>-</v>
      </c>
      <c r="CO15" s="198" t="str">
        <f t="shared" si="48"/>
        <v>-</v>
      </c>
      <c r="CP15" s="198">
        <f t="shared" si="49"/>
        <v>0</v>
      </c>
      <c r="CQ15" s="198">
        <f t="shared" si="49"/>
        <v>0</v>
      </c>
      <c r="CR15" s="198" t="str">
        <f t="shared" si="50"/>
        <v>-</v>
      </c>
      <c r="CS15" s="198" t="str">
        <f t="shared" si="51"/>
        <v>-</v>
      </c>
      <c r="CT15" s="198">
        <f t="shared" si="52"/>
        <v>0</v>
      </c>
      <c r="CU15" s="198">
        <f t="shared" si="52"/>
        <v>0</v>
      </c>
      <c r="CV15" s="198" t="str">
        <f t="shared" si="53"/>
        <v>-</v>
      </c>
      <c r="CW15" s="198" t="str">
        <f t="shared" si="54"/>
        <v>-</v>
      </c>
      <c r="CX15" s="198">
        <f t="shared" si="55"/>
        <v>1872</v>
      </c>
      <c r="CY15" s="198">
        <f t="shared" si="55"/>
        <v>596017</v>
      </c>
      <c r="CZ15" s="198">
        <f t="shared" si="56"/>
        <v>318</v>
      </c>
      <c r="DA15" s="198">
        <f t="shared" si="57"/>
        <v>545</v>
      </c>
      <c r="DB15" s="198">
        <f t="shared" si="58"/>
        <v>34207</v>
      </c>
      <c r="DC15" s="198">
        <f t="shared" si="58"/>
        <v>1594018</v>
      </c>
      <c r="DD15" s="198">
        <f t="shared" si="59"/>
        <v>47</v>
      </c>
      <c r="DE15" s="198">
        <f t="shared" si="60"/>
        <v>87</v>
      </c>
      <c r="DF15" s="198">
        <f t="shared" si="61"/>
        <v>0</v>
      </c>
      <c r="DG15" s="198">
        <f t="shared" si="61"/>
        <v>0</v>
      </c>
      <c r="DH15" s="198" t="str">
        <f t="shared" si="62"/>
        <v>-</v>
      </c>
      <c r="DI15" s="198" t="str">
        <f t="shared" si="63"/>
        <v>-</v>
      </c>
      <c r="DJ15" s="198">
        <f t="shared" si="64"/>
        <v>0</v>
      </c>
      <c r="DK15" s="198">
        <f t="shared" si="64"/>
        <v>2525</v>
      </c>
      <c r="DL15" s="198">
        <f t="shared" si="64"/>
        <v>8185</v>
      </c>
      <c r="DM15" s="198">
        <f t="shared" si="64"/>
        <v>10084</v>
      </c>
      <c r="DN15" s="198">
        <f t="shared" si="64"/>
        <v>272</v>
      </c>
      <c r="DO15" s="198">
        <f t="shared" si="64"/>
        <v>12211</v>
      </c>
      <c r="DP15" s="198">
        <f t="shared" si="64"/>
        <v>42454545</v>
      </c>
      <c r="DQ15" s="198">
        <f t="shared" si="65"/>
        <v>5187</v>
      </c>
      <c r="DR15" s="198">
        <f t="shared" si="66"/>
        <v>11201</v>
      </c>
      <c r="DS15" s="198">
        <f t="shared" si="67"/>
        <v>65614658</v>
      </c>
      <c r="DT15" s="198">
        <f t="shared" si="68"/>
        <v>6507</v>
      </c>
      <c r="DU15" s="198">
        <f t="shared" si="69"/>
        <v>13877</v>
      </c>
      <c r="DV15" s="198">
        <f t="shared" si="70"/>
        <v>2226737</v>
      </c>
      <c r="DW15" s="198">
        <f t="shared" si="71"/>
        <v>8187</v>
      </c>
      <c r="DX15" s="198">
        <f t="shared" si="72"/>
        <v>15714</v>
      </c>
      <c r="DY15" s="198">
        <f t="shared" si="73"/>
        <v>108714974</v>
      </c>
      <c r="DZ15" s="198">
        <f t="shared" si="74"/>
        <v>8903</v>
      </c>
      <c r="EA15" s="198">
        <f t="shared" si="75"/>
        <v>19562</v>
      </c>
      <c r="EB15" s="202"/>
      <c r="EC15" s="198">
        <f t="shared" si="76"/>
        <v>5</v>
      </c>
      <c r="ED15" s="199">
        <f t="shared" si="81"/>
        <v>2018</v>
      </c>
      <c r="EE15" s="200">
        <f t="shared" si="82"/>
        <v>43221</v>
      </c>
      <c r="EF15" s="196">
        <f t="shared" si="83"/>
        <v>31</v>
      </c>
      <c r="EG15" s="195"/>
      <c r="EH15" s="198">
        <f t="shared" si="77"/>
        <v>951616</v>
      </c>
      <c r="EI15" s="198">
        <f t="shared" si="77"/>
        <v>0</v>
      </c>
      <c r="EJ15" s="198">
        <f t="shared" si="77"/>
        <v>32970861</v>
      </c>
      <c r="EK15" s="198">
        <f t="shared" si="77"/>
        <v>73981994</v>
      </c>
      <c r="EL15" s="198">
        <f t="shared" si="77"/>
        <v>47177794</v>
      </c>
      <c r="EM15" s="198">
        <f t="shared" si="77"/>
        <v>55167668</v>
      </c>
      <c r="EN15" s="198">
        <f t="shared" si="77"/>
        <v>941620318</v>
      </c>
      <c r="EO15" s="198">
        <f t="shared" si="77"/>
        <v>1496599242</v>
      </c>
      <c r="EP15" s="198">
        <f t="shared" si="77"/>
        <v>215144854</v>
      </c>
      <c r="EQ15" s="198">
        <f t="shared" si="77"/>
        <v>0</v>
      </c>
      <c r="ER15" s="198">
        <f t="shared" si="78"/>
        <v>0</v>
      </c>
      <c r="ES15" s="198">
        <f t="shared" si="78"/>
        <v>0</v>
      </c>
      <c r="ET15" s="198">
        <f t="shared" si="78"/>
        <v>0</v>
      </c>
      <c r="EU15" s="198">
        <f t="shared" si="78"/>
        <v>0</v>
      </c>
      <c r="EV15" s="198">
        <f t="shared" si="78"/>
        <v>0</v>
      </c>
      <c r="EW15" s="198">
        <f t="shared" si="78"/>
        <v>0</v>
      </c>
      <c r="EX15" s="198">
        <f t="shared" si="78"/>
        <v>0</v>
      </c>
      <c r="EY15" s="198">
        <f t="shared" si="78"/>
        <v>0</v>
      </c>
      <c r="EZ15" s="198">
        <f t="shared" si="78"/>
        <v>0</v>
      </c>
      <c r="FA15" s="198">
        <f t="shared" si="78"/>
        <v>0</v>
      </c>
      <c r="FB15" s="198">
        <f t="shared" si="79"/>
        <v>1020974</v>
      </c>
      <c r="FC15" s="198">
        <f t="shared" si="79"/>
        <v>2991815</v>
      </c>
      <c r="FD15" s="198">
        <f t="shared" si="79"/>
        <v>91679530</v>
      </c>
      <c r="FE15" s="198">
        <f t="shared" si="79"/>
        <v>139932285</v>
      </c>
      <c r="FF15" s="198">
        <f t="shared" si="79"/>
        <v>4274277</v>
      </c>
      <c r="FG15" s="198">
        <f t="shared" si="79"/>
        <v>238868635</v>
      </c>
      <c r="FH15" s="191"/>
      <c r="FI15" s="298" t="s">
        <v>910</v>
      </c>
      <c r="FJ15" s="301" t="s">
        <v>916</v>
      </c>
      <c r="FK15" s="299"/>
      <c r="FL15" s="299"/>
      <c r="FM15" s="300"/>
    </row>
    <row r="16" spans="1:170" s="257" customFormat="1" x14ac:dyDescent="0.2">
      <c r="A16" s="263" t="str">
        <f t="shared" ref="A16:A18" si="90">B16&amp;C16&amp;D16</f>
        <v>2018-19JUNEENG</v>
      </c>
      <c r="B16" s="257" t="str">
        <f t="shared" si="80"/>
        <v>2018-19</v>
      </c>
      <c r="C16" s="257" t="s">
        <v>822</v>
      </c>
      <c r="D16" s="264" t="str">
        <f t="shared" si="84"/>
        <v>ENG</v>
      </c>
      <c r="F16" s="264" t="str">
        <f t="shared" si="88"/>
        <v>ENG</v>
      </c>
      <c r="H16" s="198">
        <f t="shared" si="3"/>
        <v>956022</v>
      </c>
      <c r="I16" s="198">
        <f t="shared" si="3"/>
        <v>724630</v>
      </c>
      <c r="J16" s="198">
        <f t="shared" si="3"/>
        <v>7702520</v>
      </c>
      <c r="K16" s="198">
        <f t="shared" si="4"/>
        <v>11</v>
      </c>
      <c r="L16" s="198">
        <f t="shared" si="5"/>
        <v>1</v>
      </c>
      <c r="M16" s="198">
        <f t="shared" si="6"/>
        <v>0</v>
      </c>
      <c r="N16" s="198">
        <f t="shared" si="7"/>
        <v>59</v>
      </c>
      <c r="O16" s="198">
        <f t="shared" si="8"/>
        <v>121</v>
      </c>
      <c r="P16" s="198" t="s">
        <v>717</v>
      </c>
      <c r="Q16" s="198">
        <f t="shared" ref="Q16:Z25" si="91">SUMIFS(Q$255:Q$1524,$B$255:$B$1524,$B16,$C$255:$C$1524,$C16)</f>
        <v>0</v>
      </c>
      <c r="R16" s="198">
        <f t="shared" si="91"/>
        <v>0</v>
      </c>
      <c r="S16" s="198">
        <f t="shared" si="91"/>
        <v>0</v>
      </c>
      <c r="T16" s="198">
        <f t="shared" si="91"/>
        <v>675091</v>
      </c>
      <c r="U16" s="198">
        <f t="shared" si="91"/>
        <v>56481</v>
      </c>
      <c r="V16" s="198">
        <f t="shared" si="91"/>
        <v>38523</v>
      </c>
      <c r="W16" s="198">
        <f t="shared" si="91"/>
        <v>348099</v>
      </c>
      <c r="X16" s="198">
        <f t="shared" si="91"/>
        <v>176767</v>
      </c>
      <c r="Y16" s="198">
        <f t="shared" si="91"/>
        <v>15706</v>
      </c>
      <c r="Z16" s="198">
        <f t="shared" si="91"/>
        <v>25743281</v>
      </c>
      <c r="AA16" s="198">
        <f t="shared" si="10"/>
        <v>456</v>
      </c>
      <c r="AB16" s="198">
        <f t="shared" si="11"/>
        <v>798</v>
      </c>
      <c r="AC16" s="198">
        <f t="shared" si="12"/>
        <v>28327136</v>
      </c>
      <c r="AD16" s="198">
        <f t="shared" si="13"/>
        <v>735</v>
      </c>
      <c r="AE16" s="198">
        <f t="shared" si="14"/>
        <v>1356</v>
      </c>
      <c r="AF16" s="198">
        <f t="shared" si="15"/>
        <v>449103413</v>
      </c>
      <c r="AG16" s="198">
        <f t="shared" si="16"/>
        <v>1290</v>
      </c>
      <c r="AH16" s="198">
        <f t="shared" si="17"/>
        <v>2656</v>
      </c>
      <c r="AI16" s="198">
        <f t="shared" si="18"/>
        <v>632134728</v>
      </c>
      <c r="AJ16" s="198">
        <f t="shared" si="19"/>
        <v>3576</v>
      </c>
      <c r="AK16" s="198">
        <f t="shared" si="20"/>
        <v>8381</v>
      </c>
      <c r="AL16" s="198">
        <f t="shared" si="21"/>
        <v>86080242</v>
      </c>
      <c r="AM16" s="198">
        <f t="shared" si="22"/>
        <v>5481</v>
      </c>
      <c r="AN16" s="198">
        <f t="shared" si="23"/>
        <v>12251</v>
      </c>
      <c r="AO16" s="198">
        <f t="shared" ref="AO16:AX25" si="92">SUMIFS(AO$255:AO$1524,$B$255:$B$1524,$B16,$C$255:$C$1524,$C16)</f>
        <v>40774</v>
      </c>
      <c r="AP16" s="198">
        <f t="shared" si="92"/>
        <v>3122</v>
      </c>
      <c r="AQ16" s="198">
        <f t="shared" si="92"/>
        <v>11737</v>
      </c>
      <c r="AR16" s="198">
        <f t="shared" si="92"/>
        <v>25043</v>
      </c>
      <c r="AS16" s="198">
        <f t="shared" si="92"/>
        <v>2969</v>
      </c>
      <c r="AT16" s="198">
        <f t="shared" si="92"/>
        <v>22946</v>
      </c>
      <c r="AU16" s="198">
        <f t="shared" si="92"/>
        <v>7064</v>
      </c>
      <c r="AV16" s="198">
        <f t="shared" si="92"/>
        <v>397212</v>
      </c>
      <c r="AW16" s="198">
        <f t="shared" si="92"/>
        <v>37180</v>
      </c>
      <c r="AX16" s="198">
        <f t="shared" si="92"/>
        <v>199925</v>
      </c>
      <c r="AY16" s="198">
        <f t="shared" ref="AY16:BK25" si="93">SUMIFS(AY$255:AY$1524,$B$255:$B$1524,$B16,$C$255:$C$1524,$C16)</f>
        <v>634317</v>
      </c>
      <c r="AZ16" s="198">
        <f t="shared" si="93"/>
        <v>121780</v>
      </c>
      <c r="BA16" s="198">
        <f t="shared" si="93"/>
        <v>95041</v>
      </c>
      <c r="BB16" s="198">
        <f t="shared" si="93"/>
        <v>83284</v>
      </c>
      <c r="BC16" s="198">
        <f t="shared" si="93"/>
        <v>66243</v>
      </c>
      <c r="BD16" s="198">
        <f t="shared" si="93"/>
        <v>487303</v>
      </c>
      <c r="BE16" s="198">
        <f t="shared" si="93"/>
        <v>392519</v>
      </c>
      <c r="BF16" s="198">
        <f t="shared" si="93"/>
        <v>280530</v>
      </c>
      <c r="BG16" s="198">
        <f t="shared" si="93"/>
        <v>191483</v>
      </c>
      <c r="BH16" s="198">
        <f t="shared" si="93"/>
        <v>26532</v>
      </c>
      <c r="BI16" s="198">
        <f t="shared" si="93"/>
        <v>16851</v>
      </c>
      <c r="BJ16" s="198">
        <f t="shared" si="93"/>
        <v>0</v>
      </c>
      <c r="BK16" s="198">
        <f t="shared" si="93"/>
        <v>0</v>
      </c>
      <c r="BL16" s="198" t="str">
        <f t="shared" si="26"/>
        <v>-</v>
      </c>
      <c r="BM16" s="198" t="str">
        <f t="shared" si="27"/>
        <v>-</v>
      </c>
      <c r="BN16" s="198">
        <f t="shared" si="28"/>
        <v>0</v>
      </c>
      <c r="BO16" s="198">
        <f t="shared" si="28"/>
        <v>0</v>
      </c>
      <c r="BP16" s="198" t="str">
        <f t="shared" si="29"/>
        <v>-</v>
      </c>
      <c r="BQ16" s="198" t="str">
        <f t="shared" si="30"/>
        <v>-</v>
      </c>
      <c r="BR16" s="198">
        <f t="shared" si="31"/>
        <v>0</v>
      </c>
      <c r="BS16" s="198">
        <f t="shared" si="31"/>
        <v>0</v>
      </c>
      <c r="BT16" s="198" t="str">
        <f t="shared" si="32"/>
        <v>-</v>
      </c>
      <c r="BU16" s="198" t="str">
        <f t="shared" si="33"/>
        <v>-</v>
      </c>
      <c r="BV16" s="198">
        <f t="shared" si="34"/>
        <v>0</v>
      </c>
      <c r="BW16" s="198">
        <f t="shared" si="34"/>
        <v>0</v>
      </c>
      <c r="BX16" s="198" t="str">
        <f t="shared" si="35"/>
        <v>-</v>
      </c>
      <c r="BY16" s="198" t="str">
        <f t="shared" si="36"/>
        <v>-</v>
      </c>
      <c r="BZ16" s="198">
        <f t="shared" si="37"/>
        <v>0</v>
      </c>
      <c r="CA16" s="198">
        <f t="shared" si="37"/>
        <v>0</v>
      </c>
      <c r="CB16" s="198" t="str">
        <f t="shared" si="38"/>
        <v>-</v>
      </c>
      <c r="CC16" s="198" t="str">
        <f t="shared" si="39"/>
        <v>-</v>
      </c>
      <c r="CD16" s="198">
        <f t="shared" si="40"/>
        <v>0</v>
      </c>
      <c r="CE16" s="198">
        <f t="shared" si="40"/>
        <v>0</v>
      </c>
      <c r="CF16" s="198" t="str">
        <f t="shared" si="41"/>
        <v>-</v>
      </c>
      <c r="CG16" s="198" t="str">
        <f t="shared" si="42"/>
        <v>-</v>
      </c>
      <c r="CH16" s="198">
        <f t="shared" si="43"/>
        <v>0</v>
      </c>
      <c r="CI16" s="198">
        <f t="shared" si="43"/>
        <v>0</v>
      </c>
      <c r="CJ16" s="198" t="str">
        <f t="shared" si="44"/>
        <v>-</v>
      </c>
      <c r="CK16" s="198" t="str">
        <f t="shared" si="45"/>
        <v>-</v>
      </c>
      <c r="CL16" s="198">
        <f t="shared" si="46"/>
        <v>0</v>
      </c>
      <c r="CM16" s="198">
        <f t="shared" si="46"/>
        <v>0</v>
      </c>
      <c r="CN16" s="198" t="str">
        <f t="shared" si="47"/>
        <v>-</v>
      </c>
      <c r="CO16" s="198" t="str">
        <f t="shared" si="48"/>
        <v>-</v>
      </c>
      <c r="CP16" s="198">
        <f t="shared" si="49"/>
        <v>0</v>
      </c>
      <c r="CQ16" s="198">
        <f t="shared" si="49"/>
        <v>0</v>
      </c>
      <c r="CR16" s="198" t="str">
        <f t="shared" si="50"/>
        <v>-</v>
      </c>
      <c r="CS16" s="198" t="str">
        <f t="shared" si="51"/>
        <v>-</v>
      </c>
      <c r="CT16" s="198">
        <f t="shared" si="52"/>
        <v>0</v>
      </c>
      <c r="CU16" s="198">
        <f t="shared" si="52"/>
        <v>0</v>
      </c>
      <c r="CV16" s="198" t="str">
        <f t="shared" si="53"/>
        <v>-</v>
      </c>
      <c r="CW16" s="198" t="str">
        <f t="shared" si="54"/>
        <v>-</v>
      </c>
      <c r="CX16" s="198">
        <f t="shared" si="55"/>
        <v>1786</v>
      </c>
      <c r="CY16" s="198">
        <f t="shared" si="55"/>
        <v>568407</v>
      </c>
      <c r="CZ16" s="198">
        <f t="shared" si="56"/>
        <v>318</v>
      </c>
      <c r="DA16" s="198">
        <f t="shared" si="57"/>
        <v>553</v>
      </c>
      <c r="DB16" s="198">
        <f t="shared" si="58"/>
        <v>33127</v>
      </c>
      <c r="DC16" s="198">
        <f t="shared" si="58"/>
        <v>1579699</v>
      </c>
      <c r="DD16" s="198">
        <f t="shared" si="59"/>
        <v>48</v>
      </c>
      <c r="DE16" s="198">
        <f t="shared" si="60"/>
        <v>94</v>
      </c>
      <c r="DF16" s="198">
        <f t="shared" si="61"/>
        <v>0</v>
      </c>
      <c r="DG16" s="198">
        <f t="shared" si="61"/>
        <v>0</v>
      </c>
      <c r="DH16" s="198" t="str">
        <f t="shared" si="62"/>
        <v>-</v>
      </c>
      <c r="DI16" s="198" t="str">
        <f t="shared" si="63"/>
        <v>-</v>
      </c>
      <c r="DJ16" s="198">
        <f t="shared" ref="DJ16:DP25" si="94">SUMIFS(DJ$255:DJ$1524,$B$255:$B$1524,$B16,$C$255:$C$1524,$C16)</f>
        <v>0</v>
      </c>
      <c r="DK16" s="198">
        <f t="shared" si="94"/>
        <v>2351</v>
      </c>
      <c r="DL16" s="198">
        <f t="shared" si="94"/>
        <v>7962</v>
      </c>
      <c r="DM16" s="198">
        <f t="shared" si="94"/>
        <v>9373</v>
      </c>
      <c r="DN16" s="198">
        <f t="shared" si="94"/>
        <v>245</v>
      </c>
      <c r="DO16" s="198">
        <f t="shared" si="94"/>
        <v>11483</v>
      </c>
      <c r="DP16" s="198">
        <f t="shared" si="94"/>
        <v>41737008</v>
      </c>
      <c r="DQ16" s="198">
        <f t="shared" si="65"/>
        <v>5242</v>
      </c>
      <c r="DR16" s="198">
        <f t="shared" si="66"/>
        <v>11389</v>
      </c>
      <c r="DS16" s="198">
        <f t="shared" si="67"/>
        <v>62758102</v>
      </c>
      <c r="DT16" s="198">
        <f t="shared" si="68"/>
        <v>6696</v>
      </c>
      <c r="DU16" s="198">
        <f t="shared" si="69"/>
        <v>14150</v>
      </c>
      <c r="DV16" s="198">
        <f t="shared" si="70"/>
        <v>2165711</v>
      </c>
      <c r="DW16" s="198">
        <f t="shared" si="71"/>
        <v>8840</v>
      </c>
      <c r="DX16" s="198">
        <f t="shared" si="72"/>
        <v>20139</v>
      </c>
      <c r="DY16" s="198">
        <f t="shared" si="73"/>
        <v>101735493</v>
      </c>
      <c r="DZ16" s="198">
        <f t="shared" si="74"/>
        <v>8860</v>
      </c>
      <c r="EA16" s="198">
        <f t="shared" si="75"/>
        <v>19507</v>
      </c>
      <c r="EB16" s="202"/>
      <c r="EC16" s="198">
        <f t="shared" si="76"/>
        <v>6</v>
      </c>
      <c r="ED16" s="199">
        <f t="shared" si="81"/>
        <v>2018</v>
      </c>
      <c r="EE16" s="200">
        <f t="shared" si="82"/>
        <v>43252</v>
      </c>
      <c r="EF16" s="196">
        <f t="shared" si="83"/>
        <v>30</v>
      </c>
      <c r="EG16" s="195"/>
      <c r="EH16" s="198">
        <f t="shared" ref="EH16:EQ25" si="95">SUMIFS(EH$255:EH$1524,$B$255:$B$1524,$B16,$C$255:$C$1524,$C16)</f>
        <v>944861</v>
      </c>
      <c r="EI16" s="198">
        <f t="shared" si="95"/>
        <v>0</v>
      </c>
      <c r="EJ16" s="198">
        <f t="shared" si="95"/>
        <v>42702580</v>
      </c>
      <c r="EK16" s="198">
        <f t="shared" si="95"/>
        <v>87574086</v>
      </c>
      <c r="EL16" s="198">
        <f t="shared" si="95"/>
        <v>45048693</v>
      </c>
      <c r="EM16" s="198">
        <f t="shared" si="95"/>
        <v>52251575</v>
      </c>
      <c r="EN16" s="198">
        <f t="shared" si="95"/>
        <v>924455947</v>
      </c>
      <c r="EO16" s="198">
        <f t="shared" si="95"/>
        <v>1481414634</v>
      </c>
      <c r="EP16" s="198">
        <f t="shared" si="95"/>
        <v>192417352</v>
      </c>
      <c r="EQ16" s="198">
        <f t="shared" si="95"/>
        <v>0</v>
      </c>
      <c r="ER16" s="198">
        <f t="shared" ref="ER16:FA25" si="96">SUMIFS(ER$255:ER$1524,$B$255:$B$1524,$B16,$C$255:$C$1524,$C16)</f>
        <v>0</v>
      </c>
      <c r="ES16" s="198">
        <f t="shared" si="96"/>
        <v>0</v>
      </c>
      <c r="ET16" s="198">
        <f t="shared" si="96"/>
        <v>0</v>
      </c>
      <c r="EU16" s="198">
        <f t="shared" si="96"/>
        <v>0</v>
      </c>
      <c r="EV16" s="198">
        <f t="shared" si="96"/>
        <v>0</v>
      </c>
      <c r="EW16" s="198">
        <f t="shared" si="96"/>
        <v>0</v>
      </c>
      <c r="EX16" s="198">
        <f t="shared" si="96"/>
        <v>0</v>
      </c>
      <c r="EY16" s="198">
        <f t="shared" si="96"/>
        <v>0</v>
      </c>
      <c r="EZ16" s="198">
        <f t="shared" si="96"/>
        <v>0</v>
      </c>
      <c r="FA16" s="198">
        <f t="shared" si="96"/>
        <v>0</v>
      </c>
      <c r="FB16" s="198">
        <f t="shared" ref="FB16:FG25" si="97">SUMIFS(FB$255:FB$1524,$B$255:$B$1524,$B16,$C$255:$C$1524,$C16)</f>
        <v>988310</v>
      </c>
      <c r="FC16" s="198">
        <f t="shared" si="97"/>
        <v>3127430</v>
      </c>
      <c r="FD16" s="198">
        <f t="shared" si="97"/>
        <v>90678551</v>
      </c>
      <c r="FE16" s="198">
        <f t="shared" si="97"/>
        <v>132630908</v>
      </c>
      <c r="FF16" s="198">
        <f t="shared" si="97"/>
        <v>4934158</v>
      </c>
      <c r="FG16" s="198">
        <f t="shared" si="97"/>
        <v>223996485</v>
      </c>
      <c r="FH16" s="191"/>
      <c r="FI16" s="298" t="s">
        <v>677</v>
      </c>
      <c r="FJ16" s="299" t="s">
        <v>681</v>
      </c>
      <c r="FK16" s="299" t="s">
        <v>661</v>
      </c>
      <c r="FL16" s="299" t="s">
        <v>866</v>
      </c>
      <c r="FM16" s="300" t="str">
        <f t="shared" ref="FM16:FM26" ca="1" si="98">OFFSET($FM$7,MATCH($FL16,Reg_Code,0),)</f>
        <v>Midlands</v>
      </c>
      <c r="FN16" s="298"/>
    </row>
    <row r="17" spans="1:170" s="257" customFormat="1" x14ac:dyDescent="0.2">
      <c r="A17" s="263" t="str">
        <f t="shared" si="90"/>
        <v>2018-19JULYENG</v>
      </c>
      <c r="B17" s="257" t="str">
        <f t="shared" si="80"/>
        <v>2018-19</v>
      </c>
      <c r="C17" s="257" t="s">
        <v>825</v>
      </c>
      <c r="D17" s="264" t="str">
        <f t="shared" si="84"/>
        <v>ENG</v>
      </c>
      <c r="F17" s="264" t="str">
        <f t="shared" si="88"/>
        <v>ENG</v>
      </c>
      <c r="H17" s="198">
        <f t="shared" si="3"/>
        <v>1038167</v>
      </c>
      <c r="I17" s="198">
        <f t="shared" si="3"/>
        <v>786727</v>
      </c>
      <c r="J17" s="198">
        <f t="shared" si="3"/>
        <v>9945250</v>
      </c>
      <c r="K17" s="198">
        <f t="shared" si="4"/>
        <v>13</v>
      </c>
      <c r="L17" s="198">
        <f t="shared" si="5"/>
        <v>1</v>
      </c>
      <c r="M17" s="198">
        <f t="shared" si="6"/>
        <v>0</v>
      </c>
      <c r="N17" s="198">
        <f t="shared" si="7"/>
        <v>70</v>
      </c>
      <c r="O17" s="198">
        <f t="shared" si="8"/>
        <v>132</v>
      </c>
      <c r="P17" s="198" t="s">
        <v>717</v>
      </c>
      <c r="Q17" s="198">
        <f t="shared" si="91"/>
        <v>0</v>
      </c>
      <c r="R17" s="198">
        <f t="shared" si="91"/>
        <v>0</v>
      </c>
      <c r="S17" s="198">
        <f t="shared" si="91"/>
        <v>0</v>
      </c>
      <c r="T17" s="198">
        <f t="shared" si="91"/>
        <v>709841</v>
      </c>
      <c r="U17" s="198">
        <f t="shared" si="91"/>
        <v>58884</v>
      </c>
      <c r="V17" s="198">
        <f t="shared" si="91"/>
        <v>39903</v>
      </c>
      <c r="W17" s="198">
        <f t="shared" si="91"/>
        <v>370886</v>
      </c>
      <c r="X17" s="198">
        <f t="shared" si="91"/>
        <v>180611</v>
      </c>
      <c r="Y17" s="198">
        <f t="shared" si="91"/>
        <v>13902</v>
      </c>
      <c r="Z17" s="198">
        <f t="shared" si="91"/>
        <v>26399606</v>
      </c>
      <c r="AA17" s="198">
        <f t="shared" si="10"/>
        <v>448</v>
      </c>
      <c r="AB17" s="198">
        <f t="shared" si="11"/>
        <v>783</v>
      </c>
      <c r="AC17" s="198">
        <f t="shared" si="12"/>
        <v>28725290</v>
      </c>
      <c r="AD17" s="198">
        <f t="shared" si="13"/>
        <v>720</v>
      </c>
      <c r="AE17" s="198">
        <f t="shared" si="14"/>
        <v>1349</v>
      </c>
      <c r="AF17" s="198">
        <f t="shared" si="15"/>
        <v>501828056</v>
      </c>
      <c r="AG17" s="198">
        <f t="shared" si="16"/>
        <v>1353</v>
      </c>
      <c r="AH17" s="198">
        <f t="shared" si="17"/>
        <v>2811</v>
      </c>
      <c r="AI17" s="198">
        <f t="shared" si="18"/>
        <v>716857028</v>
      </c>
      <c r="AJ17" s="198">
        <f t="shared" si="19"/>
        <v>3969</v>
      </c>
      <c r="AK17" s="198">
        <f t="shared" si="20"/>
        <v>9439</v>
      </c>
      <c r="AL17" s="198">
        <f t="shared" si="21"/>
        <v>79987245</v>
      </c>
      <c r="AM17" s="198">
        <f t="shared" si="22"/>
        <v>5754</v>
      </c>
      <c r="AN17" s="198">
        <f t="shared" si="23"/>
        <v>12809</v>
      </c>
      <c r="AO17" s="198">
        <f t="shared" si="92"/>
        <v>44227</v>
      </c>
      <c r="AP17" s="198">
        <f t="shared" si="92"/>
        <v>3454</v>
      </c>
      <c r="AQ17" s="198">
        <f t="shared" si="92"/>
        <v>12507</v>
      </c>
      <c r="AR17" s="198">
        <f t="shared" si="92"/>
        <v>26800</v>
      </c>
      <c r="AS17" s="198">
        <f t="shared" si="92"/>
        <v>3267</v>
      </c>
      <c r="AT17" s="198">
        <f t="shared" si="92"/>
        <v>24999</v>
      </c>
      <c r="AU17" s="198">
        <f t="shared" si="92"/>
        <v>7335</v>
      </c>
      <c r="AV17" s="198">
        <f t="shared" si="92"/>
        <v>414745</v>
      </c>
      <c r="AW17" s="198">
        <f t="shared" si="92"/>
        <v>37504</v>
      </c>
      <c r="AX17" s="198">
        <f t="shared" si="92"/>
        <v>213365</v>
      </c>
      <c r="AY17" s="198">
        <f t="shared" si="93"/>
        <v>665614</v>
      </c>
      <c r="AZ17" s="198">
        <f t="shared" si="93"/>
        <v>126192</v>
      </c>
      <c r="BA17" s="198">
        <f t="shared" si="93"/>
        <v>97906</v>
      </c>
      <c r="BB17" s="198">
        <f t="shared" si="93"/>
        <v>85769</v>
      </c>
      <c r="BC17" s="198">
        <f t="shared" si="93"/>
        <v>67891</v>
      </c>
      <c r="BD17" s="198">
        <f t="shared" si="93"/>
        <v>519501</v>
      </c>
      <c r="BE17" s="198">
        <f t="shared" si="93"/>
        <v>416666</v>
      </c>
      <c r="BF17" s="198">
        <f t="shared" si="93"/>
        <v>293385</v>
      </c>
      <c r="BG17" s="198">
        <f t="shared" si="93"/>
        <v>197756</v>
      </c>
      <c r="BH17" s="198">
        <f t="shared" si="93"/>
        <v>23537</v>
      </c>
      <c r="BI17" s="198">
        <f t="shared" si="93"/>
        <v>14973</v>
      </c>
      <c r="BJ17" s="198">
        <f t="shared" si="93"/>
        <v>0</v>
      </c>
      <c r="BK17" s="198">
        <f t="shared" si="93"/>
        <v>0</v>
      </c>
      <c r="BL17" s="198" t="str">
        <f t="shared" si="26"/>
        <v>-</v>
      </c>
      <c r="BM17" s="198" t="str">
        <f t="shared" si="27"/>
        <v>-</v>
      </c>
      <c r="BN17" s="198">
        <f t="shared" si="28"/>
        <v>0</v>
      </c>
      <c r="BO17" s="198">
        <f t="shared" si="28"/>
        <v>0</v>
      </c>
      <c r="BP17" s="198" t="str">
        <f t="shared" si="29"/>
        <v>-</v>
      </c>
      <c r="BQ17" s="198" t="str">
        <f t="shared" si="30"/>
        <v>-</v>
      </c>
      <c r="BR17" s="198">
        <f t="shared" si="31"/>
        <v>0</v>
      </c>
      <c r="BS17" s="198">
        <f t="shared" si="31"/>
        <v>0</v>
      </c>
      <c r="BT17" s="198" t="str">
        <f t="shared" si="32"/>
        <v>-</v>
      </c>
      <c r="BU17" s="198" t="str">
        <f t="shared" si="33"/>
        <v>-</v>
      </c>
      <c r="BV17" s="198">
        <f t="shared" si="34"/>
        <v>0</v>
      </c>
      <c r="BW17" s="198">
        <f t="shared" si="34"/>
        <v>0</v>
      </c>
      <c r="BX17" s="198" t="str">
        <f t="shared" si="35"/>
        <v>-</v>
      </c>
      <c r="BY17" s="198" t="str">
        <f t="shared" si="36"/>
        <v>-</v>
      </c>
      <c r="BZ17" s="198">
        <f t="shared" si="37"/>
        <v>0</v>
      </c>
      <c r="CA17" s="198">
        <f t="shared" si="37"/>
        <v>0</v>
      </c>
      <c r="CB17" s="198" t="str">
        <f t="shared" si="38"/>
        <v>-</v>
      </c>
      <c r="CC17" s="198" t="str">
        <f t="shared" si="39"/>
        <v>-</v>
      </c>
      <c r="CD17" s="198">
        <f t="shared" si="40"/>
        <v>0</v>
      </c>
      <c r="CE17" s="198">
        <f t="shared" si="40"/>
        <v>0</v>
      </c>
      <c r="CF17" s="198" t="str">
        <f t="shared" si="41"/>
        <v>-</v>
      </c>
      <c r="CG17" s="198" t="str">
        <f t="shared" si="42"/>
        <v>-</v>
      </c>
      <c r="CH17" s="198">
        <f t="shared" si="43"/>
        <v>0</v>
      </c>
      <c r="CI17" s="198">
        <f t="shared" si="43"/>
        <v>0</v>
      </c>
      <c r="CJ17" s="198" t="str">
        <f t="shared" si="44"/>
        <v>-</v>
      </c>
      <c r="CK17" s="198" t="str">
        <f t="shared" si="45"/>
        <v>-</v>
      </c>
      <c r="CL17" s="198">
        <f t="shared" si="46"/>
        <v>0</v>
      </c>
      <c r="CM17" s="198">
        <f t="shared" si="46"/>
        <v>0</v>
      </c>
      <c r="CN17" s="198" t="str">
        <f t="shared" si="47"/>
        <v>-</v>
      </c>
      <c r="CO17" s="198" t="str">
        <f t="shared" si="48"/>
        <v>-</v>
      </c>
      <c r="CP17" s="198">
        <f t="shared" si="49"/>
        <v>0</v>
      </c>
      <c r="CQ17" s="198">
        <f t="shared" si="49"/>
        <v>0</v>
      </c>
      <c r="CR17" s="198" t="str">
        <f t="shared" si="50"/>
        <v>-</v>
      </c>
      <c r="CS17" s="198" t="str">
        <f t="shared" si="51"/>
        <v>-</v>
      </c>
      <c r="CT17" s="198">
        <f t="shared" si="52"/>
        <v>0</v>
      </c>
      <c r="CU17" s="198">
        <f t="shared" si="52"/>
        <v>0</v>
      </c>
      <c r="CV17" s="198" t="str">
        <f t="shared" si="53"/>
        <v>-</v>
      </c>
      <c r="CW17" s="198" t="str">
        <f t="shared" si="54"/>
        <v>-</v>
      </c>
      <c r="CX17" s="198">
        <f t="shared" si="55"/>
        <v>1968</v>
      </c>
      <c r="CY17" s="198">
        <f t="shared" si="55"/>
        <v>643787</v>
      </c>
      <c r="CZ17" s="198">
        <f t="shared" si="56"/>
        <v>327</v>
      </c>
      <c r="DA17" s="198">
        <f t="shared" si="57"/>
        <v>531</v>
      </c>
      <c r="DB17" s="198">
        <f t="shared" si="58"/>
        <v>36413</v>
      </c>
      <c r="DC17" s="198">
        <f t="shared" si="58"/>
        <v>1978801</v>
      </c>
      <c r="DD17" s="198">
        <f t="shared" si="59"/>
        <v>54</v>
      </c>
      <c r="DE17" s="198">
        <f t="shared" si="60"/>
        <v>101</v>
      </c>
      <c r="DF17" s="198">
        <f t="shared" si="61"/>
        <v>0</v>
      </c>
      <c r="DG17" s="198">
        <f t="shared" si="61"/>
        <v>0</v>
      </c>
      <c r="DH17" s="198" t="str">
        <f t="shared" si="62"/>
        <v>-</v>
      </c>
      <c r="DI17" s="198" t="str">
        <f t="shared" si="63"/>
        <v>-</v>
      </c>
      <c r="DJ17" s="198">
        <f t="shared" si="94"/>
        <v>0</v>
      </c>
      <c r="DK17" s="198">
        <f t="shared" si="94"/>
        <v>2465</v>
      </c>
      <c r="DL17" s="198">
        <f t="shared" si="94"/>
        <v>10143</v>
      </c>
      <c r="DM17" s="198">
        <f t="shared" si="94"/>
        <v>9155</v>
      </c>
      <c r="DN17" s="198">
        <f t="shared" si="94"/>
        <v>255</v>
      </c>
      <c r="DO17" s="198">
        <f t="shared" si="94"/>
        <v>12000</v>
      </c>
      <c r="DP17" s="198">
        <f t="shared" si="94"/>
        <v>52769352</v>
      </c>
      <c r="DQ17" s="198">
        <f t="shared" si="65"/>
        <v>5203</v>
      </c>
      <c r="DR17" s="198">
        <f t="shared" si="66"/>
        <v>10791</v>
      </c>
      <c r="DS17" s="198">
        <f t="shared" si="67"/>
        <v>63931935</v>
      </c>
      <c r="DT17" s="198">
        <f t="shared" si="68"/>
        <v>6983</v>
      </c>
      <c r="DU17" s="198">
        <f t="shared" si="69"/>
        <v>14621</v>
      </c>
      <c r="DV17" s="198">
        <f t="shared" si="70"/>
        <v>2034817</v>
      </c>
      <c r="DW17" s="198">
        <f t="shared" si="71"/>
        <v>7980</v>
      </c>
      <c r="DX17" s="198">
        <f t="shared" si="72"/>
        <v>17500</v>
      </c>
      <c r="DY17" s="198">
        <f t="shared" si="73"/>
        <v>112041691</v>
      </c>
      <c r="DZ17" s="198">
        <f t="shared" si="74"/>
        <v>9337</v>
      </c>
      <c r="EA17" s="198">
        <f t="shared" si="75"/>
        <v>20396</v>
      </c>
      <c r="EB17" s="202"/>
      <c r="EC17" s="198">
        <f t="shared" si="76"/>
        <v>7</v>
      </c>
      <c r="ED17" s="199">
        <f t="shared" ref="ED17" si="99">LEFT($B17,4)+IF(EC17&lt;4,1,0)</f>
        <v>2018</v>
      </c>
      <c r="EE17" s="200">
        <f t="shared" ref="EE17" si="100">DATE(LEFT($B17,4)+IF(EC17&lt;4,1,0),EC17,1)</f>
        <v>43282</v>
      </c>
      <c r="EF17" s="196">
        <f t="shared" si="83"/>
        <v>31</v>
      </c>
      <c r="EG17" s="195"/>
      <c r="EH17" s="198">
        <f t="shared" si="95"/>
        <v>1078637</v>
      </c>
      <c r="EI17" s="198">
        <f t="shared" si="95"/>
        <v>0</v>
      </c>
      <c r="EJ17" s="198">
        <f t="shared" si="95"/>
        <v>55068343</v>
      </c>
      <c r="EK17" s="198">
        <f t="shared" si="95"/>
        <v>103988313</v>
      </c>
      <c r="EL17" s="198">
        <f t="shared" si="95"/>
        <v>46097710</v>
      </c>
      <c r="EM17" s="198">
        <f t="shared" si="95"/>
        <v>53817078</v>
      </c>
      <c r="EN17" s="198">
        <f t="shared" si="95"/>
        <v>1042594109</v>
      </c>
      <c r="EO17" s="198">
        <f t="shared" si="95"/>
        <v>1704828239</v>
      </c>
      <c r="EP17" s="198">
        <f t="shared" si="95"/>
        <v>178070699</v>
      </c>
      <c r="EQ17" s="198">
        <f t="shared" si="95"/>
        <v>0</v>
      </c>
      <c r="ER17" s="198">
        <f t="shared" si="96"/>
        <v>0</v>
      </c>
      <c r="ES17" s="198">
        <f t="shared" si="96"/>
        <v>0</v>
      </c>
      <c r="ET17" s="198">
        <f t="shared" si="96"/>
        <v>0</v>
      </c>
      <c r="EU17" s="198">
        <f t="shared" si="96"/>
        <v>0</v>
      </c>
      <c r="EV17" s="198">
        <f t="shared" si="96"/>
        <v>0</v>
      </c>
      <c r="EW17" s="198">
        <f t="shared" si="96"/>
        <v>0</v>
      </c>
      <c r="EX17" s="198">
        <f t="shared" si="96"/>
        <v>0</v>
      </c>
      <c r="EY17" s="198">
        <f t="shared" si="96"/>
        <v>0</v>
      </c>
      <c r="EZ17" s="198">
        <f t="shared" si="96"/>
        <v>0</v>
      </c>
      <c r="FA17" s="198">
        <f t="shared" si="96"/>
        <v>0</v>
      </c>
      <c r="FB17" s="198">
        <f t="shared" si="97"/>
        <v>1045830</v>
      </c>
      <c r="FC17" s="198">
        <f t="shared" si="97"/>
        <v>3672023</v>
      </c>
      <c r="FD17" s="198">
        <f t="shared" si="97"/>
        <v>109456528</v>
      </c>
      <c r="FE17" s="198">
        <f t="shared" si="97"/>
        <v>133855550</v>
      </c>
      <c r="FF17" s="198">
        <f t="shared" si="97"/>
        <v>4462407</v>
      </c>
      <c r="FG17" s="198">
        <f t="shared" si="97"/>
        <v>244746814</v>
      </c>
      <c r="FH17" s="191"/>
      <c r="FI17" s="298" t="s">
        <v>746</v>
      </c>
      <c r="FJ17" s="299" t="s">
        <v>682</v>
      </c>
      <c r="FK17" s="299" t="s">
        <v>665</v>
      </c>
      <c r="FL17" s="299" t="s">
        <v>867</v>
      </c>
      <c r="FM17" s="300" t="str">
        <f t="shared" ca="1" si="98"/>
        <v>East of England</v>
      </c>
      <c r="FN17" s="298"/>
    </row>
    <row r="18" spans="1:170" s="257" customFormat="1" x14ac:dyDescent="0.2">
      <c r="A18" s="263" t="str">
        <f t="shared" si="90"/>
        <v>2018-19AUGUSTENG</v>
      </c>
      <c r="B18" s="257" t="str">
        <f t="shared" si="80"/>
        <v>2018-19</v>
      </c>
      <c r="C18" s="257" t="s">
        <v>649</v>
      </c>
      <c r="D18" s="264" t="str">
        <f t="shared" si="84"/>
        <v>ENG</v>
      </c>
      <c r="F18" s="264" t="str">
        <f t="shared" si="88"/>
        <v>ENG</v>
      </c>
      <c r="H18" s="198">
        <f t="shared" si="3"/>
        <v>948407</v>
      </c>
      <c r="I18" s="198">
        <f t="shared" si="3"/>
        <v>711875</v>
      </c>
      <c r="J18" s="198">
        <f t="shared" si="3"/>
        <v>5011824</v>
      </c>
      <c r="K18" s="198">
        <f t="shared" si="4"/>
        <v>7</v>
      </c>
      <c r="L18" s="198">
        <f t="shared" si="5"/>
        <v>1</v>
      </c>
      <c r="M18" s="198">
        <f t="shared" si="6"/>
        <v>0</v>
      </c>
      <c r="N18" s="198">
        <f t="shared" si="7"/>
        <v>41</v>
      </c>
      <c r="O18" s="198">
        <f t="shared" si="8"/>
        <v>94</v>
      </c>
      <c r="P18" s="198" t="s">
        <v>717</v>
      </c>
      <c r="Q18" s="198">
        <f t="shared" si="91"/>
        <v>0</v>
      </c>
      <c r="R18" s="198">
        <f t="shared" si="91"/>
        <v>0</v>
      </c>
      <c r="S18" s="198">
        <f t="shared" si="91"/>
        <v>0</v>
      </c>
      <c r="T18" s="198">
        <f t="shared" si="91"/>
        <v>676555</v>
      </c>
      <c r="U18" s="198">
        <f t="shared" si="91"/>
        <v>53240</v>
      </c>
      <c r="V18" s="198">
        <f t="shared" si="91"/>
        <v>35843</v>
      </c>
      <c r="W18" s="198">
        <f t="shared" si="91"/>
        <v>354353</v>
      </c>
      <c r="X18" s="198">
        <f t="shared" si="91"/>
        <v>174586</v>
      </c>
      <c r="Y18" s="198">
        <f t="shared" si="91"/>
        <v>13312</v>
      </c>
      <c r="Z18" s="198">
        <f t="shared" si="91"/>
        <v>22795588</v>
      </c>
      <c r="AA18" s="198">
        <f t="shared" si="10"/>
        <v>428</v>
      </c>
      <c r="AB18" s="198">
        <f t="shared" si="11"/>
        <v>754</v>
      </c>
      <c r="AC18" s="198">
        <f t="shared" si="12"/>
        <v>24385638</v>
      </c>
      <c r="AD18" s="198">
        <f t="shared" si="13"/>
        <v>680</v>
      </c>
      <c r="AE18" s="198">
        <f t="shared" si="14"/>
        <v>1283</v>
      </c>
      <c r="AF18" s="198">
        <f t="shared" si="15"/>
        <v>438161398</v>
      </c>
      <c r="AG18" s="198">
        <f t="shared" si="16"/>
        <v>1237</v>
      </c>
      <c r="AH18" s="198">
        <f t="shared" si="17"/>
        <v>2540</v>
      </c>
      <c r="AI18" s="198">
        <f t="shared" si="18"/>
        <v>595201233</v>
      </c>
      <c r="AJ18" s="198">
        <f t="shared" si="19"/>
        <v>3409</v>
      </c>
      <c r="AK18" s="198">
        <f t="shared" si="20"/>
        <v>8020</v>
      </c>
      <c r="AL18" s="198">
        <f t="shared" si="21"/>
        <v>65527252</v>
      </c>
      <c r="AM18" s="198">
        <f t="shared" si="22"/>
        <v>4922</v>
      </c>
      <c r="AN18" s="198">
        <f t="shared" si="23"/>
        <v>11123</v>
      </c>
      <c r="AO18" s="198">
        <f t="shared" si="92"/>
        <v>38868</v>
      </c>
      <c r="AP18" s="198">
        <f t="shared" si="92"/>
        <v>3104</v>
      </c>
      <c r="AQ18" s="198">
        <f t="shared" si="92"/>
        <v>10707</v>
      </c>
      <c r="AR18" s="198">
        <f t="shared" si="92"/>
        <v>25130</v>
      </c>
      <c r="AS18" s="198">
        <f t="shared" si="92"/>
        <v>3062</v>
      </c>
      <c r="AT18" s="198">
        <f t="shared" si="92"/>
        <v>21995</v>
      </c>
      <c r="AU18" s="198">
        <f t="shared" si="92"/>
        <v>7309</v>
      </c>
      <c r="AV18" s="198">
        <f t="shared" si="92"/>
        <v>400070</v>
      </c>
      <c r="AW18" s="198">
        <f t="shared" si="92"/>
        <v>37163</v>
      </c>
      <c r="AX18" s="198">
        <f t="shared" si="92"/>
        <v>200454</v>
      </c>
      <c r="AY18" s="198">
        <f t="shared" si="93"/>
        <v>637687</v>
      </c>
      <c r="AZ18" s="198">
        <f t="shared" si="93"/>
        <v>116808</v>
      </c>
      <c r="BA18" s="198">
        <f t="shared" si="93"/>
        <v>89737</v>
      </c>
      <c r="BB18" s="198">
        <f t="shared" si="93"/>
        <v>78941</v>
      </c>
      <c r="BC18" s="198">
        <f t="shared" si="93"/>
        <v>61760</v>
      </c>
      <c r="BD18" s="198">
        <f t="shared" si="93"/>
        <v>492009</v>
      </c>
      <c r="BE18" s="198">
        <f t="shared" si="93"/>
        <v>396574</v>
      </c>
      <c r="BF18" s="198">
        <f t="shared" si="93"/>
        <v>279455</v>
      </c>
      <c r="BG18" s="198">
        <f t="shared" si="93"/>
        <v>190276</v>
      </c>
      <c r="BH18" s="198">
        <f t="shared" si="93"/>
        <v>21650</v>
      </c>
      <c r="BI18" s="198">
        <f t="shared" si="93"/>
        <v>14233</v>
      </c>
      <c r="BJ18" s="198">
        <f t="shared" si="93"/>
        <v>0</v>
      </c>
      <c r="BK18" s="198">
        <f t="shared" si="93"/>
        <v>0</v>
      </c>
      <c r="BL18" s="198" t="str">
        <f t="shared" si="26"/>
        <v>-</v>
      </c>
      <c r="BM18" s="198" t="str">
        <f t="shared" si="27"/>
        <v>-</v>
      </c>
      <c r="BN18" s="198">
        <f t="shared" si="28"/>
        <v>0</v>
      </c>
      <c r="BO18" s="198">
        <f t="shared" si="28"/>
        <v>0</v>
      </c>
      <c r="BP18" s="198" t="str">
        <f t="shared" si="29"/>
        <v>-</v>
      </c>
      <c r="BQ18" s="198" t="str">
        <f t="shared" si="30"/>
        <v>-</v>
      </c>
      <c r="BR18" s="198">
        <f t="shared" si="31"/>
        <v>0</v>
      </c>
      <c r="BS18" s="198">
        <f t="shared" si="31"/>
        <v>0</v>
      </c>
      <c r="BT18" s="198" t="str">
        <f t="shared" si="32"/>
        <v>-</v>
      </c>
      <c r="BU18" s="198" t="str">
        <f t="shared" si="33"/>
        <v>-</v>
      </c>
      <c r="BV18" s="198">
        <f t="shared" si="34"/>
        <v>0</v>
      </c>
      <c r="BW18" s="198">
        <f t="shared" si="34"/>
        <v>0</v>
      </c>
      <c r="BX18" s="198" t="str">
        <f t="shared" si="35"/>
        <v>-</v>
      </c>
      <c r="BY18" s="198" t="str">
        <f t="shared" si="36"/>
        <v>-</v>
      </c>
      <c r="BZ18" s="198">
        <f t="shared" si="37"/>
        <v>0</v>
      </c>
      <c r="CA18" s="198">
        <f t="shared" si="37"/>
        <v>0</v>
      </c>
      <c r="CB18" s="198" t="str">
        <f t="shared" si="38"/>
        <v>-</v>
      </c>
      <c r="CC18" s="198" t="str">
        <f t="shared" si="39"/>
        <v>-</v>
      </c>
      <c r="CD18" s="198">
        <f t="shared" si="40"/>
        <v>0</v>
      </c>
      <c r="CE18" s="198">
        <f t="shared" si="40"/>
        <v>0</v>
      </c>
      <c r="CF18" s="198" t="str">
        <f t="shared" si="41"/>
        <v>-</v>
      </c>
      <c r="CG18" s="198" t="str">
        <f t="shared" si="42"/>
        <v>-</v>
      </c>
      <c r="CH18" s="198">
        <f t="shared" si="43"/>
        <v>0</v>
      </c>
      <c r="CI18" s="198">
        <f t="shared" si="43"/>
        <v>0</v>
      </c>
      <c r="CJ18" s="198" t="str">
        <f t="shared" si="44"/>
        <v>-</v>
      </c>
      <c r="CK18" s="198" t="str">
        <f t="shared" si="45"/>
        <v>-</v>
      </c>
      <c r="CL18" s="198">
        <f t="shared" si="46"/>
        <v>0</v>
      </c>
      <c r="CM18" s="198">
        <f t="shared" si="46"/>
        <v>0</v>
      </c>
      <c r="CN18" s="198" t="str">
        <f t="shared" si="47"/>
        <v>-</v>
      </c>
      <c r="CO18" s="198" t="str">
        <f t="shared" si="48"/>
        <v>-</v>
      </c>
      <c r="CP18" s="198">
        <f t="shared" si="49"/>
        <v>0</v>
      </c>
      <c r="CQ18" s="198">
        <f t="shared" si="49"/>
        <v>0</v>
      </c>
      <c r="CR18" s="198" t="str">
        <f t="shared" si="50"/>
        <v>-</v>
      </c>
      <c r="CS18" s="198" t="str">
        <f t="shared" si="51"/>
        <v>-</v>
      </c>
      <c r="CT18" s="198">
        <f t="shared" si="52"/>
        <v>0</v>
      </c>
      <c r="CU18" s="198">
        <f t="shared" si="52"/>
        <v>0</v>
      </c>
      <c r="CV18" s="198" t="str">
        <f t="shared" si="53"/>
        <v>-</v>
      </c>
      <c r="CW18" s="198" t="str">
        <f t="shared" si="54"/>
        <v>-</v>
      </c>
      <c r="CX18" s="198">
        <f t="shared" si="55"/>
        <v>1891</v>
      </c>
      <c r="CY18" s="198">
        <f t="shared" si="55"/>
        <v>627766</v>
      </c>
      <c r="CZ18" s="198">
        <f t="shared" si="56"/>
        <v>332</v>
      </c>
      <c r="DA18" s="198">
        <f t="shared" si="57"/>
        <v>522</v>
      </c>
      <c r="DB18" s="198">
        <f t="shared" si="58"/>
        <v>33657</v>
      </c>
      <c r="DC18" s="198">
        <f t="shared" si="58"/>
        <v>1461378</v>
      </c>
      <c r="DD18" s="198">
        <f t="shared" si="59"/>
        <v>43</v>
      </c>
      <c r="DE18" s="198">
        <f t="shared" si="60"/>
        <v>83</v>
      </c>
      <c r="DF18" s="198">
        <f t="shared" si="61"/>
        <v>0</v>
      </c>
      <c r="DG18" s="198">
        <f t="shared" si="61"/>
        <v>0</v>
      </c>
      <c r="DH18" s="198" t="str">
        <f t="shared" si="62"/>
        <v>-</v>
      </c>
      <c r="DI18" s="198" t="str">
        <f t="shared" si="63"/>
        <v>-</v>
      </c>
      <c r="DJ18" s="198">
        <f t="shared" si="94"/>
        <v>0</v>
      </c>
      <c r="DK18" s="198">
        <f t="shared" si="94"/>
        <v>1318</v>
      </c>
      <c r="DL18" s="198">
        <f t="shared" si="94"/>
        <v>10270</v>
      </c>
      <c r="DM18" s="198">
        <f t="shared" si="94"/>
        <v>11893</v>
      </c>
      <c r="DN18" s="198">
        <f t="shared" si="94"/>
        <v>234</v>
      </c>
      <c r="DO18" s="198">
        <f t="shared" si="94"/>
        <v>11531</v>
      </c>
      <c r="DP18" s="198">
        <f t="shared" si="94"/>
        <v>49387803</v>
      </c>
      <c r="DQ18" s="198">
        <f t="shared" si="65"/>
        <v>4809</v>
      </c>
      <c r="DR18" s="198">
        <f t="shared" si="66"/>
        <v>10232</v>
      </c>
      <c r="DS18" s="198">
        <f t="shared" si="67"/>
        <v>69680324</v>
      </c>
      <c r="DT18" s="198">
        <f t="shared" si="68"/>
        <v>5859</v>
      </c>
      <c r="DU18" s="198">
        <f t="shared" si="69"/>
        <v>12357</v>
      </c>
      <c r="DV18" s="198">
        <f t="shared" si="70"/>
        <v>1974937</v>
      </c>
      <c r="DW18" s="198">
        <f t="shared" si="71"/>
        <v>8440</v>
      </c>
      <c r="DX18" s="198">
        <f t="shared" si="72"/>
        <v>16312</v>
      </c>
      <c r="DY18" s="198">
        <f t="shared" si="73"/>
        <v>98901647</v>
      </c>
      <c r="DZ18" s="198">
        <f t="shared" si="74"/>
        <v>8577</v>
      </c>
      <c r="EA18" s="198">
        <f t="shared" si="75"/>
        <v>19021</v>
      </c>
      <c r="EB18" s="202"/>
      <c r="EC18" s="198">
        <f t="shared" si="76"/>
        <v>8</v>
      </c>
      <c r="ED18" s="199">
        <f t="shared" ref="ED18" si="101">LEFT($B18,4)+IF(EC18&lt;4,1,0)</f>
        <v>2018</v>
      </c>
      <c r="EE18" s="200">
        <f t="shared" ref="EE18" si="102">DATE(LEFT($B18,4)+IF(EC18&lt;4,1,0),EC18,1)</f>
        <v>43313</v>
      </c>
      <c r="EF18" s="196">
        <f t="shared" si="83"/>
        <v>31</v>
      </c>
      <c r="EG18" s="195"/>
      <c r="EH18" s="198">
        <f t="shared" si="95"/>
        <v>941941</v>
      </c>
      <c r="EI18" s="198">
        <f t="shared" si="95"/>
        <v>0</v>
      </c>
      <c r="EJ18" s="198">
        <f t="shared" si="95"/>
        <v>29062967</v>
      </c>
      <c r="EK18" s="198">
        <f t="shared" si="95"/>
        <v>67238364</v>
      </c>
      <c r="EL18" s="198">
        <f t="shared" si="95"/>
        <v>40142567</v>
      </c>
      <c r="EM18" s="198">
        <f t="shared" si="95"/>
        <v>45988464</v>
      </c>
      <c r="EN18" s="198">
        <f t="shared" si="95"/>
        <v>900128814</v>
      </c>
      <c r="EO18" s="198">
        <f t="shared" si="95"/>
        <v>1400131114</v>
      </c>
      <c r="EP18" s="198">
        <f t="shared" si="95"/>
        <v>148069541</v>
      </c>
      <c r="EQ18" s="198">
        <f t="shared" si="95"/>
        <v>0</v>
      </c>
      <c r="ER18" s="198">
        <f t="shared" si="96"/>
        <v>0</v>
      </c>
      <c r="ES18" s="198">
        <f t="shared" si="96"/>
        <v>0</v>
      </c>
      <c r="ET18" s="198">
        <f t="shared" si="96"/>
        <v>0</v>
      </c>
      <c r="EU18" s="198">
        <f t="shared" si="96"/>
        <v>0</v>
      </c>
      <c r="EV18" s="198">
        <f t="shared" si="96"/>
        <v>0</v>
      </c>
      <c r="EW18" s="198">
        <f t="shared" si="96"/>
        <v>0</v>
      </c>
      <c r="EX18" s="198">
        <f t="shared" si="96"/>
        <v>0</v>
      </c>
      <c r="EY18" s="198">
        <f t="shared" si="96"/>
        <v>0</v>
      </c>
      <c r="EZ18" s="198">
        <f t="shared" si="96"/>
        <v>0</v>
      </c>
      <c r="FA18" s="198">
        <f t="shared" si="96"/>
        <v>0</v>
      </c>
      <c r="FB18" s="198">
        <f t="shared" si="97"/>
        <v>987573</v>
      </c>
      <c r="FC18" s="198">
        <f t="shared" si="97"/>
        <v>2805029</v>
      </c>
      <c r="FD18" s="198">
        <f t="shared" si="97"/>
        <v>105079423</v>
      </c>
      <c r="FE18" s="198">
        <f t="shared" si="97"/>
        <v>146966355</v>
      </c>
      <c r="FF18" s="198">
        <f t="shared" si="97"/>
        <v>3817119</v>
      </c>
      <c r="FG18" s="198">
        <f t="shared" si="97"/>
        <v>219332662</v>
      </c>
      <c r="FH18" s="191"/>
      <c r="FI18" s="298" t="s">
        <v>566</v>
      </c>
      <c r="FJ18" s="299" t="s">
        <v>687</v>
      </c>
      <c r="FK18" s="299" t="s">
        <v>650</v>
      </c>
      <c r="FL18" s="299" t="s">
        <v>782</v>
      </c>
      <c r="FM18" s="300" t="str">
        <f t="shared" ca="1" si="98"/>
        <v>South East</v>
      </c>
      <c r="FN18" s="298"/>
    </row>
    <row r="19" spans="1:170" s="257" customFormat="1" x14ac:dyDescent="0.2">
      <c r="A19" s="263" t="str">
        <f t="shared" ref="A19" si="103">B19&amp;C19&amp;D19</f>
        <v>2018-19SEPTEMBERENG</v>
      </c>
      <c r="B19" s="257" t="str">
        <f t="shared" ref="B19:B35" si="104">IF($C19="April",LEFT($B18,4)+1&amp;"-"&amp;RIGHT($B18,2)+1,$B18)</f>
        <v>2018-19</v>
      </c>
      <c r="C19" s="257" t="s">
        <v>673</v>
      </c>
      <c r="D19" s="264" t="str">
        <f t="shared" si="84"/>
        <v>ENG</v>
      </c>
      <c r="F19" s="264" t="str">
        <f t="shared" si="88"/>
        <v>ENG</v>
      </c>
      <c r="H19" s="198">
        <f t="shared" si="3"/>
        <v>943655</v>
      </c>
      <c r="I19" s="198">
        <f t="shared" si="3"/>
        <v>710840</v>
      </c>
      <c r="J19" s="198">
        <f t="shared" si="3"/>
        <v>5655181</v>
      </c>
      <c r="K19" s="198">
        <f t="shared" si="4"/>
        <v>8</v>
      </c>
      <c r="L19" s="198">
        <f t="shared" si="5"/>
        <v>1</v>
      </c>
      <c r="M19" s="198">
        <f t="shared" si="6"/>
        <v>0</v>
      </c>
      <c r="N19" s="198">
        <f t="shared" si="7"/>
        <v>45</v>
      </c>
      <c r="O19" s="198">
        <f t="shared" si="8"/>
        <v>99</v>
      </c>
      <c r="P19" s="198" t="s">
        <v>717</v>
      </c>
      <c r="Q19" s="198">
        <f t="shared" si="91"/>
        <v>0</v>
      </c>
      <c r="R19" s="198">
        <f t="shared" si="91"/>
        <v>0</v>
      </c>
      <c r="S19" s="198">
        <f t="shared" si="91"/>
        <v>0</v>
      </c>
      <c r="T19" s="198">
        <f t="shared" si="91"/>
        <v>665369</v>
      </c>
      <c r="U19" s="198">
        <f t="shared" si="91"/>
        <v>52568</v>
      </c>
      <c r="V19" s="198">
        <f t="shared" si="91"/>
        <v>35591</v>
      </c>
      <c r="W19" s="198">
        <f t="shared" si="91"/>
        <v>356904</v>
      </c>
      <c r="X19" s="198">
        <f t="shared" si="91"/>
        <v>167708</v>
      </c>
      <c r="Y19" s="198">
        <f t="shared" si="91"/>
        <v>12421</v>
      </c>
      <c r="Z19" s="198">
        <f t="shared" si="91"/>
        <v>22679273</v>
      </c>
      <c r="AA19" s="198">
        <f t="shared" si="10"/>
        <v>431</v>
      </c>
      <c r="AB19" s="198">
        <f t="shared" si="11"/>
        <v>754</v>
      </c>
      <c r="AC19" s="198">
        <f t="shared" si="12"/>
        <v>24278800</v>
      </c>
      <c r="AD19" s="198">
        <f t="shared" si="13"/>
        <v>682</v>
      </c>
      <c r="AE19" s="198">
        <f t="shared" si="14"/>
        <v>1289</v>
      </c>
      <c r="AF19" s="198">
        <f t="shared" si="15"/>
        <v>462617916</v>
      </c>
      <c r="AG19" s="198">
        <f t="shared" si="16"/>
        <v>1296</v>
      </c>
      <c r="AH19" s="198">
        <f t="shared" si="17"/>
        <v>2655</v>
      </c>
      <c r="AI19" s="198">
        <f t="shared" si="18"/>
        <v>622882666</v>
      </c>
      <c r="AJ19" s="198">
        <f t="shared" si="19"/>
        <v>3714</v>
      </c>
      <c r="AK19" s="198">
        <f t="shared" si="20"/>
        <v>8713</v>
      </c>
      <c r="AL19" s="198">
        <f t="shared" si="21"/>
        <v>65146894</v>
      </c>
      <c r="AM19" s="198">
        <f t="shared" si="22"/>
        <v>5245</v>
      </c>
      <c r="AN19" s="198">
        <f t="shared" si="23"/>
        <v>12106</v>
      </c>
      <c r="AO19" s="198">
        <f t="shared" si="92"/>
        <v>37970</v>
      </c>
      <c r="AP19" s="198">
        <f t="shared" si="92"/>
        <v>3239</v>
      </c>
      <c r="AQ19" s="198">
        <f t="shared" si="92"/>
        <v>10299</v>
      </c>
      <c r="AR19" s="198">
        <f t="shared" si="92"/>
        <v>24642</v>
      </c>
      <c r="AS19" s="198">
        <f t="shared" si="92"/>
        <v>3035</v>
      </c>
      <c r="AT19" s="198">
        <f t="shared" si="92"/>
        <v>21397</v>
      </c>
      <c r="AU19" s="198">
        <f t="shared" si="92"/>
        <v>6802</v>
      </c>
      <c r="AV19" s="198">
        <f t="shared" si="92"/>
        <v>395522</v>
      </c>
      <c r="AW19" s="198">
        <f t="shared" si="92"/>
        <v>35890</v>
      </c>
      <c r="AX19" s="198">
        <f t="shared" si="92"/>
        <v>195987</v>
      </c>
      <c r="AY19" s="198">
        <f t="shared" si="93"/>
        <v>627399</v>
      </c>
      <c r="AZ19" s="198">
        <f t="shared" si="93"/>
        <v>114920</v>
      </c>
      <c r="BA19" s="198">
        <f t="shared" si="93"/>
        <v>88128</v>
      </c>
      <c r="BB19" s="198">
        <f t="shared" si="93"/>
        <v>78323</v>
      </c>
      <c r="BC19" s="198">
        <f t="shared" si="93"/>
        <v>61077</v>
      </c>
      <c r="BD19" s="198">
        <f t="shared" si="93"/>
        <v>496292</v>
      </c>
      <c r="BE19" s="198">
        <f t="shared" si="93"/>
        <v>399299</v>
      </c>
      <c r="BF19" s="198">
        <f t="shared" si="93"/>
        <v>271464</v>
      </c>
      <c r="BG19" s="198">
        <f t="shared" si="93"/>
        <v>182568</v>
      </c>
      <c r="BH19" s="198">
        <f t="shared" si="93"/>
        <v>20766</v>
      </c>
      <c r="BI19" s="198">
        <f t="shared" si="93"/>
        <v>13418</v>
      </c>
      <c r="BJ19" s="198">
        <f t="shared" si="93"/>
        <v>0</v>
      </c>
      <c r="BK19" s="198">
        <f t="shared" si="93"/>
        <v>0</v>
      </c>
      <c r="BL19" s="198" t="str">
        <f t="shared" si="26"/>
        <v>-</v>
      </c>
      <c r="BM19" s="198" t="str">
        <f t="shared" si="27"/>
        <v>-</v>
      </c>
      <c r="BN19" s="198">
        <f t="shared" si="28"/>
        <v>0</v>
      </c>
      <c r="BO19" s="198">
        <f t="shared" si="28"/>
        <v>0</v>
      </c>
      <c r="BP19" s="198" t="str">
        <f t="shared" si="29"/>
        <v>-</v>
      </c>
      <c r="BQ19" s="198" t="str">
        <f t="shared" si="30"/>
        <v>-</v>
      </c>
      <c r="BR19" s="198">
        <f t="shared" si="31"/>
        <v>0</v>
      </c>
      <c r="BS19" s="198">
        <f t="shared" si="31"/>
        <v>0</v>
      </c>
      <c r="BT19" s="198" t="str">
        <f t="shared" si="32"/>
        <v>-</v>
      </c>
      <c r="BU19" s="198" t="str">
        <f t="shared" si="33"/>
        <v>-</v>
      </c>
      <c r="BV19" s="198">
        <f t="shared" si="34"/>
        <v>0</v>
      </c>
      <c r="BW19" s="198">
        <f t="shared" si="34"/>
        <v>0</v>
      </c>
      <c r="BX19" s="198" t="str">
        <f t="shared" si="35"/>
        <v>-</v>
      </c>
      <c r="BY19" s="198" t="str">
        <f t="shared" si="36"/>
        <v>-</v>
      </c>
      <c r="BZ19" s="198">
        <f t="shared" si="37"/>
        <v>0</v>
      </c>
      <c r="CA19" s="198">
        <f t="shared" si="37"/>
        <v>0</v>
      </c>
      <c r="CB19" s="198" t="str">
        <f t="shared" si="38"/>
        <v>-</v>
      </c>
      <c r="CC19" s="198" t="str">
        <f t="shared" si="39"/>
        <v>-</v>
      </c>
      <c r="CD19" s="198">
        <f t="shared" si="40"/>
        <v>0</v>
      </c>
      <c r="CE19" s="198">
        <f t="shared" si="40"/>
        <v>0</v>
      </c>
      <c r="CF19" s="198" t="str">
        <f t="shared" si="41"/>
        <v>-</v>
      </c>
      <c r="CG19" s="198" t="str">
        <f t="shared" si="42"/>
        <v>-</v>
      </c>
      <c r="CH19" s="198">
        <f t="shared" si="43"/>
        <v>0</v>
      </c>
      <c r="CI19" s="198">
        <f t="shared" si="43"/>
        <v>0</v>
      </c>
      <c r="CJ19" s="198" t="str">
        <f t="shared" si="44"/>
        <v>-</v>
      </c>
      <c r="CK19" s="198" t="str">
        <f t="shared" si="45"/>
        <v>-</v>
      </c>
      <c r="CL19" s="198">
        <f t="shared" si="46"/>
        <v>0</v>
      </c>
      <c r="CM19" s="198">
        <f t="shared" si="46"/>
        <v>0</v>
      </c>
      <c r="CN19" s="198" t="str">
        <f t="shared" si="47"/>
        <v>-</v>
      </c>
      <c r="CO19" s="198" t="str">
        <f t="shared" si="48"/>
        <v>-</v>
      </c>
      <c r="CP19" s="198">
        <f t="shared" si="49"/>
        <v>0</v>
      </c>
      <c r="CQ19" s="198">
        <f t="shared" si="49"/>
        <v>0</v>
      </c>
      <c r="CR19" s="198" t="str">
        <f t="shared" si="50"/>
        <v>-</v>
      </c>
      <c r="CS19" s="198" t="str">
        <f t="shared" si="51"/>
        <v>-</v>
      </c>
      <c r="CT19" s="198">
        <f t="shared" si="52"/>
        <v>0</v>
      </c>
      <c r="CU19" s="198">
        <f t="shared" si="52"/>
        <v>0</v>
      </c>
      <c r="CV19" s="198" t="str">
        <f t="shared" si="53"/>
        <v>-</v>
      </c>
      <c r="CW19" s="198" t="str">
        <f t="shared" si="54"/>
        <v>-</v>
      </c>
      <c r="CX19" s="198">
        <f t="shared" si="55"/>
        <v>1839</v>
      </c>
      <c r="CY19" s="198">
        <f t="shared" si="55"/>
        <v>578327</v>
      </c>
      <c r="CZ19" s="198">
        <f t="shared" si="56"/>
        <v>314</v>
      </c>
      <c r="DA19" s="198">
        <f t="shared" si="57"/>
        <v>542</v>
      </c>
      <c r="DB19" s="198">
        <f t="shared" si="58"/>
        <v>33911</v>
      </c>
      <c r="DC19" s="198">
        <f t="shared" si="58"/>
        <v>1499319</v>
      </c>
      <c r="DD19" s="198">
        <f t="shared" si="59"/>
        <v>44</v>
      </c>
      <c r="DE19" s="198">
        <f t="shared" si="60"/>
        <v>85</v>
      </c>
      <c r="DF19" s="198">
        <f t="shared" si="61"/>
        <v>0</v>
      </c>
      <c r="DG19" s="198">
        <f t="shared" si="61"/>
        <v>0</v>
      </c>
      <c r="DH19" s="198" t="str">
        <f t="shared" si="62"/>
        <v>-</v>
      </c>
      <c r="DI19" s="198" t="str">
        <f t="shared" si="63"/>
        <v>-</v>
      </c>
      <c r="DJ19" s="198">
        <f t="shared" si="94"/>
        <v>0</v>
      </c>
      <c r="DK19" s="198">
        <f t="shared" si="94"/>
        <v>818</v>
      </c>
      <c r="DL19" s="198">
        <f t="shared" si="94"/>
        <v>8773</v>
      </c>
      <c r="DM19" s="198">
        <f t="shared" si="94"/>
        <v>10797</v>
      </c>
      <c r="DN19" s="198">
        <f t="shared" si="94"/>
        <v>221</v>
      </c>
      <c r="DO19" s="198">
        <f t="shared" si="94"/>
        <v>10544</v>
      </c>
      <c r="DP19" s="198">
        <f t="shared" si="94"/>
        <v>45036227</v>
      </c>
      <c r="DQ19" s="198">
        <f t="shared" si="65"/>
        <v>5134</v>
      </c>
      <c r="DR19" s="198">
        <f t="shared" si="66"/>
        <v>10755</v>
      </c>
      <c r="DS19" s="198">
        <f t="shared" si="67"/>
        <v>73844155</v>
      </c>
      <c r="DT19" s="198">
        <f t="shared" si="68"/>
        <v>6839</v>
      </c>
      <c r="DU19" s="198">
        <f t="shared" si="69"/>
        <v>14330</v>
      </c>
      <c r="DV19" s="198">
        <f t="shared" si="70"/>
        <v>1950469</v>
      </c>
      <c r="DW19" s="198">
        <f t="shared" si="71"/>
        <v>8826</v>
      </c>
      <c r="DX19" s="198">
        <f t="shared" si="72"/>
        <v>18406</v>
      </c>
      <c r="DY19" s="198">
        <f t="shared" si="73"/>
        <v>96737273</v>
      </c>
      <c r="DZ19" s="198">
        <f t="shared" si="74"/>
        <v>9175</v>
      </c>
      <c r="EA19" s="198">
        <f t="shared" si="75"/>
        <v>20207</v>
      </c>
      <c r="EB19" s="202"/>
      <c r="EC19" s="198">
        <f t="shared" si="76"/>
        <v>9</v>
      </c>
      <c r="ED19" s="199">
        <f t="shared" ref="ED19" si="105">LEFT($B19,4)+IF(EC19&lt;4,1,0)</f>
        <v>2018</v>
      </c>
      <c r="EE19" s="200">
        <f t="shared" ref="EE19" si="106">DATE(LEFT($B19,4)+IF(EC19&lt;4,1,0),EC19,1)</f>
        <v>43344</v>
      </c>
      <c r="EF19" s="196">
        <f t="shared" si="83"/>
        <v>30</v>
      </c>
      <c r="EG19" s="195"/>
      <c r="EH19" s="198">
        <f t="shared" si="95"/>
        <v>934669</v>
      </c>
      <c r="EI19" s="198">
        <f t="shared" si="95"/>
        <v>0</v>
      </c>
      <c r="EJ19" s="198">
        <f t="shared" si="95"/>
        <v>31993595</v>
      </c>
      <c r="EK19" s="198">
        <f t="shared" si="95"/>
        <v>70171487</v>
      </c>
      <c r="EL19" s="198">
        <f t="shared" si="95"/>
        <v>39637965</v>
      </c>
      <c r="EM19" s="198">
        <f t="shared" si="95"/>
        <v>45885100</v>
      </c>
      <c r="EN19" s="198">
        <f t="shared" si="95"/>
        <v>947626014</v>
      </c>
      <c r="EO19" s="198">
        <f t="shared" si="95"/>
        <v>1461257217</v>
      </c>
      <c r="EP19" s="198">
        <f t="shared" si="95"/>
        <v>150371821</v>
      </c>
      <c r="EQ19" s="198">
        <f t="shared" si="95"/>
        <v>0</v>
      </c>
      <c r="ER19" s="198">
        <f t="shared" si="96"/>
        <v>0</v>
      </c>
      <c r="ES19" s="198">
        <f t="shared" si="96"/>
        <v>0</v>
      </c>
      <c r="ET19" s="198">
        <f t="shared" si="96"/>
        <v>0</v>
      </c>
      <c r="EU19" s="198">
        <f t="shared" si="96"/>
        <v>0</v>
      </c>
      <c r="EV19" s="198">
        <f t="shared" si="96"/>
        <v>0</v>
      </c>
      <c r="EW19" s="198">
        <f t="shared" si="96"/>
        <v>0</v>
      </c>
      <c r="EX19" s="198">
        <f t="shared" si="96"/>
        <v>0</v>
      </c>
      <c r="EY19" s="198">
        <f t="shared" si="96"/>
        <v>0</v>
      </c>
      <c r="EZ19" s="198">
        <f t="shared" si="96"/>
        <v>0</v>
      </c>
      <c r="FA19" s="198">
        <f t="shared" si="96"/>
        <v>0</v>
      </c>
      <c r="FB19" s="198">
        <f t="shared" si="97"/>
        <v>996597</v>
      </c>
      <c r="FC19" s="198">
        <f t="shared" si="97"/>
        <v>2885925</v>
      </c>
      <c r="FD19" s="198">
        <f t="shared" si="97"/>
        <v>94350025</v>
      </c>
      <c r="FE19" s="198">
        <f t="shared" si="97"/>
        <v>154723825</v>
      </c>
      <c r="FF19" s="198">
        <f t="shared" si="97"/>
        <v>4067783</v>
      </c>
      <c r="FG19" s="198">
        <f t="shared" si="97"/>
        <v>213062805</v>
      </c>
      <c r="FH19" s="191"/>
      <c r="FI19" s="298" t="s">
        <v>563</v>
      </c>
      <c r="FJ19" s="299" t="s">
        <v>216</v>
      </c>
      <c r="FK19" s="299" t="s">
        <v>653</v>
      </c>
      <c r="FL19" s="299" t="s">
        <v>652</v>
      </c>
      <c r="FM19" s="300" t="str">
        <f t="shared" ca="1" si="98"/>
        <v>London</v>
      </c>
      <c r="FN19" s="298"/>
    </row>
    <row r="20" spans="1:170" s="257" customFormat="1" x14ac:dyDescent="0.2">
      <c r="A20" s="263" t="str">
        <f t="shared" ref="A20" si="107">B20&amp;C20&amp;D20</f>
        <v>2018-19OCTOBERENG</v>
      </c>
      <c r="B20" s="257" t="str">
        <f t="shared" si="104"/>
        <v>2018-19</v>
      </c>
      <c r="C20" s="257" t="s">
        <v>716</v>
      </c>
      <c r="D20" s="264" t="str">
        <f t="shared" si="84"/>
        <v>ENG</v>
      </c>
      <c r="F20" s="264" t="str">
        <f t="shared" ref="F20" si="108">D20</f>
        <v>ENG</v>
      </c>
      <c r="H20" s="198">
        <f t="shared" si="3"/>
        <v>982022</v>
      </c>
      <c r="I20" s="198">
        <f t="shared" si="3"/>
        <v>729048</v>
      </c>
      <c r="J20" s="198">
        <f t="shared" si="3"/>
        <v>5186248</v>
      </c>
      <c r="K20" s="198">
        <f t="shared" si="4"/>
        <v>7</v>
      </c>
      <c r="L20" s="198">
        <f t="shared" si="5"/>
        <v>1</v>
      </c>
      <c r="M20" s="198">
        <f t="shared" si="6"/>
        <v>0</v>
      </c>
      <c r="N20" s="198">
        <f t="shared" si="7"/>
        <v>42</v>
      </c>
      <c r="O20" s="198">
        <f t="shared" si="8"/>
        <v>93</v>
      </c>
      <c r="P20" s="198" t="s">
        <v>717</v>
      </c>
      <c r="Q20" s="198">
        <f t="shared" si="91"/>
        <v>0</v>
      </c>
      <c r="R20" s="198">
        <f t="shared" si="91"/>
        <v>0</v>
      </c>
      <c r="S20" s="198">
        <f t="shared" si="91"/>
        <v>0</v>
      </c>
      <c r="T20" s="198">
        <f t="shared" si="91"/>
        <v>699355</v>
      </c>
      <c r="U20" s="198">
        <f t="shared" si="91"/>
        <v>55383</v>
      </c>
      <c r="V20" s="198">
        <f t="shared" si="91"/>
        <v>37926</v>
      </c>
      <c r="W20" s="198">
        <f t="shared" si="91"/>
        <v>372315</v>
      </c>
      <c r="X20" s="198">
        <f t="shared" si="91"/>
        <v>176292</v>
      </c>
      <c r="Y20" s="198">
        <f t="shared" si="91"/>
        <v>13090</v>
      </c>
      <c r="Z20" s="198">
        <f t="shared" si="91"/>
        <v>23874408</v>
      </c>
      <c r="AA20" s="198">
        <f t="shared" si="10"/>
        <v>431</v>
      </c>
      <c r="AB20" s="198">
        <f t="shared" si="11"/>
        <v>750</v>
      </c>
      <c r="AC20" s="198">
        <f t="shared" si="12"/>
        <v>25487362</v>
      </c>
      <c r="AD20" s="198">
        <f t="shared" si="13"/>
        <v>672</v>
      </c>
      <c r="AE20" s="198">
        <f t="shared" si="14"/>
        <v>1251</v>
      </c>
      <c r="AF20" s="198">
        <f t="shared" si="15"/>
        <v>474677999</v>
      </c>
      <c r="AG20" s="198">
        <f t="shared" si="16"/>
        <v>1275</v>
      </c>
      <c r="AH20" s="198">
        <f t="shared" si="17"/>
        <v>2605</v>
      </c>
      <c r="AI20" s="198">
        <f t="shared" si="18"/>
        <v>638742018</v>
      </c>
      <c r="AJ20" s="198">
        <f t="shared" si="19"/>
        <v>3623</v>
      </c>
      <c r="AK20" s="198">
        <f t="shared" si="20"/>
        <v>8502</v>
      </c>
      <c r="AL20" s="198">
        <f t="shared" si="21"/>
        <v>65814545</v>
      </c>
      <c r="AM20" s="198">
        <f t="shared" si="22"/>
        <v>5028</v>
      </c>
      <c r="AN20" s="198">
        <f t="shared" si="23"/>
        <v>11565</v>
      </c>
      <c r="AO20" s="198">
        <f t="shared" si="92"/>
        <v>41067</v>
      </c>
      <c r="AP20" s="198">
        <f t="shared" si="92"/>
        <v>3670</v>
      </c>
      <c r="AQ20" s="198">
        <f t="shared" si="92"/>
        <v>11585</v>
      </c>
      <c r="AR20" s="198">
        <f t="shared" si="92"/>
        <v>25721</v>
      </c>
      <c r="AS20" s="198">
        <f t="shared" si="92"/>
        <v>3368</v>
      </c>
      <c r="AT20" s="198">
        <f t="shared" si="92"/>
        <v>22444</v>
      </c>
      <c r="AU20" s="198">
        <f t="shared" si="92"/>
        <v>5274</v>
      </c>
      <c r="AV20" s="198">
        <f t="shared" si="92"/>
        <v>415522</v>
      </c>
      <c r="AW20" s="198">
        <f t="shared" si="92"/>
        <v>38774</v>
      </c>
      <c r="AX20" s="198">
        <f t="shared" si="92"/>
        <v>203992</v>
      </c>
      <c r="AY20" s="198">
        <f t="shared" si="93"/>
        <v>658288</v>
      </c>
      <c r="AZ20" s="198">
        <f t="shared" si="93"/>
        <v>120960</v>
      </c>
      <c r="BA20" s="198">
        <f t="shared" si="93"/>
        <v>92687</v>
      </c>
      <c r="BB20" s="198">
        <f t="shared" si="93"/>
        <v>83045</v>
      </c>
      <c r="BC20" s="198">
        <f t="shared" si="93"/>
        <v>64746</v>
      </c>
      <c r="BD20" s="198">
        <f t="shared" si="93"/>
        <v>515118</v>
      </c>
      <c r="BE20" s="198">
        <f t="shared" si="93"/>
        <v>414770</v>
      </c>
      <c r="BF20" s="198">
        <f t="shared" si="93"/>
        <v>283700</v>
      </c>
      <c r="BG20" s="198">
        <f t="shared" si="93"/>
        <v>191580</v>
      </c>
      <c r="BH20" s="198">
        <f t="shared" si="93"/>
        <v>22043</v>
      </c>
      <c r="BI20" s="198">
        <f t="shared" si="93"/>
        <v>13980</v>
      </c>
      <c r="BJ20" s="198">
        <f t="shared" si="93"/>
        <v>0</v>
      </c>
      <c r="BK20" s="198">
        <f t="shared" si="93"/>
        <v>0</v>
      </c>
      <c r="BL20" s="198" t="str">
        <f t="shared" si="26"/>
        <v>-</v>
      </c>
      <c r="BM20" s="198" t="str">
        <f t="shared" si="27"/>
        <v>-</v>
      </c>
      <c r="BN20" s="198">
        <f t="shared" si="28"/>
        <v>0</v>
      </c>
      <c r="BO20" s="198">
        <f t="shared" si="28"/>
        <v>0</v>
      </c>
      <c r="BP20" s="198" t="str">
        <f t="shared" si="29"/>
        <v>-</v>
      </c>
      <c r="BQ20" s="198" t="str">
        <f t="shared" si="30"/>
        <v>-</v>
      </c>
      <c r="BR20" s="198">
        <f t="shared" si="31"/>
        <v>0</v>
      </c>
      <c r="BS20" s="198">
        <f t="shared" si="31"/>
        <v>0</v>
      </c>
      <c r="BT20" s="198" t="str">
        <f t="shared" si="32"/>
        <v>-</v>
      </c>
      <c r="BU20" s="198" t="str">
        <f t="shared" si="33"/>
        <v>-</v>
      </c>
      <c r="BV20" s="198">
        <f t="shared" si="34"/>
        <v>0</v>
      </c>
      <c r="BW20" s="198">
        <f t="shared" si="34"/>
        <v>0</v>
      </c>
      <c r="BX20" s="198" t="str">
        <f t="shared" si="35"/>
        <v>-</v>
      </c>
      <c r="BY20" s="198" t="str">
        <f t="shared" si="36"/>
        <v>-</v>
      </c>
      <c r="BZ20" s="198">
        <f t="shared" si="37"/>
        <v>0</v>
      </c>
      <c r="CA20" s="198">
        <f t="shared" si="37"/>
        <v>0</v>
      </c>
      <c r="CB20" s="198" t="str">
        <f t="shared" si="38"/>
        <v>-</v>
      </c>
      <c r="CC20" s="198" t="str">
        <f t="shared" si="39"/>
        <v>-</v>
      </c>
      <c r="CD20" s="198">
        <f t="shared" si="40"/>
        <v>0</v>
      </c>
      <c r="CE20" s="198">
        <f t="shared" si="40"/>
        <v>0</v>
      </c>
      <c r="CF20" s="198" t="str">
        <f t="shared" si="41"/>
        <v>-</v>
      </c>
      <c r="CG20" s="198" t="str">
        <f t="shared" si="42"/>
        <v>-</v>
      </c>
      <c r="CH20" s="198">
        <f t="shared" si="43"/>
        <v>0</v>
      </c>
      <c r="CI20" s="198">
        <f t="shared" si="43"/>
        <v>0</v>
      </c>
      <c r="CJ20" s="198" t="str">
        <f t="shared" si="44"/>
        <v>-</v>
      </c>
      <c r="CK20" s="198" t="str">
        <f t="shared" si="45"/>
        <v>-</v>
      </c>
      <c r="CL20" s="198">
        <f t="shared" si="46"/>
        <v>0</v>
      </c>
      <c r="CM20" s="198">
        <f t="shared" si="46"/>
        <v>0</v>
      </c>
      <c r="CN20" s="198" t="str">
        <f t="shared" si="47"/>
        <v>-</v>
      </c>
      <c r="CO20" s="198" t="str">
        <f t="shared" si="48"/>
        <v>-</v>
      </c>
      <c r="CP20" s="198">
        <f t="shared" si="49"/>
        <v>0</v>
      </c>
      <c r="CQ20" s="198">
        <f t="shared" si="49"/>
        <v>0</v>
      </c>
      <c r="CR20" s="198" t="str">
        <f t="shared" si="50"/>
        <v>-</v>
      </c>
      <c r="CS20" s="198" t="str">
        <f t="shared" si="51"/>
        <v>-</v>
      </c>
      <c r="CT20" s="198">
        <f t="shared" si="52"/>
        <v>0</v>
      </c>
      <c r="CU20" s="198">
        <f t="shared" si="52"/>
        <v>0</v>
      </c>
      <c r="CV20" s="198" t="str">
        <f t="shared" si="53"/>
        <v>-</v>
      </c>
      <c r="CW20" s="198" t="str">
        <f t="shared" si="54"/>
        <v>-</v>
      </c>
      <c r="CX20" s="198">
        <f t="shared" si="55"/>
        <v>1949</v>
      </c>
      <c r="CY20" s="198">
        <f t="shared" si="55"/>
        <v>596988</v>
      </c>
      <c r="CZ20" s="198">
        <f t="shared" si="56"/>
        <v>306</v>
      </c>
      <c r="DA20" s="198">
        <f t="shared" si="57"/>
        <v>532</v>
      </c>
      <c r="DB20" s="198">
        <f t="shared" si="58"/>
        <v>35919</v>
      </c>
      <c r="DC20" s="198">
        <f t="shared" si="58"/>
        <v>1517375</v>
      </c>
      <c r="DD20" s="198">
        <f t="shared" si="59"/>
        <v>42</v>
      </c>
      <c r="DE20" s="198">
        <f t="shared" si="60"/>
        <v>80</v>
      </c>
      <c r="DF20" s="198">
        <f t="shared" si="61"/>
        <v>0</v>
      </c>
      <c r="DG20" s="198">
        <f t="shared" si="61"/>
        <v>0</v>
      </c>
      <c r="DH20" s="198" t="str">
        <f t="shared" si="62"/>
        <v>-</v>
      </c>
      <c r="DI20" s="198" t="str">
        <f t="shared" si="63"/>
        <v>-</v>
      </c>
      <c r="DJ20" s="198">
        <f t="shared" si="94"/>
        <v>0</v>
      </c>
      <c r="DK20" s="198">
        <f t="shared" si="94"/>
        <v>852</v>
      </c>
      <c r="DL20" s="198">
        <f t="shared" si="94"/>
        <v>8901</v>
      </c>
      <c r="DM20" s="198">
        <f t="shared" si="94"/>
        <v>11823</v>
      </c>
      <c r="DN20" s="198">
        <f t="shared" si="94"/>
        <v>270</v>
      </c>
      <c r="DO20" s="198">
        <f t="shared" si="94"/>
        <v>11886</v>
      </c>
      <c r="DP20" s="198">
        <f t="shared" si="94"/>
        <v>44627176</v>
      </c>
      <c r="DQ20" s="198">
        <f t="shared" si="65"/>
        <v>5014</v>
      </c>
      <c r="DR20" s="198">
        <f t="shared" si="66"/>
        <v>10934</v>
      </c>
      <c r="DS20" s="198">
        <f t="shared" si="67"/>
        <v>79292055</v>
      </c>
      <c r="DT20" s="198">
        <f t="shared" si="68"/>
        <v>6707</v>
      </c>
      <c r="DU20" s="198">
        <f t="shared" si="69"/>
        <v>13928</v>
      </c>
      <c r="DV20" s="198">
        <f t="shared" si="70"/>
        <v>2727662</v>
      </c>
      <c r="DW20" s="198">
        <f t="shared" si="71"/>
        <v>10102</v>
      </c>
      <c r="DX20" s="198">
        <f t="shared" si="72"/>
        <v>19883</v>
      </c>
      <c r="DY20" s="198">
        <f t="shared" si="73"/>
        <v>105614442</v>
      </c>
      <c r="DZ20" s="198">
        <f t="shared" si="74"/>
        <v>8886</v>
      </c>
      <c r="EA20" s="198">
        <f t="shared" si="75"/>
        <v>19349</v>
      </c>
      <c r="EB20" s="202"/>
      <c r="EC20" s="198">
        <f t="shared" si="76"/>
        <v>10</v>
      </c>
      <c r="ED20" s="199">
        <f t="shared" ref="ED20" si="109">LEFT($B20,4)+IF(EC20&lt;4,1,0)</f>
        <v>2018</v>
      </c>
      <c r="EE20" s="200">
        <f t="shared" ref="EE20" si="110">DATE(LEFT($B20,4)+IF(EC20&lt;4,1,0),EC20,1)</f>
        <v>43374</v>
      </c>
      <c r="EF20" s="196">
        <f t="shared" si="83"/>
        <v>31</v>
      </c>
      <c r="EG20" s="195"/>
      <c r="EH20" s="198">
        <f t="shared" si="95"/>
        <v>955041</v>
      </c>
      <c r="EI20" s="198">
        <f t="shared" si="95"/>
        <v>0</v>
      </c>
      <c r="EJ20" s="198">
        <f t="shared" si="95"/>
        <v>30432912</v>
      </c>
      <c r="EK20" s="198">
        <f t="shared" si="95"/>
        <v>67949834</v>
      </c>
      <c r="EL20" s="198">
        <f t="shared" si="95"/>
        <v>41557129</v>
      </c>
      <c r="EM20" s="198">
        <f t="shared" si="95"/>
        <v>47460735</v>
      </c>
      <c r="EN20" s="198">
        <f t="shared" si="95"/>
        <v>969889594</v>
      </c>
      <c r="EO20" s="198">
        <f t="shared" si="95"/>
        <v>1498914363</v>
      </c>
      <c r="EP20" s="198">
        <f t="shared" si="95"/>
        <v>151387796</v>
      </c>
      <c r="EQ20" s="198">
        <f t="shared" si="95"/>
        <v>0</v>
      </c>
      <c r="ER20" s="198">
        <f t="shared" si="96"/>
        <v>0</v>
      </c>
      <c r="ES20" s="198">
        <f t="shared" si="96"/>
        <v>0</v>
      </c>
      <c r="ET20" s="198">
        <f t="shared" si="96"/>
        <v>0</v>
      </c>
      <c r="EU20" s="198">
        <f t="shared" si="96"/>
        <v>0</v>
      </c>
      <c r="EV20" s="198">
        <f t="shared" si="96"/>
        <v>0</v>
      </c>
      <c r="EW20" s="198">
        <f t="shared" si="96"/>
        <v>0</v>
      </c>
      <c r="EX20" s="198">
        <f t="shared" si="96"/>
        <v>0</v>
      </c>
      <c r="EY20" s="198">
        <f t="shared" si="96"/>
        <v>0</v>
      </c>
      <c r="EZ20" s="198">
        <f t="shared" si="96"/>
        <v>0</v>
      </c>
      <c r="FA20" s="198">
        <f t="shared" si="96"/>
        <v>0</v>
      </c>
      <c r="FB20" s="198">
        <f t="shared" si="97"/>
        <v>1037689</v>
      </c>
      <c r="FC20" s="198">
        <f t="shared" si="97"/>
        <v>2870967</v>
      </c>
      <c r="FD20" s="198">
        <f t="shared" si="97"/>
        <v>97327830</v>
      </c>
      <c r="FE20" s="198">
        <f t="shared" si="97"/>
        <v>164665509</v>
      </c>
      <c r="FF20" s="198">
        <f t="shared" si="97"/>
        <v>5368349</v>
      </c>
      <c r="FG20" s="198">
        <f t="shared" si="97"/>
        <v>229986037</v>
      </c>
      <c r="FH20" s="191"/>
      <c r="FI20" s="298" t="s">
        <v>560</v>
      </c>
      <c r="FJ20" s="299" t="s">
        <v>5</v>
      </c>
      <c r="FK20" s="299" t="s">
        <v>655</v>
      </c>
      <c r="FL20" s="299" t="s">
        <v>864</v>
      </c>
      <c r="FM20" s="300" t="str">
        <f t="shared" ca="1" si="98"/>
        <v>North East and Yorkshire</v>
      </c>
      <c r="FN20" s="298"/>
    </row>
    <row r="21" spans="1:170" s="257" customFormat="1" x14ac:dyDescent="0.2">
      <c r="A21" s="263" t="str">
        <f t="shared" ref="A21" si="111">B21&amp;C21&amp;D21</f>
        <v>2018-19NOVEMBERENG</v>
      </c>
      <c r="B21" s="257" t="str">
        <f t="shared" si="104"/>
        <v>2018-19</v>
      </c>
      <c r="C21" s="257" t="s">
        <v>722</v>
      </c>
      <c r="D21" s="264" t="str">
        <f t="shared" si="84"/>
        <v>ENG</v>
      </c>
      <c r="F21" s="264" t="str">
        <f t="shared" ref="F21" si="112">D21</f>
        <v>ENG</v>
      </c>
      <c r="H21" s="198">
        <f t="shared" si="3"/>
        <v>982671</v>
      </c>
      <c r="I21" s="198">
        <f t="shared" si="3"/>
        <v>721971</v>
      </c>
      <c r="J21" s="198">
        <f t="shared" si="3"/>
        <v>4492357</v>
      </c>
      <c r="K21" s="198">
        <f t="shared" si="4"/>
        <v>6</v>
      </c>
      <c r="L21" s="198">
        <f t="shared" si="5"/>
        <v>1</v>
      </c>
      <c r="M21" s="198">
        <f t="shared" si="6"/>
        <v>0</v>
      </c>
      <c r="N21" s="198">
        <f t="shared" si="7"/>
        <v>36</v>
      </c>
      <c r="O21" s="198">
        <f t="shared" si="8"/>
        <v>82</v>
      </c>
      <c r="P21" s="198" t="s">
        <v>717</v>
      </c>
      <c r="Q21" s="198">
        <f t="shared" si="91"/>
        <v>0</v>
      </c>
      <c r="R21" s="198">
        <f t="shared" si="91"/>
        <v>0</v>
      </c>
      <c r="S21" s="198">
        <f t="shared" si="91"/>
        <v>0</v>
      </c>
      <c r="T21" s="198">
        <f t="shared" si="91"/>
        <v>704355</v>
      </c>
      <c r="U21" s="198">
        <f t="shared" si="91"/>
        <v>56484</v>
      </c>
      <c r="V21" s="198">
        <f t="shared" si="91"/>
        <v>38556</v>
      </c>
      <c r="W21" s="198">
        <f t="shared" si="91"/>
        <v>379545</v>
      </c>
      <c r="X21" s="198">
        <f t="shared" si="91"/>
        <v>171217</v>
      </c>
      <c r="Y21" s="198">
        <f t="shared" si="91"/>
        <v>12619</v>
      </c>
      <c r="Z21" s="198">
        <f t="shared" si="91"/>
        <v>24324491</v>
      </c>
      <c r="AA21" s="198">
        <f t="shared" si="10"/>
        <v>431</v>
      </c>
      <c r="AB21" s="198">
        <f t="shared" si="11"/>
        <v>751</v>
      </c>
      <c r="AC21" s="198">
        <f t="shared" si="12"/>
        <v>25889892</v>
      </c>
      <c r="AD21" s="198">
        <f t="shared" si="13"/>
        <v>671</v>
      </c>
      <c r="AE21" s="198">
        <f t="shared" si="14"/>
        <v>1256</v>
      </c>
      <c r="AF21" s="198">
        <f t="shared" si="15"/>
        <v>499574222</v>
      </c>
      <c r="AG21" s="198">
        <f t="shared" si="16"/>
        <v>1316</v>
      </c>
      <c r="AH21" s="198">
        <f t="shared" si="17"/>
        <v>2693</v>
      </c>
      <c r="AI21" s="198">
        <f t="shared" si="18"/>
        <v>651386509</v>
      </c>
      <c r="AJ21" s="198">
        <f t="shared" si="19"/>
        <v>3804</v>
      </c>
      <c r="AK21" s="198">
        <f t="shared" si="20"/>
        <v>8927</v>
      </c>
      <c r="AL21" s="198">
        <f t="shared" si="21"/>
        <v>64863967</v>
      </c>
      <c r="AM21" s="198">
        <f t="shared" si="22"/>
        <v>5140</v>
      </c>
      <c r="AN21" s="198">
        <f t="shared" si="23"/>
        <v>11826</v>
      </c>
      <c r="AO21" s="198">
        <f t="shared" si="92"/>
        <v>42575</v>
      </c>
      <c r="AP21" s="198">
        <f t="shared" si="92"/>
        <v>4355</v>
      </c>
      <c r="AQ21" s="198">
        <f t="shared" si="92"/>
        <v>12618</v>
      </c>
      <c r="AR21" s="198">
        <f t="shared" si="92"/>
        <v>25666</v>
      </c>
      <c r="AS21" s="198">
        <f t="shared" si="92"/>
        <v>3120</v>
      </c>
      <c r="AT21" s="198">
        <f t="shared" si="92"/>
        <v>22482</v>
      </c>
      <c r="AU21" s="198">
        <f t="shared" si="92"/>
        <v>5654</v>
      </c>
      <c r="AV21" s="198">
        <f t="shared" si="92"/>
        <v>418177</v>
      </c>
      <c r="AW21" s="198">
        <f t="shared" si="92"/>
        <v>38544</v>
      </c>
      <c r="AX21" s="198">
        <f t="shared" si="92"/>
        <v>205059</v>
      </c>
      <c r="AY21" s="198">
        <f t="shared" si="93"/>
        <v>661780</v>
      </c>
      <c r="AZ21" s="198">
        <f t="shared" si="93"/>
        <v>122891</v>
      </c>
      <c r="BA21" s="198">
        <f t="shared" si="93"/>
        <v>94341</v>
      </c>
      <c r="BB21" s="198">
        <f t="shared" si="93"/>
        <v>83827</v>
      </c>
      <c r="BC21" s="198">
        <f t="shared" si="93"/>
        <v>65395</v>
      </c>
      <c r="BD21" s="198">
        <f t="shared" si="93"/>
        <v>525915</v>
      </c>
      <c r="BE21" s="198">
        <f t="shared" si="93"/>
        <v>421589</v>
      </c>
      <c r="BF21" s="198">
        <f t="shared" si="93"/>
        <v>280104</v>
      </c>
      <c r="BG21" s="198">
        <f t="shared" si="93"/>
        <v>186044</v>
      </c>
      <c r="BH21" s="198">
        <f t="shared" si="93"/>
        <v>20927</v>
      </c>
      <c r="BI21" s="198">
        <f t="shared" si="93"/>
        <v>13419</v>
      </c>
      <c r="BJ21" s="198">
        <f t="shared" si="93"/>
        <v>0</v>
      </c>
      <c r="BK21" s="198">
        <f t="shared" si="93"/>
        <v>0</v>
      </c>
      <c r="BL21" s="198" t="str">
        <f t="shared" si="26"/>
        <v>-</v>
      </c>
      <c r="BM21" s="198" t="str">
        <f t="shared" si="27"/>
        <v>-</v>
      </c>
      <c r="BN21" s="198">
        <f t="shared" si="28"/>
        <v>0</v>
      </c>
      <c r="BO21" s="198">
        <f t="shared" si="28"/>
        <v>0</v>
      </c>
      <c r="BP21" s="198" t="str">
        <f t="shared" si="29"/>
        <v>-</v>
      </c>
      <c r="BQ21" s="198" t="str">
        <f t="shared" si="30"/>
        <v>-</v>
      </c>
      <c r="BR21" s="198">
        <f t="shared" si="31"/>
        <v>0</v>
      </c>
      <c r="BS21" s="198">
        <f t="shared" si="31"/>
        <v>0</v>
      </c>
      <c r="BT21" s="198" t="str">
        <f t="shared" si="32"/>
        <v>-</v>
      </c>
      <c r="BU21" s="198" t="str">
        <f t="shared" si="33"/>
        <v>-</v>
      </c>
      <c r="BV21" s="198">
        <f t="shared" si="34"/>
        <v>0</v>
      </c>
      <c r="BW21" s="198">
        <f t="shared" si="34"/>
        <v>0</v>
      </c>
      <c r="BX21" s="198" t="str">
        <f t="shared" si="35"/>
        <v>-</v>
      </c>
      <c r="BY21" s="198" t="str">
        <f t="shared" si="36"/>
        <v>-</v>
      </c>
      <c r="BZ21" s="198">
        <f t="shared" si="37"/>
        <v>0</v>
      </c>
      <c r="CA21" s="198">
        <f t="shared" si="37"/>
        <v>0</v>
      </c>
      <c r="CB21" s="198" t="str">
        <f t="shared" si="38"/>
        <v>-</v>
      </c>
      <c r="CC21" s="198" t="str">
        <f t="shared" si="39"/>
        <v>-</v>
      </c>
      <c r="CD21" s="198">
        <f t="shared" si="40"/>
        <v>0</v>
      </c>
      <c r="CE21" s="198">
        <f t="shared" si="40"/>
        <v>0</v>
      </c>
      <c r="CF21" s="198" t="str">
        <f t="shared" si="41"/>
        <v>-</v>
      </c>
      <c r="CG21" s="198" t="str">
        <f t="shared" si="42"/>
        <v>-</v>
      </c>
      <c r="CH21" s="198">
        <f t="shared" si="43"/>
        <v>0</v>
      </c>
      <c r="CI21" s="198">
        <f t="shared" si="43"/>
        <v>0</v>
      </c>
      <c r="CJ21" s="198" t="str">
        <f t="shared" si="44"/>
        <v>-</v>
      </c>
      <c r="CK21" s="198" t="str">
        <f t="shared" si="45"/>
        <v>-</v>
      </c>
      <c r="CL21" s="198">
        <f t="shared" si="46"/>
        <v>0</v>
      </c>
      <c r="CM21" s="198">
        <f t="shared" si="46"/>
        <v>0</v>
      </c>
      <c r="CN21" s="198" t="str">
        <f t="shared" si="47"/>
        <v>-</v>
      </c>
      <c r="CO21" s="198" t="str">
        <f t="shared" si="48"/>
        <v>-</v>
      </c>
      <c r="CP21" s="198">
        <f t="shared" si="49"/>
        <v>0</v>
      </c>
      <c r="CQ21" s="198">
        <f t="shared" si="49"/>
        <v>0</v>
      </c>
      <c r="CR21" s="198" t="str">
        <f t="shared" si="50"/>
        <v>-</v>
      </c>
      <c r="CS21" s="198" t="str">
        <f t="shared" si="51"/>
        <v>-</v>
      </c>
      <c r="CT21" s="198">
        <f t="shared" si="52"/>
        <v>0</v>
      </c>
      <c r="CU21" s="198">
        <f t="shared" si="52"/>
        <v>0</v>
      </c>
      <c r="CV21" s="198" t="str">
        <f t="shared" si="53"/>
        <v>-</v>
      </c>
      <c r="CW21" s="198" t="str">
        <f t="shared" si="54"/>
        <v>-</v>
      </c>
      <c r="CX21" s="198">
        <f t="shared" si="55"/>
        <v>2113</v>
      </c>
      <c r="CY21" s="198">
        <f t="shared" si="55"/>
        <v>669428</v>
      </c>
      <c r="CZ21" s="198">
        <f t="shared" si="56"/>
        <v>317</v>
      </c>
      <c r="DA21" s="198">
        <f t="shared" si="57"/>
        <v>537</v>
      </c>
      <c r="DB21" s="198">
        <f t="shared" si="58"/>
        <v>36697</v>
      </c>
      <c r="DC21" s="198">
        <f t="shared" si="58"/>
        <v>1525140</v>
      </c>
      <c r="DD21" s="198">
        <f t="shared" si="59"/>
        <v>42</v>
      </c>
      <c r="DE21" s="198">
        <f t="shared" si="60"/>
        <v>78</v>
      </c>
      <c r="DF21" s="198">
        <f t="shared" si="61"/>
        <v>0</v>
      </c>
      <c r="DG21" s="198">
        <f t="shared" si="61"/>
        <v>0</v>
      </c>
      <c r="DH21" s="198" t="str">
        <f t="shared" si="62"/>
        <v>-</v>
      </c>
      <c r="DI21" s="198" t="str">
        <f t="shared" si="63"/>
        <v>-</v>
      </c>
      <c r="DJ21" s="198">
        <f t="shared" si="94"/>
        <v>0</v>
      </c>
      <c r="DK21" s="198">
        <f t="shared" si="94"/>
        <v>813</v>
      </c>
      <c r="DL21" s="198">
        <f t="shared" si="94"/>
        <v>8903</v>
      </c>
      <c r="DM21" s="198">
        <f t="shared" si="94"/>
        <v>11272</v>
      </c>
      <c r="DN21" s="198">
        <f t="shared" si="94"/>
        <v>237</v>
      </c>
      <c r="DO21" s="198">
        <f t="shared" si="94"/>
        <v>12484</v>
      </c>
      <c r="DP21" s="198">
        <f t="shared" si="94"/>
        <v>43713342</v>
      </c>
      <c r="DQ21" s="198">
        <f t="shared" si="65"/>
        <v>4910</v>
      </c>
      <c r="DR21" s="198">
        <f t="shared" si="66"/>
        <v>10292</v>
      </c>
      <c r="DS21" s="198">
        <f t="shared" si="67"/>
        <v>73902015</v>
      </c>
      <c r="DT21" s="198">
        <f t="shared" si="68"/>
        <v>6556</v>
      </c>
      <c r="DU21" s="198">
        <f t="shared" si="69"/>
        <v>13787</v>
      </c>
      <c r="DV21" s="198">
        <f t="shared" si="70"/>
        <v>1843134</v>
      </c>
      <c r="DW21" s="198">
        <f t="shared" si="71"/>
        <v>7777</v>
      </c>
      <c r="DX21" s="198">
        <f t="shared" si="72"/>
        <v>15414</v>
      </c>
      <c r="DY21" s="198">
        <f t="shared" si="73"/>
        <v>113206471</v>
      </c>
      <c r="DZ21" s="198">
        <f t="shared" si="74"/>
        <v>9068</v>
      </c>
      <c r="EA21" s="198">
        <f t="shared" si="75"/>
        <v>19321</v>
      </c>
      <c r="EB21" s="202"/>
      <c r="EC21" s="198">
        <f t="shared" si="76"/>
        <v>11</v>
      </c>
      <c r="ED21" s="199">
        <f t="shared" ref="ED21" si="113">LEFT($B21,4)+IF(EC21&lt;4,1,0)</f>
        <v>2018</v>
      </c>
      <c r="EE21" s="200">
        <f t="shared" ref="EE21" si="114">DATE(LEFT($B21,4)+IF(EC21&lt;4,1,0),EC21,1)</f>
        <v>43405</v>
      </c>
      <c r="EF21" s="196">
        <f t="shared" si="83"/>
        <v>30</v>
      </c>
      <c r="EG21" s="195"/>
      <c r="EH21" s="198">
        <f t="shared" si="95"/>
        <v>941815</v>
      </c>
      <c r="EI21" s="198">
        <f t="shared" si="95"/>
        <v>0</v>
      </c>
      <c r="EJ21" s="198">
        <f t="shared" si="95"/>
        <v>25819198</v>
      </c>
      <c r="EK21" s="198">
        <f t="shared" si="95"/>
        <v>59082493</v>
      </c>
      <c r="EL21" s="198">
        <f t="shared" si="95"/>
        <v>42441054</v>
      </c>
      <c r="EM21" s="198">
        <f t="shared" si="95"/>
        <v>48424710</v>
      </c>
      <c r="EN21" s="198">
        <f t="shared" si="95"/>
        <v>1022022045</v>
      </c>
      <c r="EO21" s="198">
        <f t="shared" si="95"/>
        <v>1528533253</v>
      </c>
      <c r="EP21" s="198">
        <f t="shared" si="95"/>
        <v>149227453</v>
      </c>
      <c r="EQ21" s="198">
        <f t="shared" si="95"/>
        <v>0</v>
      </c>
      <c r="ER21" s="198">
        <f t="shared" si="96"/>
        <v>0</v>
      </c>
      <c r="ES21" s="198">
        <f t="shared" si="96"/>
        <v>0</v>
      </c>
      <c r="ET21" s="198">
        <f t="shared" si="96"/>
        <v>0</v>
      </c>
      <c r="EU21" s="198">
        <f t="shared" si="96"/>
        <v>0</v>
      </c>
      <c r="EV21" s="198">
        <f t="shared" si="96"/>
        <v>0</v>
      </c>
      <c r="EW21" s="198">
        <f t="shared" si="96"/>
        <v>0</v>
      </c>
      <c r="EX21" s="198">
        <f t="shared" si="96"/>
        <v>0</v>
      </c>
      <c r="EY21" s="198">
        <f t="shared" si="96"/>
        <v>0</v>
      </c>
      <c r="EZ21" s="198">
        <f t="shared" si="96"/>
        <v>0</v>
      </c>
      <c r="FA21" s="198">
        <f t="shared" si="96"/>
        <v>0</v>
      </c>
      <c r="FB21" s="198">
        <f t="shared" si="97"/>
        <v>1134015</v>
      </c>
      <c r="FC21" s="198">
        <f t="shared" si="97"/>
        <v>2873912</v>
      </c>
      <c r="FD21" s="198">
        <f t="shared" si="97"/>
        <v>91632439</v>
      </c>
      <c r="FE21" s="198">
        <f t="shared" si="97"/>
        <v>155406826</v>
      </c>
      <c r="FF21" s="198">
        <f t="shared" si="97"/>
        <v>3653068</v>
      </c>
      <c r="FG21" s="198">
        <f t="shared" si="97"/>
        <v>241201174</v>
      </c>
      <c r="FH21" s="191"/>
      <c r="FI21" s="298" t="s">
        <v>561</v>
      </c>
      <c r="FJ21" s="299" t="s">
        <v>363</v>
      </c>
      <c r="FK21" s="299" t="s">
        <v>657</v>
      </c>
      <c r="FL21" s="299" t="s">
        <v>865</v>
      </c>
      <c r="FM21" s="300" t="str">
        <f t="shared" ca="1" si="98"/>
        <v>North West</v>
      </c>
      <c r="FN21" s="298"/>
    </row>
    <row r="22" spans="1:170" s="257" customFormat="1" x14ac:dyDescent="0.2">
      <c r="A22" s="263" t="str">
        <f t="shared" ref="A22" si="115">B22&amp;C22&amp;D22</f>
        <v>2018-19DECEMBERENG</v>
      </c>
      <c r="B22" s="257" t="str">
        <f t="shared" si="104"/>
        <v>2018-19</v>
      </c>
      <c r="C22" s="257" t="s">
        <v>730</v>
      </c>
      <c r="D22" s="264" t="str">
        <f t="shared" si="84"/>
        <v>ENG</v>
      </c>
      <c r="F22" s="264" t="str">
        <f t="shared" ref="F22" si="116">D22</f>
        <v>ENG</v>
      </c>
      <c r="H22" s="198">
        <f t="shared" si="3"/>
        <v>1040709</v>
      </c>
      <c r="I22" s="198">
        <f t="shared" si="3"/>
        <v>765101</v>
      </c>
      <c r="J22" s="198">
        <f t="shared" si="3"/>
        <v>4392172</v>
      </c>
      <c r="K22" s="198">
        <f t="shared" si="4"/>
        <v>6</v>
      </c>
      <c r="L22" s="198">
        <f t="shared" si="5"/>
        <v>1</v>
      </c>
      <c r="M22" s="198">
        <f t="shared" si="6"/>
        <v>0</v>
      </c>
      <c r="N22" s="198">
        <f t="shared" si="7"/>
        <v>32</v>
      </c>
      <c r="O22" s="198">
        <f t="shared" si="8"/>
        <v>84</v>
      </c>
      <c r="P22" s="198" t="s">
        <v>717</v>
      </c>
      <c r="Q22" s="198">
        <f t="shared" si="91"/>
        <v>0</v>
      </c>
      <c r="R22" s="198">
        <f t="shared" si="91"/>
        <v>0</v>
      </c>
      <c r="S22" s="198">
        <f t="shared" si="91"/>
        <v>0</v>
      </c>
      <c r="T22" s="198">
        <f t="shared" si="91"/>
        <v>750240</v>
      </c>
      <c r="U22" s="198">
        <f t="shared" si="91"/>
        <v>60238</v>
      </c>
      <c r="V22" s="198">
        <f t="shared" si="91"/>
        <v>41373</v>
      </c>
      <c r="W22" s="198">
        <f t="shared" si="91"/>
        <v>409106</v>
      </c>
      <c r="X22" s="198">
        <f t="shared" si="91"/>
        <v>175117</v>
      </c>
      <c r="Y22" s="198">
        <f t="shared" si="91"/>
        <v>15053</v>
      </c>
      <c r="Z22" s="198">
        <f t="shared" si="91"/>
        <v>25674608</v>
      </c>
      <c r="AA22" s="198">
        <f t="shared" si="10"/>
        <v>426</v>
      </c>
      <c r="AB22" s="198">
        <f t="shared" si="11"/>
        <v>745</v>
      </c>
      <c r="AC22" s="198">
        <f t="shared" si="12"/>
        <v>27195284</v>
      </c>
      <c r="AD22" s="198">
        <f t="shared" si="13"/>
        <v>657</v>
      </c>
      <c r="AE22" s="198">
        <f t="shared" si="14"/>
        <v>1232</v>
      </c>
      <c r="AF22" s="198">
        <f t="shared" si="15"/>
        <v>549274088</v>
      </c>
      <c r="AG22" s="198">
        <f t="shared" si="16"/>
        <v>1343</v>
      </c>
      <c r="AH22" s="198">
        <f t="shared" si="17"/>
        <v>2782</v>
      </c>
      <c r="AI22" s="198">
        <f t="shared" si="18"/>
        <v>698229197</v>
      </c>
      <c r="AJ22" s="198">
        <f t="shared" si="19"/>
        <v>3987</v>
      </c>
      <c r="AK22" s="198">
        <f t="shared" si="20"/>
        <v>9424</v>
      </c>
      <c r="AL22" s="198">
        <f t="shared" si="21"/>
        <v>76063383</v>
      </c>
      <c r="AM22" s="198">
        <f t="shared" si="22"/>
        <v>5053</v>
      </c>
      <c r="AN22" s="198">
        <f t="shared" si="23"/>
        <v>11371</v>
      </c>
      <c r="AO22" s="198">
        <f t="shared" si="92"/>
        <v>47812</v>
      </c>
      <c r="AP22" s="198">
        <f t="shared" si="92"/>
        <v>4922</v>
      </c>
      <c r="AQ22" s="198">
        <f t="shared" si="92"/>
        <v>14752</v>
      </c>
      <c r="AR22" s="198">
        <f t="shared" si="92"/>
        <v>27082</v>
      </c>
      <c r="AS22" s="198">
        <f t="shared" si="92"/>
        <v>3356</v>
      </c>
      <c r="AT22" s="198">
        <f t="shared" si="92"/>
        <v>24782</v>
      </c>
      <c r="AU22" s="198">
        <f t="shared" si="92"/>
        <v>7334</v>
      </c>
      <c r="AV22" s="198">
        <f t="shared" si="92"/>
        <v>441399</v>
      </c>
      <c r="AW22" s="198">
        <f t="shared" si="92"/>
        <v>38456</v>
      </c>
      <c r="AX22" s="198">
        <f t="shared" si="92"/>
        <v>222573</v>
      </c>
      <c r="AY22" s="198">
        <f t="shared" si="93"/>
        <v>702428</v>
      </c>
      <c r="AZ22" s="198">
        <f t="shared" si="93"/>
        <v>131494</v>
      </c>
      <c r="BA22" s="198">
        <f t="shared" si="93"/>
        <v>100366</v>
      </c>
      <c r="BB22" s="198">
        <f t="shared" si="93"/>
        <v>90161</v>
      </c>
      <c r="BC22" s="198">
        <f t="shared" si="93"/>
        <v>69924</v>
      </c>
      <c r="BD22" s="198">
        <f t="shared" si="93"/>
        <v>565857</v>
      </c>
      <c r="BE22" s="198">
        <f t="shared" si="93"/>
        <v>452322</v>
      </c>
      <c r="BF22" s="198">
        <f t="shared" si="93"/>
        <v>281197</v>
      </c>
      <c r="BG22" s="198">
        <f t="shared" si="93"/>
        <v>187791</v>
      </c>
      <c r="BH22" s="198">
        <f t="shared" si="93"/>
        <v>24424</v>
      </c>
      <c r="BI22" s="198">
        <f t="shared" si="93"/>
        <v>16028</v>
      </c>
      <c r="BJ22" s="198">
        <f t="shared" si="93"/>
        <v>0</v>
      </c>
      <c r="BK22" s="198">
        <f t="shared" si="93"/>
        <v>0</v>
      </c>
      <c r="BL22" s="198" t="str">
        <f t="shared" si="26"/>
        <v>-</v>
      </c>
      <c r="BM22" s="198" t="str">
        <f t="shared" si="27"/>
        <v>-</v>
      </c>
      <c r="BN22" s="198">
        <f t="shared" si="28"/>
        <v>0</v>
      </c>
      <c r="BO22" s="198">
        <f t="shared" si="28"/>
        <v>0</v>
      </c>
      <c r="BP22" s="198" t="str">
        <f t="shared" si="29"/>
        <v>-</v>
      </c>
      <c r="BQ22" s="198" t="str">
        <f t="shared" si="30"/>
        <v>-</v>
      </c>
      <c r="BR22" s="198">
        <f t="shared" si="31"/>
        <v>0</v>
      </c>
      <c r="BS22" s="198">
        <f t="shared" si="31"/>
        <v>0</v>
      </c>
      <c r="BT22" s="198" t="str">
        <f t="shared" si="32"/>
        <v>-</v>
      </c>
      <c r="BU22" s="198" t="str">
        <f t="shared" si="33"/>
        <v>-</v>
      </c>
      <c r="BV22" s="198">
        <f t="shared" si="34"/>
        <v>0</v>
      </c>
      <c r="BW22" s="198">
        <f t="shared" si="34"/>
        <v>0</v>
      </c>
      <c r="BX22" s="198" t="str">
        <f t="shared" si="35"/>
        <v>-</v>
      </c>
      <c r="BY22" s="198" t="str">
        <f t="shared" si="36"/>
        <v>-</v>
      </c>
      <c r="BZ22" s="198">
        <f t="shared" si="37"/>
        <v>0</v>
      </c>
      <c r="CA22" s="198">
        <f t="shared" si="37"/>
        <v>0</v>
      </c>
      <c r="CB22" s="198" t="str">
        <f t="shared" si="38"/>
        <v>-</v>
      </c>
      <c r="CC22" s="198" t="str">
        <f t="shared" si="39"/>
        <v>-</v>
      </c>
      <c r="CD22" s="198">
        <f t="shared" si="40"/>
        <v>0</v>
      </c>
      <c r="CE22" s="198">
        <f t="shared" si="40"/>
        <v>0</v>
      </c>
      <c r="CF22" s="198" t="str">
        <f t="shared" si="41"/>
        <v>-</v>
      </c>
      <c r="CG22" s="198" t="str">
        <f t="shared" si="42"/>
        <v>-</v>
      </c>
      <c r="CH22" s="198">
        <f t="shared" si="43"/>
        <v>0</v>
      </c>
      <c r="CI22" s="198">
        <f t="shared" si="43"/>
        <v>0</v>
      </c>
      <c r="CJ22" s="198" t="str">
        <f t="shared" si="44"/>
        <v>-</v>
      </c>
      <c r="CK22" s="198" t="str">
        <f t="shared" si="45"/>
        <v>-</v>
      </c>
      <c r="CL22" s="198">
        <f t="shared" si="46"/>
        <v>0</v>
      </c>
      <c r="CM22" s="198">
        <f t="shared" si="46"/>
        <v>0</v>
      </c>
      <c r="CN22" s="198" t="str">
        <f t="shared" si="47"/>
        <v>-</v>
      </c>
      <c r="CO22" s="198" t="str">
        <f t="shared" si="48"/>
        <v>-</v>
      </c>
      <c r="CP22" s="198">
        <f t="shared" si="49"/>
        <v>0</v>
      </c>
      <c r="CQ22" s="198">
        <f t="shared" si="49"/>
        <v>0</v>
      </c>
      <c r="CR22" s="198" t="str">
        <f t="shared" si="50"/>
        <v>-</v>
      </c>
      <c r="CS22" s="198" t="str">
        <f t="shared" si="51"/>
        <v>-</v>
      </c>
      <c r="CT22" s="198">
        <f t="shared" si="52"/>
        <v>0</v>
      </c>
      <c r="CU22" s="198">
        <f t="shared" si="52"/>
        <v>0</v>
      </c>
      <c r="CV22" s="198" t="str">
        <f t="shared" si="53"/>
        <v>-</v>
      </c>
      <c r="CW22" s="198" t="str">
        <f t="shared" si="54"/>
        <v>-</v>
      </c>
      <c r="CX22" s="198">
        <f t="shared" si="55"/>
        <v>2224</v>
      </c>
      <c r="CY22" s="198">
        <f t="shared" si="55"/>
        <v>687838</v>
      </c>
      <c r="CZ22" s="198">
        <f t="shared" si="56"/>
        <v>309</v>
      </c>
      <c r="DA22" s="198">
        <f t="shared" si="57"/>
        <v>520</v>
      </c>
      <c r="DB22" s="198">
        <f t="shared" si="58"/>
        <v>39154</v>
      </c>
      <c r="DC22" s="198">
        <f t="shared" si="58"/>
        <v>1584443</v>
      </c>
      <c r="DD22" s="198">
        <f t="shared" si="59"/>
        <v>40</v>
      </c>
      <c r="DE22" s="198">
        <f t="shared" si="60"/>
        <v>74</v>
      </c>
      <c r="DF22" s="198">
        <f t="shared" si="61"/>
        <v>0</v>
      </c>
      <c r="DG22" s="198">
        <f t="shared" si="61"/>
        <v>0</v>
      </c>
      <c r="DH22" s="198" t="str">
        <f t="shared" si="62"/>
        <v>-</v>
      </c>
      <c r="DI22" s="198" t="str">
        <f t="shared" si="63"/>
        <v>-</v>
      </c>
      <c r="DJ22" s="198">
        <f t="shared" si="94"/>
        <v>0</v>
      </c>
      <c r="DK22" s="198">
        <f t="shared" si="94"/>
        <v>957</v>
      </c>
      <c r="DL22" s="198">
        <f t="shared" si="94"/>
        <v>9136</v>
      </c>
      <c r="DM22" s="198">
        <f t="shared" si="94"/>
        <v>11134</v>
      </c>
      <c r="DN22" s="198">
        <f t="shared" si="94"/>
        <v>266</v>
      </c>
      <c r="DO22" s="198">
        <f t="shared" si="94"/>
        <v>13009</v>
      </c>
      <c r="DP22" s="198">
        <f t="shared" si="94"/>
        <v>41111727</v>
      </c>
      <c r="DQ22" s="198">
        <f t="shared" si="65"/>
        <v>4500</v>
      </c>
      <c r="DR22" s="198">
        <f t="shared" si="66"/>
        <v>9437</v>
      </c>
      <c r="DS22" s="198">
        <f t="shared" si="67"/>
        <v>68126804</v>
      </c>
      <c r="DT22" s="198">
        <f t="shared" si="68"/>
        <v>6119</v>
      </c>
      <c r="DU22" s="198">
        <f t="shared" si="69"/>
        <v>12956</v>
      </c>
      <c r="DV22" s="198">
        <f t="shared" si="70"/>
        <v>2104489</v>
      </c>
      <c r="DW22" s="198">
        <f t="shared" si="71"/>
        <v>7912</v>
      </c>
      <c r="DX22" s="198">
        <f t="shared" si="72"/>
        <v>16065</v>
      </c>
      <c r="DY22" s="198">
        <f t="shared" si="73"/>
        <v>105013567</v>
      </c>
      <c r="DZ22" s="198">
        <f t="shared" si="74"/>
        <v>8072</v>
      </c>
      <c r="EA22" s="198">
        <f t="shared" si="75"/>
        <v>17411</v>
      </c>
      <c r="EB22" s="202"/>
      <c r="EC22" s="198">
        <f t="shared" si="76"/>
        <v>12</v>
      </c>
      <c r="ED22" s="199">
        <f t="shared" ref="ED22" si="117">LEFT($B22,4)+IF(EC22&lt;4,1,0)</f>
        <v>2018</v>
      </c>
      <c r="EE22" s="200">
        <f t="shared" ref="EE22" si="118">DATE(LEFT($B22,4)+IF(EC22&lt;4,1,0),EC22,1)</f>
        <v>43435</v>
      </c>
      <c r="EF22" s="196">
        <f t="shared" si="83"/>
        <v>31</v>
      </c>
      <c r="EG22" s="195"/>
      <c r="EH22" s="198">
        <f t="shared" si="95"/>
        <v>933373</v>
      </c>
      <c r="EI22" s="198">
        <f t="shared" si="95"/>
        <v>0</v>
      </c>
      <c r="EJ22" s="198">
        <f t="shared" si="95"/>
        <v>24825695</v>
      </c>
      <c r="EK22" s="198">
        <f t="shared" si="95"/>
        <v>63895135</v>
      </c>
      <c r="EL22" s="198">
        <f t="shared" si="95"/>
        <v>44856996</v>
      </c>
      <c r="EM22" s="198">
        <f t="shared" si="95"/>
        <v>50953846</v>
      </c>
      <c r="EN22" s="198">
        <f t="shared" si="95"/>
        <v>1138277184</v>
      </c>
      <c r="EO22" s="198">
        <f t="shared" si="95"/>
        <v>1650215324</v>
      </c>
      <c r="EP22" s="198">
        <f t="shared" si="95"/>
        <v>171171017</v>
      </c>
      <c r="EQ22" s="198">
        <f t="shared" si="95"/>
        <v>0</v>
      </c>
      <c r="ER22" s="198">
        <f t="shared" si="96"/>
        <v>0</v>
      </c>
      <c r="ES22" s="198">
        <f t="shared" si="96"/>
        <v>0</v>
      </c>
      <c r="ET22" s="198">
        <f t="shared" si="96"/>
        <v>0</v>
      </c>
      <c r="EU22" s="198">
        <f t="shared" si="96"/>
        <v>0</v>
      </c>
      <c r="EV22" s="198">
        <f t="shared" si="96"/>
        <v>0</v>
      </c>
      <c r="EW22" s="198">
        <f t="shared" si="96"/>
        <v>0</v>
      </c>
      <c r="EX22" s="198">
        <f t="shared" si="96"/>
        <v>0</v>
      </c>
      <c r="EY22" s="198">
        <f t="shared" si="96"/>
        <v>0</v>
      </c>
      <c r="EZ22" s="198">
        <f t="shared" si="96"/>
        <v>0</v>
      </c>
      <c r="FA22" s="198">
        <f t="shared" si="96"/>
        <v>0</v>
      </c>
      <c r="FB22" s="198">
        <f t="shared" si="97"/>
        <v>1155895</v>
      </c>
      <c r="FC22" s="198">
        <f t="shared" si="97"/>
        <v>2915723</v>
      </c>
      <c r="FD22" s="198">
        <f t="shared" si="97"/>
        <v>86217715</v>
      </c>
      <c r="FE22" s="198">
        <f t="shared" si="97"/>
        <v>144255439</v>
      </c>
      <c r="FF22" s="198">
        <f t="shared" si="97"/>
        <v>4273311</v>
      </c>
      <c r="FG22" s="198">
        <f t="shared" si="97"/>
        <v>226502001</v>
      </c>
      <c r="FH22" s="191"/>
      <c r="FI22" s="298" t="s">
        <v>565</v>
      </c>
      <c r="FJ22" s="299" t="s">
        <v>86</v>
      </c>
      <c r="FK22" s="299" t="s">
        <v>669</v>
      </c>
      <c r="FL22" s="299" t="s">
        <v>782</v>
      </c>
      <c r="FM22" s="300" t="str">
        <f t="shared" ca="1" si="98"/>
        <v>South East</v>
      </c>
      <c r="FN22" s="298"/>
    </row>
    <row r="23" spans="1:170" s="257" customFormat="1" x14ac:dyDescent="0.2">
      <c r="A23" s="263" t="str">
        <f t="shared" ref="A23" si="119">B23&amp;C23&amp;D23</f>
        <v>2018-19JANUARYENG</v>
      </c>
      <c r="B23" s="257" t="str">
        <f t="shared" si="104"/>
        <v>2018-19</v>
      </c>
      <c r="C23" s="257" t="s">
        <v>767</v>
      </c>
      <c r="D23" s="264" t="str">
        <f t="shared" si="84"/>
        <v>ENG</v>
      </c>
      <c r="F23" s="264" t="str">
        <f t="shared" ref="F23" si="120">D23</f>
        <v>ENG</v>
      </c>
      <c r="H23" s="198">
        <f t="shared" si="3"/>
        <v>1026881</v>
      </c>
      <c r="I23" s="198">
        <f t="shared" si="3"/>
        <v>763932</v>
      </c>
      <c r="J23" s="198">
        <f t="shared" si="3"/>
        <v>3714362</v>
      </c>
      <c r="K23" s="198">
        <f t="shared" si="4"/>
        <v>5</v>
      </c>
      <c r="L23" s="198">
        <f t="shared" si="5"/>
        <v>1</v>
      </c>
      <c r="M23" s="198">
        <f t="shared" si="6"/>
        <v>0</v>
      </c>
      <c r="N23" s="198">
        <f t="shared" si="7"/>
        <v>26</v>
      </c>
      <c r="O23" s="198">
        <f t="shared" si="8"/>
        <v>74</v>
      </c>
      <c r="P23" s="198" t="s">
        <v>717</v>
      </c>
      <c r="Q23" s="198">
        <f t="shared" si="91"/>
        <v>0</v>
      </c>
      <c r="R23" s="198">
        <f t="shared" si="91"/>
        <v>0</v>
      </c>
      <c r="S23" s="198">
        <f t="shared" si="91"/>
        <v>0</v>
      </c>
      <c r="T23" s="198">
        <f t="shared" si="91"/>
        <v>750181</v>
      </c>
      <c r="U23" s="198">
        <f t="shared" si="91"/>
        <v>60108</v>
      </c>
      <c r="V23" s="198">
        <f t="shared" si="91"/>
        <v>41161</v>
      </c>
      <c r="W23" s="198">
        <f t="shared" si="91"/>
        <v>410108</v>
      </c>
      <c r="X23" s="198">
        <f t="shared" si="91"/>
        <v>171717</v>
      </c>
      <c r="Y23" s="198">
        <f t="shared" si="91"/>
        <v>14589</v>
      </c>
      <c r="Z23" s="198">
        <f t="shared" si="91"/>
        <v>25699400</v>
      </c>
      <c r="AA23" s="198">
        <f t="shared" si="10"/>
        <v>428</v>
      </c>
      <c r="AB23" s="198">
        <f t="shared" si="11"/>
        <v>740</v>
      </c>
      <c r="AC23" s="198">
        <f t="shared" si="12"/>
        <v>27818894</v>
      </c>
      <c r="AD23" s="198">
        <f t="shared" si="13"/>
        <v>676</v>
      </c>
      <c r="AE23" s="198">
        <f t="shared" si="14"/>
        <v>1258</v>
      </c>
      <c r="AF23" s="198">
        <f t="shared" si="15"/>
        <v>565132586</v>
      </c>
      <c r="AG23" s="198">
        <f t="shared" si="16"/>
        <v>1378</v>
      </c>
      <c r="AH23" s="198">
        <f t="shared" si="17"/>
        <v>2859</v>
      </c>
      <c r="AI23" s="198">
        <f t="shared" si="18"/>
        <v>697601451</v>
      </c>
      <c r="AJ23" s="198">
        <f t="shared" si="19"/>
        <v>4063</v>
      </c>
      <c r="AK23" s="198">
        <f t="shared" si="20"/>
        <v>9609</v>
      </c>
      <c r="AL23" s="198">
        <f t="shared" si="21"/>
        <v>75051433</v>
      </c>
      <c r="AM23" s="198">
        <f t="shared" si="22"/>
        <v>5144</v>
      </c>
      <c r="AN23" s="198">
        <f t="shared" si="23"/>
        <v>11763</v>
      </c>
      <c r="AO23" s="198">
        <f t="shared" si="92"/>
        <v>47903</v>
      </c>
      <c r="AP23" s="198">
        <f t="shared" si="92"/>
        <v>4500</v>
      </c>
      <c r="AQ23" s="198">
        <f t="shared" si="92"/>
        <v>15807</v>
      </c>
      <c r="AR23" s="198">
        <f t="shared" si="92"/>
        <v>27990</v>
      </c>
      <c r="AS23" s="198">
        <f t="shared" si="92"/>
        <v>3346</v>
      </c>
      <c r="AT23" s="198">
        <f t="shared" si="92"/>
        <v>24250</v>
      </c>
      <c r="AU23" s="198">
        <f t="shared" si="92"/>
        <v>7129</v>
      </c>
      <c r="AV23" s="198">
        <f t="shared" si="92"/>
        <v>443530</v>
      </c>
      <c r="AW23" s="198">
        <f t="shared" si="92"/>
        <v>40529</v>
      </c>
      <c r="AX23" s="198">
        <f t="shared" si="92"/>
        <v>218219</v>
      </c>
      <c r="AY23" s="198">
        <f t="shared" si="93"/>
        <v>702278</v>
      </c>
      <c r="AZ23" s="198">
        <f t="shared" si="93"/>
        <v>132202</v>
      </c>
      <c r="BA23" s="198">
        <f t="shared" si="93"/>
        <v>101260</v>
      </c>
      <c r="BB23" s="198">
        <f t="shared" si="93"/>
        <v>90256</v>
      </c>
      <c r="BC23" s="198">
        <f t="shared" si="93"/>
        <v>70195</v>
      </c>
      <c r="BD23" s="198">
        <f t="shared" si="93"/>
        <v>568799</v>
      </c>
      <c r="BE23" s="198">
        <f t="shared" si="93"/>
        <v>453554</v>
      </c>
      <c r="BF23" s="198">
        <f t="shared" si="93"/>
        <v>277690</v>
      </c>
      <c r="BG23" s="198">
        <f t="shared" si="93"/>
        <v>184167</v>
      </c>
      <c r="BH23" s="198">
        <f t="shared" si="93"/>
        <v>23403</v>
      </c>
      <c r="BI23" s="198">
        <f t="shared" si="93"/>
        <v>15527</v>
      </c>
      <c r="BJ23" s="198">
        <f t="shared" si="93"/>
        <v>0</v>
      </c>
      <c r="BK23" s="198">
        <f t="shared" si="93"/>
        <v>0</v>
      </c>
      <c r="BL23" s="198" t="str">
        <f t="shared" si="26"/>
        <v>-</v>
      </c>
      <c r="BM23" s="198" t="str">
        <f t="shared" si="27"/>
        <v>-</v>
      </c>
      <c r="BN23" s="198">
        <f t="shared" si="28"/>
        <v>0</v>
      </c>
      <c r="BO23" s="198">
        <f t="shared" si="28"/>
        <v>0</v>
      </c>
      <c r="BP23" s="198" t="str">
        <f t="shared" si="29"/>
        <v>-</v>
      </c>
      <c r="BQ23" s="198" t="str">
        <f t="shared" si="30"/>
        <v>-</v>
      </c>
      <c r="BR23" s="198">
        <f t="shared" si="31"/>
        <v>0</v>
      </c>
      <c r="BS23" s="198">
        <f t="shared" si="31"/>
        <v>0</v>
      </c>
      <c r="BT23" s="198" t="str">
        <f t="shared" si="32"/>
        <v>-</v>
      </c>
      <c r="BU23" s="198" t="str">
        <f t="shared" si="33"/>
        <v>-</v>
      </c>
      <c r="BV23" s="198">
        <f t="shared" si="34"/>
        <v>0</v>
      </c>
      <c r="BW23" s="198">
        <f t="shared" si="34"/>
        <v>0</v>
      </c>
      <c r="BX23" s="198" t="str">
        <f t="shared" si="35"/>
        <v>-</v>
      </c>
      <c r="BY23" s="198" t="str">
        <f t="shared" si="36"/>
        <v>-</v>
      </c>
      <c r="BZ23" s="198">
        <f t="shared" si="37"/>
        <v>0</v>
      </c>
      <c r="CA23" s="198">
        <f t="shared" si="37"/>
        <v>0</v>
      </c>
      <c r="CB23" s="198" t="str">
        <f t="shared" si="38"/>
        <v>-</v>
      </c>
      <c r="CC23" s="198" t="str">
        <f t="shared" si="39"/>
        <v>-</v>
      </c>
      <c r="CD23" s="198">
        <f t="shared" si="40"/>
        <v>0</v>
      </c>
      <c r="CE23" s="198">
        <f t="shared" si="40"/>
        <v>0</v>
      </c>
      <c r="CF23" s="198" t="str">
        <f t="shared" si="41"/>
        <v>-</v>
      </c>
      <c r="CG23" s="198" t="str">
        <f t="shared" si="42"/>
        <v>-</v>
      </c>
      <c r="CH23" s="198">
        <f t="shared" si="43"/>
        <v>0</v>
      </c>
      <c r="CI23" s="198">
        <f t="shared" si="43"/>
        <v>0</v>
      </c>
      <c r="CJ23" s="198" t="str">
        <f t="shared" si="44"/>
        <v>-</v>
      </c>
      <c r="CK23" s="198" t="str">
        <f t="shared" si="45"/>
        <v>-</v>
      </c>
      <c r="CL23" s="198">
        <f t="shared" si="46"/>
        <v>0</v>
      </c>
      <c r="CM23" s="198">
        <f t="shared" si="46"/>
        <v>0</v>
      </c>
      <c r="CN23" s="198" t="str">
        <f t="shared" si="47"/>
        <v>-</v>
      </c>
      <c r="CO23" s="198" t="str">
        <f t="shared" si="48"/>
        <v>-</v>
      </c>
      <c r="CP23" s="198">
        <f t="shared" si="49"/>
        <v>0</v>
      </c>
      <c r="CQ23" s="198">
        <f t="shared" si="49"/>
        <v>0</v>
      </c>
      <c r="CR23" s="198" t="str">
        <f t="shared" si="50"/>
        <v>-</v>
      </c>
      <c r="CS23" s="198" t="str">
        <f t="shared" si="51"/>
        <v>-</v>
      </c>
      <c r="CT23" s="198">
        <f t="shared" si="52"/>
        <v>0</v>
      </c>
      <c r="CU23" s="198">
        <f t="shared" si="52"/>
        <v>0</v>
      </c>
      <c r="CV23" s="198" t="str">
        <f t="shared" si="53"/>
        <v>-</v>
      </c>
      <c r="CW23" s="198" t="str">
        <f t="shared" si="54"/>
        <v>-</v>
      </c>
      <c r="CX23" s="198">
        <f t="shared" si="55"/>
        <v>2298</v>
      </c>
      <c r="CY23" s="198">
        <f t="shared" si="55"/>
        <v>697317</v>
      </c>
      <c r="CZ23" s="198">
        <f t="shared" si="56"/>
        <v>303</v>
      </c>
      <c r="DA23" s="198">
        <f t="shared" si="57"/>
        <v>532</v>
      </c>
      <c r="DB23" s="198">
        <f t="shared" si="58"/>
        <v>39182</v>
      </c>
      <c r="DC23" s="198">
        <f t="shared" si="58"/>
        <v>1553001</v>
      </c>
      <c r="DD23" s="198">
        <f t="shared" si="59"/>
        <v>40</v>
      </c>
      <c r="DE23" s="198">
        <f t="shared" si="60"/>
        <v>74</v>
      </c>
      <c r="DF23" s="198">
        <f t="shared" si="61"/>
        <v>0</v>
      </c>
      <c r="DG23" s="198">
        <f t="shared" si="61"/>
        <v>0</v>
      </c>
      <c r="DH23" s="198" t="str">
        <f t="shared" si="62"/>
        <v>-</v>
      </c>
      <c r="DI23" s="198" t="str">
        <f t="shared" si="63"/>
        <v>-</v>
      </c>
      <c r="DJ23" s="198">
        <f t="shared" si="94"/>
        <v>0</v>
      </c>
      <c r="DK23" s="198">
        <f t="shared" si="94"/>
        <v>1343</v>
      </c>
      <c r="DL23" s="198">
        <f t="shared" si="94"/>
        <v>10455</v>
      </c>
      <c r="DM23" s="198">
        <f t="shared" si="94"/>
        <v>12489</v>
      </c>
      <c r="DN23" s="198">
        <f t="shared" si="94"/>
        <v>237</v>
      </c>
      <c r="DO23" s="198">
        <f t="shared" si="94"/>
        <v>12934</v>
      </c>
      <c r="DP23" s="198">
        <f t="shared" si="94"/>
        <v>48171384</v>
      </c>
      <c r="DQ23" s="198">
        <f t="shared" si="65"/>
        <v>4607</v>
      </c>
      <c r="DR23" s="198">
        <f t="shared" si="66"/>
        <v>9659</v>
      </c>
      <c r="DS23" s="198">
        <f t="shared" si="67"/>
        <v>78468198</v>
      </c>
      <c r="DT23" s="198">
        <f t="shared" si="68"/>
        <v>6283</v>
      </c>
      <c r="DU23" s="198">
        <f t="shared" si="69"/>
        <v>13271</v>
      </c>
      <c r="DV23" s="198">
        <f t="shared" si="70"/>
        <v>1881680</v>
      </c>
      <c r="DW23" s="198">
        <f t="shared" si="71"/>
        <v>7940</v>
      </c>
      <c r="DX23" s="198">
        <f t="shared" si="72"/>
        <v>16900</v>
      </c>
      <c r="DY23" s="198">
        <f t="shared" si="73"/>
        <v>108847705</v>
      </c>
      <c r="DZ23" s="198">
        <f t="shared" si="74"/>
        <v>8416</v>
      </c>
      <c r="EA23" s="198">
        <f t="shared" si="75"/>
        <v>17776</v>
      </c>
      <c r="EB23" s="202"/>
      <c r="EC23" s="198">
        <f t="shared" si="76"/>
        <v>1</v>
      </c>
      <c r="ED23" s="199">
        <f t="shared" ref="ED23" si="121">LEFT($B23,4)+IF(EC23&lt;4,1,0)</f>
        <v>2019</v>
      </c>
      <c r="EE23" s="200">
        <f t="shared" ref="EE23" si="122">DATE(LEFT($B23,4)+IF(EC23&lt;4,1,0),EC23,1)</f>
        <v>43466</v>
      </c>
      <c r="EF23" s="196">
        <f t="shared" si="83"/>
        <v>31</v>
      </c>
      <c r="EG23" s="195"/>
      <c r="EH23" s="198">
        <f t="shared" si="95"/>
        <v>865146</v>
      </c>
      <c r="EI23" s="198">
        <f t="shared" si="95"/>
        <v>0</v>
      </c>
      <c r="EJ23" s="198">
        <f t="shared" si="95"/>
        <v>19676074</v>
      </c>
      <c r="EK23" s="198">
        <f t="shared" si="95"/>
        <v>56872135</v>
      </c>
      <c r="EL23" s="198">
        <f t="shared" si="95"/>
        <v>44468298</v>
      </c>
      <c r="EM23" s="198">
        <f t="shared" si="95"/>
        <v>51763476</v>
      </c>
      <c r="EN23" s="198">
        <f t="shared" si="95"/>
        <v>1172614121</v>
      </c>
      <c r="EO23" s="198">
        <f t="shared" si="95"/>
        <v>1650082780</v>
      </c>
      <c r="EP23" s="198">
        <f t="shared" si="95"/>
        <v>171603459</v>
      </c>
      <c r="EQ23" s="198">
        <f t="shared" si="95"/>
        <v>0</v>
      </c>
      <c r="ER23" s="198">
        <f t="shared" si="96"/>
        <v>0</v>
      </c>
      <c r="ES23" s="198">
        <f t="shared" si="96"/>
        <v>0</v>
      </c>
      <c r="ET23" s="198">
        <f t="shared" si="96"/>
        <v>0</v>
      </c>
      <c r="EU23" s="198">
        <f t="shared" si="96"/>
        <v>0</v>
      </c>
      <c r="EV23" s="198">
        <f t="shared" si="96"/>
        <v>0</v>
      </c>
      <c r="EW23" s="198">
        <f t="shared" si="96"/>
        <v>0</v>
      </c>
      <c r="EX23" s="198">
        <f t="shared" si="96"/>
        <v>0</v>
      </c>
      <c r="EY23" s="198">
        <f t="shared" si="96"/>
        <v>0</v>
      </c>
      <c r="EZ23" s="198">
        <f t="shared" si="96"/>
        <v>0</v>
      </c>
      <c r="FA23" s="198">
        <f t="shared" si="96"/>
        <v>0</v>
      </c>
      <c r="FB23" s="198">
        <f t="shared" si="97"/>
        <v>1222682</v>
      </c>
      <c r="FC23" s="198">
        <f t="shared" si="97"/>
        <v>2880055</v>
      </c>
      <c r="FD23" s="198">
        <f t="shared" si="97"/>
        <v>100989914</v>
      </c>
      <c r="FE23" s="198">
        <f t="shared" si="97"/>
        <v>165742062</v>
      </c>
      <c r="FF23" s="198">
        <f t="shared" si="97"/>
        <v>4005329</v>
      </c>
      <c r="FG23" s="198">
        <f t="shared" si="97"/>
        <v>229909056</v>
      </c>
      <c r="FH23" s="191"/>
      <c r="FI23" s="298" t="s">
        <v>564</v>
      </c>
      <c r="FJ23" s="299" t="s">
        <v>482</v>
      </c>
      <c r="FK23" s="299" t="s">
        <v>667</v>
      </c>
      <c r="FL23" s="299" t="s">
        <v>782</v>
      </c>
      <c r="FM23" s="300" t="str">
        <f t="shared" ca="1" si="98"/>
        <v>South East</v>
      </c>
      <c r="FN23" s="298"/>
    </row>
    <row r="24" spans="1:170" s="257" customFormat="1" x14ac:dyDescent="0.2">
      <c r="A24" s="263" t="str">
        <f t="shared" ref="A24" si="123">B24&amp;C24&amp;D24</f>
        <v>2018-19FEBRUARYENG</v>
      </c>
      <c r="B24" s="257" t="str">
        <f t="shared" si="104"/>
        <v>2018-19</v>
      </c>
      <c r="C24" s="257" t="s">
        <v>771</v>
      </c>
      <c r="D24" s="264" t="str">
        <f t="shared" si="84"/>
        <v>ENG</v>
      </c>
      <c r="F24" s="264" t="str">
        <f t="shared" ref="F24" si="124">D24</f>
        <v>ENG</v>
      </c>
      <c r="H24" s="198">
        <f t="shared" si="3"/>
        <v>932452</v>
      </c>
      <c r="I24" s="198">
        <f t="shared" si="3"/>
        <v>695316</v>
      </c>
      <c r="J24" s="198">
        <f t="shared" si="3"/>
        <v>4899873</v>
      </c>
      <c r="K24" s="198">
        <f t="shared" si="4"/>
        <v>7</v>
      </c>
      <c r="L24" s="198">
        <f t="shared" si="5"/>
        <v>1</v>
      </c>
      <c r="M24" s="198">
        <f t="shared" si="6"/>
        <v>0</v>
      </c>
      <c r="N24" s="198">
        <f t="shared" si="7"/>
        <v>41</v>
      </c>
      <c r="O24" s="198">
        <f t="shared" si="8"/>
        <v>91</v>
      </c>
      <c r="P24" s="198" t="s">
        <v>717</v>
      </c>
      <c r="Q24" s="198">
        <f t="shared" si="91"/>
        <v>0</v>
      </c>
      <c r="R24" s="198">
        <f t="shared" si="91"/>
        <v>0</v>
      </c>
      <c r="S24" s="198">
        <f t="shared" si="91"/>
        <v>0</v>
      </c>
      <c r="T24" s="198">
        <f t="shared" si="91"/>
        <v>669109</v>
      </c>
      <c r="U24" s="198">
        <f t="shared" si="91"/>
        <v>54648</v>
      </c>
      <c r="V24" s="198">
        <f t="shared" si="91"/>
        <v>37587</v>
      </c>
      <c r="W24" s="198">
        <f t="shared" si="91"/>
        <v>365809</v>
      </c>
      <c r="X24" s="198">
        <f t="shared" si="91"/>
        <v>152107</v>
      </c>
      <c r="Y24" s="198">
        <f t="shared" si="91"/>
        <v>12903</v>
      </c>
      <c r="Z24" s="198">
        <f t="shared" si="91"/>
        <v>23884392</v>
      </c>
      <c r="AA24" s="198">
        <f t="shared" si="10"/>
        <v>437</v>
      </c>
      <c r="AB24" s="198">
        <f t="shared" si="11"/>
        <v>761</v>
      </c>
      <c r="AC24" s="198">
        <f t="shared" si="12"/>
        <v>25677514</v>
      </c>
      <c r="AD24" s="198">
        <f t="shared" si="13"/>
        <v>683</v>
      </c>
      <c r="AE24" s="198">
        <f t="shared" si="14"/>
        <v>1258</v>
      </c>
      <c r="AF24" s="198">
        <f t="shared" si="15"/>
        <v>518468066</v>
      </c>
      <c r="AG24" s="198">
        <f t="shared" si="16"/>
        <v>1417</v>
      </c>
      <c r="AH24" s="198">
        <f t="shared" si="17"/>
        <v>2937</v>
      </c>
      <c r="AI24" s="198">
        <f t="shared" si="18"/>
        <v>660204066</v>
      </c>
      <c r="AJ24" s="198">
        <f t="shared" si="19"/>
        <v>4340</v>
      </c>
      <c r="AK24" s="198">
        <f t="shared" si="20"/>
        <v>10277</v>
      </c>
      <c r="AL24" s="198">
        <f t="shared" si="21"/>
        <v>69567532</v>
      </c>
      <c r="AM24" s="198">
        <f t="shared" si="22"/>
        <v>5392</v>
      </c>
      <c r="AN24" s="198">
        <f t="shared" si="23"/>
        <v>12049</v>
      </c>
      <c r="AO24" s="198">
        <f t="shared" si="92"/>
        <v>43154</v>
      </c>
      <c r="AP24" s="198">
        <f t="shared" si="92"/>
        <v>3832</v>
      </c>
      <c r="AQ24" s="198">
        <f t="shared" si="92"/>
        <v>13545</v>
      </c>
      <c r="AR24" s="198">
        <f t="shared" si="92"/>
        <v>23939</v>
      </c>
      <c r="AS24" s="198">
        <f t="shared" si="92"/>
        <v>2901</v>
      </c>
      <c r="AT24" s="198">
        <f t="shared" si="92"/>
        <v>22876</v>
      </c>
      <c r="AU24" s="198">
        <f t="shared" si="92"/>
        <v>5989</v>
      </c>
      <c r="AV24" s="198">
        <f t="shared" si="92"/>
        <v>393242</v>
      </c>
      <c r="AW24" s="198">
        <f t="shared" si="92"/>
        <v>35865</v>
      </c>
      <c r="AX24" s="198">
        <f t="shared" si="92"/>
        <v>196848</v>
      </c>
      <c r="AY24" s="198">
        <f t="shared" si="93"/>
        <v>625955</v>
      </c>
      <c r="AZ24" s="198">
        <f t="shared" si="93"/>
        <v>119486</v>
      </c>
      <c r="BA24" s="198">
        <f t="shared" si="93"/>
        <v>91571</v>
      </c>
      <c r="BB24" s="198">
        <f t="shared" si="93"/>
        <v>82024</v>
      </c>
      <c r="BC24" s="198">
        <f t="shared" si="93"/>
        <v>63836</v>
      </c>
      <c r="BD24" s="198">
        <f t="shared" si="93"/>
        <v>509985</v>
      </c>
      <c r="BE24" s="198">
        <f t="shared" si="93"/>
        <v>404535</v>
      </c>
      <c r="BF24" s="198">
        <f t="shared" si="93"/>
        <v>248707</v>
      </c>
      <c r="BG24" s="198">
        <f t="shared" si="93"/>
        <v>163277</v>
      </c>
      <c r="BH24" s="198">
        <f t="shared" si="93"/>
        <v>20476</v>
      </c>
      <c r="BI24" s="198">
        <f t="shared" si="93"/>
        <v>13719</v>
      </c>
      <c r="BJ24" s="198">
        <f t="shared" si="93"/>
        <v>0</v>
      </c>
      <c r="BK24" s="198">
        <f t="shared" si="93"/>
        <v>0</v>
      </c>
      <c r="BL24" s="198" t="str">
        <f t="shared" si="26"/>
        <v>-</v>
      </c>
      <c r="BM24" s="198" t="str">
        <f t="shared" si="27"/>
        <v>-</v>
      </c>
      <c r="BN24" s="198">
        <f t="shared" si="28"/>
        <v>0</v>
      </c>
      <c r="BO24" s="198">
        <f t="shared" si="28"/>
        <v>0</v>
      </c>
      <c r="BP24" s="198" t="str">
        <f t="shared" si="29"/>
        <v>-</v>
      </c>
      <c r="BQ24" s="198" t="str">
        <f t="shared" si="30"/>
        <v>-</v>
      </c>
      <c r="BR24" s="198">
        <f t="shared" si="31"/>
        <v>0</v>
      </c>
      <c r="BS24" s="198">
        <f t="shared" si="31"/>
        <v>0</v>
      </c>
      <c r="BT24" s="198" t="str">
        <f t="shared" si="32"/>
        <v>-</v>
      </c>
      <c r="BU24" s="198" t="str">
        <f t="shared" si="33"/>
        <v>-</v>
      </c>
      <c r="BV24" s="198">
        <f t="shared" si="34"/>
        <v>0</v>
      </c>
      <c r="BW24" s="198">
        <f t="shared" si="34"/>
        <v>0</v>
      </c>
      <c r="BX24" s="198" t="str">
        <f t="shared" si="35"/>
        <v>-</v>
      </c>
      <c r="BY24" s="198" t="str">
        <f t="shared" si="36"/>
        <v>-</v>
      </c>
      <c r="BZ24" s="198">
        <f t="shared" si="37"/>
        <v>0</v>
      </c>
      <c r="CA24" s="198">
        <f t="shared" si="37"/>
        <v>0</v>
      </c>
      <c r="CB24" s="198" t="str">
        <f t="shared" si="38"/>
        <v>-</v>
      </c>
      <c r="CC24" s="198" t="str">
        <f t="shared" si="39"/>
        <v>-</v>
      </c>
      <c r="CD24" s="198">
        <f t="shared" si="40"/>
        <v>0</v>
      </c>
      <c r="CE24" s="198">
        <f t="shared" si="40"/>
        <v>0</v>
      </c>
      <c r="CF24" s="198" t="str">
        <f t="shared" si="41"/>
        <v>-</v>
      </c>
      <c r="CG24" s="198" t="str">
        <f t="shared" si="42"/>
        <v>-</v>
      </c>
      <c r="CH24" s="198">
        <f t="shared" si="43"/>
        <v>0</v>
      </c>
      <c r="CI24" s="198">
        <f t="shared" si="43"/>
        <v>0</v>
      </c>
      <c r="CJ24" s="198" t="str">
        <f t="shared" si="44"/>
        <v>-</v>
      </c>
      <c r="CK24" s="198" t="str">
        <f t="shared" si="45"/>
        <v>-</v>
      </c>
      <c r="CL24" s="198">
        <f t="shared" si="46"/>
        <v>0</v>
      </c>
      <c r="CM24" s="198">
        <f t="shared" si="46"/>
        <v>0</v>
      </c>
      <c r="CN24" s="198" t="str">
        <f t="shared" si="47"/>
        <v>-</v>
      </c>
      <c r="CO24" s="198" t="str">
        <f t="shared" si="48"/>
        <v>-</v>
      </c>
      <c r="CP24" s="198">
        <f t="shared" si="49"/>
        <v>0</v>
      </c>
      <c r="CQ24" s="198">
        <f t="shared" si="49"/>
        <v>0</v>
      </c>
      <c r="CR24" s="198" t="str">
        <f t="shared" si="50"/>
        <v>-</v>
      </c>
      <c r="CS24" s="198" t="str">
        <f t="shared" si="51"/>
        <v>-</v>
      </c>
      <c r="CT24" s="198">
        <f t="shared" si="52"/>
        <v>0</v>
      </c>
      <c r="CU24" s="198">
        <f t="shared" si="52"/>
        <v>0</v>
      </c>
      <c r="CV24" s="198" t="str">
        <f t="shared" si="53"/>
        <v>-</v>
      </c>
      <c r="CW24" s="198" t="str">
        <f t="shared" si="54"/>
        <v>-</v>
      </c>
      <c r="CX24" s="198">
        <f t="shared" si="55"/>
        <v>2017</v>
      </c>
      <c r="CY24" s="198">
        <f t="shared" si="55"/>
        <v>644189</v>
      </c>
      <c r="CZ24" s="198">
        <f t="shared" si="56"/>
        <v>319</v>
      </c>
      <c r="DA24" s="198">
        <f t="shared" si="57"/>
        <v>537</v>
      </c>
      <c r="DB24" s="198">
        <f t="shared" si="58"/>
        <v>34964</v>
      </c>
      <c r="DC24" s="198">
        <f t="shared" si="58"/>
        <v>1463270</v>
      </c>
      <c r="DD24" s="198">
        <f t="shared" si="59"/>
        <v>42</v>
      </c>
      <c r="DE24" s="198">
        <f t="shared" si="60"/>
        <v>80</v>
      </c>
      <c r="DF24" s="198">
        <f t="shared" si="61"/>
        <v>0</v>
      </c>
      <c r="DG24" s="198">
        <f t="shared" si="61"/>
        <v>0</v>
      </c>
      <c r="DH24" s="198" t="str">
        <f t="shared" si="62"/>
        <v>-</v>
      </c>
      <c r="DI24" s="198" t="str">
        <f t="shared" si="63"/>
        <v>-</v>
      </c>
      <c r="DJ24" s="198">
        <f t="shared" si="94"/>
        <v>0</v>
      </c>
      <c r="DK24" s="198">
        <f t="shared" si="94"/>
        <v>2263</v>
      </c>
      <c r="DL24" s="198">
        <f t="shared" si="94"/>
        <v>8878</v>
      </c>
      <c r="DM24" s="198">
        <f t="shared" si="94"/>
        <v>10420</v>
      </c>
      <c r="DN24" s="198">
        <f t="shared" si="94"/>
        <v>162</v>
      </c>
      <c r="DO24" s="198">
        <f t="shared" si="94"/>
        <v>11183</v>
      </c>
      <c r="DP24" s="198">
        <f t="shared" si="94"/>
        <v>41675971</v>
      </c>
      <c r="DQ24" s="198">
        <f t="shared" si="65"/>
        <v>4694</v>
      </c>
      <c r="DR24" s="198">
        <f t="shared" si="66"/>
        <v>10081</v>
      </c>
      <c r="DS24" s="198">
        <f t="shared" si="67"/>
        <v>67075161</v>
      </c>
      <c r="DT24" s="198">
        <f t="shared" si="68"/>
        <v>6437</v>
      </c>
      <c r="DU24" s="198">
        <f t="shared" si="69"/>
        <v>13883</v>
      </c>
      <c r="DV24" s="198">
        <f t="shared" si="70"/>
        <v>1326910</v>
      </c>
      <c r="DW24" s="198">
        <f t="shared" si="71"/>
        <v>8191</v>
      </c>
      <c r="DX24" s="198">
        <f t="shared" si="72"/>
        <v>15195</v>
      </c>
      <c r="DY24" s="198">
        <f t="shared" si="73"/>
        <v>94154690</v>
      </c>
      <c r="DZ24" s="198">
        <f t="shared" si="74"/>
        <v>8419</v>
      </c>
      <c r="EA24" s="198">
        <f t="shared" si="75"/>
        <v>18434</v>
      </c>
      <c r="EB24" s="202"/>
      <c r="EC24" s="198">
        <f t="shared" si="76"/>
        <v>2</v>
      </c>
      <c r="ED24" s="199">
        <f t="shared" ref="ED24" si="125">LEFT($B24,4)+IF(EC24&lt;4,1,0)</f>
        <v>2019</v>
      </c>
      <c r="EE24" s="200">
        <f t="shared" ref="EE24" si="126">DATE(LEFT($B24,4)+IF(EC24&lt;4,1,0),EC24,1)</f>
        <v>43497</v>
      </c>
      <c r="EF24" s="196">
        <f t="shared" si="83"/>
        <v>28</v>
      </c>
      <c r="EG24" s="195"/>
      <c r="EH24" s="198">
        <f t="shared" si="95"/>
        <v>788122</v>
      </c>
      <c r="EI24" s="198">
        <f t="shared" si="95"/>
        <v>0</v>
      </c>
      <c r="EJ24" s="198">
        <f t="shared" si="95"/>
        <v>28644483</v>
      </c>
      <c r="EK24" s="198">
        <f t="shared" si="95"/>
        <v>63450298</v>
      </c>
      <c r="EL24" s="198">
        <f t="shared" si="95"/>
        <v>41585573</v>
      </c>
      <c r="EM24" s="198">
        <f t="shared" si="95"/>
        <v>47271560</v>
      </c>
      <c r="EN24" s="198">
        <f t="shared" si="95"/>
        <v>1074370600</v>
      </c>
      <c r="EO24" s="198">
        <f t="shared" si="95"/>
        <v>1563244143</v>
      </c>
      <c r="EP24" s="198">
        <f t="shared" si="95"/>
        <v>155473705</v>
      </c>
      <c r="EQ24" s="198">
        <f t="shared" si="95"/>
        <v>0</v>
      </c>
      <c r="ER24" s="198">
        <f t="shared" si="96"/>
        <v>0</v>
      </c>
      <c r="ES24" s="198">
        <f t="shared" si="96"/>
        <v>0</v>
      </c>
      <c r="ET24" s="198">
        <f t="shared" si="96"/>
        <v>0</v>
      </c>
      <c r="EU24" s="198">
        <f t="shared" si="96"/>
        <v>0</v>
      </c>
      <c r="EV24" s="198">
        <f t="shared" si="96"/>
        <v>0</v>
      </c>
      <c r="EW24" s="198">
        <f t="shared" si="96"/>
        <v>0</v>
      </c>
      <c r="EX24" s="198">
        <f t="shared" si="96"/>
        <v>0</v>
      </c>
      <c r="EY24" s="198">
        <f t="shared" si="96"/>
        <v>0</v>
      </c>
      <c r="EZ24" s="198">
        <f t="shared" si="96"/>
        <v>0</v>
      </c>
      <c r="FA24" s="198">
        <f t="shared" si="96"/>
        <v>0</v>
      </c>
      <c r="FB24" s="198">
        <f t="shared" si="97"/>
        <v>1082823</v>
      </c>
      <c r="FC24" s="198">
        <f t="shared" si="97"/>
        <v>2813483</v>
      </c>
      <c r="FD24" s="198">
        <f t="shared" si="97"/>
        <v>89498964</v>
      </c>
      <c r="FE24" s="198">
        <f t="shared" si="97"/>
        <v>144656900</v>
      </c>
      <c r="FF24" s="198">
        <f t="shared" si="97"/>
        <v>2461540</v>
      </c>
      <c r="FG24" s="198">
        <f t="shared" si="97"/>
        <v>206152929</v>
      </c>
      <c r="FH24" s="191"/>
      <c r="FI24" s="298" t="s">
        <v>567</v>
      </c>
      <c r="FJ24" s="299" t="s">
        <v>683</v>
      </c>
      <c r="FK24" s="299" t="s">
        <v>671</v>
      </c>
      <c r="FL24" s="299" t="s">
        <v>781</v>
      </c>
      <c r="FM24" s="300" t="str">
        <f t="shared" ca="1" si="98"/>
        <v>South West</v>
      </c>
      <c r="FN24" s="298"/>
    </row>
    <row r="25" spans="1:170" s="257" customFormat="1" x14ac:dyDescent="0.2">
      <c r="A25" s="263" t="str">
        <f t="shared" ref="A25" si="127">B25&amp;C25&amp;D25</f>
        <v>2018-19MARCHENG</v>
      </c>
      <c r="B25" s="257" t="str">
        <f t="shared" si="104"/>
        <v>2018-19</v>
      </c>
      <c r="C25" s="257" t="s">
        <v>772</v>
      </c>
      <c r="D25" s="264" t="str">
        <f t="shared" si="84"/>
        <v>ENG</v>
      </c>
      <c r="F25" s="264" t="str">
        <f t="shared" ref="F25" si="128">D25</f>
        <v>ENG</v>
      </c>
      <c r="H25" s="198">
        <f t="shared" si="3"/>
        <v>991116</v>
      </c>
      <c r="I25" s="198">
        <f t="shared" si="3"/>
        <v>738407</v>
      </c>
      <c r="J25" s="198">
        <f t="shared" si="3"/>
        <v>3938813</v>
      </c>
      <c r="K25" s="198">
        <f t="shared" si="4"/>
        <v>5</v>
      </c>
      <c r="L25" s="198">
        <f t="shared" si="5"/>
        <v>1</v>
      </c>
      <c r="M25" s="198">
        <f t="shared" si="6"/>
        <v>0</v>
      </c>
      <c r="N25" s="198">
        <f t="shared" si="7"/>
        <v>30</v>
      </c>
      <c r="O25" s="198">
        <f t="shared" si="8"/>
        <v>79</v>
      </c>
      <c r="P25" s="198" t="s">
        <v>717</v>
      </c>
      <c r="Q25" s="198">
        <f t="shared" si="91"/>
        <v>0</v>
      </c>
      <c r="R25" s="198">
        <f t="shared" si="91"/>
        <v>0</v>
      </c>
      <c r="S25" s="198">
        <f t="shared" si="91"/>
        <v>0</v>
      </c>
      <c r="T25" s="198">
        <f t="shared" si="91"/>
        <v>729977</v>
      </c>
      <c r="U25" s="198">
        <f t="shared" si="91"/>
        <v>59560</v>
      </c>
      <c r="V25" s="198">
        <f t="shared" si="91"/>
        <v>40717</v>
      </c>
      <c r="W25" s="198">
        <f t="shared" si="91"/>
        <v>390841</v>
      </c>
      <c r="X25" s="198">
        <f t="shared" si="91"/>
        <v>174735</v>
      </c>
      <c r="Y25" s="198">
        <f t="shared" si="91"/>
        <v>15247</v>
      </c>
      <c r="Z25" s="198">
        <f t="shared" si="91"/>
        <v>24994916</v>
      </c>
      <c r="AA25" s="198">
        <f t="shared" si="10"/>
        <v>420</v>
      </c>
      <c r="AB25" s="198">
        <f t="shared" si="11"/>
        <v>731</v>
      </c>
      <c r="AC25" s="198">
        <f t="shared" si="12"/>
        <v>26328820</v>
      </c>
      <c r="AD25" s="198">
        <f t="shared" si="13"/>
        <v>647</v>
      </c>
      <c r="AE25" s="198">
        <f t="shared" si="14"/>
        <v>1195</v>
      </c>
      <c r="AF25" s="198">
        <f t="shared" si="15"/>
        <v>498146620</v>
      </c>
      <c r="AG25" s="198">
        <f t="shared" si="16"/>
        <v>1275</v>
      </c>
      <c r="AH25" s="198">
        <f t="shared" si="17"/>
        <v>2592</v>
      </c>
      <c r="AI25" s="198">
        <f t="shared" si="18"/>
        <v>643692167</v>
      </c>
      <c r="AJ25" s="198">
        <f t="shared" si="19"/>
        <v>3684</v>
      </c>
      <c r="AK25" s="198">
        <f t="shared" si="20"/>
        <v>8711</v>
      </c>
      <c r="AL25" s="198">
        <f t="shared" si="21"/>
        <v>73632444</v>
      </c>
      <c r="AM25" s="198">
        <f t="shared" si="22"/>
        <v>4829</v>
      </c>
      <c r="AN25" s="198">
        <f t="shared" si="23"/>
        <v>11019</v>
      </c>
      <c r="AO25" s="198">
        <f t="shared" si="92"/>
        <v>45003</v>
      </c>
      <c r="AP25" s="198">
        <f t="shared" si="92"/>
        <v>3653</v>
      </c>
      <c r="AQ25" s="198">
        <f t="shared" si="92"/>
        <v>13545</v>
      </c>
      <c r="AR25" s="198">
        <f t="shared" si="92"/>
        <v>21636</v>
      </c>
      <c r="AS25" s="198">
        <f t="shared" si="92"/>
        <v>3173</v>
      </c>
      <c r="AT25" s="198">
        <f t="shared" si="92"/>
        <v>24632</v>
      </c>
      <c r="AU25" s="198">
        <f t="shared" si="92"/>
        <v>7274</v>
      </c>
      <c r="AV25" s="198">
        <f t="shared" si="92"/>
        <v>429213</v>
      </c>
      <c r="AW25" s="198">
        <f t="shared" si="92"/>
        <v>40021</v>
      </c>
      <c r="AX25" s="198">
        <f t="shared" si="92"/>
        <v>215740</v>
      </c>
      <c r="AY25" s="198">
        <f t="shared" si="93"/>
        <v>684974</v>
      </c>
      <c r="AZ25" s="198">
        <f t="shared" si="93"/>
        <v>130136</v>
      </c>
      <c r="BA25" s="198">
        <f t="shared" si="93"/>
        <v>99822</v>
      </c>
      <c r="BB25" s="198">
        <f t="shared" si="93"/>
        <v>88891</v>
      </c>
      <c r="BC25" s="198">
        <f t="shared" si="93"/>
        <v>69021</v>
      </c>
      <c r="BD25" s="198">
        <f t="shared" si="93"/>
        <v>538926</v>
      </c>
      <c r="BE25" s="198">
        <f t="shared" si="93"/>
        <v>431178</v>
      </c>
      <c r="BF25" s="198">
        <f t="shared" si="93"/>
        <v>281929</v>
      </c>
      <c r="BG25" s="198">
        <f t="shared" si="93"/>
        <v>187555</v>
      </c>
      <c r="BH25" s="198">
        <f t="shared" si="93"/>
        <v>24256</v>
      </c>
      <c r="BI25" s="198">
        <f t="shared" si="93"/>
        <v>16167</v>
      </c>
      <c r="BJ25" s="198">
        <f t="shared" si="93"/>
        <v>0</v>
      </c>
      <c r="BK25" s="198">
        <f t="shared" si="93"/>
        <v>0</v>
      </c>
      <c r="BL25" s="198" t="str">
        <f t="shared" si="26"/>
        <v>-</v>
      </c>
      <c r="BM25" s="198" t="str">
        <f t="shared" si="27"/>
        <v>-</v>
      </c>
      <c r="BN25" s="198">
        <f t="shared" si="28"/>
        <v>0</v>
      </c>
      <c r="BO25" s="198">
        <f t="shared" si="28"/>
        <v>0</v>
      </c>
      <c r="BP25" s="198" t="str">
        <f t="shared" si="29"/>
        <v>-</v>
      </c>
      <c r="BQ25" s="198" t="str">
        <f t="shared" si="30"/>
        <v>-</v>
      </c>
      <c r="BR25" s="198">
        <f t="shared" si="31"/>
        <v>0</v>
      </c>
      <c r="BS25" s="198">
        <f t="shared" si="31"/>
        <v>0</v>
      </c>
      <c r="BT25" s="198" t="str">
        <f t="shared" si="32"/>
        <v>-</v>
      </c>
      <c r="BU25" s="198" t="str">
        <f t="shared" si="33"/>
        <v>-</v>
      </c>
      <c r="BV25" s="198">
        <f t="shared" si="34"/>
        <v>0</v>
      </c>
      <c r="BW25" s="198">
        <f t="shared" si="34"/>
        <v>0</v>
      </c>
      <c r="BX25" s="198" t="str">
        <f t="shared" si="35"/>
        <v>-</v>
      </c>
      <c r="BY25" s="198" t="str">
        <f t="shared" si="36"/>
        <v>-</v>
      </c>
      <c r="BZ25" s="198">
        <f t="shared" si="37"/>
        <v>0</v>
      </c>
      <c r="CA25" s="198">
        <f t="shared" si="37"/>
        <v>0</v>
      </c>
      <c r="CB25" s="198" t="str">
        <f t="shared" si="38"/>
        <v>-</v>
      </c>
      <c r="CC25" s="198" t="str">
        <f t="shared" si="39"/>
        <v>-</v>
      </c>
      <c r="CD25" s="198">
        <f t="shared" si="40"/>
        <v>0</v>
      </c>
      <c r="CE25" s="198">
        <f t="shared" si="40"/>
        <v>0</v>
      </c>
      <c r="CF25" s="198" t="str">
        <f t="shared" si="41"/>
        <v>-</v>
      </c>
      <c r="CG25" s="198" t="str">
        <f t="shared" si="42"/>
        <v>-</v>
      </c>
      <c r="CH25" s="198">
        <f t="shared" si="43"/>
        <v>0</v>
      </c>
      <c r="CI25" s="198">
        <f t="shared" si="43"/>
        <v>0</v>
      </c>
      <c r="CJ25" s="198" t="str">
        <f t="shared" si="44"/>
        <v>-</v>
      </c>
      <c r="CK25" s="198" t="str">
        <f t="shared" si="45"/>
        <v>-</v>
      </c>
      <c r="CL25" s="198">
        <f t="shared" si="46"/>
        <v>0</v>
      </c>
      <c r="CM25" s="198">
        <f t="shared" si="46"/>
        <v>0</v>
      </c>
      <c r="CN25" s="198" t="str">
        <f t="shared" si="47"/>
        <v>-</v>
      </c>
      <c r="CO25" s="198" t="str">
        <f t="shared" si="48"/>
        <v>-</v>
      </c>
      <c r="CP25" s="198">
        <f t="shared" si="49"/>
        <v>0</v>
      </c>
      <c r="CQ25" s="198">
        <f t="shared" si="49"/>
        <v>0</v>
      </c>
      <c r="CR25" s="198" t="str">
        <f t="shared" si="50"/>
        <v>-</v>
      </c>
      <c r="CS25" s="198" t="str">
        <f t="shared" si="51"/>
        <v>-</v>
      </c>
      <c r="CT25" s="198">
        <f t="shared" si="52"/>
        <v>0</v>
      </c>
      <c r="CU25" s="198">
        <f t="shared" si="52"/>
        <v>0</v>
      </c>
      <c r="CV25" s="198" t="str">
        <f t="shared" si="53"/>
        <v>-</v>
      </c>
      <c r="CW25" s="198" t="str">
        <f t="shared" si="54"/>
        <v>-</v>
      </c>
      <c r="CX25" s="198">
        <f t="shared" si="55"/>
        <v>2136</v>
      </c>
      <c r="CY25" s="198">
        <f t="shared" si="55"/>
        <v>646460</v>
      </c>
      <c r="CZ25" s="198">
        <f t="shared" si="56"/>
        <v>303</v>
      </c>
      <c r="DA25" s="198">
        <f t="shared" si="57"/>
        <v>509</v>
      </c>
      <c r="DB25" s="198">
        <f t="shared" si="58"/>
        <v>38329</v>
      </c>
      <c r="DC25" s="198">
        <f t="shared" si="58"/>
        <v>1498817</v>
      </c>
      <c r="DD25" s="198">
        <f t="shared" si="59"/>
        <v>39</v>
      </c>
      <c r="DE25" s="198">
        <f t="shared" si="60"/>
        <v>75</v>
      </c>
      <c r="DF25" s="198">
        <f t="shared" si="61"/>
        <v>0</v>
      </c>
      <c r="DG25" s="198">
        <f t="shared" si="61"/>
        <v>0</v>
      </c>
      <c r="DH25" s="198" t="str">
        <f t="shared" si="62"/>
        <v>-</v>
      </c>
      <c r="DI25" s="198" t="str">
        <f t="shared" si="63"/>
        <v>-</v>
      </c>
      <c r="DJ25" s="198">
        <f t="shared" si="94"/>
        <v>0</v>
      </c>
      <c r="DK25" s="198">
        <f t="shared" si="94"/>
        <v>2653</v>
      </c>
      <c r="DL25" s="198">
        <f t="shared" si="94"/>
        <v>10050</v>
      </c>
      <c r="DM25" s="198">
        <f t="shared" si="94"/>
        <v>11380</v>
      </c>
      <c r="DN25" s="198">
        <f t="shared" si="94"/>
        <v>164</v>
      </c>
      <c r="DO25" s="198">
        <f t="shared" si="94"/>
        <v>11773</v>
      </c>
      <c r="DP25" s="198">
        <f t="shared" si="94"/>
        <v>42795221</v>
      </c>
      <c r="DQ25" s="198">
        <f t="shared" si="65"/>
        <v>4258</v>
      </c>
      <c r="DR25" s="198">
        <f t="shared" si="66"/>
        <v>8964</v>
      </c>
      <c r="DS25" s="198">
        <f t="shared" si="67"/>
        <v>62291312</v>
      </c>
      <c r="DT25" s="198">
        <f t="shared" si="68"/>
        <v>5474</v>
      </c>
      <c r="DU25" s="198">
        <f t="shared" si="69"/>
        <v>11494</v>
      </c>
      <c r="DV25" s="198">
        <f t="shared" si="70"/>
        <v>1179967</v>
      </c>
      <c r="DW25" s="198">
        <f t="shared" si="71"/>
        <v>7195</v>
      </c>
      <c r="DX25" s="198">
        <f t="shared" si="72"/>
        <v>14017</v>
      </c>
      <c r="DY25" s="198">
        <f t="shared" si="73"/>
        <v>92726983</v>
      </c>
      <c r="DZ25" s="198">
        <f t="shared" si="74"/>
        <v>7876</v>
      </c>
      <c r="EA25" s="198">
        <f t="shared" si="75"/>
        <v>16992</v>
      </c>
      <c r="EB25" s="202"/>
      <c r="EC25" s="198">
        <f t="shared" si="76"/>
        <v>3</v>
      </c>
      <c r="ED25" s="199">
        <f t="shared" ref="ED25" si="129">LEFT($B25,4)+IF(EC25&lt;4,1,0)</f>
        <v>2019</v>
      </c>
      <c r="EE25" s="200">
        <f t="shared" ref="EE25" si="130">DATE(LEFT($B25,4)+IF(EC25&lt;4,1,0),EC25,1)</f>
        <v>43525</v>
      </c>
      <c r="EF25" s="196">
        <f t="shared" si="83"/>
        <v>31</v>
      </c>
      <c r="EG25" s="195"/>
      <c r="EH25" s="198">
        <f t="shared" si="95"/>
        <v>839561</v>
      </c>
      <c r="EI25" s="198">
        <f t="shared" si="95"/>
        <v>0</v>
      </c>
      <c r="EJ25" s="198">
        <f t="shared" si="95"/>
        <v>22485643</v>
      </c>
      <c r="EK25" s="198">
        <f t="shared" si="95"/>
        <v>57976545</v>
      </c>
      <c r="EL25" s="198">
        <f t="shared" si="95"/>
        <v>43567829</v>
      </c>
      <c r="EM25" s="198">
        <f t="shared" si="95"/>
        <v>48644390</v>
      </c>
      <c r="EN25" s="198">
        <f t="shared" si="95"/>
        <v>1013010385</v>
      </c>
      <c r="EO25" s="198">
        <f t="shared" si="95"/>
        <v>1522096945</v>
      </c>
      <c r="EP25" s="198">
        <f t="shared" si="95"/>
        <v>168006681</v>
      </c>
      <c r="EQ25" s="198">
        <f t="shared" si="95"/>
        <v>0</v>
      </c>
      <c r="ER25" s="198">
        <f t="shared" si="96"/>
        <v>0</v>
      </c>
      <c r="ES25" s="198">
        <f t="shared" si="96"/>
        <v>0</v>
      </c>
      <c r="ET25" s="198">
        <f t="shared" si="96"/>
        <v>0</v>
      </c>
      <c r="EU25" s="198">
        <f t="shared" si="96"/>
        <v>0</v>
      </c>
      <c r="EV25" s="198">
        <f t="shared" si="96"/>
        <v>0</v>
      </c>
      <c r="EW25" s="198">
        <f t="shared" si="96"/>
        <v>0</v>
      </c>
      <c r="EX25" s="198">
        <f t="shared" si="96"/>
        <v>0</v>
      </c>
      <c r="EY25" s="198">
        <f t="shared" si="96"/>
        <v>0</v>
      </c>
      <c r="EZ25" s="198">
        <f t="shared" si="96"/>
        <v>0</v>
      </c>
      <c r="FA25" s="198">
        <f t="shared" si="96"/>
        <v>0</v>
      </c>
      <c r="FB25" s="198">
        <f t="shared" si="97"/>
        <v>1087030</v>
      </c>
      <c r="FC25" s="198">
        <f t="shared" si="97"/>
        <v>2864838</v>
      </c>
      <c r="FD25" s="198">
        <f t="shared" si="97"/>
        <v>90085737</v>
      </c>
      <c r="FE25" s="198">
        <f t="shared" si="97"/>
        <v>130796789</v>
      </c>
      <c r="FF25" s="198">
        <f t="shared" si="97"/>
        <v>2298729</v>
      </c>
      <c r="FG25" s="198">
        <f t="shared" si="97"/>
        <v>200041359</v>
      </c>
      <c r="FH25" s="191"/>
      <c r="FI25" s="298" t="s">
        <v>678</v>
      </c>
      <c r="FJ25" s="299" t="s">
        <v>684</v>
      </c>
      <c r="FK25" s="299" t="s">
        <v>663</v>
      </c>
      <c r="FL25" s="299" t="s">
        <v>866</v>
      </c>
      <c r="FM25" s="300" t="str">
        <f t="shared" ca="1" si="98"/>
        <v>Midlands</v>
      </c>
      <c r="FN25" s="298"/>
    </row>
    <row r="26" spans="1:170" s="257" customFormat="1" x14ac:dyDescent="0.2">
      <c r="A26" s="263" t="str">
        <f t="shared" ref="A26" si="131">B26&amp;C26&amp;D26</f>
        <v>2019-20APRILENG</v>
      </c>
      <c r="B26" s="257" t="str">
        <f t="shared" si="104"/>
        <v>2019-20</v>
      </c>
      <c r="C26" s="257" t="s">
        <v>774</v>
      </c>
      <c r="D26" s="264" t="str">
        <f t="shared" si="84"/>
        <v>ENG</v>
      </c>
      <c r="F26" s="264" t="str">
        <f t="shared" ref="F26" si="132">D26</f>
        <v>ENG</v>
      </c>
      <c r="H26" s="198">
        <f t="shared" si="3"/>
        <v>978082</v>
      </c>
      <c r="I26" s="198">
        <f t="shared" si="3"/>
        <v>720039</v>
      </c>
      <c r="J26" s="198">
        <f t="shared" si="3"/>
        <v>3708784</v>
      </c>
      <c r="K26" s="198">
        <f t="shared" si="4"/>
        <v>5</v>
      </c>
      <c r="L26" s="198">
        <f t="shared" si="5"/>
        <v>1</v>
      </c>
      <c r="M26" s="198">
        <f t="shared" si="6"/>
        <v>9</v>
      </c>
      <c r="N26" s="198">
        <f t="shared" si="7"/>
        <v>28</v>
      </c>
      <c r="O26" s="198">
        <f t="shared" si="8"/>
        <v>79</v>
      </c>
      <c r="P26" s="198" t="s">
        <v>717</v>
      </c>
      <c r="Q26" s="198">
        <f t="shared" ref="Q26:Z35" si="133">SUMIFS(Q$255:Q$1524,$B$255:$B$1524,$B26,$C$255:$C$1524,$C26)</f>
        <v>0</v>
      </c>
      <c r="R26" s="198">
        <f t="shared" si="133"/>
        <v>0</v>
      </c>
      <c r="S26" s="198">
        <f t="shared" si="133"/>
        <v>0</v>
      </c>
      <c r="T26" s="198">
        <f t="shared" si="133"/>
        <v>711247</v>
      </c>
      <c r="U26" s="198">
        <f t="shared" si="133"/>
        <v>56815</v>
      </c>
      <c r="V26" s="198">
        <f t="shared" si="133"/>
        <v>38615</v>
      </c>
      <c r="W26" s="198">
        <f t="shared" si="133"/>
        <v>383183</v>
      </c>
      <c r="X26" s="198">
        <f t="shared" si="133"/>
        <v>169101</v>
      </c>
      <c r="Y26" s="198">
        <f t="shared" si="133"/>
        <v>14734</v>
      </c>
      <c r="Z26" s="198">
        <f t="shared" si="133"/>
        <v>23813447</v>
      </c>
      <c r="AA26" s="198">
        <f t="shared" si="10"/>
        <v>419</v>
      </c>
      <c r="AB26" s="198">
        <f t="shared" si="11"/>
        <v>735</v>
      </c>
      <c r="AC26" s="198">
        <f t="shared" si="12"/>
        <v>24697155</v>
      </c>
      <c r="AD26" s="198">
        <f t="shared" si="13"/>
        <v>640</v>
      </c>
      <c r="AE26" s="198">
        <f t="shared" si="14"/>
        <v>1184</v>
      </c>
      <c r="AF26" s="198">
        <f t="shared" si="15"/>
        <v>493892144</v>
      </c>
      <c r="AG26" s="198">
        <f t="shared" si="16"/>
        <v>1289</v>
      </c>
      <c r="AH26" s="198">
        <f t="shared" si="17"/>
        <v>2639</v>
      </c>
      <c r="AI26" s="198">
        <f t="shared" si="18"/>
        <v>633181135</v>
      </c>
      <c r="AJ26" s="198">
        <f t="shared" si="19"/>
        <v>3744</v>
      </c>
      <c r="AK26" s="198">
        <f t="shared" si="20"/>
        <v>8979</v>
      </c>
      <c r="AL26" s="198">
        <f t="shared" si="21"/>
        <v>71258771</v>
      </c>
      <c r="AM26" s="198">
        <f t="shared" si="22"/>
        <v>4836</v>
      </c>
      <c r="AN26" s="198">
        <f t="shared" si="23"/>
        <v>11184</v>
      </c>
      <c r="AO26" s="198">
        <f t="shared" ref="AO26:AX35" si="134">SUMIFS(AO$255:AO$1524,$B$255:$B$1524,$B26,$C$255:$C$1524,$C26)</f>
        <v>45497</v>
      </c>
      <c r="AP26" s="198">
        <f t="shared" si="134"/>
        <v>3727</v>
      </c>
      <c r="AQ26" s="198">
        <f t="shared" si="134"/>
        <v>14324</v>
      </c>
      <c r="AR26" s="198">
        <f t="shared" si="134"/>
        <v>21277</v>
      </c>
      <c r="AS26" s="198">
        <f t="shared" si="134"/>
        <v>3281</v>
      </c>
      <c r="AT26" s="198">
        <f t="shared" si="134"/>
        <v>24165</v>
      </c>
      <c r="AU26" s="198">
        <f t="shared" si="134"/>
        <v>6397</v>
      </c>
      <c r="AV26" s="198">
        <f t="shared" si="134"/>
        <v>417673</v>
      </c>
      <c r="AW26" s="198">
        <f t="shared" si="134"/>
        <v>37953</v>
      </c>
      <c r="AX26" s="198">
        <f t="shared" si="134"/>
        <v>210124</v>
      </c>
      <c r="AY26" s="198">
        <f t="shared" ref="AY26:BK35" si="135">SUMIFS(AY$255:AY$1524,$B$255:$B$1524,$B26,$C$255:$C$1524,$C26)</f>
        <v>665750</v>
      </c>
      <c r="AZ26" s="198">
        <f t="shared" si="135"/>
        <v>122630</v>
      </c>
      <c r="BA26" s="198">
        <f t="shared" si="135"/>
        <v>94810</v>
      </c>
      <c r="BB26" s="198">
        <f t="shared" si="135"/>
        <v>82580</v>
      </c>
      <c r="BC26" s="198">
        <f t="shared" si="135"/>
        <v>65006</v>
      </c>
      <c r="BD26" s="198">
        <f t="shared" si="135"/>
        <v>522008</v>
      </c>
      <c r="BE26" s="198">
        <f t="shared" si="135"/>
        <v>420965</v>
      </c>
      <c r="BF26" s="198">
        <f t="shared" si="135"/>
        <v>271195</v>
      </c>
      <c r="BG26" s="198">
        <f t="shared" si="135"/>
        <v>184655</v>
      </c>
      <c r="BH26" s="198">
        <f t="shared" si="135"/>
        <v>22200</v>
      </c>
      <c r="BI26" s="198">
        <f t="shared" si="135"/>
        <v>15645</v>
      </c>
      <c r="BJ26" s="198">
        <f t="shared" si="135"/>
        <v>0</v>
      </c>
      <c r="BK26" s="198">
        <f t="shared" si="135"/>
        <v>0</v>
      </c>
      <c r="BL26" s="198" t="str">
        <f t="shared" si="26"/>
        <v>-</v>
      </c>
      <c r="BM26" s="198" t="str">
        <f t="shared" si="27"/>
        <v>-</v>
      </c>
      <c r="BN26" s="198">
        <f t="shared" si="28"/>
        <v>0</v>
      </c>
      <c r="BO26" s="198">
        <f t="shared" si="28"/>
        <v>0</v>
      </c>
      <c r="BP26" s="198" t="str">
        <f t="shared" si="29"/>
        <v>-</v>
      </c>
      <c r="BQ26" s="198" t="str">
        <f t="shared" si="30"/>
        <v>-</v>
      </c>
      <c r="BR26" s="198">
        <f t="shared" si="31"/>
        <v>0</v>
      </c>
      <c r="BS26" s="198">
        <f t="shared" si="31"/>
        <v>0</v>
      </c>
      <c r="BT26" s="198" t="str">
        <f t="shared" si="32"/>
        <v>-</v>
      </c>
      <c r="BU26" s="198" t="str">
        <f t="shared" si="33"/>
        <v>-</v>
      </c>
      <c r="BV26" s="198">
        <f t="shared" si="34"/>
        <v>0</v>
      </c>
      <c r="BW26" s="198">
        <f t="shared" si="34"/>
        <v>0</v>
      </c>
      <c r="BX26" s="198" t="str">
        <f t="shared" si="35"/>
        <v>-</v>
      </c>
      <c r="BY26" s="198" t="str">
        <f t="shared" si="36"/>
        <v>-</v>
      </c>
      <c r="BZ26" s="198">
        <f t="shared" si="37"/>
        <v>0</v>
      </c>
      <c r="CA26" s="198">
        <f t="shared" si="37"/>
        <v>0</v>
      </c>
      <c r="CB26" s="198" t="str">
        <f t="shared" si="38"/>
        <v>-</v>
      </c>
      <c r="CC26" s="198" t="str">
        <f t="shared" si="39"/>
        <v>-</v>
      </c>
      <c r="CD26" s="198">
        <f t="shared" si="40"/>
        <v>0</v>
      </c>
      <c r="CE26" s="198">
        <f t="shared" si="40"/>
        <v>0</v>
      </c>
      <c r="CF26" s="198" t="str">
        <f t="shared" si="41"/>
        <v>-</v>
      </c>
      <c r="CG26" s="198" t="str">
        <f t="shared" si="42"/>
        <v>-</v>
      </c>
      <c r="CH26" s="198">
        <f t="shared" si="43"/>
        <v>0</v>
      </c>
      <c r="CI26" s="198">
        <f t="shared" si="43"/>
        <v>0</v>
      </c>
      <c r="CJ26" s="198" t="str">
        <f t="shared" si="44"/>
        <v>-</v>
      </c>
      <c r="CK26" s="198" t="str">
        <f t="shared" si="45"/>
        <v>-</v>
      </c>
      <c r="CL26" s="198">
        <f t="shared" si="46"/>
        <v>0</v>
      </c>
      <c r="CM26" s="198">
        <f t="shared" si="46"/>
        <v>0</v>
      </c>
      <c r="CN26" s="198" t="str">
        <f t="shared" si="47"/>
        <v>-</v>
      </c>
      <c r="CO26" s="198" t="str">
        <f t="shared" si="48"/>
        <v>-</v>
      </c>
      <c r="CP26" s="198">
        <f t="shared" si="49"/>
        <v>0</v>
      </c>
      <c r="CQ26" s="198">
        <f t="shared" si="49"/>
        <v>0</v>
      </c>
      <c r="CR26" s="198" t="str">
        <f t="shared" si="50"/>
        <v>-</v>
      </c>
      <c r="CS26" s="198" t="str">
        <f t="shared" si="51"/>
        <v>-</v>
      </c>
      <c r="CT26" s="198">
        <f t="shared" si="52"/>
        <v>0</v>
      </c>
      <c r="CU26" s="198">
        <f t="shared" si="52"/>
        <v>0</v>
      </c>
      <c r="CV26" s="198" t="str">
        <f t="shared" si="53"/>
        <v>-</v>
      </c>
      <c r="CW26" s="198" t="str">
        <f t="shared" si="54"/>
        <v>-</v>
      </c>
      <c r="CX26" s="198">
        <f t="shared" si="55"/>
        <v>2693</v>
      </c>
      <c r="CY26" s="198">
        <f t="shared" si="55"/>
        <v>810490</v>
      </c>
      <c r="CZ26" s="198">
        <f t="shared" si="56"/>
        <v>301</v>
      </c>
      <c r="DA26" s="198">
        <f t="shared" si="57"/>
        <v>526</v>
      </c>
      <c r="DB26" s="198">
        <f t="shared" si="58"/>
        <v>37046</v>
      </c>
      <c r="DC26" s="198">
        <f t="shared" si="58"/>
        <v>1476783</v>
      </c>
      <c r="DD26" s="198">
        <f t="shared" si="59"/>
        <v>40</v>
      </c>
      <c r="DE26" s="198">
        <f t="shared" si="60"/>
        <v>75</v>
      </c>
      <c r="DF26" s="198">
        <f t="shared" si="61"/>
        <v>847</v>
      </c>
      <c r="DG26" s="198">
        <f t="shared" si="61"/>
        <v>1261810</v>
      </c>
      <c r="DH26" s="198">
        <f t="shared" si="62"/>
        <v>1490</v>
      </c>
      <c r="DI26" s="198">
        <f t="shared" si="63"/>
        <v>3076</v>
      </c>
      <c r="DJ26" s="198">
        <f t="shared" ref="DJ26:DP31" si="136">SUMIFS(DJ$255:DJ$1524,$B$255:$B$1524,$B26,$C$255:$C$1524,$C26)</f>
        <v>775</v>
      </c>
      <c r="DK26" s="198">
        <f t="shared" si="136"/>
        <v>2821</v>
      </c>
      <c r="DL26" s="198">
        <f t="shared" si="136"/>
        <v>9904</v>
      </c>
      <c r="DM26" s="198">
        <f t="shared" si="136"/>
        <v>11734</v>
      </c>
      <c r="DN26" s="198">
        <f t="shared" si="136"/>
        <v>155</v>
      </c>
      <c r="DO26" s="198">
        <f t="shared" si="136"/>
        <v>11569</v>
      </c>
      <c r="DP26" s="198">
        <f t="shared" si="136"/>
        <v>44236026</v>
      </c>
      <c r="DQ26" s="198">
        <f t="shared" si="65"/>
        <v>4466</v>
      </c>
      <c r="DR26" s="198">
        <f t="shared" si="66"/>
        <v>9318</v>
      </c>
      <c r="DS26" s="198">
        <f t="shared" si="67"/>
        <v>65343084</v>
      </c>
      <c r="DT26" s="198">
        <f t="shared" si="68"/>
        <v>5569</v>
      </c>
      <c r="DU26" s="198">
        <f t="shared" si="69"/>
        <v>11966</v>
      </c>
      <c r="DV26" s="198">
        <f t="shared" si="70"/>
        <v>1224351</v>
      </c>
      <c r="DW26" s="198">
        <f t="shared" si="71"/>
        <v>7899</v>
      </c>
      <c r="DX26" s="198">
        <f t="shared" si="72"/>
        <v>15140</v>
      </c>
      <c r="DY26" s="198">
        <f t="shared" si="73"/>
        <v>96063689</v>
      </c>
      <c r="DZ26" s="198">
        <f t="shared" si="74"/>
        <v>8304</v>
      </c>
      <c r="EA26" s="198">
        <f t="shared" si="75"/>
        <v>18136</v>
      </c>
      <c r="EB26" s="202"/>
      <c r="EC26" s="198">
        <f t="shared" si="76"/>
        <v>4</v>
      </c>
      <c r="ED26" s="199">
        <f t="shared" ref="ED26" si="137">LEFT($B26,4)+IF(EC26&lt;4,1,0)</f>
        <v>2019</v>
      </c>
      <c r="EE26" s="200">
        <f t="shared" ref="EE26" si="138">DATE(LEFT($B26,4)+IF(EC26&lt;4,1,0),EC26,1)</f>
        <v>43556</v>
      </c>
      <c r="EF26" s="196">
        <f t="shared" si="83"/>
        <v>30</v>
      </c>
      <c r="EG26" s="195"/>
      <c r="EH26" s="198">
        <f t="shared" ref="EH26:EQ35" si="139">SUMIFS(EH$255:EH$1524,$B$255:$B$1524,$B26,$C$255:$C$1524,$C26)</f>
        <v>823834</v>
      </c>
      <c r="EI26" s="198">
        <f t="shared" si="139"/>
        <v>6165576</v>
      </c>
      <c r="EJ26" s="198">
        <f t="shared" si="139"/>
        <v>19981051</v>
      </c>
      <c r="EK26" s="198">
        <f t="shared" si="139"/>
        <v>56766234</v>
      </c>
      <c r="EL26" s="198">
        <f t="shared" si="139"/>
        <v>41755826</v>
      </c>
      <c r="EM26" s="198">
        <f t="shared" si="139"/>
        <v>45704233</v>
      </c>
      <c r="EN26" s="198">
        <f t="shared" si="139"/>
        <v>1011140601</v>
      </c>
      <c r="EO26" s="198">
        <f t="shared" si="139"/>
        <v>1518380477</v>
      </c>
      <c r="EP26" s="198">
        <f t="shared" si="139"/>
        <v>164784927</v>
      </c>
      <c r="EQ26" s="198">
        <f t="shared" si="139"/>
        <v>0</v>
      </c>
      <c r="ER26" s="198">
        <f t="shared" ref="ER26:FA35" si="140">SUMIFS(ER$255:ER$1524,$B$255:$B$1524,$B26,$C$255:$C$1524,$C26)</f>
        <v>0</v>
      </c>
      <c r="ES26" s="198">
        <f t="shared" si="140"/>
        <v>0</v>
      </c>
      <c r="ET26" s="198">
        <f t="shared" si="140"/>
        <v>0</v>
      </c>
      <c r="EU26" s="198">
        <f t="shared" si="140"/>
        <v>0</v>
      </c>
      <c r="EV26" s="198">
        <f t="shared" si="140"/>
        <v>0</v>
      </c>
      <c r="EW26" s="198">
        <f t="shared" si="140"/>
        <v>0</v>
      </c>
      <c r="EX26" s="198">
        <f t="shared" si="140"/>
        <v>0</v>
      </c>
      <c r="EY26" s="198">
        <f t="shared" si="140"/>
        <v>0</v>
      </c>
      <c r="EZ26" s="198">
        <f t="shared" si="140"/>
        <v>0</v>
      </c>
      <c r="FA26" s="198">
        <f t="shared" si="140"/>
        <v>2604963</v>
      </c>
      <c r="FB26" s="198">
        <f t="shared" ref="FB26:FG35" si="141">SUMIFS(FB$255:FB$1524,$B$255:$B$1524,$B26,$C$255:$C$1524,$C26)</f>
        <v>1416465</v>
      </c>
      <c r="FC26" s="198">
        <f t="shared" si="141"/>
        <v>2771116</v>
      </c>
      <c r="FD26" s="198">
        <f t="shared" si="141"/>
        <v>92281051</v>
      </c>
      <c r="FE26" s="198">
        <f t="shared" si="141"/>
        <v>140413491</v>
      </c>
      <c r="FF26" s="198">
        <f t="shared" si="141"/>
        <v>2346660</v>
      </c>
      <c r="FG26" s="198">
        <f t="shared" si="141"/>
        <v>209814278</v>
      </c>
      <c r="FH26" s="191"/>
      <c r="FI26" s="302" t="s">
        <v>562</v>
      </c>
      <c r="FJ26" s="303" t="s">
        <v>244</v>
      </c>
      <c r="FK26" s="303" t="s">
        <v>659</v>
      </c>
      <c r="FL26" s="303" t="s">
        <v>864</v>
      </c>
      <c r="FM26" s="304" t="str">
        <f t="shared" ca="1" si="98"/>
        <v>North East and Yorkshire</v>
      </c>
      <c r="FN26" s="298"/>
    </row>
    <row r="27" spans="1:170" s="257" customFormat="1" x14ac:dyDescent="0.2">
      <c r="A27" s="263" t="str">
        <f t="shared" ref="A27" si="142">B27&amp;C27&amp;D27</f>
        <v>2019-20MAYENG</v>
      </c>
      <c r="B27" s="257" t="str">
        <f t="shared" si="104"/>
        <v>2019-20</v>
      </c>
      <c r="C27" s="257" t="s">
        <v>812</v>
      </c>
      <c r="D27" s="264" t="str">
        <f t="shared" si="84"/>
        <v>ENG</v>
      </c>
      <c r="F27" s="264" t="str">
        <f t="shared" ref="F27" si="143">D27</f>
        <v>ENG</v>
      </c>
      <c r="H27" s="198">
        <f t="shared" si="3"/>
        <v>999613</v>
      </c>
      <c r="I27" s="198">
        <f t="shared" si="3"/>
        <v>734735</v>
      </c>
      <c r="J27" s="198">
        <f t="shared" si="3"/>
        <v>3514205</v>
      </c>
      <c r="K27" s="198">
        <f t="shared" si="4"/>
        <v>5</v>
      </c>
      <c r="L27" s="198">
        <f t="shared" si="5"/>
        <v>1</v>
      </c>
      <c r="M27" s="198">
        <f t="shared" si="6"/>
        <v>7</v>
      </c>
      <c r="N27" s="198">
        <f t="shared" si="7"/>
        <v>27</v>
      </c>
      <c r="O27" s="198">
        <f t="shared" si="8"/>
        <v>75</v>
      </c>
      <c r="P27" s="198" t="s">
        <v>717</v>
      </c>
      <c r="Q27" s="198">
        <f t="shared" si="133"/>
        <v>0</v>
      </c>
      <c r="R27" s="198">
        <f t="shared" si="133"/>
        <v>0</v>
      </c>
      <c r="S27" s="198">
        <f t="shared" si="133"/>
        <v>0</v>
      </c>
      <c r="T27" s="198">
        <f t="shared" si="133"/>
        <v>726120</v>
      </c>
      <c r="U27" s="198">
        <f t="shared" si="133"/>
        <v>57875</v>
      </c>
      <c r="V27" s="198">
        <f t="shared" si="133"/>
        <v>39460</v>
      </c>
      <c r="W27" s="198">
        <f t="shared" si="133"/>
        <v>386100</v>
      </c>
      <c r="X27" s="198">
        <f t="shared" si="133"/>
        <v>174152</v>
      </c>
      <c r="Y27" s="198">
        <f t="shared" si="133"/>
        <v>16881</v>
      </c>
      <c r="Z27" s="198">
        <f t="shared" si="133"/>
        <v>23955531</v>
      </c>
      <c r="AA27" s="198">
        <f t="shared" si="10"/>
        <v>414</v>
      </c>
      <c r="AB27" s="198">
        <f t="shared" si="11"/>
        <v>724</v>
      </c>
      <c r="AC27" s="198">
        <f t="shared" si="12"/>
        <v>24899828</v>
      </c>
      <c r="AD27" s="198">
        <f t="shared" si="13"/>
        <v>631</v>
      </c>
      <c r="AE27" s="198">
        <f t="shared" si="14"/>
        <v>1171</v>
      </c>
      <c r="AF27" s="198">
        <f t="shared" si="15"/>
        <v>487271646</v>
      </c>
      <c r="AG27" s="198">
        <f t="shared" si="16"/>
        <v>1262</v>
      </c>
      <c r="AH27" s="198">
        <f t="shared" si="17"/>
        <v>2578</v>
      </c>
      <c r="AI27" s="198">
        <f t="shared" si="18"/>
        <v>634277949</v>
      </c>
      <c r="AJ27" s="198">
        <f t="shared" si="19"/>
        <v>3642</v>
      </c>
      <c r="AK27" s="198">
        <f t="shared" si="20"/>
        <v>8638</v>
      </c>
      <c r="AL27" s="198">
        <f t="shared" si="21"/>
        <v>77059245</v>
      </c>
      <c r="AM27" s="198">
        <f t="shared" si="22"/>
        <v>4565</v>
      </c>
      <c r="AN27" s="198">
        <f t="shared" si="23"/>
        <v>10432</v>
      </c>
      <c r="AO27" s="198">
        <f t="shared" si="134"/>
        <v>47498</v>
      </c>
      <c r="AP27" s="198">
        <f t="shared" si="134"/>
        <v>4012</v>
      </c>
      <c r="AQ27" s="198">
        <f t="shared" si="134"/>
        <v>14304</v>
      </c>
      <c r="AR27" s="198">
        <f t="shared" si="134"/>
        <v>21967</v>
      </c>
      <c r="AS27" s="198">
        <f t="shared" si="134"/>
        <v>4418</v>
      </c>
      <c r="AT27" s="198">
        <f t="shared" si="134"/>
        <v>24764</v>
      </c>
      <c r="AU27" s="198">
        <f t="shared" si="134"/>
        <v>5807</v>
      </c>
      <c r="AV27" s="198">
        <f t="shared" si="134"/>
        <v>425001</v>
      </c>
      <c r="AW27" s="198">
        <f t="shared" si="134"/>
        <v>39190</v>
      </c>
      <c r="AX27" s="198">
        <f t="shared" si="134"/>
        <v>214431</v>
      </c>
      <c r="AY27" s="198">
        <f t="shared" si="135"/>
        <v>678622</v>
      </c>
      <c r="AZ27" s="198">
        <f t="shared" si="135"/>
        <v>123827</v>
      </c>
      <c r="BA27" s="198">
        <f t="shared" si="135"/>
        <v>95927</v>
      </c>
      <c r="BB27" s="198">
        <f t="shared" si="135"/>
        <v>84403</v>
      </c>
      <c r="BC27" s="198">
        <f t="shared" si="135"/>
        <v>66427</v>
      </c>
      <c r="BD27" s="198">
        <f t="shared" si="135"/>
        <v>525809</v>
      </c>
      <c r="BE27" s="198">
        <f t="shared" si="135"/>
        <v>423786</v>
      </c>
      <c r="BF27" s="198">
        <f t="shared" si="135"/>
        <v>275971</v>
      </c>
      <c r="BG27" s="198">
        <f t="shared" si="135"/>
        <v>186420</v>
      </c>
      <c r="BH27" s="198">
        <f t="shared" si="135"/>
        <v>25813</v>
      </c>
      <c r="BI27" s="198">
        <f t="shared" si="135"/>
        <v>17874</v>
      </c>
      <c r="BJ27" s="198">
        <f t="shared" si="135"/>
        <v>0</v>
      </c>
      <c r="BK27" s="198">
        <f t="shared" si="135"/>
        <v>0</v>
      </c>
      <c r="BL27" s="198" t="str">
        <f t="shared" si="26"/>
        <v>-</v>
      </c>
      <c r="BM27" s="198" t="str">
        <f t="shared" si="27"/>
        <v>-</v>
      </c>
      <c r="BN27" s="198">
        <f t="shared" si="28"/>
        <v>0</v>
      </c>
      <c r="BO27" s="198">
        <f t="shared" si="28"/>
        <v>0</v>
      </c>
      <c r="BP27" s="198" t="str">
        <f t="shared" si="29"/>
        <v>-</v>
      </c>
      <c r="BQ27" s="198" t="str">
        <f t="shared" si="30"/>
        <v>-</v>
      </c>
      <c r="BR27" s="198">
        <f t="shared" si="31"/>
        <v>0</v>
      </c>
      <c r="BS27" s="198">
        <f t="shared" si="31"/>
        <v>0</v>
      </c>
      <c r="BT27" s="198" t="str">
        <f t="shared" si="32"/>
        <v>-</v>
      </c>
      <c r="BU27" s="198" t="str">
        <f t="shared" si="33"/>
        <v>-</v>
      </c>
      <c r="BV27" s="198">
        <f t="shared" si="34"/>
        <v>0</v>
      </c>
      <c r="BW27" s="198">
        <f t="shared" si="34"/>
        <v>0</v>
      </c>
      <c r="BX27" s="198" t="str">
        <f t="shared" si="35"/>
        <v>-</v>
      </c>
      <c r="BY27" s="198" t="str">
        <f t="shared" si="36"/>
        <v>-</v>
      </c>
      <c r="BZ27" s="198">
        <f t="shared" si="37"/>
        <v>0</v>
      </c>
      <c r="CA27" s="198">
        <f t="shared" si="37"/>
        <v>0</v>
      </c>
      <c r="CB27" s="198" t="str">
        <f t="shared" si="38"/>
        <v>-</v>
      </c>
      <c r="CC27" s="198" t="str">
        <f t="shared" si="39"/>
        <v>-</v>
      </c>
      <c r="CD27" s="198">
        <f t="shared" si="40"/>
        <v>0</v>
      </c>
      <c r="CE27" s="198">
        <f t="shared" si="40"/>
        <v>0</v>
      </c>
      <c r="CF27" s="198" t="str">
        <f t="shared" si="41"/>
        <v>-</v>
      </c>
      <c r="CG27" s="198" t="str">
        <f t="shared" si="42"/>
        <v>-</v>
      </c>
      <c r="CH27" s="198">
        <f t="shared" si="43"/>
        <v>0</v>
      </c>
      <c r="CI27" s="198">
        <f t="shared" si="43"/>
        <v>0</v>
      </c>
      <c r="CJ27" s="198" t="str">
        <f t="shared" si="44"/>
        <v>-</v>
      </c>
      <c r="CK27" s="198" t="str">
        <f t="shared" si="45"/>
        <v>-</v>
      </c>
      <c r="CL27" s="198">
        <f t="shared" si="46"/>
        <v>0</v>
      </c>
      <c r="CM27" s="198">
        <f t="shared" si="46"/>
        <v>0</v>
      </c>
      <c r="CN27" s="198" t="str">
        <f t="shared" si="47"/>
        <v>-</v>
      </c>
      <c r="CO27" s="198" t="str">
        <f t="shared" si="48"/>
        <v>-</v>
      </c>
      <c r="CP27" s="198">
        <f t="shared" si="49"/>
        <v>0</v>
      </c>
      <c r="CQ27" s="198">
        <f t="shared" si="49"/>
        <v>0</v>
      </c>
      <c r="CR27" s="198" t="str">
        <f t="shared" si="50"/>
        <v>-</v>
      </c>
      <c r="CS27" s="198" t="str">
        <f t="shared" si="51"/>
        <v>-</v>
      </c>
      <c r="CT27" s="198">
        <f t="shared" si="52"/>
        <v>0</v>
      </c>
      <c r="CU27" s="198">
        <f t="shared" si="52"/>
        <v>0</v>
      </c>
      <c r="CV27" s="198" t="str">
        <f t="shared" si="53"/>
        <v>-</v>
      </c>
      <c r="CW27" s="198" t="str">
        <f t="shared" si="54"/>
        <v>-</v>
      </c>
      <c r="CX27" s="198">
        <f t="shared" si="55"/>
        <v>2494</v>
      </c>
      <c r="CY27" s="198">
        <f t="shared" si="55"/>
        <v>742356</v>
      </c>
      <c r="CZ27" s="198">
        <f t="shared" si="56"/>
        <v>298</v>
      </c>
      <c r="DA27" s="198">
        <f t="shared" si="57"/>
        <v>502</v>
      </c>
      <c r="DB27" s="198">
        <f t="shared" si="58"/>
        <v>37370</v>
      </c>
      <c r="DC27" s="198">
        <f t="shared" si="58"/>
        <v>1469913</v>
      </c>
      <c r="DD27" s="198">
        <f t="shared" si="59"/>
        <v>39</v>
      </c>
      <c r="DE27" s="198">
        <f t="shared" si="60"/>
        <v>73</v>
      </c>
      <c r="DF27" s="198">
        <f t="shared" si="61"/>
        <v>946</v>
      </c>
      <c r="DG27" s="198">
        <f t="shared" si="61"/>
        <v>1466863</v>
      </c>
      <c r="DH27" s="198">
        <f t="shared" si="62"/>
        <v>1551</v>
      </c>
      <c r="DI27" s="198">
        <f t="shared" si="63"/>
        <v>3049</v>
      </c>
      <c r="DJ27" s="198">
        <f t="shared" si="136"/>
        <v>856</v>
      </c>
      <c r="DK27" s="198">
        <f t="shared" si="136"/>
        <v>2837</v>
      </c>
      <c r="DL27" s="198">
        <f t="shared" si="136"/>
        <v>10229</v>
      </c>
      <c r="DM27" s="198">
        <f t="shared" si="136"/>
        <v>12033</v>
      </c>
      <c r="DN27" s="198">
        <f t="shared" si="136"/>
        <v>148</v>
      </c>
      <c r="DO27" s="198">
        <f t="shared" si="136"/>
        <v>12329</v>
      </c>
      <c r="DP27" s="198">
        <f t="shared" si="136"/>
        <v>44071098</v>
      </c>
      <c r="DQ27" s="198">
        <f t="shared" si="65"/>
        <v>4308</v>
      </c>
      <c r="DR27" s="198">
        <f t="shared" si="66"/>
        <v>9150</v>
      </c>
      <c r="DS27" s="198">
        <f t="shared" si="67"/>
        <v>66112099</v>
      </c>
      <c r="DT27" s="198">
        <f t="shared" si="68"/>
        <v>5494</v>
      </c>
      <c r="DU27" s="198">
        <f t="shared" si="69"/>
        <v>11685</v>
      </c>
      <c r="DV27" s="198">
        <f t="shared" si="70"/>
        <v>1393094</v>
      </c>
      <c r="DW27" s="198">
        <f t="shared" si="71"/>
        <v>9413</v>
      </c>
      <c r="DX27" s="198">
        <f t="shared" si="72"/>
        <v>18169</v>
      </c>
      <c r="DY27" s="198">
        <f t="shared" si="73"/>
        <v>99952994</v>
      </c>
      <c r="DZ27" s="198">
        <f t="shared" si="74"/>
        <v>8107</v>
      </c>
      <c r="EA27" s="198">
        <f t="shared" si="75"/>
        <v>17796</v>
      </c>
      <c r="EB27" s="202"/>
      <c r="EC27" s="198">
        <f t="shared" si="76"/>
        <v>5</v>
      </c>
      <c r="ED27" s="199">
        <f t="shared" ref="ED27" si="144">LEFT($B27,4)+IF(EC27&lt;4,1,0)</f>
        <v>2019</v>
      </c>
      <c r="EE27" s="200">
        <f t="shared" ref="EE27" si="145">DATE(LEFT($B27,4)+IF(EC27&lt;4,1,0),EC27,1)</f>
        <v>43586</v>
      </c>
      <c r="EF27" s="196">
        <f t="shared" si="83"/>
        <v>31</v>
      </c>
      <c r="EG27" s="195"/>
      <c r="EH27" s="198">
        <f t="shared" si="139"/>
        <v>836752</v>
      </c>
      <c r="EI27" s="198">
        <f t="shared" si="139"/>
        <v>5439164</v>
      </c>
      <c r="EJ27" s="198">
        <f t="shared" si="139"/>
        <v>19835395</v>
      </c>
      <c r="EK27" s="198">
        <f t="shared" si="139"/>
        <v>54772227</v>
      </c>
      <c r="EL27" s="198">
        <f t="shared" si="139"/>
        <v>41879490</v>
      </c>
      <c r="EM27" s="198">
        <f t="shared" si="139"/>
        <v>46205621</v>
      </c>
      <c r="EN27" s="198">
        <f t="shared" si="139"/>
        <v>995390835</v>
      </c>
      <c r="EO27" s="198">
        <f t="shared" si="139"/>
        <v>1504399921</v>
      </c>
      <c r="EP27" s="198">
        <f t="shared" si="139"/>
        <v>176105746</v>
      </c>
      <c r="EQ27" s="198">
        <f t="shared" si="139"/>
        <v>0</v>
      </c>
      <c r="ER27" s="198">
        <f t="shared" si="140"/>
        <v>0</v>
      </c>
      <c r="ES27" s="198">
        <f t="shared" si="140"/>
        <v>0</v>
      </c>
      <c r="ET27" s="198">
        <f t="shared" si="140"/>
        <v>0</v>
      </c>
      <c r="EU27" s="198">
        <f t="shared" si="140"/>
        <v>0</v>
      </c>
      <c r="EV27" s="198">
        <f t="shared" si="140"/>
        <v>0</v>
      </c>
      <c r="EW27" s="198">
        <f t="shared" si="140"/>
        <v>0</v>
      </c>
      <c r="EX27" s="198">
        <f t="shared" si="140"/>
        <v>0</v>
      </c>
      <c r="EY27" s="198">
        <f t="shared" si="140"/>
        <v>0</v>
      </c>
      <c r="EZ27" s="198">
        <f t="shared" si="140"/>
        <v>0</v>
      </c>
      <c r="FA27" s="198">
        <f t="shared" si="140"/>
        <v>2884779</v>
      </c>
      <c r="FB27" s="198">
        <f t="shared" si="141"/>
        <v>1253177</v>
      </c>
      <c r="FC27" s="198">
        <f t="shared" si="141"/>
        <v>2728383</v>
      </c>
      <c r="FD27" s="198">
        <f t="shared" si="141"/>
        <v>93591916</v>
      </c>
      <c r="FE27" s="198">
        <f t="shared" si="141"/>
        <v>140606675</v>
      </c>
      <c r="FF27" s="198">
        <f t="shared" si="141"/>
        <v>2689024</v>
      </c>
      <c r="FG27" s="198">
        <f t="shared" si="141"/>
        <v>219401526</v>
      </c>
      <c r="FH27" s="191"/>
      <c r="FJ27" s="256"/>
      <c r="FK27" s="256"/>
      <c r="FL27" s="256"/>
      <c r="FM27" s="256"/>
    </row>
    <row r="28" spans="1:170" s="257" customFormat="1" x14ac:dyDescent="0.2">
      <c r="A28" s="263" t="str">
        <f t="shared" ref="A28" si="146">B28&amp;C28&amp;D28</f>
        <v>2019-20JUNEENG</v>
      </c>
      <c r="B28" s="257" t="str">
        <f t="shared" si="104"/>
        <v>2019-20</v>
      </c>
      <c r="C28" s="257" t="s">
        <v>822</v>
      </c>
      <c r="D28" s="264" t="str">
        <f t="shared" si="84"/>
        <v>ENG</v>
      </c>
      <c r="F28" s="264" t="str">
        <f t="shared" ref="F28" si="147">D28</f>
        <v>ENG</v>
      </c>
      <c r="H28" s="198">
        <f t="shared" si="3"/>
        <v>999675</v>
      </c>
      <c r="I28" s="198">
        <f t="shared" si="3"/>
        <v>741519</v>
      </c>
      <c r="J28" s="198">
        <f t="shared" si="3"/>
        <v>6412167</v>
      </c>
      <c r="K28" s="198">
        <f t="shared" si="4"/>
        <v>9</v>
      </c>
      <c r="L28" s="198">
        <f t="shared" si="5"/>
        <v>1</v>
      </c>
      <c r="M28" s="198">
        <f t="shared" si="6"/>
        <v>27</v>
      </c>
      <c r="N28" s="198">
        <f t="shared" si="7"/>
        <v>51</v>
      </c>
      <c r="O28" s="198">
        <f t="shared" si="8"/>
        <v>111</v>
      </c>
      <c r="P28" s="198" t="s">
        <v>717</v>
      </c>
      <c r="Q28" s="198">
        <f t="shared" si="133"/>
        <v>0</v>
      </c>
      <c r="R28" s="198">
        <f t="shared" si="133"/>
        <v>0</v>
      </c>
      <c r="S28" s="198">
        <f t="shared" si="133"/>
        <v>0</v>
      </c>
      <c r="T28" s="198">
        <f t="shared" si="133"/>
        <v>703277</v>
      </c>
      <c r="U28" s="198">
        <f t="shared" si="133"/>
        <v>57805</v>
      </c>
      <c r="V28" s="198">
        <f t="shared" si="133"/>
        <v>39346</v>
      </c>
      <c r="W28" s="198">
        <f t="shared" si="133"/>
        <v>377282</v>
      </c>
      <c r="X28" s="198">
        <f t="shared" si="133"/>
        <v>165401</v>
      </c>
      <c r="Y28" s="198">
        <f t="shared" si="133"/>
        <v>15574</v>
      </c>
      <c r="Z28" s="198">
        <f t="shared" si="133"/>
        <v>24709815</v>
      </c>
      <c r="AA28" s="198">
        <f t="shared" si="10"/>
        <v>427</v>
      </c>
      <c r="AB28" s="198">
        <f t="shared" si="11"/>
        <v>749</v>
      </c>
      <c r="AC28" s="198">
        <f t="shared" si="12"/>
        <v>26015521</v>
      </c>
      <c r="AD28" s="198">
        <f t="shared" si="13"/>
        <v>661</v>
      </c>
      <c r="AE28" s="198">
        <f t="shared" si="14"/>
        <v>1221</v>
      </c>
      <c r="AF28" s="198">
        <f t="shared" si="15"/>
        <v>508590073</v>
      </c>
      <c r="AG28" s="198">
        <f t="shared" si="16"/>
        <v>1348</v>
      </c>
      <c r="AH28" s="198">
        <f t="shared" si="17"/>
        <v>2763</v>
      </c>
      <c r="AI28" s="198">
        <f t="shared" si="18"/>
        <v>682976163</v>
      </c>
      <c r="AJ28" s="198">
        <f t="shared" si="19"/>
        <v>4129</v>
      </c>
      <c r="AK28" s="198">
        <f t="shared" si="20"/>
        <v>9883</v>
      </c>
      <c r="AL28" s="198">
        <f t="shared" si="21"/>
        <v>76802162</v>
      </c>
      <c r="AM28" s="198">
        <f t="shared" si="22"/>
        <v>4931</v>
      </c>
      <c r="AN28" s="198">
        <f t="shared" si="23"/>
        <v>11253</v>
      </c>
      <c r="AO28" s="198">
        <f t="shared" si="134"/>
        <v>46176</v>
      </c>
      <c r="AP28" s="198">
        <f t="shared" si="134"/>
        <v>4037</v>
      </c>
      <c r="AQ28" s="198">
        <f t="shared" si="134"/>
        <v>13788</v>
      </c>
      <c r="AR28" s="198">
        <f t="shared" si="134"/>
        <v>21368</v>
      </c>
      <c r="AS28" s="198">
        <f t="shared" si="134"/>
        <v>4551</v>
      </c>
      <c r="AT28" s="198">
        <f t="shared" si="134"/>
        <v>23800</v>
      </c>
      <c r="AU28" s="198">
        <f t="shared" si="134"/>
        <v>5385</v>
      </c>
      <c r="AV28" s="198">
        <f t="shared" si="134"/>
        <v>410196</v>
      </c>
      <c r="AW28" s="198">
        <f t="shared" si="134"/>
        <v>36893</v>
      </c>
      <c r="AX28" s="198">
        <f t="shared" si="134"/>
        <v>210012</v>
      </c>
      <c r="AY28" s="198">
        <f t="shared" si="135"/>
        <v>657101</v>
      </c>
      <c r="AZ28" s="198">
        <f t="shared" si="135"/>
        <v>124206</v>
      </c>
      <c r="BA28" s="198">
        <f t="shared" si="135"/>
        <v>95743</v>
      </c>
      <c r="BB28" s="198">
        <f t="shared" si="135"/>
        <v>84437</v>
      </c>
      <c r="BC28" s="198">
        <f t="shared" si="135"/>
        <v>66291</v>
      </c>
      <c r="BD28" s="198">
        <f t="shared" si="135"/>
        <v>515722</v>
      </c>
      <c r="BE28" s="198">
        <f t="shared" si="135"/>
        <v>413812</v>
      </c>
      <c r="BF28" s="198">
        <f t="shared" si="135"/>
        <v>267015</v>
      </c>
      <c r="BG28" s="198">
        <f t="shared" si="135"/>
        <v>176960</v>
      </c>
      <c r="BH28" s="198">
        <f t="shared" si="135"/>
        <v>23634</v>
      </c>
      <c r="BI28" s="198">
        <f t="shared" si="135"/>
        <v>16567</v>
      </c>
      <c r="BJ28" s="198">
        <f t="shared" si="135"/>
        <v>0</v>
      </c>
      <c r="BK28" s="198">
        <f t="shared" si="135"/>
        <v>0</v>
      </c>
      <c r="BL28" s="198" t="str">
        <f t="shared" si="26"/>
        <v>-</v>
      </c>
      <c r="BM28" s="198" t="str">
        <f t="shared" si="27"/>
        <v>-</v>
      </c>
      <c r="BN28" s="198">
        <f t="shared" si="28"/>
        <v>0</v>
      </c>
      <c r="BO28" s="198">
        <f t="shared" si="28"/>
        <v>0</v>
      </c>
      <c r="BP28" s="198" t="str">
        <f t="shared" si="29"/>
        <v>-</v>
      </c>
      <c r="BQ28" s="198" t="str">
        <f t="shared" si="30"/>
        <v>-</v>
      </c>
      <c r="BR28" s="198">
        <f t="shared" si="31"/>
        <v>0</v>
      </c>
      <c r="BS28" s="198">
        <f t="shared" si="31"/>
        <v>0</v>
      </c>
      <c r="BT28" s="198" t="str">
        <f t="shared" si="32"/>
        <v>-</v>
      </c>
      <c r="BU28" s="198" t="str">
        <f t="shared" si="33"/>
        <v>-</v>
      </c>
      <c r="BV28" s="198">
        <f t="shared" si="34"/>
        <v>0</v>
      </c>
      <c r="BW28" s="198">
        <f t="shared" si="34"/>
        <v>0</v>
      </c>
      <c r="BX28" s="198" t="str">
        <f t="shared" si="35"/>
        <v>-</v>
      </c>
      <c r="BY28" s="198" t="str">
        <f t="shared" si="36"/>
        <v>-</v>
      </c>
      <c r="BZ28" s="198">
        <f t="shared" si="37"/>
        <v>0</v>
      </c>
      <c r="CA28" s="198">
        <f t="shared" si="37"/>
        <v>0</v>
      </c>
      <c r="CB28" s="198" t="str">
        <f t="shared" si="38"/>
        <v>-</v>
      </c>
      <c r="CC28" s="198" t="str">
        <f t="shared" si="39"/>
        <v>-</v>
      </c>
      <c r="CD28" s="198">
        <f t="shared" si="40"/>
        <v>0</v>
      </c>
      <c r="CE28" s="198">
        <f t="shared" si="40"/>
        <v>0</v>
      </c>
      <c r="CF28" s="198" t="str">
        <f t="shared" si="41"/>
        <v>-</v>
      </c>
      <c r="CG28" s="198" t="str">
        <f t="shared" si="42"/>
        <v>-</v>
      </c>
      <c r="CH28" s="198">
        <f t="shared" si="43"/>
        <v>0</v>
      </c>
      <c r="CI28" s="198">
        <f t="shared" si="43"/>
        <v>0</v>
      </c>
      <c r="CJ28" s="198" t="str">
        <f t="shared" si="44"/>
        <v>-</v>
      </c>
      <c r="CK28" s="198" t="str">
        <f t="shared" si="45"/>
        <v>-</v>
      </c>
      <c r="CL28" s="198">
        <f t="shared" si="46"/>
        <v>0</v>
      </c>
      <c r="CM28" s="198">
        <f t="shared" si="46"/>
        <v>0</v>
      </c>
      <c r="CN28" s="198" t="str">
        <f t="shared" si="47"/>
        <v>-</v>
      </c>
      <c r="CO28" s="198" t="str">
        <f t="shared" si="48"/>
        <v>-</v>
      </c>
      <c r="CP28" s="198">
        <f t="shared" si="49"/>
        <v>0</v>
      </c>
      <c r="CQ28" s="198">
        <f t="shared" si="49"/>
        <v>0</v>
      </c>
      <c r="CR28" s="198" t="str">
        <f t="shared" si="50"/>
        <v>-</v>
      </c>
      <c r="CS28" s="198" t="str">
        <f t="shared" si="51"/>
        <v>-</v>
      </c>
      <c r="CT28" s="198">
        <f t="shared" si="52"/>
        <v>0</v>
      </c>
      <c r="CU28" s="198">
        <f t="shared" si="52"/>
        <v>0</v>
      </c>
      <c r="CV28" s="198" t="str">
        <f t="shared" si="53"/>
        <v>-</v>
      </c>
      <c r="CW28" s="198" t="str">
        <f t="shared" si="54"/>
        <v>-</v>
      </c>
      <c r="CX28" s="198">
        <f t="shared" si="55"/>
        <v>2607</v>
      </c>
      <c r="CY28" s="198">
        <f t="shared" si="55"/>
        <v>821713</v>
      </c>
      <c r="CZ28" s="198">
        <f t="shared" si="56"/>
        <v>315</v>
      </c>
      <c r="DA28" s="198">
        <f t="shared" si="57"/>
        <v>531</v>
      </c>
      <c r="DB28" s="198">
        <f t="shared" si="58"/>
        <v>36546</v>
      </c>
      <c r="DC28" s="198">
        <f t="shared" si="58"/>
        <v>1796196</v>
      </c>
      <c r="DD28" s="198">
        <f t="shared" si="59"/>
        <v>49</v>
      </c>
      <c r="DE28" s="198">
        <f t="shared" si="60"/>
        <v>87</v>
      </c>
      <c r="DF28" s="198">
        <f t="shared" si="61"/>
        <v>849</v>
      </c>
      <c r="DG28" s="198">
        <f t="shared" si="61"/>
        <v>1458646</v>
      </c>
      <c r="DH28" s="198">
        <f t="shared" si="62"/>
        <v>1718</v>
      </c>
      <c r="DI28" s="198">
        <f t="shared" si="63"/>
        <v>3563</v>
      </c>
      <c r="DJ28" s="198">
        <f t="shared" si="136"/>
        <v>773</v>
      </c>
      <c r="DK28" s="198">
        <f t="shared" si="136"/>
        <v>2473</v>
      </c>
      <c r="DL28" s="198">
        <f t="shared" si="136"/>
        <v>9959</v>
      </c>
      <c r="DM28" s="198">
        <f t="shared" si="136"/>
        <v>11171</v>
      </c>
      <c r="DN28" s="198">
        <f t="shared" si="136"/>
        <v>138</v>
      </c>
      <c r="DO28" s="198">
        <f t="shared" si="136"/>
        <v>11304</v>
      </c>
      <c r="DP28" s="198">
        <f t="shared" si="136"/>
        <v>44305979</v>
      </c>
      <c r="DQ28" s="198">
        <f t="shared" si="65"/>
        <v>4449</v>
      </c>
      <c r="DR28" s="198">
        <f t="shared" si="66"/>
        <v>9329</v>
      </c>
      <c r="DS28" s="198">
        <f t="shared" si="67"/>
        <v>68486456</v>
      </c>
      <c r="DT28" s="198">
        <f t="shared" si="68"/>
        <v>6131</v>
      </c>
      <c r="DU28" s="198">
        <f t="shared" si="69"/>
        <v>13163</v>
      </c>
      <c r="DV28" s="198">
        <f t="shared" si="70"/>
        <v>1140819</v>
      </c>
      <c r="DW28" s="198">
        <f t="shared" si="71"/>
        <v>8267</v>
      </c>
      <c r="DX28" s="198">
        <f t="shared" si="72"/>
        <v>18085</v>
      </c>
      <c r="DY28" s="198">
        <f t="shared" si="73"/>
        <v>95241287</v>
      </c>
      <c r="DZ28" s="198">
        <f t="shared" si="74"/>
        <v>8425</v>
      </c>
      <c r="EA28" s="198">
        <f t="shared" si="75"/>
        <v>18344</v>
      </c>
      <c r="EB28" s="202"/>
      <c r="EC28" s="198">
        <f t="shared" si="76"/>
        <v>6</v>
      </c>
      <c r="ED28" s="199">
        <f t="shared" ref="ED28" si="148">LEFT($B28,4)+IF(EC28&lt;4,1,0)</f>
        <v>2019</v>
      </c>
      <c r="EE28" s="200">
        <f t="shared" ref="EE28" si="149">DATE(LEFT($B28,4)+IF(EC28&lt;4,1,0),EC28,1)</f>
        <v>43617</v>
      </c>
      <c r="EF28" s="196">
        <f t="shared" si="83"/>
        <v>30</v>
      </c>
      <c r="EG28" s="195"/>
      <c r="EH28" s="198">
        <f t="shared" si="139"/>
        <v>836862</v>
      </c>
      <c r="EI28" s="198">
        <f t="shared" si="139"/>
        <v>20214009</v>
      </c>
      <c r="EJ28" s="198">
        <f t="shared" si="139"/>
        <v>37989170</v>
      </c>
      <c r="EK28" s="198">
        <f t="shared" si="139"/>
        <v>82364791</v>
      </c>
      <c r="EL28" s="198">
        <f t="shared" si="139"/>
        <v>43281525</v>
      </c>
      <c r="EM28" s="198">
        <f t="shared" si="139"/>
        <v>48023333</v>
      </c>
      <c r="EN28" s="198">
        <f t="shared" si="139"/>
        <v>1042545585</v>
      </c>
      <c r="EO28" s="198">
        <f t="shared" si="139"/>
        <v>1634687302</v>
      </c>
      <c r="EP28" s="198">
        <f t="shared" si="139"/>
        <v>175252318</v>
      </c>
      <c r="EQ28" s="198">
        <f t="shared" si="139"/>
        <v>0</v>
      </c>
      <c r="ER28" s="198">
        <f t="shared" si="140"/>
        <v>0</v>
      </c>
      <c r="ES28" s="198">
        <f t="shared" si="140"/>
        <v>0</v>
      </c>
      <c r="ET28" s="198">
        <f t="shared" si="140"/>
        <v>0</v>
      </c>
      <c r="EU28" s="198">
        <f t="shared" si="140"/>
        <v>0</v>
      </c>
      <c r="EV28" s="198">
        <f t="shared" si="140"/>
        <v>0</v>
      </c>
      <c r="EW28" s="198">
        <f t="shared" si="140"/>
        <v>0</v>
      </c>
      <c r="EX28" s="198">
        <f t="shared" si="140"/>
        <v>0</v>
      </c>
      <c r="EY28" s="198">
        <f t="shared" si="140"/>
        <v>0</v>
      </c>
      <c r="EZ28" s="198">
        <f t="shared" si="140"/>
        <v>0</v>
      </c>
      <c r="FA28" s="198">
        <f t="shared" si="140"/>
        <v>3024818</v>
      </c>
      <c r="FB28" s="198">
        <f t="shared" si="141"/>
        <v>1383143</v>
      </c>
      <c r="FC28" s="198">
        <f t="shared" si="141"/>
        <v>3177084</v>
      </c>
      <c r="FD28" s="198">
        <f t="shared" si="141"/>
        <v>92909984</v>
      </c>
      <c r="FE28" s="198">
        <f t="shared" si="141"/>
        <v>147045410</v>
      </c>
      <c r="FF28" s="198">
        <f t="shared" si="141"/>
        <v>2495771</v>
      </c>
      <c r="FG28" s="198">
        <f t="shared" si="141"/>
        <v>207361350</v>
      </c>
      <c r="FH28" s="191"/>
      <c r="FJ28" s="256"/>
      <c r="FK28" s="256"/>
      <c r="FL28" s="256"/>
      <c r="FM28" s="256"/>
    </row>
    <row r="29" spans="1:170" s="257" customFormat="1" x14ac:dyDescent="0.2">
      <c r="A29" s="263" t="str">
        <f t="shared" ref="A29" si="150">B29&amp;C29&amp;D29</f>
        <v>2019-20JULYENG</v>
      </c>
      <c r="B29" s="257" t="str">
        <f t="shared" si="104"/>
        <v>2019-20</v>
      </c>
      <c r="C29" s="257" t="s">
        <v>825</v>
      </c>
      <c r="D29" s="264" t="str">
        <f t="shared" si="84"/>
        <v>ENG</v>
      </c>
      <c r="F29" s="264" t="str">
        <f t="shared" ref="F29" si="151">D29</f>
        <v>ENG</v>
      </c>
      <c r="H29" s="198">
        <f t="shared" si="3"/>
        <v>1063085</v>
      </c>
      <c r="I29" s="198">
        <f t="shared" si="3"/>
        <v>799052</v>
      </c>
      <c r="J29" s="198">
        <f t="shared" si="3"/>
        <v>7975910</v>
      </c>
      <c r="K29" s="198">
        <f t="shared" si="4"/>
        <v>10</v>
      </c>
      <c r="L29" s="198">
        <f t="shared" si="5"/>
        <v>1</v>
      </c>
      <c r="M29" s="198">
        <f t="shared" si="6"/>
        <v>34</v>
      </c>
      <c r="N29" s="198">
        <f t="shared" si="7"/>
        <v>59</v>
      </c>
      <c r="O29" s="198">
        <f t="shared" si="8"/>
        <v>118</v>
      </c>
      <c r="P29" s="198" t="s">
        <v>717</v>
      </c>
      <c r="Q29" s="198">
        <f t="shared" si="133"/>
        <v>0</v>
      </c>
      <c r="R29" s="198">
        <f t="shared" si="133"/>
        <v>0</v>
      </c>
      <c r="S29" s="198">
        <f t="shared" si="133"/>
        <v>0</v>
      </c>
      <c r="T29" s="198">
        <f t="shared" si="133"/>
        <v>736659</v>
      </c>
      <c r="U29" s="198">
        <f t="shared" si="133"/>
        <v>61787</v>
      </c>
      <c r="V29" s="198">
        <f t="shared" si="133"/>
        <v>41596</v>
      </c>
      <c r="W29" s="198">
        <f t="shared" si="133"/>
        <v>394780</v>
      </c>
      <c r="X29" s="198">
        <f t="shared" si="133"/>
        <v>173504</v>
      </c>
      <c r="Y29" s="198">
        <f t="shared" si="133"/>
        <v>16166</v>
      </c>
      <c r="Z29" s="198">
        <f t="shared" si="133"/>
        <v>26802436</v>
      </c>
      <c r="AA29" s="198">
        <f t="shared" si="10"/>
        <v>434</v>
      </c>
      <c r="AB29" s="198">
        <f t="shared" si="11"/>
        <v>763</v>
      </c>
      <c r="AC29" s="198">
        <f t="shared" si="12"/>
        <v>27854642</v>
      </c>
      <c r="AD29" s="198">
        <f t="shared" si="13"/>
        <v>670</v>
      </c>
      <c r="AE29" s="198">
        <f t="shared" si="14"/>
        <v>1272</v>
      </c>
      <c r="AF29" s="198">
        <f t="shared" si="15"/>
        <v>552466411</v>
      </c>
      <c r="AG29" s="198">
        <f t="shared" si="16"/>
        <v>1399</v>
      </c>
      <c r="AH29" s="198">
        <f t="shared" si="17"/>
        <v>2880</v>
      </c>
      <c r="AI29" s="198">
        <f t="shared" si="18"/>
        <v>746883325</v>
      </c>
      <c r="AJ29" s="198">
        <f t="shared" si="19"/>
        <v>4305</v>
      </c>
      <c r="AK29" s="198">
        <f t="shared" si="20"/>
        <v>10291</v>
      </c>
      <c r="AL29" s="198">
        <f t="shared" si="21"/>
        <v>83302167</v>
      </c>
      <c r="AM29" s="198">
        <f t="shared" si="22"/>
        <v>5153</v>
      </c>
      <c r="AN29" s="198">
        <f t="shared" si="23"/>
        <v>12023</v>
      </c>
      <c r="AO29" s="198">
        <f t="shared" si="134"/>
        <v>48633</v>
      </c>
      <c r="AP29" s="198">
        <f t="shared" si="134"/>
        <v>4371</v>
      </c>
      <c r="AQ29" s="198">
        <f t="shared" si="134"/>
        <v>13857</v>
      </c>
      <c r="AR29" s="198">
        <f t="shared" si="134"/>
        <v>21646</v>
      </c>
      <c r="AS29" s="198">
        <f t="shared" si="134"/>
        <v>4963</v>
      </c>
      <c r="AT29" s="198">
        <f t="shared" si="134"/>
        <v>25442</v>
      </c>
      <c r="AU29" s="198">
        <f t="shared" si="134"/>
        <v>5971</v>
      </c>
      <c r="AV29" s="198">
        <f t="shared" si="134"/>
        <v>423931</v>
      </c>
      <c r="AW29" s="198">
        <f t="shared" si="134"/>
        <v>39308</v>
      </c>
      <c r="AX29" s="198">
        <f t="shared" si="134"/>
        <v>224787</v>
      </c>
      <c r="AY29" s="198">
        <f t="shared" si="135"/>
        <v>688026</v>
      </c>
      <c r="AZ29" s="198">
        <f t="shared" si="135"/>
        <v>130983</v>
      </c>
      <c r="BA29" s="198">
        <f t="shared" si="135"/>
        <v>101466</v>
      </c>
      <c r="BB29" s="198">
        <f t="shared" si="135"/>
        <v>88367</v>
      </c>
      <c r="BC29" s="198">
        <f t="shared" si="135"/>
        <v>69555</v>
      </c>
      <c r="BD29" s="198">
        <f t="shared" si="135"/>
        <v>541964</v>
      </c>
      <c r="BE29" s="198">
        <f t="shared" si="135"/>
        <v>432588</v>
      </c>
      <c r="BF29" s="198">
        <f t="shared" si="135"/>
        <v>280139</v>
      </c>
      <c r="BG29" s="198">
        <f t="shared" si="135"/>
        <v>185713</v>
      </c>
      <c r="BH29" s="198">
        <f t="shared" si="135"/>
        <v>25015</v>
      </c>
      <c r="BI29" s="198">
        <f t="shared" si="135"/>
        <v>17216</v>
      </c>
      <c r="BJ29" s="198">
        <f t="shared" si="135"/>
        <v>0</v>
      </c>
      <c r="BK29" s="198">
        <f t="shared" si="135"/>
        <v>0</v>
      </c>
      <c r="BL29" s="198" t="str">
        <f t="shared" si="26"/>
        <v>-</v>
      </c>
      <c r="BM29" s="198" t="str">
        <f t="shared" si="27"/>
        <v>-</v>
      </c>
      <c r="BN29" s="198">
        <f t="shared" si="28"/>
        <v>0</v>
      </c>
      <c r="BO29" s="198">
        <f t="shared" si="28"/>
        <v>0</v>
      </c>
      <c r="BP29" s="198" t="str">
        <f t="shared" si="29"/>
        <v>-</v>
      </c>
      <c r="BQ29" s="198" t="str">
        <f t="shared" si="30"/>
        <v>-</v>
      </c>
      <c r="BR29" s="198">
        <f t="shared" si="31"/>
        <v>0</v>
      </c>
      <c r="BS29" s="198">
        <f t="shared" si="31"/>
        <v>0</v>
      </c>
      <c r="BT29" s="198" t="str">
        <f t="shared" si="32"/>
        <v>-</v>
      </c>
      <c r="BU29" s="198" t="str">
        <f t="shared" si="33"/>
        <v>-</v>
      </c>
      <c r="BV29" s="198">
        <f t="shared" si="34"/>
        <v>0</v>
      </c>
      <c r="BW29" s="198">
        <f t="shared" si="34"/>
        <v>0</v>
      </c>
      <c r="BX29" s="198" t="str">
        <f t="shared" si="35"/>
        <v>-</v>
      </c>
      <c r="BY29" s="198" t="str">
        <f t="shared" si="36"/>
        <v>-</v>
      </c>
      <c r="BZ29" s="198">
        <f t="shared" si="37"/>
        <v>0</v>
      </c>
      <c r="CA29" s="198">
        <f t="shared" si="37"/>
        <v>0</v>
      </c>
      <c r="CB29" s="198" t="str">
        <f t="shared" si="38"/>
        <v>-</v>
      </c>
      <c r="CC29" s="198" t="str">
        <f t="shared" si="39"/>
        <v>-</v>
      </c>
      <c r="CD29" s="198">
        <f t="shared" si="40"/>
        <v>0</v>
      </c>
      <c r="CE29" s="198">
        <f t="shared" si="40"/>
        <v>0</v>
      </c>
      <c r="CF29" s="198" t="str">
        <f t="shared" si="41"/>
        <v>-</v>
      </c>
      <c r="CG29" s="198" t="str">
        <f t="shared" si="42"/>
        <v>-</v>
      </c>
      <c r="CH29" s="198">
        <f t="shared" si="43"/>
        <v>0</v>
      </c>
      <c r="CI29" s="198">
        <f t="shared" si="43"/>
        <v>0</v>
      </c>
      <c r="CJ29" s="198" t="str">
        <f t="shared" si="44"/>
        <v>-</v>
      </c>
      <c r="CK29" s="198" t="str">
        <f t="shared" si="45"/>
        <v>-</v>
      </c>
      <c r="CL29" s="198">
        <f t="shared" si="46"/>
        <v>0</v>
      </c>
      <c r="CM29" s="198">
        <f t="shared" si="46"/>
        <v>0</v>
      </c>
      <c r="CN29" s="198" t="str">
        <f t="shared" si="47"/>
        <v>-</v>
      </c>
      <c r="CO29" s="198" t="str">
        <f t="shared" si="48"/>
        <v>-</v>
      </c>
      <c r="CP29" s="198">
        <f t="shared" si="49"/>
        <v>0</v>
      </c>
      <c r="CQ29" s="198">
        <f t="shared" si="49"/>
        <v>0</v>
      </c>
      <c r="CR29" s="198" t="str">
        <f t="shared" si="50"/>
        <v>-</v>
      </c>
      <c r="CS29" s="198" t="str">
        <f t="shared" si="51"/>
        <v>-</v>
      </c>
      <c r="CT29" s="198">
        <f t="shared" si="52"/>
        <v>0</v>
      </c>
      <c r="CU29" s="198">
        <f t="shared" si="52"/>
        <v>0</v>
      </c>
      <c r="CV29" s="198" t="str">
        <f t="shared" si="53"/>
        <v>-</v>
      </c>
      <c r="CW29" s="198" t="str">
        <f t="shared" si="54"/>
        <v>-</v>
      </c>
      <c r="CX29" s="198">
        <f t="shared" si="55"/>
        <v>2711</v>
      </c>
      <c r="CY29" s="198">
        <f t="shared" si="55"/>
        <v>879163</v>
      </c>
      <c r="CZ29" s="198">
        <f t="shared" si="56"/>
        <v>324</v>
      </c>
      <c r="DA29" s="198">
        <f t="shared" si="57"/>
        <v>544</v>
      </c>
      <c r="DB29" s="198">
        <f t="shared" si="58"/>
        <v>39127</v>
      </c>
      <c r="DC29" s="198">
        <f t="shared" si="58"/>
        <v>1767017</v>
      </c>
      <c r="DD29" s="198">
        <f t="shared" si="59"/>
        <v>45</v>
      </c>
      <c r="DE29" s="198">
        <f t="shared" si="60"/>
        <v>90</v>
      </c>
      <c r="DF29" s="198">
        <f t="shared" si="61"/>
        <v>988</v>
      </c>
      <c r="DG29" s="198">
        <f t="shared" si="61"/>
        <v>1702361</v>
      </c>
      <c r="DH29" s="198">
        <f t="shared" si="62"/>
        <v>1723</v>
      </c>
      <c r="DI29" s="198">
        <f t="shared" si="63"/>
        <v>3579</v>
      </c>
      <c r="DJ29" s="198">
        <f t="shared" si="136"/>
        <v>892</v>
      </c>
      <c r="DK29" s="198">
        <f t="shared" si="136"/>
        <v>2587</v>
      </c>
      <c r="DL29" s="198">
        <f t="shared" si="136"/>
        <v>8528</v>
      </c>
      <c r="DM29" s="198">
        <f t="shared" si="136"/>
        <v>12404</v>
      </c>
      <c r="DN29" s="198">
        <f t="shared" si="136"/>
        <v>126</v>
      </c>
      <c r="DO29" s="198">
        <f t="shared" si="136"/>
        <v>12013</v>
      </c>
      <c r="DP29" s="198">
        <f t="shared" si="136"/>
        <v>41402518</v>
      </c>
      <c r="DQ29" s="198">
        <f t="shared" si="65"/>
        <v>4855</v>
      </c>
      <c r="DR29" s="198">
        <f t="shared" si="66"/>
        <v>10428</v>
      </c>
      <c r="DS29" s="198">
        <f t="shared" si="67"/>
        <v>76568754</v>
      </c>
      <c r="DT29" s="198">
        <f t="shared" si="68"/>
        <v>6173</v>
      </c>
      <c r="DU29" s="198">
        <f t="shared" si="69"/>
        <v>13562</v>
      </c>
      <c r="DV29" s="198">
        <f t="shared" si="70"/>
        <v>1065842</v>
      </c>
      <c r="DW29" s="198">
        <f t="shared" si="71"/>
        <v>8459</v>
      </c>
      <c r="DX29" s="198">
        <f t="shared" si="72"/>
        <v>18012</v>
      </c>
      <c r="DY29" s="198">
        <f t="shared" si="73"/>
        <v>107921447</v>
      </c>
      <c r="DZ29" s="198">
        <f t="shared" si="74"/>
        <v>8984</v>
      </c>
      <c r="EA29" s="198">
        <f t="shared" si="75"/>
        <v>19433</v>
      </c>
      <c r="EB29" s="202"/>
      <c r="EC29" s="198">
        <f t="shared" si="76"/>
        <v>7</v>
      </c>
      <c r="ED29" s="199">
        <f t="shared" ref="ED29" si="152">LEFT($B29,4)+IF(EC29&lt;4,1,0)</f>
        <v>2019</v>
      </c>
      <c r="EE29" s="200">
        <f t="shared" ref="EE29" si="153">DATE(LEFT($B29,4)+IF(EC29&lt;4,1,0),EC29,1)</f>
        <v>43647</v>
      </c>
      <c r="EF29" s="196">
        <f t="shared" si="83"/>
        <v>31</v>
      </c>
      <c r="EG29" s="195"/>
      <c r="EH29" s="198">
        <f t="shared" si="139"/>
        <v>988334</v>
      </c>
      <c r="EI29" s="198">
        <f t="shared" si="139"/>
        <v>26982071</v>
      </c>
      <c r="EJ29" s="198">
        <f t="shared" si="139"/>
        <v>47320099</v>
      </c>
      <c r="EK29" s="198">
        <f t="shared" si="139"/>
        <v>94175011</v>
      </c>
      <c r="EL29" s="198">
        <f t="shared" si="139"/>
        <v>47141862</v>
      </c>
      <c r="EM29" s="198">
        <f t="shared" si="139"/>
        <v>52915230</v>
      </c>
      <c r="EN29" s="198">
        <f t="shared" si="139"/>
        <v>1136876999</v>
      </c>
      <c r="EO29" s="198">
        <f t="shared" si="139"/>
        <v>1785533388</v>
      </c>
      <c r="EP29" s="198">
        <f t="shared" si="139"/>
        <v>194361289</v>
      </c>
      <c r="EQ29" s="198">
        <f t="shared" si="139"/>
        <v>0</v>
      </c>
      <c r="ER29" s="198">
        <f t="shared" si="140"/>
        <v>0</v>
      </c>
      <c r="ES29" s="198">
        <f t="shared" si="140"/>
        <v>0</v>
      </c>
      <c r="ET29" s="198">
        <f t="shared" si="140"/>
        <v>0</v>
      </c>
      <c r="EU29" s="198">
        <f t="shared" si="140"/>
        <v>0</v>
      </c>
      <c r="EV29" s="198">
        <f t="shared" si="140"/>
        <v>0</v>
      </c>
      <c r="EW29" s="198">
        <f t="shared" si="140"/>
        <v>0</v>
      </c>
      <c r="EX29" s="198">
        <f t="shared" si="140"/>
        <v>0</v>
      </c>
      <c r="EY29" s="198">
        <f t="shared" si="140"/>
        <v>0</v>
      </c>
      <c r="EZ29" s="198">
        <f t="shared" si="140"/>
        <v>0</v>
      </c>
      <c r="FA29" s="198">
        <f t="shared" si="140"/>
        <v>3536051</v>
      </c>
      <c r="FB29" s="198">
        <f t="shared" si="141"/>
        <v>1473531</v>
      </c>
      <c r="FC29" s="198">
        <f t="shared" si="141"/>
        <v>3536637</v>
      </c>
      <c r="FD29" s="198">
        <f t="shared" si="141"/>
        <v>88928974</v>
      </c>
      <c r="FE29" s="198">
        <f t="shared" si="141"/>
        <v>168224988</v>
      </c>
      <c r="FF29" s="198">
        <f t="shared" si="141"/>
        <v>2269545</v>
      </c>
      <c r="FG29" s="198">
        <f t="shared" si="141"/>
        <v>233446332</v>
      </c>
      <c r="FH29" s="191"/>
      <c r="FJ29" s="256"/>
      <c r="FK29" s="256"/>
      <c r="FL29" s="256"/>
      <c r="FM29" s="256"/>
    </row>
    <row r="30" spans="1:170" s="257" customFormat="1" x14ac:dyDescent="0.2">
      <c r="A30" s="263" t="str">
        <f t="shared" ref="A30" si="154">B30&amp;C30&amp;D30</f>
        <v>2019-20AUGUSTENG</v>
      </c>
      <c r="B30" s="257" t="str">
        <f t="shared" si="104"/>
        <v>2019-20</v>
      </c>
      <c r="C30" s="257" t="s">
        <v>649</v>
      </c>
      <c r="D30" s="264" t="str">
        <f t="shared" si="84"/>
        <v>ENG</v>
      </c>
      <c r="F30" s="264" t="str">
        <f t="shared" ref="F30" si="155">D30</f>
        <v>ENG</v>
      </c>
      <c r="H30" s="198">
        <f t="shared" si="3"/>
        <v>1005111</v>
      </c>
      <c r="I30" s="198">
        <f t="shared" si="3"/>
        <v>749582</v>
      </c>
      <c r="J30" s="198">
        <f t="shared" si="3"/>
        <v>6511336</v>
      </c>
      <c r="K30" s="198">
        <f t="shared" si="4"/>
        <v>9</v>
      </c>
      <c r="L30" s="198">
        <f t="shared" si="5"/>
        <v>1</v>
      </c>
      <c r="M30" s="198">
        <f t="shared" si="6"/>
        <v>26</v>
      </c>
      <c r="N30" s="198">
        <f t="shared" si="7"/>
        <v>52</v>
      </c>
      <c r="O30" s="198">
        <f t="shared" si="8"/>
        <v>109</v>
      </c>
      <c r="P30" s="198" t="s">
        <v>717</v>
      </c>
      <c r="Q30" s="198">
        <f t="shared" si="133"/>
        <v>0</v>
      </c>
      <c r="R30" s="198">
        <f t="shared" si="133"/>
        <v>0</v>
      </c>
      <c r="S30" s="198">
        <f t="shared" si="133"/>
        <v>0</v>
      </c>
      <c r="T30" s="198">
        <f t="shared" si="133"/>
        <v>718456</v>
      </c>
      <c r="U30" s="198">
        <f t="shared" si="133"/>
        <v>57598</v>
      </c>
      <c r="V30" s="198">
        <f t="shared" si="133"/>
        <v>38505</v>
      </c>
      <c r="W30" s="198">
        <f t="shared" si="133"/>
        <v>383326</v>
      </c>
      <c r="X30" s="198">
        <f t="shared" si="133"/>
        <v>173630</v>
      </c>
      <c r="Y30" s="198">
        <f t="shared" si="133"/>
        <v>16589</v>
      </c>
      <c r="Z30" s="198">
        <f t="shared" si="133"/>
        <v>24503229</v>
      </c>
      <c r="AA30" s="198">
        <f t="shared" si="10"/>
        <v>425</v>
      </c>
      <c r="AB30" s="198">
        <f t="shared" si="11"/>
        <v>749</v>
      </c>
      <c r="AC30" s="198">
        <f t="shared" si="12"/>
        <v>24775364</v>
      </c>
      <c r="AD30" s="198">
        <f t="shared" si="13"/>
        <v>643</v>
      </c>
      <c r="AE30" s="198">
        <f t="shared" si="14"/>
        <v>1207</v>
      </c>
      <c r="AF30" s="198">
        <f t="shared" si="15"/>
        <v>490270575</v>
      </c>
      <c r="AG30" s="198">
        <f t="shared" si="16"/>
        <v>1279</v>
      </c>
      <c r="AH30" s="198">
        <f t="shared" si="17"/>
        <v>2612</v>
      </c>
      <c r="AI30" s="198">
        <f t="shared" si="18"/>
        <v>654091810</v>
      </c>
      <c r="AJ30" s="198">
        <f t="shared" si="19"/>
        <v>3767</v>
      </c>
      <c r="AK30" s="198">
        <f t="shared" si="20"/>
        <v>8898</v>
      </c>
      <c r="AL30" s="198">
        <f t="shared" si="21"/>
        <v>74385240</v>
      </c>
      <c r="AM30" s="198">
        <f t="shared" si="22"/>
        <v>4484</v>
      </c>
      <c r="AN30" s="198">
        <f t="shared" si="23"/>
        <v>10260</v>
      </c>
      <c r="AO30" s="198">
        <f t="shared" si="134"/>
        <v>45851</v>
      </c>
      <c r="AP30" s="198">
        <f t="shared" si="134"/>
        <v>3971</v>
      </c>
      <c r="AQ30" s="198">
        <f t="shared" si="134"/>
        <v>12968</v>
      </c>
      <c r="AR30" s="198">
        <f t="shared" si="134"/>
        <v>20721</v>
      </c>
      <c r="AS30" s="198">
        <f t="shared" si="134"/>
        <v>4672</v>
      </c>
      <c r="AT30" s="198">
        <f t="shared" si="134"/>
        <v>24240</v>
      </c>
      <c r="AU30" s="198">
        <f t="shared" si="134"/>
        <v>6181</v>
      </c>
      <c r="AV30" s="198">
        <f t="shared" si="134"/>
        <v>413168</v>
      </c>
      <c r="AW30" s="198">
        <f t="shared" si="134"/>
        <v>40197</v>
      </c>
      <c r="AX30" s="198">
        <f t="shared" si="134"/>
        <v>219240</v>
      </c>
      <c r="AY30" s="198">
        <f t="shared" si="135"/>
        <v>672605</v>
      </c>
      <c r="AZ30" s="198">
        <f t="shared" si="135"/>
        <v>121632</v>
      </c>
      <c r="BA30" s="198">
        <f t="shared" si="135"/>
        <v>94477</v>
      </c>
      <c r="BB30" s="198">
        <f t="shared" si="135"/>
        <v>81442</v>
      </c>
      <c r="BC30" s="198">
        <f t="shared" si="135"/>
        <v>64283</v>
      </c>
      <c r="BD30" s="198">
        <f t="shared" si="135"/>
        <v>522010</v>
      </c>
      <c r="BE30" s="198">
        <f t="shared" si="135"/>
        <v>419594</v>
      </c>
      <c r="BF30" s="198">
        <f t="shared" si="135"/>
        <v>276286</v>
      </c>
      <c r="BG30" s="198">
        <f t="shared" si="135"/>
        <v>185721</v>
      </c>
      <c r="BH30" s="198">
        <f t="shared" si="135"/>
        <v>25469</v>
      </c>
      <c r="BI30" s="198">
        <f t="shared" si="135"/>
        <v>17676</v>
      </c>
      <c r="BJ30" s="198">
        <f t="shared" si="135"/>
        <v>0</v>
      </c>
      <c r="BK30" s="198">
        <f t="shared" si="135"/>
        <v>0</v>
      </c>
      <c r="BL30" s="198" t="str">
        <f t="shared" si="26"/>
        <v>-</v>
      </c>
      <c r="BM30" s="198" t="str">
        <f t="shared" si="27"/>
        <v>-</v>
      </c>
      <c r="BN30" s="198">
        <f t="shared" si="28"/>
        <v>0</v>
      </c>
      <c r="BO30" s="198">
        <f t="shared" si="28"/>
        <v>0</v>
      </c>
      <c r="BP30" s="198" t="str">
        <f t="shared" si="29"/>
        <v>-</v>
      </c>
      <c r="BQ30" s="198" t="str">
        <f t="shared" si="30"/>
        <v>-</v>
      </c>
      <c r="BR30" s="198">
        <f t="shared" si="31"/>
        <v>0</v>
      </c>
      <c r="BS30" s="198">
        <f t="shared" si="31"/>
        <v>0</v>
      </c>
      <c r="BT30" s="198" t="str">
        <f t="shared" si="32"/>
        <v>-</v>
      </c>
      <c r="BU30" s="198" t="str">
        <f t="shared" si="33"/>
        <v>-</v>
      </c>
      <c r="BV30" s="198">
        <f t="shared" si="34"/>
        <v>0</v>
      </c>
      <c r="BW30" s="198">
        <f t="shared" si="34"/>
        <v>0</v>
      </c>
      <c r="BX30" s="198" t="str">
        <f t="shared" si="35"/>
        <v>-</v>
      </c>
      <c r="BY30" s="198" t="str">
        <f t="shared" si="36"/>
        <v>-</v>
      </c>
      <c r="BZ30" s="198">
        <f t="shared" si="37"/>
        <v>0</v>
      </c>
      <c r="CA30" s="198">
        <f t="shared" si="37"/>
        <v>0</v>
      </c>
      <c r="CB30" s="198" t="str">
        <f t="shared" si="38"/>
        <v>-</v>
      </c>
      <c r="CC30" s="198" t="str">
        <f t="shared" si="39"/>
        <v>-</v>
      </c>
      <c r="CD30" s="198">
        <f t="shared" si="40"/>
        <v>0</v>
      </c>
      <c r="CE30" s="198">
        <f t="shared" si="40"/>
        <v>0</v>
      </c>
      <c r="CF30" s="198" t="str">
        <f t="shared" si="41"/>
        <v>-</v>
      </c>
      <c r="CG30" s="198" t="str">
        <f t="shared" si="42"/>
        <v>-</v>
      </c>
      <c r="CH30" s="198">
        <f t="shared" si="43"/>
        <v>0</v>
      </c>
      <c r="CI30" s="198">
        <f t="shared" si="43"/>
        <v>0</v>
      </c>
      <c r="CJ30" s="198" t="str">
        <f t="shared" si="44"/>
        <v>-</v>
      </c>
      <c r="CK30" s="198" t="str">
        <f t="shared" si="45"/>
        <v>-</v>
      </c>
      <c r="CL30" s="198">
        <f t="shared" si="46"/>
        <v>0</v>
      </c>
      <c r="CM30" s="198">
        <f t="shared" si="46"/>
        <v>0</v>
      </c>
      <c r="CN30" s="198" t="str">
        <f t="shared" si="47"/>
        <v>-</v>
      </c>
      <c r="CO30" s="198" t="str">
        <f t="shared" si="48"/>
        <v>-</v>
      </c>
      <c r="CP30" s="198">
        <f t="shared" si="49"/>
        <v>0</v>
      </c>
      <c r="CQ30" s="198">
        <f t="shared" si="49"/>
        <v>0</v>
      </c>
      <c r="CR30" s="198" t="str">
        <f t="shared" si="50"/>
        <v>-</v>
      </c>
      <c r="CS30" s="198" t="str">
        <f t="shared" si="51"/>
        <v>-</v>
      </c>
      <c r="CT30" s="198">
        <f t="shared" si="52"/>
        <v>0</v>
      </c>
      <c r="CU30" s="198">
        <f t="shared" si="52"/>
        <v>0</v>
      </c>
      <c r="CV30" s="198" t="str">
        <f t="shared" si="53"/>
        <v>-</v>
      </c>
      <c r="CW30" s="198" t="str">
        <f t="shared" si="54"/>
        <v>-</v>
      </c>
      <c r="CX30" s="198">
        <f t="shared" si="55"/>
        <v>2675</v>
      </c>
      <c r="CY30" s="198">
        <f t="shared" si="55"/>
        <v>831955</v>
      </c>
      <c r="CZ30" s="198">
        <f t="shared" si="56"/>
        <v>311</v>
      </c>
      <c r="DA30" s="198">
        <f t="shared" si="57"/>
        <v>517</v>
      </c>
      <c r="DB30" s="198">
        <f t="shared" si="58"/>
        <v>36114</v>
      </c>
      <c r="DC30" s="198">
        <f t="shared" si="58"/>
        <v>1547277</v>
      </c>
      <c r="DD30" s="198">
        <f t="shared" si="59"/>
        <v>43</v>
      </c>
      <c r="DE30" s="198">
        <f t="shared" si="60"/>
        <v>83</v>
      </c>
      <c r="DF30" s="198">
        <f t="shared" si="61"/>
        <v>965</v>
      </c>
      <c r="DG30" s="198">
        <f t="shared" si="61"/>
        <v>1448193</v>
      </c>
      <c r="DH30" s="198">
        <f t="shared" si="62"/>
        <v>1501</v>
      </c>
      <c r="DI30" s="198">
        <f t="shared" si="63"/>
        <v>2963</v>
      </c>
      <c r="DJ30" s="198">
        <f t="shared" si="136"/>
        <v>887</v>
      </c>
      <c r="DK30" s="198">
        <f t="shared" si="136"/>
        <v>2008</v>
      </c>
      <c r="DL30" s="198">
        <f t="shared" si="136"/>
        <v>7761</v>
      </c>
      <c r="DM30" s="198">
        <f t="shared" si="136"/>
        <v>13478</v>
      </c>
      <c r="DN30" s="198">
        <f t="shared" si="136"/>
        <v>136</v>
      </c>
      <c r="DO30" s="198">
        <f t="shared" si="136"/>
        <v>11932</v>
      </c>
      <c r="DP30" s="198">
        <f t="shared" si="136"/>
        <v>33838853</v>
      </c>
      <c r="DQ30" s="198">
        <f t="shared" si="65"/>
        <v>4360</v>
      </c>
      <c r="DR30" s="198">
        <f t="shared" si="66"/>
        <v>9331</v>
      </c>
      <c r="DS30" s="198">
        <f t="shared" si="67"/>
        <v>73234632</v>
      </c>
      <c r="DT30" s="198">
        <f t="shared" si="68"/>
        <v>5434</v>
      </c>
      <c r="DU30" s="198">
        <f t="shared" si="69"/>
        <v>11831</v>
      </c>
      <c r="DV30" s="198">
        <f t="shared" si="70"/>
        <v>892127</v>
      </c>
      <c r="DW30" s="198">
        <f t="shared" si="71"/>
        <v>6560</v>
      </c>
      <c r="DX30" s="198">
        <f t="shared" si="72"/>
        <v>12309</v>
      </c>
      <c r="DY30" s="198">
        <f t="shared" si="73"/>
        <v>91970048</v>
      </c>
      <c r="DZ30" s="198">
        <f t="shared" si="74"/>
        <v>7708</v>
      </c>
      <c r="EA30" s="198">
        <f t="shared" si="75"/>
        <v>16853</v>
      </c>
      <c r="EB30" s="202"/>
      <c r="EC30" s="198">
        <f t="shared" si="76"/>
        <v>8</v>
      </c>
      <c r="ED30" s="199">
        <f t="shared" ref="ED30" si="156">LEFT($B30,4)+IF(EC30&lt;4,1,0)</f>
        <v>2019</v>
      </c>
      <c r="EE30" s="200">
        <f t="shared" ref="EE30" si="157">DATE(LEFT($B30,4)+IF(EC30&lt;4,1,0),EC30,1)</f>
        <v>43678</v>
      </c>
      <c r="EF30" s="196">
        <f t="shared" si="83"/>
        <v>31</v>
      </c>
      <c r="EG30" s="195"/>
      <c r="EH30" s="198">
        <f t="shared" si="139"/>
        <v>852156</v>
      </c>
      <c r="EI30" s="198">
        <f t="shared" si="139"/>
        <v>19358234</v>
      </c>
      <c r="EJ30" s="198">
        <f t="shared" si="139"/>
        <v>38740219</v>
      </c>
      <c r="EK30" s="198">
        <f t="shared" si="139"/>
        <v>81811797</v>
      </c>
      <c r="EL30" s="198">
        <f t="shared" si="139"/>
        <v>43154436</v>
      </c>
      <c r="EM30" s="198">
        <f t="shared" si="139"/>
        <v>46477081</v>
      </c>
      <c r="EN30" s="198">
        <f t="shared" si="139"/>
        <v>1001118071</v>
      </c>
      <c r="EO30" s="198">
        <f t="shared" si="139"/>
        <v>1544885321</v>
      </c>
      <c r="EP30" s="198">
        <f t="shared" si="139"/>
        <v>170203574</v>
      </c>
      <c r="EQ30" s="198">
        <f t="shared" si="139"/>
        <v>0</v>
      </c>
      <c r="ER30" s="198">
        <f t="shared" si="140"/>
        <v>0</v>
      </c>
      <c r="ES30" s="198">
        <f t="shared" si="140"/>
        <v>0</v>
      </c>
      <c r="ET30" s="198">
        <f t="shared" si="140"/>
        <v>0</v>
      </c>
      <c r="EU30" s="198">
        <f t="shared" si="140"/>
        <v>0</v>
      </c>
      <c r="EV30" s="198">
        <f t="shared" si="140"/>
        <v>0</v>
      </c>
      <c r="EW30" s="198">
        <f t="shared" si="140"/>
        <v>0</v>
      </c>
      <c r="EX30" s="198">
        <f t="shared" si="140"/>
        <v>0</v>
      </c>
      <c r="EY30" s="198">
        <f t="shared" si="140"/>
        <v>0</v>
      </c>
      <c r="EZ30" s="198">
        <f t="shared" si="140"/>
        <v>0</v>
      </c>
      <c r="FA30" s="198">
        <f t="shared" si="140"/>
        <v>2859759</v>
      </c>
      <c r="FB30" s="198">
        <f t="shared" si="141"/>
        <v>1383413</v>
      </c>
      <c r="FC30" s="198">
        <f t="shared" si="141"/>
        <v>2999762</v>
      </c>
      <c r="FD30" s="198">
        <f t="shared" si="141"/>
        <v>72418026</v>
      </c>
      <c r="FE30" s="198">
        <f t="shared" si="141"/>
        <v>159455873</v>
      </c>
      <c r="FF30" s="198">
        <f t="shared" si="141"/>
        <v>1674050</v>
      </c>
      <c r="FG30" s="198">
        <f t="shared" si="141"/>
        <v>201089169</v>
      </c>
      <c r="FH30" s="191"/>
      <c r="FJ30" s="256"/>
      <c r="FK30" s="256"/>
      <c r="FL30" s="256"/>
      <c r="FM30" s="256"/>
    </row>
    <row r="31" spans="1:170" s="257" customFormat="1" x14ac:dyDescent="0.2">
      <c r="A31" s="263" t="str">
        <f t="shared" ref="A31" si="158">B31&amp;C31&amp;D31</f>
        <v>2019-20SEPTEMBERENG</v>
      </c>
      <c r="B31" s="257" t="str">
        <f t="shared" si="104"/>
        <v>2019-20</v>
      </c>
      <c r="C31" s="257" t="s">
        <v>673</v>
      </c>
      <c r="D31" s="264" t="str">
        <f t="shared" si="84"/>
        <v>ENG</v>
      </c>
      <c r="F31" s="264" t="str">
        <f t="shared" ref="F31" si="159">D31</f>
        <v>ENG</v>
      </c>
      <c r="H31" s="198">
        <f t="shared" si="3"/>
        <v>987727</v>
      </c>
      <c r="I31" s="198">
        <f t="shared" si="3"/>
        <v>739073</v>
      </c>
      <c r="J31" s="198">
        <f t="shared" si="3"/>
        <v>7645619</v>
      </c>
      <c r="K31" s="198">
        <f t="shared" si="4"/>
        <v>10</v>
      </c>
      <c r="L31" s="198">
        <f t="shared" si="5"/>
        <v>1</v>
      </c>
      <c r="M31" s="198">
        <f t="shared" si="6"/>
        <v>32</v>
      </c>
      <c r="N31" s="198">
        <f t="shared" si="7"/>
        <v>60</v>
      </c>
      <c r="O31" s="198">
        <f t="shared" si="8"/>
        <v>120</v>
      </c>
      <c r="P31" s="198" t="s">
        <v>717</v>
      </c>
      <c r="Q31" s="198">
        <f t="shared" si="133"/>
        <v>0</v>
      </c>
      <c r="R31" s="198">
        <f t="shared" si="133"/>
        <v>0</v>
      </c>
      <c r="S31" s="198">
        <f t="shared" si="133"/>
        <v>0</v>
      </c>
      <c r="T31" s="198">
        <f t="shared" si="133"/>
        <v>699517</v>
      </c>
      <c r="U31" s="198">
        <f t="shared" si="133"/>
        <v>55753</v>
      </c>
      <c r="V31" s="198">
        <f t="shared" si="133"/>
        <v>37639</v>
      </c>
      <c r="W31" s="198">
        <f t="shared" si="133"/>
        <v>380986</v>
      </c>
      <c r="X31" s="198">
        <f t="shared" si="133"/>
        <v>163266</v>
      </c>
      <c r="Y31" s="198">
        <f t="shared" si="133"/>
        <v>15591</v>
      </c>
      <c r="Z31" s="198">
        <f t="shared" si="133"/>
        <v>24253490</v>
      </c>
      <c r="AA31" s="198">
        <f t="shared" si="10"/>
        <v>435</v>
      </c>
      <c r="AB31" s="198">
        <f t="shared" si="11"/>
        <v>764</v>
      </c>
      <c r="AC31" s="198">
        <f t="shared" si="12"/>
        <v>24326404</v>
      </c>
      <c r="AD31" s="198">
        <f t="shared" si="13"/>
        <v>646</v>
      </c>
      <c r="AE31" s="198">
        <f t="shared" si="14"/>
        <v>1216</v>
      </c>
      <c r="AF31" s="198">
        <f t="shared" si="15"/>
        <v>511452949</v>
      </c>
      <c r="AG31" s="198">
        <f t="shared" si="16"/>
        <v>1342</v>
      </c>
      <c r="AH31" s="198">
        <f t="shared" si="17"/>
        <v>2741</v>
      </c>
      <c r="AI31" s="198">
        <f t="shared" si="18"/>
        <v>675529015</v>
      </c>
      <c r="AJ31" s="198">
        <f t="shared" si="19"/>
        <v>4138</v>
      </c>
      <c r="AK31" s="198">
        <f t="shared" si="20"/>
        <v>9841</v>
      </c>
      <c r="AL31" s="198">
        <f t="shared" si="21"/>
        <v>74480388</v>
      </c>
      <c r="AM31" s="198">
        <f t="shared" si="22"/>
        <v>4777</v>
      </c>
      <c r="AN31" s="198">
        <f t="shared" si="23"/>
        <v>11012</v>
      </c>
      <c r="AO31" s="198">
        <f t="shared" si="134"/>
        <v>43836</v>
      </c>
      <c r="AP31" s="198">
        <f t="shared" si="134"/>
        <v>3456</v>
      </c>
      <c r="AQ31" s="198">
        <f t="shared" si="134"/>
        <v>12480</v>
      </c>
      <c r="AR31" s="198">
        <f t="shared" si="134"/>
        <v>20539</v>
      </c>
      <c r="AS31" s="198">
        <f t="shared" si="134"/>
        <v>4336</v>
      </c>
      <c r="AT31" s="198">
        <f t="shared" si="134"/>
        <v>23564</v>
      </c>
      <c r="AU31" s="198">
        <f t="shared" si="134"/>
        <v>5995</v>
      </c>
      <c r="AV31" s="198">
        <f t="shared" si="134"/>
        <v>404338</v>
      </c>
      <c r="AW31" s="198">
        <f t="shared" si="134"/>
        <v>39502</v>
      </c>
      <c r="AX31" s="198">
        <f t="shared" si="134"/>
        <v>211841</v>
      </c>
      <c r="AY31" s="198">
        <f t="shared" si="135"/>
        <v>655681</v>
      </c>
      <c r="AZ31" s="198">
        <f t="shared" si="135"/>
        <v>117402</v>
      </c>
      <c r="BA31" s="198">
        <f t="shared" si="135"/>
        <v>90869</v>
      </c>
      <c r="BB31" s="198">
        <f t="shared" si="135"/>
        <v>79039</v>
      </c>
      <c r="BC31" s="198">
        <f t="shared" si="135"/>
        <v>62276</v>
      </c>
      <c r="BD31" s="198">
        <f t="shared" si="135"/>
        <v>520366</v>
      </c>
      <c r="BE31" s="198">
        <f t="shared" si="135"/>
        <v>416411</v>
      </c>
      <c r="BF31" s="198">
        <f t="shared" si="135"/>
        <v>266570</v>
      </c>
      <c r="BG31" s="198">
        <f t="shared" si="135"/>
        <v>175144</v>
      </c>
      <c r="BH31" s="198">
        <f t="shared" si="135"/>
        <v>23944</v>
      </c>
      <c r="BI31" s="198">
        <f t="shared" si="135"/>
        <v>16649</v>
      </c>
      <c r="BJ31" s="198">
        <f t="shared" si="135"/>
        <v>0</v>
      </c>
      <c r="BK31" s="198">
        <f t="shared" si="135"/>
        <v>0</v>
      </c>
      <c r="BL31" s="198" t="str">
        <f t="shared" si="26"/>
        <v>-</v>
      </c>
      <c r="BM31" s="198" t="str">
        <f t="shared" si="27"/>
        <v>-</v>
      </c>
      <c r="BN31" s="198">
        <f t="shared" si="28"/>
        <v>0</v>
      </c>
      <c r="BO31" s="198">
        <f t="shared" si="28"/>
        <v>0</v>
      </c>
      <c r="BP31" s="198" t="str">
        <f t="shared" si="29"/>
        <v>-</v>
      </c>
      <c r="BQ31" s="198" t="str">
        <f t="shared" si="30"/>
        <v>-</v>
      </c>
      <c r="BR31" s="198">
        <f t="shared" si="31"/>
        <v>0</v>
      </c>
      <c r="BS31" s="198">
        <f t="shared" si="31"/>
        <v>0</v>
      </c>
      <c r="BT31" s="198" t="str">
        <f t="shared" si="32"/>
        <v>-</v>
      </c>
      <c r="BU31" s="198" t="str">
        <f t="shared" si="33"/>
        <v>-</v>
      </c>
      <c r="BV31" s="198">
        <f t="shared" si="34"/>
        <v>0</v>
      </c>
      <c r="BW31" s="198">
        <f t="shared" si="34"/>
        <v>0</v>
      </c>
      <c r="BX31" s="198" t="str">
        <f t="shared" si="35"/>
        <v>-</v>
      </c>
      <c r="BY31" s="198" t="str">
        <f t="shared" si="36"/>
        <v>-</v>
      </c>
      <c r="BZ31" s="198">
        <f t="shared" si="37"/>
        <v>0</v>
      </c>
      <c r="CA31" s="198">
        <f t="shared" si="37"/>
        <v>0</v>
      </c>
      <c r="CB31" s="198" t="str">
        <f t="shared" si="38"/>
        <v>-</v>
      </c>
      <c r="CC31" s="198" t="str">
        <f t="shared" si="39"/>
        <v>-</v>
      </c>
      <c r="CD31" s="198">
        <f t="shared" si="40"/>
        <v>0</v>
      </c>
      <c r="CE31" s="198">
        <f t="shared" si="40"/>
        <v>0</v>
      </c>
      <c r="CF31" s="198" t="str">
        <f t="shared" si="41"/>
        <v>-</v>
      </c>
      <c r="CG31" s="198" t="str">
        <f t="shared" si="42"/>
        <v>-</v>
      </c>
      <c r="CH31" s="198">
        <f t="shared" si="43"/>
        <v>0</v>
      </c>
      <c r="CI31" s="198">
        <f t="shared" si="43"/>
        <v>0</v>
      </c>
      <c r="CJ31" s="198" t="str">
        <f t="shared" si="44"/>
        <v>-</v>
      </c>
      <c r="CK31" s="198" t="str">
        <f t="shared" si="45"/>
        <v>-</v>
      </c>
      <c r="CL31" s="198">
        <f t="shared" si="46"/>
        <v>0</v>
      </c>
      <c r="CM31" s="198">
        <f t="shared" si="46"/>
        <v>0</v>
      </c>
      <c r="CN31" s="198" t="str">
        <f t="shared" si="47"/>
        <v>-</v>
      </c>
      <c r="CO31" s="198" t="str">
        <f t="shared" si="48"/>
        <v>-</v>
      </c>
      <c r="CP31" s="198">
        <f t="shared" si="49"/>
        <v>0</v>
      </c>
      <c r="CQ31" s="198">
        <f t="shared" si="49"/>
        <v>0</v>
      </c>
      <c r="CR31" s="198" t="str">
        <f t="shared" si="50"/>
        <v>-</v>
      </c>
      <c r="CS31" s="198" t="str">
        <f t="shared" si="51"/>
        <v>-</v>
      </c>
      <c r="CT31" s="198">
        <f t="shared" si="52"/>
        <v>0</v>
      </c>
      <c r="CU31" s="198">
        <f t="shared" si="52"/>
        <v>0</v>
      </c>
      <c r="CV31" s="198" t="str">
        <f t="shared" si="53"/>
        <v>-</v>
      </c>
      <c r="CW31" s="198" t="str">
        <f t="shared" si="54"/>
        <v>-</v>
      </c>
      <c r="CX31" s="198">
        <f t="shared" si="55"/>
        <v>2393</v>
      </c>
      <c r="CY31" s="198">
        <f t="shared" si="55"/>
        <v>757612</v>
      </c>
      <c r="CZ31" s="198">
        <f t="shared" si="56"/>
        <v>317</v>
      </c>
      <c r="DA31" s="198">
        <f t="shared" si="57"/>
        <v>536</v>
      </c>
      <c r="DB31" s="198">
        <f t="shared" si="58"/>
        <v>34464</v>
      </c>
      <c r="DC31" s="198">
        <f t="shared" si="58"/>
        <v>1511843</v>
      </c>
      <c r="DD31" s="198">
        <f t="shared" si="59"/>
        <v>44</v>
      </c>
      <c r="DE31" s="198">
        <f t="shared" si="60"/>
        <v>87</v>
      </c>
      <c r="DF31" s="198">
        <f t="shared" si="61"/>
        <v>777</v>
      </c>
      <c r="DG31" s="198">
        <f t="shared" si="61"/>
        <v>1148407</v>
      </c>
      <c r="DH31" s="198">
        <f t="shared" si="62"/>
        <v>1478</v>
      </c>
      <c r="DI31" s="198">
        <f t="shared" si="63"/>
        <v>2977</v>
      </c>
      <c r="DJ31" s="198">
        <f t="shared" si="136"/>
        <v>693</v>
      </c>
      <c r="DK31" s="198">
        <f t="shared" si="136"/>
        <v>1825</v>
      </c>
      <c r="DL31" s="198">
        <f t="shared" si="136"/>
        <v>6852</v>
      </c>
      <c r="DM31" s="198">
        <f t="shared" si="136"/>
        <v>11872</v>
      </c>
      <c r="DN31" s="198">
        <f t="shared" si="136"/>
        <v>107</v>
      </c>
      <c r="DO31" s="198">
        <f t="shared" si="136"/>
        <v>11119</v>
      </c>
      <c r="DP31" s="198">
        <f t="shared" si="136"/>
        <v>29200822</v>
      </c>
      <c r="DQ31" s="198">
        <f t="shared" si="65"/>
        <v>4262</v>
      </c>
      <c r="DR31" s="198">
        <f t="shared" si="66"/>
        <v>9259</v>
      </c>
      <c r="DS31" s="198">
        <f t="shared" si="67"/>
        <v>65002307</v>
      </c>
      <c r="DT31" s="198">
        <f t="shared" si="68"/>
        <v>5475</v>
      </c>
      <c r="DU31" s="198">
        <f t="shared" si="69"/>
        <v>11833</v>
      </c>
      <c r="DV31" s="198">
        <f t="shared" si="70"/>
        <v>762853</v>
      </c>
      <c r="DW31" s="198">
        <f t="shared" si="71"/>
        <v>7129</v>
      </c>
      <c r="DX31" s="198">
        <f t="shared" si="72"/>
        <v>15854</v>
      </c>
      <c r="DY31" s="198">
        <f t="shared" si="73"/>
        <v>91320480</v>
      </c>
      <c r="DZ31" s="198">
        <f t="shared" si="74"/>
        <v>8213</v>
      </c>
      <c r="EA31" s="198">
        <f t="shared" si="75"/>
        <v>17794</v>
      </c>
      <c r="EB31" s="202"/>
      <c r="EC31" s="198">
        <f t="shared" si="76"/>
        <v>9</v>
      </c>
      <c r="ED31" s="199">
        <f t="shared" ref="ED31" si="160">LEFT($B31,4)+IF(EC31&lt;4,1,0)</f>
        <v>2019</v>
      </c>
      <c r="EE31" s="200">
        <f t="shared" ref="EE31" si="161">DATE(LEFT($B31,4)+IF(EC31&lt;4,1,0),EC31,1)</f>
        <v>43709</v>
      </c>
      <c r="EF31" s="196">
        <f t="shared" si="83"/>
        <v>30</v>
      </c>
      <c r="EG31" s="195"/>
      <c r="EH31" s="198">
        <f t="shared" si="139"/>
        <v>924094</v>
      </c>
      <c r="EI31" s="198">
        <f t="shared" si="139"/>
        <v>23984583</v>
      </c>
      <c r="EJ31" s="198">
        <f t="shared" si="139"/>
        <v>44235639</v>
      </c>
      <c r="EK31" s="198">
        <f t="shared" si="139"/>
        <v>88576598</v>
      </c>
      <c r="EL31" s="198">
        <f t="shared" si="139"/>
        <v>42569057</v>
      </c>
      <c r="EM31" s="198">
        <f t="shared" si="139"/>
        <v>45764867</v>
      </c>
      <c r="EN31" s="198">
        <f t="shared" si="139"/>
        <v>1044362612</v>
      </c>
      <c r="EO31" s="198">
        <f t="shared" si="139"/>
        <v>1606678550</v>
      </c>
      <c r="EP31" s="198">
        <f t="shared" si="139"/>
        <v>171683716</v>
      </c>
      <c r="EQ31" s="198">
        <f t="shared" si="139"/>
        <v>0</v>
      </c>
      <c r="ER31" s="198">
        <f t="shared" si="140"/>
        <v>0</v>
      </c>
      <c r="ES31" s="198">
        <f t="shared" si="140"/>
        <v>0</v>
      </c>
      <c r="ET31" s="198">
        <f t="shared" si="140"/>
        <v>0</v>
      </c>
      <c r="EU31" s="198">
        <f t="shared" si="140"/>
        <v>0</v>
      </c>
      <c r="EV31" s="198">
        <f t="shared" si="140"/>
        <v>0</v>
      </c>
      <c r="EW31" s="198">
        <f t="shared" si="140"/>
        <v>0</v>
      </c>
      <c r="EX31" s="198">
        <f t="shared" si="140"/>
        <v>0</v>
      </c>
      <c r="EY31" s="198">
        <f t="shared" si="140"/>
        <v>0</v>
      </c>
      <c r="EZ31" s="198">
        <f t="shared" si="140"/>
        <v>0</v>
      </c>
      <c r="FA31" s="198">
        <f t="shared" si="140"/>
        <v>2313413</v>
      </c>
      <c r="FB31" s="198">
        <f t="shared" si="141"/>
        <v>1281877</v>
      </c>
      <c r="FC31" s="198">
        <f t="shared" si="141"/>
        <v>2982039</v>
      </c>
      <c r="FD31" s="198">
        <f t="shared" si="141"/>
        <v>63446029</v>
      </c>
      <c r="FE31" s="198">
        <f t="shared" si="141"/>
        <v>140477811</v>
      </c>
      <c r="FF31" s="198">
        <f t="shared" si="141"/>
        <v>1696374</v>
      </c>
      <c r="FG31" s="198">
        <f t="shared" si="141"/>
        <v>197850599</v>
      </c>
      <c r="FH31" s="191"/>
      <c r="FJ31" s="256"/>
      <c r="FK31" s="256"/>
      <c r="FL31" s="256"/>
      <c r="FM31" s="256"/>
    </row>
    <row r="32" spans="1:170" s="257" customFormat="1" x14ac:dyDescent="0.2">
      <c r="A32" s="263" t="str">
        <f t="shared" ref="A32" si="162">B32&amp;C32&amp;D32</f>
        <v>2019-20OCTOBERENG</v>
      </c>
      <c r="B32" s="257" t="str">
        <f t="shared" si="104"/>
        <v>2019-20</v>
      </c>
      <c r="C32" s="257" t="s">
        <v>716</v>
      </c>
      <c r="D32" s="264" t="str">
        <f t="shared" si="84"/>
        <v>ENG</v>
      </c>
      <c r="F32" s="264" t="str">
        <f t="shared" ref="F32" si="163">D32</f>
        <v>ENG</v>
      </c>
      <c r="H32" s="198">
        <f t="shared" si="3"/>
        <v>1053232</v>
      </c>
      <c r="I32" s="198">
        <f t="shared" si="3"/>
        <v>796646</v>
      </c>
      <c r="J32" s="198">
        <f t="shared" si="3"/>
        <v>8140054</v>
      </c>
      <c r="K32" s="198">
        <f t="shared" si="4"/>
        <v>10</v>
      </c>
      <c r="L32" s="198">
        <f t="shared" si="5"/>
        <v>1</v>
      </c>
      <c r="M32" s="198">
        <f t="shared" si="6"/>
        <v>33</v>
      </c>
      <c r="N32" s="198">
        <f t="shared" si="7"/>
        <v>61</v>
      </c>
      <c r="O32" s="198">
        <f t="shared" si="8"/>
        <v>117</v>
      </c>
      <c r="P32" s="198" t="s">
        <v>717</v>
      </c>
      <c r="Q32" s="198">
        <f t="shared" si="133"/>
        <v>2597</v>
      </c>
      <c r="R32" s="198">
        <f t="shared" si="133"/>
        <v>20186</v>
      </c>
      <c r="S32" s="198">
        <f t="shared" si="133"/>
        <v>8191</v>
      </c>
      <c r="T32" s="198">
        <f t="shared" si="133"/>
        <v>740459</v>
      </c>
      <c r="U32" s="198">
        <f t="shared" si="133"/>
        <v>61566</v>
      </c>
      <c r="V32" s="198">
        <f t="shared" si="133"/>
        <v>42212</v>
      </c>
      <c r="W32" s="198">
        <f t="shared" si="133"/>
        <v>408831</v>
      </c>
      <c r="X32" s="198">
        <f t="shared" si="133"/>
        <v>162753</v>
      </c>
      <c r="Y32" s="198">
        <f t="shared" si="133"/>
        <v>12537</v>
      </c>
      <c r="Z32" s="198">
        <f t="shared" si="133"/>
        <v>27392059</v>
      </c>
      <c r="AA32" s="198">
        <f t="shared" si="10"/>
        <v>445</v>
      </c>
      <c r="AB32" s="198">
        <f t="shared" si="11"/>
        <v>782</v>
      </c>
      <c r="AC32" s="198">
        <f t="shared" si="12"/>
        <v>27805277</v>
      </c>
      <c r="AD32" s="198">
        <f t="shared" si="13"/>
        <v>659</v>
      </c>
      <c r="AE32" s="198">
        <f t="shared" si="14"/>
        <v>1243</v>
      </c>
      <c r="AF32" s="198">
        <f t="shared" si="15"/>
        <v>584589386</v>
      </c>
      <c r="AG32" s="198">
        <f t="shared" si="16"/>
        <v>1430</v>
      </c>
      <c r="AH32" s="198">
        <f t="shared" si="17"/>
        <v>2915</v>
      </c>
      <c r="AI32" s="198">
        <f t="shared" si="18"/>
        <v>740203382</v>
      </c>
      <c r="AJ32" s="198">
        <f t="shared" si="19"/>
        <v>4548</v>
      </c>
      <c r="AK32" s="198">
        <f t="shared" si="20"/>
        <v>10838</v>
      </c>
      <c r="AL32" s="198">
        <f t="shared" si="21"/>
        <v>66956802</v>
      </c>
      <c r="AM32" s="198">
        <f t="shared" si="22"/>
        <v>5341</v>
      </c>
      <c r="AN32" s="198">
        <f t="shared" si="23"/>
        <v>12484</v>
      </c>
      <c r="AO32" s="198">
        <f t="shared" si="134"/>
        <v>46839</v>
      </c>
      <c r="AP32" s="198">
        <f t="shared" si="134"/>
        <v>3758</v>
      </c>
      <c r="AQ32" s="198">
        <f t="shared" si="134"/>
        <v>13676</v>
      </c>
      <c r="AR32" s="198">
        <f t="shared" si="134"/>
        <v>16804</v>
      </c>
      <c r="AS32" s="198">
        <f t="shared" si="134"/>
        <v>4621</v>
      </c>
      <c r="AT32" s="198">
        <f t="shared" si="134"/>
        <v>24784</v>
      </c>
      <c r="AU32" s="198">
        <f t="shared" si="134"/>
        <v>6190</v>
      </c>
      <c r="AV32" s="198">
        <f t="shared" si="134"/>
        <v>430687</v>
      </c>
      <c r="AW32" s="198">
        <f t="shared" si="134"/>
        <v>42296</v>
      </c>
      <c r="AX32" s="198">
        <f t="shared" si="134"/>
        <v>220637</v>
      </c>
      <c r="AY32" s="198">
        <f t="shared" si="135"/>
        <v>693620</v>
      </c>
      <c r="AZ32" s="198">
        <f t="shared" si="135"/>
        <v>129130</v>
      </c>
      <c r="BA32" s="198">
        <f t="shared" si="135"/>
        <v>99610</v>
      </c>
      <c r="BB32" s="198">
        <f t="shared" si="135"/>
        <v>87960</v>
      </c>
      <c r="BC32" s="198">
        <f t="shared" si="135"/>
        <v>68985</v>
      </c>
      <c r="BD32" s="198">
        <f t="shared" si="135"/>
        <v>560312</v>
      </c>
      <c r="BE32" s="198">
        <f t="shared" si="135"/>
        <v>443998</v>
      </c>
      <c r="BF32" s="198">
        <f t="shared" si="135"/>
        <v>273504</v>
      </c>
      <c r="BG32" s="198">
        <f t="shared" si="135"/>
        <v>175406</v>
      </c>
      <c r="BH32" s="198">
        <f t="shared" si="135"/>
        <v>20204</v>
      </c>
      <c r="BI32" s="198">
        <f t="shared" si="135"/>
        <v>13413</v>
      </c>
      <c r="BJ32" s="198">
        <f t="shared" si="135"/>
        <v>871</v>
      </c>
      <c r="BK32" s="198">
        <f t="shared" si="135"/>
        <v>479959</v>
      </c>
      <c r="BL32" s="198">
        <f t="shared" si="26"/>
        <v>551</v>
      </c>
      <c r="BM32" s="198">
        <f t="shared" si="27"/>
        <v>994</v>
      </c>
      <c r="BN32" s="198">
        <f t="shared" si="28"/>
        <v>520</v>
      </c>
      <c r="BO32" s="198">
        <f t="shared" si="28"/>
        <v>250233</v>
      </c>
      <c r="BP32" s="198">
        <f t="shared" si="29"/>
        <v>481</v>
      </c>
      <c r="BQ32" s="198">
        <f t="shared" si="30"/>
        <v>924</v>
      </c>
      <c r="BR32" s="198">
        <f t="shared" si="31"/>
        <v>60175</v>
      </c>
      <c r="BS32" s="198">
        <f t="shared" si="31"/>
        <v>26661867</v>
      </c>
      <c r="BT32" s="198">
        <f t="shared" si="32"/>
        <v>443</v>
      </c>
      <c r="BU32" s="198">
        <f t="shared" si="33"/>
        <v>778</v>
      </c>
      <c r="BV32" s="198">
        <f t="shared" si="34"/>
        <v>32952</v>
      </c>
      <c r="BW32" s="198">
        <f t="shared" si="34"/>
        <v>46345600</v>
      </c>
      <c r="BX32" s="198">
        <f t="shared" si="35"/>
        <v>1406</v>
      </c>
      <c r="BY32" s="198">
        <f t="shared" si="36"/>
        <v>2760</v>
      </c>
      <c r="BZ32" s="198">
        <f t="shared" si="37"/>
        <v>8709</v>
      </c>
      <c r="CA32" s="198">
        <f t="shared" si="37"/>
        <v>12229929</v>
      </c>
      <c r="CB32" s="198">
        <f t="shared" si="38"/>
        <v>1404</v>
      </c>
      <c r="CC32" s="198">
        <f t="shared" si="39"/>
        <v>2998</v>
      </c>
      <c r="CD32" s="198">
        <f t="shared" si="40"/>
        <v>367170</v>
      </c>
      <c r="CE32" s="198">
        <f t="shared" si="40"/>
        <v>526013857</v>
      </c>
      <c r="CF32" s="198">
        <f t="shared" si="41"/>
        <v>1433</v>
      </c>
      <c r="CG32" s="198">
        <f t="shared" si="42"/>
        <v>2928</v>
      </c>
      <c r="CH32" s="198">
        <f t="shared" si="43"/>
        <v>16996</v>
      </c>
      <c r="CI32" s="198">
        <f t="shared" si="43"/>
        <v>91666840</v>
      </c>
      <c r="CJ32" s="198">
        <f t="shared" si="44"/>
        <v>5393</v>
      </c>
      <c r="CK32" s="198">
        <f t="shared" si="45"/>
        <v>11604</v>
      </c>
      <c r="CL32" s="198">
        <f t="shared" si="46"/>
        <v>6957</v>
      </c>
      <c r="CM32" s="198">
        <f t="shared" si="46"/>
        <v>36763291</v>
      </c>
      <c r="CN32" s="198">
        <f t="shared" si="47"/>
        <v>5284</v>
      </c>
      <c r="CO32" s="198">
        <f t="shared" si="48"/>
        <v>11974</v>
      </c>
      <c r="CP32" s="198">
        <f t="shared" si="49"/>
        <v>12718</v>
      </c>
      <c r="CQ32" s="198">
        <f t="shared" si="49"/>
        <v>112114597</v>
      </c>
      <c r="CR32" s="198">
        <f t="shared" si="50"/>
        <v>8815</v>
      </c>
      <c r="CS32" s="198">
        <f t="shared" si="51"/>
        <v>18827</v>
      </c>
      <c r="CT32" s="198">
        <f t="shared" si="52"/>
        <v>3238</v>
      </c>
      <c r="CU32" s="198">
        <f t="shared" si="52"/>
        <v>26304076</v>
      </c>
      <c r="CV32" s="198">
        <f t="shared" si="53"/>
        <v>8124</v>
      </c>
      <c r="CW32" s="198">
        <f t="shared" si="54"/>
        <v>17904</v>
      </c>
      <c r="CX32" s="198">
        <f t="shared" si="55"/>
        <v>2900</v>
      </c>
      <c r="CY32" s="198">
        <f t="shared" si="55"/>
        <v>912880</v>
      </c>
      <c r="CZ32" s="198">
        <f t="shared" si="56"/>
        <v>315</v>
      </c>
      <c r="DA32" s="198">
        <f t="shared" si="57"/>
        <v>523</v>
      </c>
      <c r="DB32" s="198">
        <f t="shared" si="58"/>
        <v>38764</v>
      </c>
      <c r="DC32" s="198">
        <f t="shared" si="58"/>
        <v>1703976</v>
      </c>
      <c r="DD32" s="198">
        <f t="shared" si="59"/>
        <v>44</v>
      </c>
      <c r="DE32" s="198">
        <f t="shared" si="60"/>
        <v>85</v>
      </c>
      <c r="DF32" s="198">
        <f t="shared" si="61"/>
        <v>825</v>
      </c>
      <c r="DG32" s="198">
        <f t="shared" si="61"/>
        <v>1295585</v>
      </c>
      <c r="DH32" s="198">
        <f t="shared" si="62"/>
        <v>1570</v>
      </c>
      <c r="DI32" s="198">
        <f t="shared" si="63"/>
        <v>3078</v>
      </c>
      <c r="DJ32" s="198">
        <f t="shared" ref="DJ32:DK35" si="164">SUMIFS(DJ$255:DJ$1524,$B$255:$B$1524,$B32,$C$255:$C$1524,$C32)</f>
        <v>730</v>
      </c>
      <c r="DK32" s="198">
        <f t="shared" si="164"/>
        <v>2127</v>
      </c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202"/>
      <c r="EC32" s="198">
        <f t="shared" si="76"/>
        <v>10</v>
      </c>
      <c r="ED32" s="199">
        <f t="shared" ref="ED32" si="165">LEFT($B32,4)+IF(EC32&lt;4,1,0)</f>
        <v>2019</v>
      </c>
      <c r="EE32" s="200">
        <f t="shared" ref="EE32" si="166">DATE(LEFT($B32,4)+IF(EC32&lt;4,1,0),EC32,1)</f>
        <v>43739</v>
      </c>
      <c r="EF32" s="196">
        <f t="shared" si="83"/>
        <v>31</v>
      </c>
      <c r="EG32" s="195"/>
      <c r="EH32" s="198">
        <f t="shared" si="139"/>
        <v>997099</v>
      </c>
      <c r="EI32" s="198">
        <f t="shared" si="139"/>
        <v>26187725</v>
      </c>
      <c r="EJ32" s="198">
        <f t="shared" si="139"/>
        <v>48736733</v>
      </c>
      <c r="EK32" s="198">
        <f t="shared" si="139"/>
        <v>93191543</v>
      </c>
      <c r="EL32" s="198">
        <f t="shared" si="139"/>
        <v>48170187</v>
      </c>
      <c r="EM32" s="198">
        <f t="shared" si="139"/>
        <v>52465586</v>
      </c>
      <c r="EN32" s="198">
        <f t="shared" si="139"/>
        <v>1191743361</v>
      </c>
      <c r="EO32" s="198">
        <f t="shared" si="139"/>
        <v>1763848229</v>
      </c>
      <c r="EP32" s="198">
        <f t="shared" si="139"/>
        <v>156508919</v>
      </c>
      <c r="EQ32" s="198">
        <f t="shared" si="139"/>
        <v>865404</v>
      </c>
      <c r="ER32" s="198">
        <f t="shared" si="140"/>
        <v>480430</v>
      </c>
      <c r="ES32" s="198">
        <f t="shared" si="140"/>
        <v>46834135</v>
      </c>
      <c r="ET32" s="198">
        <f t="shared" si="140"/>
        <v>90956410</v>
      </c>
      <c r="EU32" s="198">
        <f t="shared" si="140"/>
        <v>26110646</v>
      </c>
      <c r="EV32" s="198">
        <f t="shared" si="140"/>
        <v>1075067669</v>
      </c>
      <c r="EW32" s="198">
        <f t="shared" si="140"/>
        <v>197227419</v>
      </c>
      <c r="EX32" s="198">
        <f t="shared" si="140"/>
        <v>83303396</v>
      </c>
      <c r="EY32" s="198">
        <f t="shared" si="140"/>
        <v>239438299</v>
      </c>
      <c r="EZ32" s="198">
        <f t="shared" si="140"/>
        <v>57974695</v>
      </c>
      <c r="FA32" s="198">
        <f t="shared" si="140"/>
        <v>2539562</v>
      </c>
      <c r="FB32" s="198">
        <f t="shared" si="141"/>
        <v>1515420</v>
      </c>
      <c r="FC32" s="198">
        <f t="shared" si="141"/>
        <v>3311450</v>
      </c>
      <c r="FD32" s="198">
        <f t="shared" si="141"/>
        <v>0</v>
      </c>
      <c r="FE32" s="198">
        <f t="shared" si="141"/>
        <v>0</v>
      </c>
      <c r="FF32" s="198">
        <f t="shared" si="141"/>
        <v>0</v>
      </c>
      <c r="FG32" s="198">
        <f t="shared" si="141"/>
        <v>0</v>
      </c>
      <c r="FH32" s="191"/>
      <c r="FJ32" s="256"/>
      <c r="FK32" s="256"/>
      <c r="FL32" s="256"/>
      <c r="FM32" s="256"/>
    </row>
    <row r="33" spans="1:169" s="257" customFormat="1" x14ac:dyDescent="0.2">
      <c r="A33" s="263" t="str">
        <f t="shared" ref="A33" si="167">B33&amp;C33&amp;D33</f>
        <v>2019-20NOVEMBERENG</v>
      </c>
      <c r="B33" s="257" t="str">
        <f t="shared" si="104"/>
        <v>2019-20</v>
      </c>
      <c r="C33" s="257" t="s">
        <v>722</v>
      </c>
      <c r="D33" s="264" t="str">
        <f t="shared" si="84"/>
        <v>ENG</v>
      </c>
      <c r="F33" s="264" t="str">
        <f t="shared" ref="F33" si="168">D33</f>
        <v>ENG</v>
      </c>
      <c r="H33" s="198">
        <f t="shared" si="3"/>
        <v>1074899</v>
      </c>
      <c r="I33" s="198">
        <f t="shared" si="3"/>
        <v>803518</v>
      </c>
      <c r="J33" s="198">
        <f t="shared" si="3"/>
        <v>6722778</v>
      </c>
      <c r="K33" s="198">
        <f t="shared" si="4"/>
        <v>8</v>
      </c>
      <c r="L33" s="198">
        <f t="shared" si="5"/>
        <v>1</v>
      </c>
      <c r="M33" s="198">
        <f t="shared" si="6"/>
        <v>25</v>
      </c>
      <c r="N33" s="198">
        <f t="shared" si="7"/>
        <v>49</v>
      </c>
      <c r="O33" s="198">
        <f t="shared" si="8"/>
        <v>106</v>
      </c>
      <c r="P33" s="198" t="s">
        <v>717</v>
      </c>
      <c r="Q33" s="198">
        <f t="shared" si="133"/>
        <v>2997</v>
      </c>
      <c r="R33" s="198">
        <f t="shared" si="133"/>
        <v>21442</v>
      </c>
      <c r="S33" s="198">
        <f t="shared" si="133"/>
        <v>8468</v>
      </c>
      <c r="T33" s="198">
        <f t="shared" si="133"/>
        <v>743824</v>
      </c>
      <c r="U33" s="198">
        <f t="shared" si="133"/>
        <v>63215</v>
      </c>
      <c r="V33" s="198">
        <f t="shared" si="133"/>
        <v>43138</v>
      </c>
      <c r="W33" s="198">
        <f t="shared" si="133"/>
        <v>417280</v>
      </c>
      <c r="X33" s="198">
        <f t="shared" si="133"/>
        <v>154394</v>
      </c>
      <c r="Y33" s="198">
        <f t="shared" si="133"/>
        <v>12459</v>
      </c>
      <c r="Z33" s="198">
        <f t="shared" si="133"/>
        <v>28348545</v>
      </c>
      <c r="AA33" s="198">
        <f t="shared" si="10"/>
        <v>448</v>
      </c>
      <c r="AB33" s="198">
        <f t="shared" si="11"/>
        <v>791</v>
      </c>
      <c r="AC33" s="198">
        <f t="shared" si="12"/>
        <v>28649292</v>
      </c>
      <c r="AD33" s="198">
        <f t="shared" si="13"/>
        <v>664</v>
      </c>
      <c r="AE33" s="198">
        <f t="shared" si="14"/>
        <v>1244</v>
      </c>
      <c r="AF33" s="198">
        <f t="shared" si="15"/>
        <v>651976586</v>
      </c>
      <c r="AG33" s="198">
        <f t="shared" si="16"/>
        <v>1562</v>
      </c>
      <c r="AH33" s="198">
        <f t="shared" si="17"/>
        <v>3225</v>
      </c>
      <c r="AI33" s="198">
        <f t="shared" si="18"/>
        <v>776320755</v>
      </c>
      <c r="AJ33" s="198">
        <f t="shared" si="19"/>
        <v>5028</v>
      </c>
      <c r="AK33" s="198">
        <f t="shared" si="20"/>
        <v>12003</v>
      </c>
      <c r="AL33" s="198">
        <f t="shared" si="21"/>
        <v>72320611</v>
      </c>
      <c r="AM33" s="198">
        <f t="shared" si="22"/>
        <v>5805</v>
      </c>
      <c r="AN33" s="198">
        <f t="shared" si="23"/>
        <v>13644</v>
      </c>
      <c r="AO33" s="198">
        <f t="shared" si="134"/>
        <v>49605</v>
      </c>
      <c r="AP33" s="198">
        <f t="shared" si="134"/>
        <v>4169</v>
      </c>
      <c r="AQ33" s="198">
        <f t="shared" si="134"/>
        <v>15414</v>
      </c>
      <c r="AR33" s="198">
        <f t="shared" si="134"/>
        <v>17793</v>
      </c>
      <c r="AS33" s="198">
        <f t="shared" si="134"/>
        <v>4866</v>
      </c>
      <c r="AT33" s="198">
        <f t="shared" si="134"/>
        <v>25156</v>
      </c>
      <c r="AU33" s="198">
        <f t="shared" si="134"/>
        <v>6887</v>
      </c>
      <c r="AV33" s="198">
        <f t="shared" si="134"/>
        <v>430684</v>
      </c>
      <c r="AW33" s="198">
        <f t="shared" si="134"/>
        <v>41239</v>
      </c>
      <c r="AX33" s="198">
        <f t="shared" si="134"/>
        <v>222296</v>
      </c>
      <c r="AY33" s="198">
        <f t="shared" si="135"/>
        <v>694219</v>
      </c>
      <c r="AZ33" s="198">
        <f t="shared" si="135"/>
        <v>133262</v>
      </c>
      <c r="BA33" s="198">
        <f t="shared" si="135"/>
        <v>102574</v>
      </c>
      <c r="BB33" s="198">
        <f t="shared" si="135"/>
        <v>90239</v>
      </c>
      <c r="BC33" s="198">
        <f t="shared" si="135"/>
        <v>70617</v>
      </c>
      <c r="BD33" s="198">
        <f t="shared" si="135"/>
        <v>576708</v>
      </c>
      <c r="BE33" s="198">
        <f t="shared" si="135"/>
        <v>454295</v>
      </c>
      <c r="BF33" s="198">
        <f t="shared" si="135"/>
        <v>263808</v>
      </c>
      <c r="BG33" s="198">
        <f t="shared" si="135"/>
        <v>170341</v>
      </c>
      <c r="BH33" s="198">
        <f t="shared" si="135"/>
        <v>19576</v>
      </c>
      <c r="BI33" s="198">
        <f t="shared" si="135"/>
        <v>13285</v>
      </c>
      <c r="BJ33" s="198">
        <f t="shared" si="135"/>
        <v>898</v>
      </c>
      <c r="BK33" s="198">
        <f t="shared" si="135"/>
        <v>483193</v>
      </c>
      <c r="BL33" s="198">
        <f t="shared" si="26"/>
        <v>538</v>
      </c>
      <c r="BM33" s="198">
        <f t="shared" si="27"/>
        <v>907</v>
      </c>
      <c r="BN33" s="198">
        <f t="shared" si="28"/>
        <v>474</v>
      </c>
      <c r="BO33" s="198">
        <f t="shared" si="28"/>
        <v>244792</v>
      </c>
      <c r="BP33" s="198">
        <f t="shared" si="29"/>
        <v>516</v>
      </c>
      <c r="BQ33" s="198">
        <f t="shared" si="30"/>
        <v>992</v>
      </c>
      <c r="BR33" s="198">
        <f t="shared" si="31"/>
        <v>61843</v>
      </c>
      <c r="BS33" s="198">
        <f t="shared" si="31"/>
        <v>27620560</v>
      </c>
      <c r="BT33" s="198">
        <f t="shared" si="32"/>
        <v>447</v>
      </c>
      <c r="BU33" s="198">
        <f t="shared" si="33"/>
        <v>788</v>
      </c>
      <c r="BV33" s="198">
        <f t="shared" si="34"/>
        <v>34760</v>
      </c>
      <c r="BW33" s="198">
        <f t="shared" si="34"/>
        <v>53033665</v>
      </c>
      <c r="BX33" s="198">
        <f t="shared" si="35"/>
        <v>1526</v>
      </c>
      <c r="BY33" s="198">
        <f t="shared" si="36"/>
        <v>3015</v>
      </c>
      <c r="BZ33" s="198">
        <f t="shared" si="37"/>
        <v>8800</v>
      </c>
      <c r="CA33" s="198">
        <f t="shared" si="37"/>
        <v>13747751</v>
      </c>
      <c r="CB33" s="198">
        <f t="shared" si="38"/>
        <v>1562</v>
      </c>
      <c r="CC33" s="198">
        <f t="shared" si="39"/>
        <v>3450</v>
      </c>
      <c r="CD33" s="198">
        <f t="shared" si="40"/>
        <v>373720</v>
      </c>
      <c r="CE33" s="198">
        <f t="shared" si="40"/>
        <v>585195170</v>
      </c>
      <c r="CF33" s="198">
        <f t="shared" si="41"/>
        <v>1566</v>
      </c>
      <c r="CG33" s="198">
        <f t="shared" si="42"/>
        <v>3241</v>
      </c>
      <c r="CH33" s="198">
        <f t="shared" si="43"/>
        <v>16549</v>
      </c>
      <c r="CI33" s="198">
        <f t="shared" si="43"/>
        <v>95307438</v>
      </c>
      <c r="CJ33" s="198">
        <f t="shared" si="44"/>
        <v>5759</v>
      </c>
      <c r="CK33" s="198">
        <f t="shared" si="45"/>
        <v>12140</v>
      </c>
      <c r="CL33" s="198">
        <f t="shared" si="46"/>
        <v>6570</v>
      </c>
      <c r="CM33" s="198">
        <f t="shared" si="46"/>
        <v>39456456</v>
      </c>
      <c r="CN33" s="198">
        <f t="shared" si="47"/>
        <v>6006</v>
      </c>
      <c r="CO33" s="198">
        <f t="shared" si="48"/>
        <v>13890</v>
      </c>
      <c r="CP33" s="198">
        <f t="shared" si="49"/>
        <v>12538</v>
      </c>
      <c r="CQ33" s="198">
        <f t="shared" si="49"/>
        <v>114691661</v>
      </c>
      <c r="CR33" s="198">
        <f t="shared" si="50"/>
        <v>9148</v>
      </c>
      <c r="CS33" s="198">
        <f t="shared" si="51"/>
        <v>19554</v>
      </c>
      <c r="CT33" s="198">
        <f t="shared" si="52"/>
        <v>3124</v>
      </c>
      <c r="CU33" s="198">
        <f t="shared" si="52"/>
        <v>26603035</v>
      </c>
      <c r="CV33" s="198">
        <f t="shared" si="53"/>
        <v>8516</v>
      </c>
      <c r="CW33" s="198">
        <f t="shared" si="54"/>
        <v>19826</v>
      </c>
      <c r="CX33" s="198">
        <f t="shared" si="55"/>
        <v>3038</v>
      </c>
      <c r="CY33" s="198">
        <f t="shared" si="55"/>
        <v>916726</v>
      </c>
      <c r="CZ33" s="198">
        <f t="shared" si="56"/>
        <v>302</v>
      </c>
      <c r="DA33" s="198">
        <f t="shared" si="57"/>
        <v>516</v>
      </c>
      <c r="DB33" s="198">
        <f t="shared" si="58"/>
        <v>39237</v>
      </c>
      <c r="DC33" s="198">
        <f t="shared" si="58"/>
        <v>1701231</v>
      </c>
      <c r="DD33" s="198">
        <f t="shared" si="59"/>
        <v>43</v>
      </c>
      <c r="DE33" s="198">
        <f t="shared" si="60"/>
        <v>83</v>
      </c>
      <c r="DF33" s="198">
        <f t="shared" si="61"/>
        <v>747</v>
      </c>
      <c r="DG33" s="198">
        <f t="shared" si="61"/>
        <v>1261098</v>
      </c>
      <c r="DH33" s="198">
        <f t="shared" si="62"/>
        <v>1688</v>
      </c>
      <c r="DI33" s="198">
        <f t="shared" si="63"/>
        <v>3389</v>
      </c>
      <c r="DJ33" s="198">
        <f t="shared" si="164"/>
        <v>650</v>
      </c>
      <c r="DK33" s="198">
        <f t="shared" si="164"/>
        <v>2050</v>
      </c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202"/>
      <c r="EC33" s="198">
        <f t="shared" ref="EC33" si="169">MONTH(1&amp;C33)</f>
        <v>11</v>
      </c>
      <c r="ED33" s="199">
        <f t="shared" ref="ED33" si="170">LEFT($B33,4)+IF(EC33&lt;4,1,0)</f>
        <v>2019</v>
      </c>
      <c r="EE33" s="200">
        <f t="shared" ref="EE33" si="171">DATE(LEFT($B33,4)+IF(EC33&lt;4,1,0),EC33,1)</f>
        <v>43770</v>
      </c>
      <c r="EF33" s="196">
        <f t="shared" ref="EF33" si="172">DAY(DATE(LEFT($B33,4)+IF(EC33&lt;4,1,0),$EC33+1,1)-1)</f>
        <v>30</v>
      </c>
      <c r="EG33" s="195"/>
      <c r="EH33" s="198">
        <f t="shared" si="139"/>
        <v>998235</v>
      </c>
      <c r="EI33" s="198">
        <f t="shared" si="139"/>
        <v>20093901</v>
      </c>
      <c r="EJ33" s="198">
        <f t="shared" si="139"/>
        <v>39200151</v>
      </c>
      <c r="EK33" s="198">
        <f t="shared" si="139"/>
        <v>85237848</v>
      </c>
      <c r="EL33" s="198">
        <f t="shared" si="139"/>
        <v>50006559</v>
      </c>
      <c r="EM33" s="198">
        <f t="shared" si="139"/>
        <v>53650617</v>
      </c>
      <c r="EN33" s="198">
        <f t="shared" si="139"/>
        <v>1345872615</v>
      </c>
      <c r="EO33" s="198">
        <f t="shared" si="139"/>
        <v>1853126232</v>
      </c>
      <c r="EP33" s="198">
        <f t="shared" si="139"/>
        <v>169988206</v>
      </c>
      <c r="EQ33" s="198">
        <f t="shared" si="139"/>
        <v>814058</v>
      </c>
      <c r="ER33" s="198">
        <f t="shared" si="140"/>
        <v>470083</v>
      </c>
      <c r="ES33" s="198">
        <f t="shared" si="140"/>
        <v>48705085</v>
      </c>
      <c r="ET33" s="198">
        <f t="shared" si="140"/>
        <v>104793646</v>
      </c>
      <c r="EU33" s="198">
        <f t="shared" si="140"/>
        <v>30363497</v>
      </c>
      <c r="EV33" s="198">
        <f t="shared" si="140"/>
        <v>1211332656</v>
      </c>
      <c r="EW33" s="198">
        <f t="shared" si="140"/>
        <v>200903090</v>
      </c>
      <c r="EX33" s="198">
        <f t="shared" si="140"/>
        <v>91257045</v>
      </c>
      <c r="EY33" s="198">
        <f t="shared" si="140"/>
        <v>245169859</v>
      </c>
      <c r="EZ33" s="198">
        <f t="shared" si="140"/>
        <v>61936342</v>
      </c>
      <c r="FA33" s="198">
        <f t="shared" si="140"/>
        <v>2531831</v>
      </c>
      <c r="FB33" s="198">
        <f t="shared" si="141"/>
        <v>1568343</v>
      </c>
      <c r="FC33" s="198">
        <f t="shared" si="141"/>
        <v>3265707</v>
      </c>
      <c r="FD33" s="198">
        <f t="shared" si="141"/>
        <v>0</v>
      </c>
      <c r="FE33" s="198">
        <f t="shared" si="141"/>
        <v>0</v>
      </c>
      <c r="FF33" s="198">
        <f t="shared" si="141"/>
        <v>0</v>
      </c>
      <c r="FG33" s="198">
        <f t="shared" si="141"/>
        <v>0</v>
      </c>
      <c r="FH33" s="191"/>
      <c r="FJ33" s="256"/>
      <c r="FK33" s="256"/>
      <c r="FL33" s="256"/>
      <c r="FM33" s="256"/>
    </row>
    <row r="34" spans="1:169" s="257" customFormat="1" x14ac:dyDescent="0.2">
      <c r="A34" s="263" t="str">
        <f t="shared" ref="A34" si="173">B34&amp;C34&amp;D34</f>
        <v>2019-20DECEMBERENG</v>
      </c>
      <c r="B34" s="257" t="str">
        <f t="shared" si="104"/>
        <v>2019-20</v>
      </c>
      <c r="C34" s="257" t="s">
        <v>730</v>
      </c>
      <c r="D34" s="264" t="str">
        <f t="shared" si="84"/>
        <v>ENG</v>
      </c>
      <c r="F34" s="264" t="str">
        <f t="shared" ref="F34" si="174">D34</f>
        <v>ENG</v>
      </c>
      <c r="H34" s="198">
        <f t="shared" si="3"/>
        <v>1153662</v>
      </c>
      <c r="I34" s="198">
        <f t="shared" si="3"/>
        <v>853532</v>
      </c>
      <c r="J34" s="198">
        <f t="shared" si="3"/>
        <v>6525114</v>
      </c>
      <c r="K34" s="198">
        <f t="shared" ref="K34" si="175">IFERROR(ROUND(J34/I34,$H$1),"-")</f>
        <v>8</v>
      </c>
      <c r="L34" s="198">
        <f t="shared" ref="L34" si="176">IFERROR(ROUND(EH34/I34,$H$1),"-")</f>
        <v>1</v>
      </c>
      <c r="M34" s="198">
        <f t="shared" ref="M34" si="177">IFERROR(ROUND(EI34/I34,$H$1),"-")</f>
        <v>21</v>
      </c>
      <c r="N34" s="198">
        <f t="shared" ref="N34" si="178">IFERROR(ROUND(EJ34/I34,$H$1),"-")</f>
        <v>45</v>
      </c>
      <c r="O34" s="198">
        <f t="shared" ref="O34" si="179">IFERROR(ROUND(EK34/I34,$H$1),"-")</f>
        <v>97</v>
      </c>
      <c r="P34" s="198" t="s">
        <v>717</v>
      </c>
      <c r="Q34" s="198">
        <f t="shared" si="133"/>
        <v>4296</v>
      </c>
      <c r="R34" s="198">
        <f t="shared" si="133"/>
        <v>22608</v>
      </c>
      <c r="S34" s="198">
        <f t="shared" si="133"/>
        <v>14321</v>
      </c>
      <c r="T34" s="198">
        <f t="shared" si="133"/>
        <v>790294</v>
      </c>
      <c r="U34" s="198">
        <f t="shared" si="133"/>
        <v>70232</v>
      </c>
      <c r="V34" s="198">
        <f t="shared" si="133"/>
        <v>48073</v>
      </c>
      <c r="W34" s="198">
        <f t="shared" si="133"/>
        <v>448144</v>
      </c>
      <c r="X34" s="198">
        <f t="shared" si="133"/>
        <v>148312</v>
      </c>
      <c r="Y34" s="198">
        <f t="shared" si="133"/>
        <v>13021</v>
      </c>
      <c r="Z34" s="198">
        <f t="shared" si="133"/>
        <v>31969223</v>
      </c>
      <c r="AA34" s="198">
        <f t="shared" ref="AA34" si="180">IFERROR(ROUND(Z34/U34,$H$1),"-")</f>
        <v>455</v>
      </c>
      <c r="AB34" s="198">
        <f t="shared" ref="AB34" si="181">IFERROR(ROUND(EL34/U34,$H$1),"-")</f>
        <v>798</v>
      </c>
      <c r="AC34" s="198">
        <f t="shared" si="12"/>
        <v>32413614</v>
      </c>
      <c r="AD34" s="198">
        <f t="shared" ref="AD34" si="182">IFERROR(ROUND(AC34/V34,$H$1),"-")</f>
        <v>674</v>
      </c>
      <c r="AE34" s="198">
        <f t="shared" ref="AE34" si="183">IFERROR(ROUND(EM34/V34,$H$1),"-")</f>
        <v>1247</v>
      </c>
      <c r="AF34" s="198">
        <f t="shared" si="15"/>
        <v>756491150</v>
      </c>
      <c r="AG34" s="198">
        <f t="shared" ref="AG34" si="184">IFERROR(ROUND(AF34/W34,$H$1),"-")</f>
        <v>1688</v>
      </c>
      <c r="AH34" s="198">
        <f t="shared" ref="AH34" si="185">IFERROR(ROUND(EN34/W34,$H$1),"-")</f>
        <v>3537</v>
      </c>
      <c r="AI34" s="198">
        <f t="shared" si="18"/>
        <v>812142862</v>
      </c>
      <c r="AJ34" s="198">
        <f t="shared" ref="AJ34" si="186">IFERROR(ROUND(AI34/X34,$H$1),"-")</f>
        <v>5476</v>
      </c>
      <c r="AK34" s="198">
        <f t="shared" ref="AK34" si="187">IFERROR(ROUND(EO34/X34,$H$1),"-")</f>
        <v>13242</v>
      </c>
      <c r="AL34" s="198">
        <f t="shared" si="21"/>
        <v>77073003</v>
      </c>
      <c r="AM34" s="198">
        <f t="shared" ref="AM34" si="188">IFERROR(ROUND(AL34/Y34,$H$1),"-")</f>
        <v>5919</v>
      </c>
      <c r="AN34" s="198">
        <f t="shared" ref="AN34" si="189">IFERROR(ROUND(EP34/Y34,$H$1),"-")</f>
        <v>13655</v>
      </c>
      <c r="AO34" s="198">
        <f t="shared" si="134"/>
        <v>58735</v>
      </c>
      <c r="AP34" s="198">
        <f t="shared" si="134"/>
        <v>4348</v>
      </c>
      <c r="AQ34" s="198">
        <f t="shared" si="134"/>
        <v>17600</v>
      </c>
      <c r="AR34" s="198">
        <f t="shared" si="134"/>
        <v>17855</v>
      </c>
      <c r="AS34" s="198">
        <f t="shared" si="134"/>
        <v>6685</v>
      </c>
      <c r="AT34" s="198">
        <f t="shared" si="134"/>
        <v>30102</v>
      </c>
      <c r="AU34" s="198">
        <f t="shared" si="134"/>
        <v>7325</v>
      </c>
      <c r="AV34" s="198">
        <f t="shared" si="134"/>
        <v>448886</v>
      </c>
      <c r="AW34" s="198">
        <f t="shared" si="134"/>
        <v>42216</v>
      </c>
      <c r="AX34" s="198">
        <f t="shared" si="134"/>
        <v>240457</v>
      </c>
      <c r="AY34" s="198">
        <f t="shared" si="135"/>
        <v>731559</v>
      </c>
      <c r="AZ34" s="198">
        <f t="shared" si="135"/>
        <v>148190</v>
      </c>
      <c r="BA34" s="198">
        <f t="shared" si="135"/>
        <v>113610</v>
      </c>
      <c r="BB34" s="198">
        <f t="shared" si="135"/>
        <v>95587</v>
      </c>
      <c r="BC34" s="198">
        <f t="shared" si="135"/>
        <v>74325</v>
      </c>
      <c r="BD34" s="198">
        <f t="shared" si="135"/>
        <v>622645</v>
      </c>
      <c r="BE34" s="198">
        <f t="shared" si="135"/>
        <v>487863</v>
      </c>
      <c r="BF34" s="198">
        <f t="shared" si="135"/>
        <v>255186</v>
      </c>
      <c r="BG34" s="198">
        <f t="shared" si="135"/>
        <v>161014</v>
      </c>
      <c r="BH34" s="198">
        <f t="shared" si="135"/>
        <v>19842</v>
      </c>
      <c r="BI34" s="198">
        <f t="shared" si="135"/>
        <v>14077</v>
      </c>
      <c r="BJ34" s="198">
        <f t="shared" si="135"/>
        <v>856</v>
      </c>
      <c r="BK34" s="198">
        <f t="shared" si="135"/>
        <v>484906</v>
      </c>
      <c r="BL34" s="198">
        <f t="shared" ref="BL34" si="190">IFERROR(ROUND(BK34/BJ34,$H$1),"-")</f>
        <v>566</v>
      </c>
      <c r="BM34" s="198">
        <f t="shared" ref="BM34" si="191">IFERROR(ROUND(EQ34/BJ34,$H$1),"-")</f>
        <v>958</v>
      </c>
      <c r="BN34" s="198">
        <f t="shared" si="28"/>
        <v>551</v>
      </c>
      <c r="BO34" s="198">
        <f t="shared" si="28"/>
        <v>282240</v>
      </c>
      <c r="BP34" s="198">
        <f t="shared" ref="BP34" si="192">IFERROR(ROUND(BO34/BN34,$H$1),"-")</f>
        <v>512</v>
      </c>
      <c r="BQ34" s="198">
        <f t="shared" ref="BQ34" si="193">IFERROR(ROUND(ER34/BN34,$H$1),"-")</f>
        <v>992</v>
      </c>
      <c r="BR34" s="198">
        <f t="shared" si="31"/>
        <v>68825</v>
      </c>
      <c r="BS34" s="198">
        <f t="shared" si="31"/>
        <v>31202077</v>
      </c>
      <c r="BT34" s="198">
        <f t="shared" ref="BT34" si="194">IFERROR(ROUND(BS34/BR34,$H$1),"-")</f>
        <v>453</v>
      </c>
      <c r="BU34" s="198">
        <f t="shared" ref="BU34" si="195">IFERROR(ROUND(ES34/BR34,$H$1),"-")</f>
        <v>794</v>
      </c>
      <c r="BV34" s="198">
        <f t="shared" si="34"/>
        <v>35084</v>
      </c>
      <c r="BW34" s="198">
        <f t="shared" si="34"/>
        <v>56689358</v>
      </c>
      <c r="BX34" s="198">
        <f t="shared" ref="BX34" si="196">IFERROR(ROUND(BW34/BV34,$H$1),"-")</f>
        <v>1616</v>
      </c>
      <c r="BY34" s="198">
        <f t="shared" ref="BY34" si="197">IFERROR(ROUND(ET34/BV34,$H$1),"-")</f>
        <v>3246</v>
      </c>
      <c r="BZ34" s="198">
        <f t="shared" si="37"/>
        <v>9420</v>
      </c>
      <c r="CA34" s="198">
        <f t="shared" si="37"/>
        <v>15405524</v>
      </c>
      <c r="CB34" s="198">
        <f t="shared" ref="CB34" si="198">IFERROR(ROUND(CA34/BZ34,$H$1),"-")</f>
        <v>1635</v>
      </c>
      <c r="CC34" s="198">
        <f t="shared" ref="CC34" si="199">IFERROR(ROUND(EU34/BZ34,$H$1),"-")</f>
        <v>3543</v>
      </c>
      <c r="CD34" s="198">
        <f t="shared" si="40"/>
        <v>403640</v>
      </c>
      <c r="CE34" s="198">
        <f t="shared" si="40"/>
        <v>684396268</v>
      </c>
      <c r="CF34" s="198">
        <f t="shared" ref="CF34" si="200">IFERROR(ROUND(CE34/CD34,$H$1),"-")</f>
        <v>1696</v>
      </c>
      <c r="CG34" s="198">
        <f t="shared" ref="CG34" si="201">IFERROR(ROUND(EV34/CD34,$H$1),"-")</f>
        <v>3563</v>
      </c>
      <c r="CH34" s="198">
        <f t="shared" si="43"/>
        <v>16372</v>
      </c>
      <c r="CI34" s="198">
        <f t="shared" si="43"/>
        <v>97159904</v>
      </c>
      <c r="CJ34" s="198">
        <f t="shared" ref="CJ34" si="202">IFERROR(ROUND(CI34/CH34,$H$1),"-")</f>
        <v>5935</v>
      </c>
      <c r="CK34" s="198">
        <f t="shared" ref="CK34" si="203">IFERROR(ROUND(EW34/CH34,$H$1),"-")</f>
        <v>12836</v>
      </c>
      <c r="CL34" s="198">
        <f t="shared" si="46"/>
        <v>6581</v>
      </c>
      <c r="CM34" s="198">
        <f t="shared" si="46"/>
        <v>39567859</v>
      </c>
      <c r="CN34" s="198">
        <f t="shared" ref="CN34" si="204">IFERROR(ROUND(CM34/CL34,$H$1),"-")</f>
        <v>6012</v>
      </c>
      <c r="CO34" s="198">
        <f t="shared" ref="CO34" si="205">IFERROR(ROUND(EX34/CL34,$H$1),"-")</f>
        <v>13615</v>
      </c>
      <c r="CP34" s="198">
        <f t="shared" si="49"/>
        <v>11741</v>
      </c>
      <c r="CQ34" s="198">
        <f t="shared" si="49"/>
        <v>104005912</v>
      </c>
      <c r="CR34" s="198">
        <f t="shared" ref="CR34" si="206">IFERROR(ROUND(CQ34/CP34,$H$1),"-")</f>
        <v>8858</v>
      </c>
      <c r="CS34" s="198">
        <f t="shared" ref="CS34" si="207">IFERROR(ROUND(EY34/CP34,$H$1),"-")</f>
        <v>18752</v>
      </c>
      <c r="CT34" s="198">
        <f t="shared" si="52"/>
        <v>2982</v>
      </c>
      <c r="CU34" s="198">
        <f t="shared" si="52"/>
        <v>25817812</v>
      </c>
      <c r="CV34" s="198">
        <f t="shared" ref="CV34" si="208">IFERROR(ROUND(CU34/CT34,$H$1),"-")</f>
        <v>8658</v>
      </c>
      <c r="CW34" s="198">
        <f t="shared" ref="CW34" si="209">IFERROR(ROUND(EZ34/CT34,$H$1),"-")</f>
        <v>19745</v>
      </c>
      <c r="CX34" s="198">
        <f t="shared" si="55"/>
        <v>3387</v>
      </c>
      <c r="CY34" s="198">
        <f t="shared" si="55"/>
        <v>1047953</v>
      </c>
      <c r="CZ34" s="198">
        <f t="shared" ref="CZ34" si="210">IFERROR(ROUND(CY34/CX34,$H$1),"-")</f>
        <v>309</v>
      </c>
      <c r="DA34" s="198">
        <f t="shared" ref="DA34" si="211">IFERROR(ROUND(FB34/CX34,$H$1),"-")</f>
        <v>530</v>
      </c>
      <c r="DB34" s="198">
        <f t="shared" si="58"/>
        <v>41862</v>
      </c>
      <c r="DC34" s="198">
        <f t="shared" si="58"/>
        <v>1814545</v>
      </c>
      <c r="DD34" s="198">
        <f t="shared" ref="DD34" si="212">IFERROR(ROUND(DC34/DB34,$H$1),"-")</f>
        <v>43</v>
      </c>
      <c r="DE34" s="198">
        <f t="shared" ref="DE34" si="213">IFERROR(ROUND(FC34/DB34,$H$1),"-")</f>
        <v>82</v>
      </c>
      <c r="DF34" s="198">
        <f t="shared" si="61"/>
        <v>738</v>
      </c>
      <c r="DG34" s="198">
        <f t="shared" si="61"/>
        <v>1259194</v>
      </c>
      <c r="DH34" s="198">
        <f t="shared" ref="DH34" si="214">IFERROR(ROUND(DG34/DF34,$H$1),"-")</f>
        <v>1706</v>
      </c>
      <c r="DI34" s="198">
        <f t="shared" ref="DI34" si="215">IFERROR(ROUND(FA34/DF34,$H$1),"-")</f>
        <v>3419</v>
      </c>
      <c r="DJ34" s="198">
        <f t="shared" si="164"/>
        <v>628</v>
      </c>
      <c r="DK34" s="198">
        <f t="shared" si="164"/>
        <v>1913</v>
      </c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202"/>
      <c r="EC34" s="198">
        <f t="shared" ref="EC34" si="216">MONTH(1&amp;C34)</f>
        <v>12</v>
      </c>
      <c r="ED34" s="199">
        <f t="shared" ref="ED34" si="217">LEFT($B34,4)+IF(EC34&lt;4,1,0)</f>
        <v>2019</v>
      </c>
      <c r="EE34" s="200">
        <f t="shared" ref="EE34" si="218">DATE(LEFT($B34,4)+IF(EC34&lt;4,1,0),EC34,1)</f>
        <v>43800</v>
      </c>
      <c r="EF34" s="196">
        <f t="shared" ref="EF34" si="219">DAY(DATE(LEFT($B34,4)+IF(EC34&lt;4,1,0),$EC34+1,1)-1)</f>
        <v>31</v>
      </c>
      <c r="EG34" s="195"/>
      <c r="EH34" s="198">
        <f t="shared" si="139"/>
        <v>970120</v>
      </c>
      <c r="EI34" s="198">
        <f t="shared" si="139"/>
        <v>18214973</v>
      </c>
      <c r="EJ34" s="198">
        <f t="shared" si="139"/>
        <v>38053932</v>
      </c>
      <c r="EK34" s="198">
        <f t="shared" si="139"/>
        <v>83071439</v>
      </c>
      <c r="EL34" s="198">
        <f t="shared" si="139"/>
        <v>56075704</v>
      </c>
      <c r="EM34" s="198">
        <f t="shared" si="139"/>
        <v>59962071</v>
      </c>
      <c r="EN34" s="198">
        <f t="shared" si="139"/>
        <v>1585292024</v>
      </c>
      <c r="EO34" s="198">
        <f t="shared" si="139"/>
        <v>1963927560</v>
      </c>
      <c r="EP34" s="198">
        <f t="shared" si="139"/>
        <v>177803816</v>
      </c>
      <c r="EQ34" s="198">
        <f t="shared" si="139"/>
        <v>819855</v>
      </c>
      <c r="ER34" s="198">
        <f t="shared" si="140"/>
        <v>546339</v>
      </c>
      <c r="ES34" s="198">
        <f t="shared" si="140"/>
        <v>54675618</v>
      </c>
      <c r="ET34" s="198">
        <f t="shared" si="140"/>
        <v>113898755</v>
      </c>
      <c r="EU34" s="198">
        <f t="shared" si="140"/>
        <v>33374312</v>
      </c>
      <c r="EV34" s="198">
        <f t="shared" si="140"/>
        <v>1438252009</v>
      </c>
      <c r="EW34" s="198">
        <f t="shared" si="140"/>
        <v>210158368</v>
      </c>
      <c r="EX34" s="198">
        <f t="shared" si="140"/>
        <v>89601764</v>
      </c>
      <c r="EY34" s="198">
        <f t="shared" si="140"/>
        <v>220165142</v>
      </c>
      <c r="EZ34" s="198">
        <f t="shared" si="140"/>
        <v>58880393</v>
      </c>
      <c r="FA34" s="198">
        <f t="shared" si="140"/>
        <v>2522967</v>
      </c>
      <c r="FB34" s="198">
        <f t="shared" si="141"/>
        <v>1793824</v>
      </c>
      <c r="FC34" s="198">
        <f t="shared" si="141"/>
        <v>3413897</v>
      </c>
      <c r="FD34" s="198">
        <f t="shared" si="141"/>
        <v>0</v>
      </c>
      <c r="FE34" s="198">
        <f t="shared" si="141"/>
        <v>0</v>
      </c>
      <c r="FF34" s="198">
        <f t="shared" si="141"/>
        <v>0</v>
      </c>
      <c r="FG34" s="198">
        <f t="shared" si="141"/>
        <v>0</v>
      </c>
      <c r="FH34" s="191"/>
      <c r="FJ34" s="256"/>
      <c r="FK34" s="256"/>
      <c r="FL34" s="256"/>
      <c r="FM34" s="256"/>
    </row>
    <row r="35" spans="1:169" s="257" customFormat="1" x14ac:dyDescent="0.2">
      <c r="A35" s="263" t="str">
        <f t="shared" ref="A35" si="220">B35&amp;C35&amp;D35</f>
        <v>2019-20JANUARYENG</v>
      </c>
      <c r="B35" s="257" t="str">
        <f t="shared" si="104"/>
        <v>2019-20</v>
      </c>
      <c r="C35" s="257" t="s">
        <v>767</v>
      </c>
      <c r="D35" s="264" t="str">
        <f t="shared" si="84"/>
        <v>ENG</v>
      </c>
      <c r="F35" s="264" t="str">
        <f t="shared" ref="F35" si="221">D35</f>
        <v>ENG</v>
      </c>
      <c r="H35" s="198">
        <f t="shared" si="3"/>
        <v>1000827</v>
      </c>
      <c r="I35" s="198">
        <f t="shared" si="3"/>
        <v>724594</v>
      </c>
      <c r="J35" s="198">
        <f t="shared" si="3"/>
        <v>2610647</v>
      </c>
      <c r="K35" s="198">
        <f t="shared" ref="K35" si="222">IFERROR(ROUND(J35/I35,$H$1),"-")</f>
        <v>4</v>
      </c>
      <c r="L35" s="198">
        <f t="shared" ref="L35" si="223">IFERROR(ROUND(EH35/I35,$H$1),"-")</f>
        <v>1</v>
      </c>
      <c r="M35" s="198">
        <f t="shared" ref="M35" si="224">IFERROR(ROUND(EI35/I35,$H$1),"-")</f>
        <v>2</v>
      </c>
      <c r="N35" s="198">
        <f t="shared" ref="N35" si="225">IFERROR(ROUND(EJ35/I35,$H$1),"-")</f>
        <v>14</v>
      </c>
      <c r="O35" s="198">
        <f t="shared" ref="O35" si="226">IFERROR(ROUND(EK35/I35,$H$1),"-")</f>
        <v>63</v>
      </c>
      <c r="P35" s="198" t="s">
        <v>717</v>
      </c>
      <c r="Q35" s="198">
        <f t="shared" si="133"/>
        <v>3455</v>
      </c>
      <c r="R35" s="198">
        <f t="shared" si="133"/>
        <v>19866</v>
      </c>
      <c r="S35" s="198">
        <f t="shared" si="133"/>
        <v>18091</v>
      </c>
      <c r="T35" s="198">
        <f t="shared" si="133"/>
        <v>750238</v>
      </c>
      <c r="U35" s="198">
        <f t="shared" si="133"/>
        <v>60771</v>
      </c>
      <c r="V35" s="198">
        <f t="shared" si="133"/>
        <v>40826</v>
      </c>
      <c r="W35" s="198">
        <f t="shared" si="133"/>
        <v>407485</v>
      </c>
      <c r="X35" s="198">
        <f t="shared" si="133"/>
        <v>158437</v>
      </c>
      <c r="Y35" s="198">
        <f t="shared" si="133"/>
        <v>13597</v>
      </c>
      <c r="Z35" s="198">
        <f t="shared" si="133"/>
        <v>26008589</v>
      </c>
      <c r="AA35" s="198">
        <f t="shared" ref="AA35" si="227">IFERROR(ROUND(Z35/U35,$H$1),"-")</f>
        <v>428</v>
      </c>
      <c r="AB35" s="198">
        <f t="shared" ref="AB35" si="228">IFERROR(ROUND(EL35/U35,$H$1),"-")</f>
        <v>750</v>
      </c>
      <c r="AC35" s="198">
        <f t="shared" si="12"/>
        <v>25349554</v>
      </c>
      <c r="AD35" s="198">
        <f t="shared" ref="AD35" si="229">IFERROR(ROUND(AC35/V35,$H$1),"-")</f>
        <v>621</v>
      </c>
      <c r="AE35" s="198">
        <f t="shared" ref="AE35" si="230">IFERROR(ROUND(EM35/V35,$H$1),"-")</f>
        <v>1152</v>
      </c>
      <c r="AF35" s="198">
        <f t="shared" si="15"/>
        <v>515402993</v>
      </c>
      <c r="AG35" s="198">
        <f t="shared" ref="AG35" si="231">IFERROR(ROUND(AF35/W35,$H$1),"-")</f>
        <v>1265</v>
      </c>
      <c r="AH35" s="198">
        <f t="shared" ref="AH35" si="232">IFERROR(ROUND(EN35/W35,$H$1),"-")</f>
        <v>2575</v>
      </c>
      <c r="AI35" s="198">
        <f t="shared" si="18"/>
        <v>547286975</v>
      </c>
      <c r="AJ35" s="198">
        <f t="shared" ref="AJ35" si="233">IFERROR(ROUND(AI35/X35,$H$1),"-")</f>
        <v>3454</v>
      </c>
      <c r="AK35" s="198">
        <f t="shared" ref="AK35" si="234">IFERROR(ROUND(EO35/X35,$H$1),"-")</f>
        <v>8071</v>
      </c>
      <c r="AL35" s="198">
        <f t="shared" si="21"/>
        <v>61192235</v>
      </c>
      <c r="AM35" s="198">
        <f t="shared" ref="AM35" si="235">IFERROR(ROUND(AL35/Y35,$H$1),"-")</f>
        <v>4500</v>
      </c>
      <c r="AN35" s="198">
        <f t="shared" ref="AN35" si="236">IFERROR(ROUND(EP35/Y35,$H$1),"-")</f>
        <v>10363</v>
      </c>
      <c r="AO35" s="198">
        <f t="shared" si="134"/>
        <v>48987</v>
      </c>
      <c r="AP35" s="198">
        <f t="shared" si="134"/>
        <v>2809</v>
      </c>
      <c r="AQ35" s="198">
        <f t="shared" si="134"/>
        <v>13562</v>
      </c>
      <c r="AR35" s="198">
        <f t="shared" si="134"/>
        <v>16266</v>
      </c>
      <c r="AS35" s="198">
        <f t="shared" si="134"/>
        <v>6391</v>
      </c>
      <c r="AT35" s="198">
        <f t="shared" si="134"/>
        <v>26225</v>
      </c>
      <c r="AU35" s="198">
        <f t="shared" si="134"/>
        <v>8289</v>
      </c>
      <c r="AV35" s="198">
        <f t="shared" si="134"/>
        <v>432951</v>
      </c>
      <c r="AW35" s="198">
        <f t="shared" si="134"/>
        <v>41727</v>
      </c>
      <c r="AX35" s="198">
        <f t="shared" si="134"/>
        <v>226573</v>
      </c>
      <c r="AY35" s="198">
        <f t="shared" si="135"/>
        <v>701251</v>
      </c>
      <c r="AZ35" s="198">
        <f t="shared" si="135"/>
        <v>129212</v>
      </c>
      <c r="BA35" s="198">
        <f t="shared" si="135"/>
        <v>99239</v>
      </c>
      <c r="BB35" s="198">
        <f t="shared" si="135"/>
        <v>85265</v>
      </c>
      <c r="BC35" s="198">
        <f t="shared" si="135"/>
        <v>66697</v>
      </c>
      <c r="BD35" s="198">
        <f t="shared" si="135"/>
        <v>551003</v>
      </c>
      <c r="BE35" s="198">
        <f t="shared" si="135"/>
        <v>441910</v>
      </c>
      <c r="BF35" s="198">
        <f t="shared" si="135"/>
        <v>260950</v>
      </c>
      <c r="BG35" s="198">
        <f t="shared" si="135"/>
        <v>170759</v>
      </c>
      <c r="BH35" s="198">
        <f t="shared" si="135"/>
        <v>20931</v>
      </c>
      <c r="BI35" s="198">
        <f t="shared" si="135"/>
        <v>14640</v>
      </c>
      <c r="BJ35" s="198">
        <f t="shared" si="135"/>
        <v>811</v>
      </c>
      <c r="BK35" s="198">
        <f t="shared" si="135"/>
        <v>432470</v>
      </c>
      <c r="BL35" s="198">
        <f t="shared" ref="BL35" si="237">IFERROR(ROUND(BK35/BJ35,$H$1),"-")</f>
        <v>533</v>
      </c>
      <c r="BM35" s="198">
        <f t="shared" ref="BM35" si="238">IFERROR(ROUND(EQ35/BJ35,$H$1),"-")</f>
        <v>929</v>
      </c>
      <c r="BN35" s="198">
        <f t="shared" si="28"/>
        <v>464</v>
      </c>
      <c r="BO35" s="198">
        <f t="shared" si="28"/>
        <v>223629</v>
      </c>
      <c r="BP35" s="198">
        <f t="shared" ref="BP35" si="239">IFERROR(ROUND(BO35/BN35,$H$1),"-")</f>
        <v>482</v>
      </c>
      <c r="BQ35" s="198">
        <f t="shared" ref="BQ35" si="240">IFERROR(ROUND(ER35/BN35,$H$1),"-")</f>
        <v>946</v>
      </c>
      <c r="BR35" s="198">
        <f t="shared" si="31"/>
        <v>59496</v>
      </c>
      <c r="BS35" s="198">
        <f t="shared" si="31"/>
        <v>25352490</v>
      </c>
      <c r="BT35" s="198">
        <f t="shared" ref="BT35" si="241">IFERROR(ROUND(BS35/BR35,$H$1),"-")</f>
        <v>426</v>
      </c>
      <c r="BU35" s="198">
        <f t="shared" ref="BU35" si="242">IFERROR(ROUND(ES35/BR35,$H$1),"-")</f>
        <v>747</v>
      </c>
      <c r="BV35" s="198">
        <f t="shared" si="34"/>
        <v>35318</v>
      </c>
      <c r="BW35" s="198">
        <f t="shared" si="34"/>
        <v>43506470</v>
      </c>
      <c r="BX35" s="198">
        <f t="shared" ref="BX35" si="243">IFERROR(ROUND(BW35/BV35,$H$1),"-")</f>
        <v>1232</v>
      </c>
      <c r="BY35" s="198">
        <f t="shared" ref="BY35" si="244">IFERROR(ROUND(ET35/BV35,$H$1),"-")</f>
        <v>2429</v>
      </c>
      <c r="BZ35" s="198">
        <f t="shared" si="37"/>
        <v>8945</v>
      </c>
      <c r="CA35" s="198">
        <f t="shared" si="37"/>
        <v>10836935</v>
      </c>
      <c r="CB35" s="198">
        <f t="shared" ref="CB35" si="245">IFERROR(ROUND(CA35/BZ35,$H$1),"-")</f>
        <v>1212</v>
      </c>
      <c r="CC35" s="198">
        <f t="shared" ref="CC35" si="246">IFERROR(ROUND(EU35/BZ35,$H$1),"-")</f>
        <v>2606</v>
      </c>
      <c r="CD35" s="198">
        <f t="shared" si="40"/>
        <v>363222</v>
      </c>
      <c r="CE35" s="198">
        <f t="shared" si="40"/>
        <v>461059588</v>
      </c>
      <c r="CF35" s="198">
        <f t="shared" ref="CF35" si="247">IFERROR(ROUND(CE35/CD35,$H$1),"-")</f>
        <v>1269</v>
      </c>
      <c r="CG35" s="198">
        <f t="shared" ref="CG35" si="248">IFERROR(ROUND(EV35/CD35,$H$1),"-")</f>
        <v>2589</v>
      </c>
      <c r="CH35" s="198">
        <f t="shared" si="43"/>
        <v>18943</v>
      </c>
      <c r="CI35" s="198">
        <f t="shared" si="43"/>
        <v>81978289</v>
      </c>
      <c r="CJ35" s="198">
        <f t="shared" ref="CJ35" si="249">IFERROR(ROUND(CI35/CH35,$H$1),"-")</f>
        <v>4328</v>
      </c>
      <c r="CK35" s="198">
        <f t="shared" ref="CK35" si="250">IFERROR(ROUND(EW35/CH35,$H$1),"-")</f>
        <v>9268</v>
      </c>
      <c r="CL35" s="198">
        <f t="shared" si="46"/>
        <v>7153</v>
      </c>
      <c r="CM35" s="198">
        <f t="shared" si="46"/>
        <v>29736445</v>
      </c>
      <c r="CN35" s="198">
        <f t="shared" ref="CN35" si="251">IFERROR(ROUND(CM35/CL35,$H$1),"-")</f>
        <v>4157</v>
      </c>
      <c r="CO35" s="198">
        <f t="shared" ref="CO35" si="252">IFERROR(ROUND(EX35/CL35,$H$1),"-")</f>
        <v>9532</v>
      </c>
      <c r="CP35" s="198">
        <f t="shared" si="49"/>
        <v>14153</v>
      </c>
      <c r="CQ35" s="198">
        <f t="shared" si="49"/>
        <v>98419497</v>
      </c>
      <c r="CR35" s="198">
        <f t="shared" ref="CR35" si="253">IFERROR(ROUND(CQ35/CP35,$H$1),"-")</f>
        <v>6954</v>
      </c>
      <c r="CS35" s="198">
        <f t="shared" ref="CS35" si="254">IFERROR(ROUND(EY35/CP35,$H$1),"-")</f>
        <v>15041</v>
      </c>
      <c r="CT35" s="198">
        <f t="shared" si="52"/>
        <v>3143</v>
      </c>
      <c r="CU35" s="198">
        <f t="shared" si="52"/>
        <v>20121978</v>
      </c>
      <c r="CV35" s="198">
        <f t="shared" ref="CV35" si="255">IFERROR(ROUND(CU35/CT35,$H$1),"-")</f>
        <v>6402</v>
      </c>
      <c r="CW35" s="198">
        <f t="shared" ref="CW35" si="256">IFERROR(ROUND(EZ35/CT35,$H$1),"-")</f>
        <v>14905</v>
      </c>
      <c r="CX35" s="198">
        <f t="shared" si="55"/>
        <v>3042</v>
      </c>
      <c r="CY35" s="198">
        <f t="shared" si="55"/>
        <v>923514</v>
      </c>
      <c r="CZ35" s="198">
        <f t="shared" ref="CZ35" si="257">IFERROR(ROUND(CY35/CX35,$H$1),"-")</f>
        <v>304</v>
      </c>
      <c r="DA35" s="198">
        <f t="shared" ref="DA35" si="258">IFERROR(ROUND(FB35/CX35,$H$1),"-")</f>
        <v>514</v>
      </c>
      <c r="DB35" s="198">
        <f t="shared" si="58"/>
        <v>36940</v>
      </c>
      <c r="DC35" s="198">
        <f t="shared" si="58"/>
        <v>1470897</v>
      </c>
      <c r="DD35" s="198">
        <f t="shared" ref="DD35" si="259">IFERROR(ROUND(DC35/DB35,$H$1),"-")</f>
        <v>40</v>
      </c>
      <c r="DE35" s="198">
        <f t="shared" ref="DE35" si="260">IFERROR(ROUND(FC35/DB35,$H$1),"-")</f>
        <v>71</v>
      </c>
      <c r="DF35" s="198">
        <f t="shared" si="61"/>
        <v>847</v>
      </c>
      <c r="DG35" s="198">
        <f t="shared" si="61"/>
        <v>1180088</v>
      </c>
      <c r="DH35" s="198">
        <f t="shared" ref="DH35" si="261">IFERROR(ROUND(DG35/DF35,$H$1),"-")</f>
        <v>1393</v>
      </c>
      <c r="DI35" s="198">
        <f t="shared" ref="DI35" si="262">IFERROR(ROUND(FA35/DF35,$H$1),"-")</f>
        <v>2859</v>
      </c>
      <c r="DJ35" s="198">
        <f t="shared" si="164"/>
        <v>749</v>
      </c>
      <c r="DK35" s="198">
        <f t="shared" si="164"/>
        <v>2650</v>
      </c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202"/>
      <c r="EC35" s="198">
        <f t="shared" ref="EC35" si="263">MONTH(1&amp;C35)</f>
        <v>1</v>
      </c>
      <c r="ED35" s="199">
        <f t="shared" ref="ED35" si="264">LEFT($B35,4)+IF(EC35&lt;4,1,0)</f>
        <v>2020</v>
      </c>
      <c r="EE35" s="200">
        <f t="shared" ref="EE35" si="265">DATE(LEFT($B35,4)+IF(EC35&lt;4,1,0),EC35,1)</f>
        <v>43831</v>
      </c>
      <c r="EF35" s="196">
        <f t="shared" ref="EF35" si="266">DAY(DATE(LEFT($B35,4)+IF(EC35&lt;4,1,0),$EC35+1,1)-1)</f>
        <v>31</v>
      </c>
      <c r="EG35" s="195"/>
      <c r="EH35" s="198">
        <f t="shared" si="139"/>
        <v>827045</v>
      </c>
      <c r="EI35" s="198">
        <f t="shared" si="139"/>
        <v>1710238</v>
      </c>
      <c r="EJ35" s="198">
        <f t="shared" si="139"/>
        <v>9976812</v>
      </c>
      <c r="EK35" s="198">
        <f t="shared" si="139"/>
        <v>45414758</v>
      </c>
      <c r="EL35" s="198">
        <f t="shared" si="139"/>
        <v>45575283</v>
      </c>
      <c r="EM35" s="198">
        <f t="shared" si="139"/>
        <v>47033990</v>
      </c>
      <c r="EN35" s="198">
        <f t="shared" si="139"/>
        <v>1049471134</v>
      </c>
      <c r="EO35" s="198">
        <f t="shared" si="139"/>
        <v>1278810782</v>
      </c>
      <c r="EP35" s="198">
        <f t="shared" si="139"/>
        <v>140902412</v>
      </c>
      <c r="EQ35" s="198">
        <f t="shared" si="139"/>
        <v>753116</v>
      </c>
      <c r="ER35" s="198">
        <f t="shared" si="140"/>
        <v>439049</v>
      </c>
      <c r="ES35" s="198">
        <f t="shared" si="140"/>
        <v>44417688</v>
      </c>
      <c r="ET35" s="198">
        <f t="shared" si="140"/>
        <v>85804761</v>
      </c>
      <c r="EU35" s="198">
        <f t="shared" si="140"/>
        <v>23314812</v>
      </c>
      <c r="EV35" s="198">
        <f t="shared" si="140"/>
        <v>940541785</v>
      </c>
      <c r="EW35" s="198">
        <f t="shared" si="140"/>
        <v>175570043</v>
      </c>
      <c r="EX35" s="198">
        <f t="shared" si="140"/>
        <v>68181839</v>
      </c>
      <c r="EY35" s="198">
        <f t="shared" si="140"/>
        <v>212878678</v>
      </c>
      <c r="EZ35" s="198">
        <f t="shared" si="140"/>
        <v>46846632</v>
      </c>
      <c r="FA35" s="198">
        <f t="shared" si="140"/>
        <v>2421927</v>
      </c>
      <c r="FB35" s="198">
        <f t="shared" si="141"/>
        <v>1564249</v>
      </c>
      <c r="FC35" s="198">
        <f t="shared" si="141"/>
        <v>2628297</v>
      </c>
      <c r="FD35" s="198">
        <f t="shared" si="141"/>
        <v>0</v>
      </c>
      <c r="FE35" s="198">
        <f t="shared" si="141"/>
        <v>0</v>
      </c>
      <c r="FF35" s="198">
        <f t="shared" si="141"/>
        <v>0</v>
      </c>
      <c r="FG35" s="198">
        <f t="shared" si="141"/>
        <v>0</v>
      </c>
      <c r="FH35" s="191"/>
      <c r="FJ35" s="256"/>
      <c r="FK35" s="256"/>
      <c r="FL35" s="256"/>
      <c r="FM35" s="256"/>
    </row>
    <row r="36" spans="1:169" s="257" customFormat="1" x14ac:dyDescent="0.2">
      <c r="A36" s="342"/>
      <c r="H36" s="201"/>
      <c r="I36" s="201"/>
      <c r="J36" s="201"/>
      <c r="K36" s="201"/>
      <c r="L36" s="201"/>
      <c r="M36" s="201"/>
      <c r="N36" s="201"/>
      <c r="O36" s="201"/>
      <c r="P36" s="201" t="s">
        <v>717</v>
      </c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2"/>
      <c r="EC36" s="201"/>
      <c r="ED36" s="201"/>
      <c r="EE36" s="201"/>
      <c r="EF36" s="189"/>
      <c r="EG36" s="195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7"/>
      <c r="FI36" s="256"/>
      <c r="FJ36" s="256"/>
      <c r="FK36" s="256"/>
      <c r="FL36" s="256"/>
      <c r="FM36" s="256"/>
    </row>
    <row r="37" spans="1:169" s="257" customFormat="1" x14ac:dyDescent="0.2">
      <c r="A37" s="272" t="str">
        <f>B37&amp;C37&amp;D37</f>
        <v>2017-18AUGUSTY63</v>
      </c>
      <c r="B37" s="273" t="s">
        <v>648</v>
      </c>
      <c r="C37" s="273" t="s">
        <v>649</v>
      </c>
      <c r="D37" s="343" t="str">
        <f>FK8</f>
        <v>Y63</v>
      </c>
      <c r="E37" s="343" t="str">
        <f>FM8</f>
        <v>North East and Yorkshire</v>
      </c>
      <c r="F37" s="274" t="str">
        <f t="shared" ref="F37:F230" si="267">D37</f>
        <v>Y63</v>
      </c>
      <c r="G37" s="273"/>
      <c r="H37" s="203">
        <f t="shared" ref="H37:J66" si="268">SUMIFS(H$255:H$1524,$B$255:$B$1524,$B37,$C$255:$C$1524,$C37,$D$255:$D$1524,$D37)</f>
        <v>0</v>
      </c>
      <c r="I37" s="203">
        <f t="shared" si="268"/>
        <v>0</v>
      </c>
      <c r="J37" s="203">
        <f t="shared" si="268"/>
        <v>0</v>
      </c>
      <c r="K37" s="198" t="str">
        <f t="shared" ref="K37:K64" si="269">IFERROR(ROUND(J37/I37,$H$1),"-")</f>
        <v>-</v>
      </c>
      <c r="L37" s="198" t="str">
        <f t="shared" ref="L37:L64" si="270">IFERROR(ROUND(EH37/I37,$H$1),"-")</f>
        <v>-</v>
      </c>
      <c r="M37" s="198" t="str">
        <f t="shared" ref="M37:M64" si="271">IFERROR(ROUND(EI37/I37,$H$1),"-")</f>
        <v>-</v>
      </c>
      <c r="N37" s="198" t="str">
        <f t="shared" ref="N37:N64" si="272">IFERROR(ROUND(EJ37/I37,$H$1),"-")</f>
        <v>-</v>
      </c>
      <c r="O37" s="198" t="str">
        <f t="shared" ref="O37:O64" si="273">IFERROR(ROUND(EK37/I37,$H$1),"-")</f>
        <v>-</v>
      </c>
      <c r="P37" s="198" t="s">
        <v>717</v>
      </c>
      <c r="Q37" s="203">
        <f t="shared" ref="Q37:Z46" si="274">SUMIFS(Q$255:Q$1524,$B$255:$B$1524,$B37,$C$255:$C$1524,$C37,$D$255:$D$1524,$D37)</f>
        <v>0</v>
      </c>
      <c r="R37" s="203">
        <f t="shared" si="274"/>
        <v>0</v>
      </c>
      <c r="S37" s="203">
        <f t="shared" si="274"/>
        <v>0</v>
      </c>
      <c r="T37" s="203">
        <f t="shared" si="274"/>
        <v>0</v>
      </c>
      <c r="U37" s="203">
        <f t="shared" si="274"/>
        <v>0</v>
      </c>
      <c r="V37" s="203">
        <f t="shared" si="274"/>
        <v>0</v>
      </c>
      <c r="W37" s="203">
        <f t="shared" si="274"/>
        <v>0</v>
      </c>
      <c r="X37" s="203">
        <f t="shared" si="274"/>
        <v>0</v>
      </c>
      <c r="Y37" s="203">
        <f t="shared" si="274"/>
        <v>0</v>
      </c>
      <c r="Z37" s="203">
        <f t="shared" si="274"/>
        <v>0</v>
      </c>
      <c r="AA37" s="198" t="str">
        <f t="shared" ref="AA37:AA64" si="275">IFERROR(ROUND(Z37/U37,$H$1),"-")</f>
        <v>-</v>
      </c>
      <c r="AB37" s="198" t="str">
        <f t="shared" ref="AB37:AB64" si="276">IFERROR(ROUND(EL37/U37,$H$1),"-")</f>
        <v>-</v>
      </c>
      <c r="AC37" s="203">
        <f t="shared" ref="AC37:AC66" si="277">SUMIFS(AC$255:AC$1524,$B$255:$B$1524,$B37,$C$255:$C$1524,$C37,$D$255:$D$1524,$D37)</f>
        <v>0</v>
      </c>
      <c r="AD37" s="198" t="str">
        <f t="shared" ref="AD37:AD64" si="278">IFERROR(ROUND(AC37/V37,$H$1),"-")</f>
        <v>-</v>
      </c>
      <c r="AE37" s="198" t="str">
        <f t="shared" ref="AE37:AE64" si="279">IFERROR(ROUND(EM37/V37,$H$1),"-")</f>
        <v>-</v>
      </c>
      <c r="AF37" s="203">
        <f t="shared" ref="AF37:AF66" si="280">SUMIFS(AF$255:AF$1524,$B$255:$B$1524,$B37,$C$255:$C$1524,$C37,$D$255:$D$1524,$D37)</f>
        <v>0</v>
      </c>
      <c r="AG37" s="198" t="str">
        <f t="shared" ref="AG37:AG64" si="281">IFERROR(ROUND(AF37/W37,$H$1),"-")</f>
        <v>-</v>
      </c>
      <c r="AH37" s="198" t="str">
        <f t="shared" ref="AH37:AH64" si="282">IFERROR(ROUND(EN37/W37,$H$1),"-")</f>
        <v>-</v>
      </c>
      <c r="AI37" s="203">
        <f t="shared" ref="AI37:AI66" si="283">SUMIFS(AI$255:AI$1524,$B$255:$B$1524,$B37,$C$255:$C$1524,$C37,$D$255:$D$1524,$D37)</f>
        <v>0</v>
      </c>
      <c r="AJ37" s="198" t="str">
        <f t="shared" ref="AJ37:AJ64" si="284">IFERROR(ROUND(AI37/X37,$H$1),"-")</f>
        <v>-</v>
      </c>
      <c r="AK37" s="198" t="str">
        <f t="shared" ref="AK37:AK64" si="285">IFERROR(ROUND(EO37/X37,$H$1),"-")</f>
        <v>-</v>
      </c>
      <c r="AL37" s="203">
        <f t="shared" ref="AL37:AL66" si="286">SUMIFS(AL$255:AL$1524,$B$255:$B$1524,$B37,$C$255:$C$1524,$C37,$D$255:$D$1524,$D37)</f>
        <v>0</v>
      </c>
      <c r="AM37" s="198" t="str">
        <f t="shared" ref="AM37:AM64" si="287">IFERROR(ROUND(AL37/Y37,$H$1),"-")</f>
        <v>-</v>
      </c>
      <c r="AN37" s="198" t="str">
        <f t="shared" ref="AN37:AN64" si="288">IFERROR(ROUND(EP37/Y37,$H$1),"-")</f>
        <v>-</v>
      </c>
      <c r="AO37" s="203">
        <f t="shared" ref="AO37:AX46" si="289">SUMIFS(AO$255:AO$1524,$B$255:$B$1524,$B37,$C$255:$C$1524,$C37,$D$255:$D$1524,$D37)</f>
        <v>0</v>
      </c>
      <c r="AP37" s="203">
        <f t="shared" si="289"/>
        <v>0</v>
      </c>
      <c r="AQ37" s="203">
        <f t="shared" si="289"/>
        <v>0</v>
      </c>
      <c r="AR37" s="203">
        <f t="shared" si="289"/>
        <v>0</v>
      </c>
      <c r="AS37" s="203">
        <f t="shared" si="289"/>
        <v>0</v>
      </c>
      <c r="AT37" s="203">
        <f t="shared" si="289"/>
        <v>0</v>
      </c>
      <c r="AU37" s="203">
        <f t="shared" si="289"/>
        <v>0</v>
      </c>
      <c r="AV37" s="203">
        <f t="shared" si="289"/>
        <v>0</v>
      </c>
      <c r="AW37" s="203">
        <f t="shared" si="289"/>
        <v>0</v>
      </c>
      <c r="AX37" s="203">
        <f t="shared" si="289"/>
        <v>0</v>
      </c>
      <c r="AY37" s="203">
        <f t="shared" ref="AY37:BK46" si="290">SUMIFS(AY$255:AY$1524,$B$255:$B$1524,$B37,$C$255:$C$1524,$C37,$D$255:$D$1524,$D37)</f>
        <v>0</v>
      </c>
      <c r="AZ37" s="203">
        <f t="shared" si="290"/>
        <v>0</v>
      </c>
      <c r="BA37" s="203">
        <f t="shared" si="290"/>
        <v>0</v>
      </c>
      <c r="BB37" s="203">
        <f t="shared" si="290"/>
        <v>0</v>
      </c>
      <c r="BC37" s="203">
        <f t="shared" si="290"/>
        <v>0</v>
      </c>
      <c r="BD37" s="203">
        <f t="shared" si="290"/>
        <v>0</v>
      </c>
      <c r="BE37" s="203">
        <f t="shared" si="290"/>
        <v>0</v>
      </c>
      <c r="BF37" s="203">
        <f t="shared" si="290"/>
        <v>0</v>
      </c>
      <c r="BG37" s="203">
        <f t="shared" si="290"/>
        <v>0</v>
      </c>
      <c r="BH37" s="203">
        <f t="shared" si="290"/>
        <v>0</v>
      </c>
      <c r="BI37" s="203">
        <f t="shared" si="290"/>
        <v>0</v>
      </c>
      <c r="BJ37" s="203">
        <f t="shared" si="290"/>
        <v>0</v>
      </c>
      <c r="BK37" s="203">
        <f t="shared" si="290"/>
        <v>0</v>
      </c>
      <c r="BL37" s="198" t="str">
        <f t="shared" ref="BL37:BL64" si="291">IFERROR(ROUND(BK37/BJ37,$H$1),"-")</f>
        <v>-</v>
      </c>
      <c r="BM37" s="198" t="str">
        <f t="shared" ref="BM37:BM64" si="292">IFERROR(ROUND(EQ37/BJ37,$H$1),"-")</f>
        <v>-</v>
      </c>
      <c r="BN37" s="203">
        <f t="shared" ref="BN37:BO66" si="293">SUMIFS(BN$255:BN$1524,$B$255:$B$1524,$B37,$C$255:$C$1524,$C37,$D$255:$D$1524,$D37)</f>
        <v>0</v>
      </c>
      <c r="BO37" s="203">
        <f t="shared" si="293"/>
        <v>0</v>
      </c>
      <c r="BP37" s="198" t="str">
        <f t="shared" ref="BP37:BP64" si="294">IFERROR(ROUND(BO37/BN37,$H$1),"-")</f>
        <v>-</v>
      </c>
      <c r="BQ37" s="203" t="str">
        <f t="shared" ref="BQ37:BQ64" si="295">IFERROR(ROUND(ER37/BN37,$H$1),"-")</f>
        <v>-</v>
      </c>
      <c r="BR37" s="203">
        <f t="shared" ref="BR37:BS66" si="296">SUMIFS(BR$255:BR$1524,$B$255:$B$1524,$B37,$C$255:$C$1524,$C37,$D$255:$D$1524,$D37)</f>
        <v>0</v>
      </c>
      <c r="BS37" s="203">
        <f t="shared" si="296"/>
        <v>0</v>
      </c>
      <c r="BT37" s="198" t="str">
        <f t="shared" ref="BT37:BT64" si="297">IFERROR(ROUND(BS37/BR37,$H$1),"-")</f>
        <v>-</v>
      </c>
      <c r="BU37" s="203" t="str">
        <f t="shared" ref="BU37:BU64" si="298">IFERROR(ROUND(ES37/BR37,$H$1),"-")</f>
        <v>-</v>
      </c>
      <c r="BV37" s="203">
        <f t="shared" ref="BV37:BW66" si="299">SUMIFS(BV$255:BV$1524,$B$255:$B$1524,$B37,$C$255:$C$1524,$C37,$D$255:$D$1524,$D37)</f>
        <v>0</v>
      </c>
      <c r="BW37" s="203">
        <f t="shared" si="299"/>
        <v>0</v>
      </c>
      <c r="BX37" s="198" t="str">
        <f t="shared" ref="BX37:BX64" si="300">IFERROR(ROUND(BW37/BV37,$H$1),"-")</f>
        <v>-</v>
      </c>
      <c r="BY37" s="203" t="str">
        <f t="shared" ref="BY37:BY64" si="301">IFERROR(ROUND(ET37/BV37,$H$1),"-")</f>
        <v>-</v>
      </c>
      <c r="BZ37" s="203">
        <f t="shared" ref="BZ37:CA66" si="302">SUMIFS(BZ$255:BZ$1524,$B$255:$B$1524,$B37,$C$255:$C$1524,$C37,$D$255:$D$1524,$D37)</f>
        <v>0</v>
      </c>
      <c r="CA37" s="203">
        <f t="shared" si="302"/>
        <v>0</v>
      </c>
      <c r="CB37" s="198" t="str">
        <f t="shared" ref="CB37:CB64" si="303">IFERROR(ROUND(CA37/BZ37,$H$1),"-")</f>
        <v>-</v>
      </c>
      <c r="CC37" s="203" t="str">
        <f t="shared" ref="CC37:CC64" si="304">IFERROR(ROUND(EU37/BZ37,$H$1),"-")</f>
        <v>-</v>
      </c>
      <c r="CD37" s="203">
        <f t="shared" ref="CD37:CE66" si="305">SUMIFS(CD$255:CD$1524,$B$255:$B$1524,$B37,$C$255:$C$1524,$C37,$D$255:$D$1524,$D37)</f>
        <v>0</v>
      </c>
      <c r="CE37" s="203">
        <f t="shared" si="305"/>
        <v>0</v>
      </c>
      <c r="CF37" s="198" t="str">
        <f t="shared" ref="CF37:CF64" si="306">IFERROR(ROUND(CE37/CD37,$H$1),"-")</f>
        <v>-</v>
      </c>
      <c r="CG37" s="203" t="str">
        <f t="shared" ref="CG37:CG64" si="307">IFERROR(ROUND(EV37/CD37,$H$1),"-")</f>
        <v>-</v>
      </c>
      <c r="CH37" s="203">
        <f t="shared" ref="CH37:CI66" si="308">SUMIFS(CH$255:CH$1524,$B$255:$B$1524,$B37,$C$255:$C$1524,$C37,$D$255:$D$1524,$D37)</f>
        <v>0</v>
      </c>
      <c r="CI37" s="203">
        <f t="shared" si="308"/>
        <v>0</v>
      </c>
      <c r="CJ37" s="198" t="str">
        <f t="shared" ref="CJ37:CJ64" si="309">IFERROR(ROUND(CI37/CH37,$H$1),"-")</f>
        <v>-</v>
      </c>
      <c r="CK37" s="203" t="str">
        <f t="shared" ref="CK37:CK64" si="310">IFERROR(ROUND(EW37/CH37,$H$1),"-")</f>
        <v>-</v>
      </c>
      <c r="CL37" s="203">
        <f t="shared" ref="CL37:CM66" si="311">SUMIFS(CL$255:CL$1524,$B$255:$B$1524,$B37,$C$255:$C$1524,$C37,$D$255:$D$1524,$D37)</f>
        <v>0</v>
      </c>
      <c r="CM37" s="203">
        <f t="shared" si="311"/>
        <v>0</v>
      </c>
      <c r="CN37" s="198" t="str">
        <f t="shared" ref="CN37:CN64" si="312">IFERROR(ROUND(CM37/CL37,$H$1),"-")</f>
        <v>-</v>
      </c>
      <c r="CO37" s="203" t="str">
        <f t="shared" ref="CO37:CO64" si="313">IFERROR(ROUND(EX37/CL37,$H$1),"-")</f>
        <v>-</v>
      </c>
      <c r="CP37" s="203">
        <f t="shared" ref="CP37:CQ66" si="314">SUMIFS(CP$255:CP$1524,$B$255:$B$1524,$B37,$C$255:$C$1524,$C37,$D$255:$D$1524,$D37)</f>
        <v>0</v>
      </c>
      <c r="CQ37" s="203">
        <f t="shared" si="314"/>
        <v>0</v>
      </c>
      <c r="CR37" s="198" t="str">
        <f t="shared" ref="CR37:CR64" si="315">IFERROR(ROUND(CQ37/CP37,$H$1),"-")</f>
        <v>-</v>
      </c>
      <c r="CS37" s="203" t="str">
        <f t="shared" ref="CS37:CS64" si="316">IFERROR(ROUND(EY37/CP37,$H$1),"-")</f>
        <v>-</v>
      </c>
      <c r="CT37" s="203">
        <f t="shared" ref="CT37:CU66" si="317">SUMIFS(CT$255:CT$1524,$B$255:$B$1524,$B37,$C$255:$C$1524,$C37,$D$255:$D$1524,$D37)</f>
        <v>0</v>
      </c>
      <c r="CU37" s="203">
        <f t="shared" si="317"/>
        <v>0</v>
      </c>
      <c r="CV37" s="198" t="str">
        <f t="shared" ref="CV37:CV64" si="318">IFERROR(ROUND(CU37/CT37,$H$1),"-")</f>
        <v>-</v>
      </c>
      <c r="CW37" s="203" t="str">
        <f t="shared" ref="CW37:CW64" si="319">IFERROR(ROUND(EZ37/CT37,$H$1),"-")</f>
        <v>-</v>
      </c>
      <c r="CX37" s="203">
        <f t="shared" ref="CX37:CY66" si="320">SUMIFS(CX$255:CX$1524,$B$255:$B$1524,$B37,$C$255:$C$1524,$C37,$D$255:$D$1524,$D37)</f>
        <v>0</v>
      </c>
      <c r="CY37" s="203">
        <f t="shared" si="320"/>
        <v>0</v>
      </c>
      <c r="CZ37" s="198" t="str">
        <f t="shared" ref="CZ37:CZ64" si="321">IFERROR(ROUND(CY37/CX37,$H$1),"-")</f>
        <v>-</v>
      </c>
      <c r="DA37" s="198" t="str">
        <f t="shared" ref="DA37:DA64" si="322">IFERROR(ROUND(FB37/CX37,$H$1),"-")</f>
        <v>-</v>
      </c>
      <c r="DB37" s="203">
        <f t="shared" ref="DB37:DC66" si="323">SUMIFS(DB$255:DB$1524,$B$255:$B$1524,$B37,$C$255:$C$1524,$C37,$D$255:$D$1524,$D37)</f>
        <v>0</v>
      </c>
      <c r="DC37" s="203">
        <f t="shared" si="323"/>
        <v>0</v>
      </c>
      <c r="DD37" s="198" t="str">
        <f t="shared" ref="DD37:DD64" si="324">IFERROR(ROUND(DC37/DB37,$H$1),"-")</f>
        <v>-</v>
      </c>
      <c r="DE37" s="198" t="str">
        <f t="shared" ref="DE37:DE64" si="325">IFERROR(ROUND(FC37/DB37,$H$1),"-")</f>
        <v>-</v>
      </c>
      <c r="DF37" s="203">
        <f t="shared" ref="DF37:DG66" si="326">SUMIFS(DF$255:DF$1524,$B$255:$B$1524,$B37,$C$255:$C$1524,$C37,$D$255:$D$1524,$D37)</f>
        <v>0</v>
      </c>
      <c r="DG37" s="203">
        <f t="shared" si="326"/>
        <v>0</v>
      </c>
      <c r="DH37" s="198" t="str">
        <f t="shared" ref="DH37:DH64" si="327">IFERROR(ROUND(DG37/DF37,$H$1),"-")</f>
        <v>-</v>
      </c>
      <c r="DI37" s="198" t="str">
        <f t="shared" ref="DI37:DI64" si="328">IFERROR(ROUND(FA37/DF37,$H$1),"-")</f>
        <v>-</v>
      </c>
      <c r="DJ37" s="203">
        <f t="shared" ref="DJ37:DP46" si="329">SUMIFS(DJ$255:DJ$1524,$B$255:$B$1524,$B37,$C$255:$C$1524,$C37,$D$255:$D$1524,$D37)</f>
        <v>0</v>
      </c>
      <c r="DK37" s="203">
        <f t="shared" si="329"/>
        <v>0</v>
      </c>
      <c r="DL37" s="203">
        <f t="shared" si="329"/>
        <v>0</v>
      </c>
      <c r="DM37" s="203">
        <f t="shared" si="329"/>
        <v>0</v>
      </c>
      <c r="DN37" s="203">
        <f t="shared" si="329"/>
        <v>0</v>
      </c>
      <c r="DO37" s="203">
        <f t="shared" si="329"/>
        <v>0</v>
      </c>
      <c r="DP37" s="203">
        <f t="shared" si="329"/>
        <v>0</v>
      </c>
      <c r="DQ37" s="198" t="str">
        <f t="shared" ref="DQ37:DQ62" si="330">IFERROR(ROUND(DP37/DL37,$H$1),"-")</f>
        <v>-</v>
      </c>
      <c r="DR37" s="198" t="str">
        <f t="shared" ref="DR37:DR62" si="331">IFERROR(ROUND(FD37/DL37,$H$1),"-")</f>
        <v>-</v>
      </c>
      <c r="DS37" s="203">
        <f t="shared" ref="DS37:DS62" si="332">SUMIFS(DS$255:DS$1524,$B$255:$B$1524,$B37,$C$255:$C$1524,$C37,$D$255:$D$1524,$D37)</f>
        <v>0</v>
      </c>
      <c r="DT37" s="198" t="str">
        <f t="shared" ref="DT37:DT62" si="333">IFERROR(ROUND(DS37/DM37,$H$1),"-")</f>
        <v>-</v>
      </c>
      <c r="DU37" s="198" t="str">
        <f t="shared" ref="DU37:DU62" si="334">IFERROR(ROUND(FE37/DM37,$H$1),"-")</f>
        <v>-</v>
      </c>
      <c r="DV37" s="203">
        <f t="shared" ref="DV37:DV62" si="335">SUMIFS(DV$255:DV$1524,$B$255:$B$1524,$B37,$C$255:$C$1524,$C37,$D$255:$D$1524,$D37)</f>
        <v>0</v>
      </c>
      <c r="DW37" s="198" t="str">
        <f t="shared" ref="DW37:DW62" si="336">IFERROR(ROUND(DV37/DN37,$H$1),"-")</f>
        <v>-</v>
      </c>
      <c r="DX37" s="198" t="str">
        <f t="shared" ref="DX37:DX62" si="337">IFERROR(ROUND(FF37/DN37,$H$1),"-")</f>
        <v>-</v>
      </c>
      <c r="DY37" s="203">
        <f t="shared" ref="DY37:DY62" si="338">SUMIFS(DY$255:DY$1524,$B$255:$B$1524,$B37,$C$255:$C$1524,$C37,$D$255:$D$1524,$D37)</f>
        <v>0</v>
      </c>
      <c r="DZ37" s="198" t="str">
        <f t="shared" ref="DZ37:DZ62" si="339">IFERROR(ROUND(DY37/DO37,$H$1),"-")</f>
        <v>-</v>
      </c>
      <c r="EA37" s="198" t="str">
        <f t="shared" ref="EA37:EA62" si="340">IFERROR(ROUND(FG37/DO37,$H$1),"-")</f>
        <v>-</v>
      </c>
      <c r="EB37" s="202"/>
      <c r="EC37" s="203">
        <f t="shared" ref="EC37:EC63" si="341">MONTH(1&amp;C37)</f>
        <v>8</v>
      </c>
      <c r="ED37" s="199">
        <f>LEFT($B37,4)+IF(EC37&lt;4,1,0)</f>
        <v>2017</v>
      </c>
      <c r="EE37" s="200">
        <f>DATE($ED37,$EC37,1)</f>
        <v>42948</v>
      </c>
      <c r="EF37" s="196">
        <f>DAY(DATE($ED37,$EC37+1,1)-1)</f>
        <v>31</v>
      </c>
      <c r="EG37" s="195"/>
      <c r="EH37" s="203">
        <f t="shared" ref="EH37:EQ46" si="342">SUMIFS(EH$255:EH$1524,$B$255:$B$1524,$B37,$C$255:$C$1524,$C37,$D$255:$D$1524,$D37)</f>
        <v>0</v>
      </c>
      <c r="EI37" s="203">
        <f t="shared" si="342"/>
        <v>0</v>
      </c>
      <c r="EJ37" s="203">
        <f t="shared" si="342"/>
        <v>0</v>
      </c>
      <c r="EK37" s="203">
        <f t="shared" si="342"/>
        <v>0</v>
      </c>
      <c r="EL37" s="203">
        <f t="shared" si="342"/>
        <v>0</v>
      </c>
      <c r="EM37" s="203">
        <f t="shared" si="342"/>
        <v>0</v>
      </c>
      <c r="EN37" s="203">
        <f t="shared" si="342"/>
        <v>0</v>
      </c>
      <c r="EO37" s="203">
        <f t="shared" si="342"/>
        <v>0</v>
      </c>
      <c r="EP37" s="203">
        <f t="shared" si="342"/>
        <v>0</v>
      </c>
      <c r="EQ37" s="203">
        <f t="shared" si="342"/>
        <v>0</v>
      </c>
      <c r="ER37" s="203">
        <f t="shared" ref="ER37:FA46" si="343">SUMIFS(ER$255:ER$1524,$B$255:$B$1524,$B37,$C$255:$C$1524,$C37,$D$255:$D$1524,$D37)</f>
        <v>0</v>
      </c>
      <c r="ES37" s="203">
        <f t="shared" si="343"/>
        <v>0</v>
      </c>
      <c r="ET37" s="203">
        <f t="shared" si="343"/>
        <v>0</v>
      </c>
      <c r="EU37" s="203">
        <f t="shared" si="343"/>
        <v>0</v>
      </c>
      <c r="EV37" s="203">
        <f t="shared" si="343"/>
        <v>0</v>
      </c>
      <c r="EW37" s="203">
        <f t="shared" si="343"/>
        <v>0</v>
      </c>
      <c r="EX37" s="203">
        <f t="shared" si="343"/>
        <v>0</v>
      </c>
      <c r="EY37" s="203">
        <f t="shared" si="343"/>
        <v>0</v>
      </c>
      <c r="EZ37" s="203">
        <f t="shared" si="343"/>
        <v>0</v>
      </c>
      <c r="FA37" s="203">
        <f t="shared" si="343"/>
        <v>0</v>
      </c>
      <c r="FB37" s="203">
        <f t="shared" ref="FB37:FG46" si="344">SUMIFS(FB$255:FB$1524,$B$255:$B$1524,$B37,$C$255:$C$1524,$C37,$D$255:$D$1524,$D37)</f>
        <v>0</v>
      </c>
      <c r="FC37" s="203">
        <f t="shared" si="344"/>
        <v>0</v>
      </c>
      <c r="FD37" s="203">
        <f t="shared" si="344"/>
        <v>0</v>
      </c>
      <c r="FE37" s="203">
        <f t="shared" si="344"/>
        <v>0</v>
      </c>
      <c r="FF37" s="203">
        <f t="shared" si="344"/>
        <v>0</v>
      </c>
      <c r="FG37" s="203">
        <f t="shared" si="344"/>
        <v>0</v>
      </c>
      <c r="FH37" s="191"/>
      <c r="FI37" s="256"/>
      <c r="FJ37" s="256"/>
      <c r="FK37" s="256"/>
      <c r="FL37" s="256"/>
      <c r="FM37" s="256"/>
    </row>
    <row r="38" spans="1:169" s="257" customFormat="1" x14ac:dyDescent="0.2">
      <c r="A38" s="263" t="str">
        <f t="shared" ref="A38:A42" si="345">B38&amp;C38&amp;D38</f>
        <v>2017-18SEPTEMBERY63</v>
      </c>
      <c r="B38" s="257" t="str">
        <f t="shared" ref="B38:B49" si="346">IF($C38="April",LEFT($B37,4)+1&amp;"-"&amp;RIGHT($B37,2)+1,$B37)</f>
        <v>2017-18</v>
      </c>
      <c r="C38" s="257" t="s">
        <v>673</v>
      </c>
      <c r="D38" s="264" t="str">
        <f>D37</f>
        <v>Y63</v>
      </c>
      <c r="E38" s="264" t="str">
        <f>E37</f>
        <v>North East and Yorkshire</v>
      </c>
      <c r="F38" s="264" t="str">
        <f t="shared" si="267"/>
        <v>Y63</v>
      </c>
      <c r="H38" s="198">
        <f t="shared" si="268"/>
        <v>89236</v>
      </c>
      <c r="I38" s="198">
        <f t="shared" si="268"/>
        <v>64544</v>
      </c>
      <c r="J38" s="198">
        <f t="shared" si="268"/>
        <v>323431</v>
      </c>
      <c r="K38" s="198">
        <f t="shared" si="269"/>
        <v>5</v>
      </c>
      <c r="L38" s="198">
        <f t="shared" si="270"/>
        <v>1</v>
      </c>
      <c r="M38" s="198">
        <f t="shared" si="271"/>
        <v>0</v>
      </c>
      <c r="N38" s="198">
        <f t="shared" si="272"/>
        <v>23</v>
      </c>
      <c r="O38" s="198">
        <f t="shared" si="273"/>
        <v>78</v>
      </c>
      <c r="P38" s="198" t="s">
        <v>717</v>
      </c>
      <c r="Q38" s="198">
        <f t="shared" si="274"/>
        <v>0</v>
      </c>
      <c r="R38" s="198">
        <f t="shared" si="274"/>
        <v>0</v>
      </c>
      <c r="S38" s="198">
        <f t="shared" si="274"/>
        <v>0</v>
      </c>
      <c r="T38" s="198">
        <f t="shared" si="274"/>
        <v>63236</v>
      </c>
      <c r="U38" s="198">
        <f t="shared" si="274"/>
        <v>8506</v>
      </c>
      <c r="V38" s="198">
        <f t="shared" si="274"/>
        <v>6610</v>
      </c>
      <c r="W38" s="198">
        <f t="shared" si="274"/>
        <v>30731</v>
      </c>
      <c r="X38" s="198">
        <f t="shared" si="274"/>
        <v>13351</v>
      </c>
      <c r="Y38" s="198">
        <f t="shared" si="274"/>
        <v>1171</v>
      </c>
      <c r="Z38" s="198">
        <f t="shared" si="274"/>
        <v>3694526</v>
      </c>
      <c r="AA38" s="198">
        <f t="shared" si="275"/>
        <v>434</v>
      </c>
      <c r="AB38" s="198">
        <f t="shared" si="276"/>
        <v>808</v>
      </c>
      <c r="AC38" s="198">
        <f t="shared" si="277"/>
        <v>3938472</v>
      </c>
      <c r="AD38" s="198">
        <f t="shared" si="278"/>
        <v>596</v>
      </c>
      <c r="AE38" s="198">
        <f t="shared" si="279"/>
        <v>1167</v>
      </c>
      <c r="AF38" s="198">
        <f t="shared" si="280"/>
        <v>39300428</v>
      </c>
      <c r="AG38" s="198">
        <f t="shared" si="281"/>
        <v>1279</v>
      </c>
      <c r="AH38" s="198">
        <f t="shared" si="282"/>
        <v>2689</v>
      </c>
      <c r="AI38" s="198">
        <f t="shared" si="283"/>
        <v>37892388</v>
      </c>
      <c r="AJ38" s="198">
        <f t="shared" si="284"/>
        <v>2838</v>
      </c>
      <c r="AK38" s="198">
        <f t="shared" si="285"/>
        <v>6560</v>
      </c>
      <c r="AL38" s="198">
        <f t="shared" si="286"/>
        <v>5779201</v>
      </c>
      <c r="AM38" s="198">
        <f t="shared" si="287"/>
        <v>4935</v>
      </c>
      <c r="AN38" s="198">
        <f t="shared" si="288"/>
        <v>11704</v>
      </c>
      <c r="AO38" s="198">
        <f t="shared" si="289"/>
        <v>4281</v>
      </c>
      <c r="AP38" s="198">
        <f t="shared" si="289"/>
        <v>1544</v>
      </c>
      <c r="AQ38" s="198">
        <f t="shared" si="289"/>
        <v>119</v>
      </c>
      <c r="AR38" s="198">
        <f t="shared" si="289"/>
        <v>3421</v>
      </c>
      <c r="AS38" s="198">
        <f t="shared" si="289"/>
        <v>2596</v>
      </c>
      <c r="AT38" s="198">
        <f t="shared" si="289"/>
        <v>22</v>
      </c>
      <c r="AU38" s="198">
        <f t="shared" si="289"/>
        <v>1806</v>
      </c>
      <c r="AV38" s="198">
        <f t="shared" si="289"/>
        <v>38795</v>
      </c>
      <c r="AW38" s="198">
        <f t="shared" si="289"/>
        <v>6097</v>
      </c>
      <c r="AX38" s="198">
        <f t="shared" si="289"/>
        <v>14063</v>
      </c>
      <c r="AY38" s="198">
        <f t="shared" si="290"/>
        <v>58955</v>
      </c>
      <c r="AZ38" s="198">
        <f t="shared" si="290"/>
        <v>18710</v>
      </c>
      <c r="BA38" s="198">
        <f t="shared" si="290"/>
        <v>15000</v>
      </c>
      <c r="BB38" s="198">
        <f t="shared" si="290"/>
        <v>14314</v>
      </c>
      <c r="BC38" s="198">
        <f t="shared" si="290"/>
        <v>11743</v>
      </c>
      <c r="BD38" s="198">
        <f t="shared" si="290"/>
        <v>50463</v>
      </c>
      <c r="BE38" s="198">
        <f t="shared" si="290"/>
        <v>38339</v>
      </c>
      <c r="BF38" s="198">
        <f t="shared" si="290"/>
        <v>26112</v>
      </c>
      <c r="BG38" s="198">
        <f t="shared" si="290"/>
        <v>16214</v>
      </c>
      <c r="BH38" s="198">
        <f t="shared" si="290"/>
        <v>2405</v>
      </c>
      <c r="BI38" s="198">
        <f t="shared" si="290"/>
        <v>1365</v>
      </c>
      <c r="BJ38" s="198">
        <f t="shared" si="290"/>
        <v>0</v>
      </c>
      <c r="BK38" s="198">
        <f t="shared" si="290"/>
        <v>0</v>
      </c>
      <c r="BL38" s="198" t="str">
        <f t="shared" si="291"/>
        <v>-</v>
      </c>
      <c r="BM38" s="198" t="str">
        <f t="shared" si="292"/>
        <v>-</v>
      </c>
      <c r="BN38" s="198">
        <f t="shared" si="293"/>
        <v>0</v>
      </c>
      <c r="BO38" s="198">
        <f t="shared" si="293"/>
        <v>0</v>
      </c>
      <c r="BP38" s="198" t="str">
        <f t="shared" si="294"/>
        <v>-</v>
      </c>
      <c r="BQ38" s="198" t="str">
        <f t="shared" si="295"/>
        <v>-</v>
      </c>
      <c r="BR38" s="198">
        <f t="shared" si="296"/>
        <v>0</v>
      </c>
      <c r="BS38" s="198">
        <f t="shared" si="296"/>
        <v>0</v>
      </c>
      <c r="BT38" s="198" t="str">
        <f t="shared" si="297"/>
        <v>-</v>
      </c>
      <c r="BU38" s="198" t="str">
        <f t="shared" si="298"/>
        <v>-</v>
      </c>
      <c r="BV38" s="198">
        <f t="shared" si="299"/>
        <v>0</v>
      </c>
      <c r="BW38" s="198">
        <f t="shared" si="299"/>
        <v>0</v>
      </c>
      <c r="BX38" s="198" t="str">
        <f t="shared" si="300"/>
        <v>-</v>
      </c>
      <c r="BY38" s="198" t="str">
        <f t="shared" si="301"/>
        <v>-</v>
      </c>
      <c r="BZ38" s="198">
        <f t="shared" si="302"/>
        <v>0</v>
      </c>
      <c r="CA38" s="198">
        <f t="shared" si="302"/>
        <v>0</v>
      </c>
      <c r="CB38" s="198" t="str">
        <f t="shared" si="303"/>
        <v>-</v>
      </c>
      <c r="CC38" s="198" t="str">
        <f t="shared" si="304"/>
        <v>-</v>
      </c>
      <c r="CD38" s="198">
        <f t="shared" si="305"/>
        <v>0</v>
      </c>
      <c r="CE38" s="198">
        <f t="shared" si="305"/>
        <v>0</v>
      </c>
      <c r="CF38" s="198" t="str">
        <f t="shared" si="306"/>
        <v>-</v>
      </c>
      <c r="CG38" s="198" t="str">
        <f t="shared" si="307"/>
        <v>-</v>
      </c>
      <c r="CH38" s="198">
        <f t="shared" si="308"/>
        <v>0</v>
      </c>
      <c r="CI38" s="198">
        <f t="shared" si="308"/>
        <v>0</v>
      </c>
      <c r="CJ38" s="198" t="str">
        <f t="shared" si="309"/>
        <v>-</v>
      </c>
      <c r="CK38" s="198" t="str">
        <f t="shared" si="310"/>
        <v>-</v>
      </c>
      <c r="CL38" s="198">
        <f t="shared" si="311"/>
        <v>0</v>
      </c>
      <c r="CM38" s="198">
        <f t="shared" si="311"/>
        <v>0</v>
      </c>
      <c r="CN38" s="198" t="str">
        <f t="shared" si="312"/>
        <v>-</v>
      </c>
      <c r="CO38" s="198" t="str">
        <f t="shared" si="313"/>
        <v>-</v>
      </c>
      <c r="CP38" s="198">
        <f t="shared" si="314"/>
        <v>0</v>
      </c>
      <c r="CQ38" s="198">
        <f t="shared" si="314"/>
        <v>0</v>
      </c>
      <c r="CR38" s="198" t="str">
        <f t="shared" si="315"/>
        <v>-</v>
      </c>
      <c r="CS38" s="198" t="str">
        <f t="shared" si="316"/>
        <v>-</v>
      </c>
      <c r="CT38" s="198">
        <f t="shared" si="317"/>
        <v>0</v>
      </c>
      <c r="CU38" s="198">
        <f t="shared" si="317"/>
        <v>0</v>
      </c>
      <c r="CV38" s="198" t="str">
        <f t="shared" si="318"/>
        <v>-</v>
      </c>
      <c r="CW38" s="198" t="str">
        <f t="shared" si="319"/>
        <v>-</v>
      </c>
      <c r="CX38" s="198">
        <f t="shared" si="320"/>
        <v>0</v>
      </c>
      <c r="CY38" s="198">
        <f t="shared" si="320"/>
        <v>0</v>
      </c>
      <c r="CZ38" s="198" t="str">
        <f t="shared" si="321"/>
        <v>-</v>
      </c>
      <c r="DA38" s="198" t="str">
        <f t="shared" si="322"/>
        <v>-</v>
      </c>
      <c r="DB38" s="198">
        <f t="shared" si="323"/>
        <v>3884</v>
      </c>
      <c r="DC38" s="198">
        <f t="shared" si="323"/>
        <v>117510</v>
      </c>
      <c r="DD38" s="198">
        <f t="shared" si="324"/>
        <v>30</v>
      </c>
      <c r="DE38" s="198">
        <f t="shared" si="325"/>
        <v>52</v>
      </c>
      <c r="DF38" s="198">
        <f t="shared" si="326"/>
        <v>0</v>
      </c>
      <c r="DG38" s="198">
        <f t="shared" si="326"/>
        <v>0</v>
      </c>
      <c r="DH38" s="198" t="str">
        <f t="shared" si="327"/>
        <v>-</v>
      </c>
      <c r="DI38" s="198" t="str">
        <f t="shared" si="328"/>
        <v>-</v>
      </c>
      <c r="DJ38" s="198">
        <f t="shared" si="329"/>
        <v>0</v>
      </c>
      <c r="DK38" s="198">
        <f t="shared" si="329"/>
        <v>91</v>
      </c>
      <c r="DL38" s="198">
        <f t="shared" si="329"/>
        <v>2229</v>
      </c>
      <c r="DM38" s="198">
        <f t="shared" si="329"/>
        <v>753</v>
      </c>
      <c r="DN38" s="198">
        <f t="shared" si="329"/>
        <v>78</v>
      </c>
      <c r="DO38" s="198">
        <f t="shared" si="329"/>
        <v>2045</v>
      </c>
      <c r="DP38" s="198">
        <f t="shared" si="329"/>
        <v>17440550</v>
      </c>
      <c r="DQ38" s="198">
        <f t="shared" si="330"/>
        <v>7824</v>
      </c>
      <c r="DR38" s="198">
        <f t="shared" si="331"/>
        <v>18915</v>
      </c>
      <c r="DS38" s="198">
        <f t="shared" si="332"/>
        <v>4893654</v>
      </c>
      <c r="DT38" s="198">
        <f t="shared" si="333"/>
        <v>6499</v>
      </c>
      <c r="DU38" s="198">
        <f t="shared" si="334"/>
        <v>14236</v>
      </c>
      <c r="DV38" s="198">
        <f t="shared" si="335"/>
        <v>432947</v>
      </c>
      <c r="DW38" s="198">
        <f t="shared" si="336"/>
        <v>5551</v>
      </c>
      <c r="DX38" s="198">
        <f t="shared" si="337"/>
        <v>12132</v>
      </c>
      <c r="DY38" s="198">
        <f t="shared" si="338"/>
        <v>22105770</v>
      </c>
      <c r="DZ38" s="198">
        <f t="shared" si="339"/>
        <v>10810</v>
      </c>
      <c r="EA38" s="198">
        <f t="shared" si="340"/>
        <v>25555</v>
      </c>
      <c r="EB38" s="202"/>
      <c r="EC38" s="198">
        <f t="shared" si="341"/>
        <v>9</v>
      </c>
      <c r="ED38" s="199">
        <f t="shared" ref="ED38:ED47" si="347">LEFT($B38,4)+IF(EC38&lt;4,1,0)</f>
        <v>2017</v>
      </c>
      <c r="EE38" s="200">
        <f t="shared" ref="EE38:EE47" si="348">DATE(LEFT($B38,4)+IF(EC38&lt;4,1,0),EC38,1)</f>
        <v>42979</v>
      </c>
      <c r="EF38" s="196">
        <f t="shared" ref="EF38:EF63" si="349">DAY(DATE(LEFT($B38,4)+IF(EC38&lt;4,1,0),$EC38+1,1)-1)</f>
        <v>30</v>
      </c>
      <c r="EG38" s="195"/>
      <c r="EH38" s="198">
        <f t="shared" si="342"/>
        <v>64544</v>
      </c>
      <c r="EI38" s="198">
        <f t="shared" si="342"/>
        <v>0</v>
      </c>
      <c r="EJ38" s="198">
        <f t="shared" si="342"/>
        <v>1484512</v>
      </c>
      <c r="EK38" s="198">
        <f t="shared" si="342"/>
        <v>5034432</v>
      </c>
      <c r="EL38" s="198">
        <f t="shared" si="342"/>
        <v>6872848</v>
      </c>
      <c r="EM38" s="198">
        <f t="shared" si="342"/>
        <v>7713870</v>
      </c>
      <c r="EN38" s="198">
        <f t="shared" si="342"/>
        <v>82635659</v>
      </c>
      <c r="EO38" s="198">
        <f t="shared" si="342"/>
        <v>87582560</v>
      </c>
      <c r="EP38" s="198">
        <f t="shared" si="342"/>
        <v>13705384</v>
      </c>
      <c r="EQ38" s="198">
        <f t="shared" si="342"/>
        <v>0</v>
      </c>
      <c r="ER38" s="198">
        <f t="shared" si="343"/>
        <v>0</v>
      </c>
      <c r="ES38" s="198">
        <f t="shared" si="343"/>
        <v>0</v>
      </c>
      <c r="ET38" s="198">
        <f t="shared" si="343"/>
        <v>0</v>
      </c>
      <c r="EU38" s="198">
        <f t="shared" si="343"/>
        <v>0</v>
      </c>
      <c r="EV38" s="198">
        <f t="shared" si="343"/>
        <v>0</v>
      </c>
      <c r="EW38" s="198">
        <f t="shared" si="343"/>
        <v>0</v>
      </c>
      <c r="EX38" s="198">
        <f t="shared" si="343"/>
        <v>0</v>
      </c>
      <c r="EY38" s="198">
        <f t="shared" si="343"/>
        <v>0</v>
      </c>
      <c r="EZ38" s="198">
        <f t="shared" si="343"/>
        <v>0</v>
      </c>
      <c r="FA38" s="198">
        <f t="shared" si="343"/>
        <v>0</v>
      </c>
      <c r="FB38" s="198">
        <f t="shared" si="344"/>
        <v>0</v>
      </c>
      <c r="FC38" s="198">
        <f t="shared" si="344"/>
        <v>201968</v>
      </c>
      <c r="FD38" s="198">
        <f t="shared" si="344"/>
        <v>42161535</v>
      </c>
      <c r="FE38" s="198">
        <f t="shared" si="344"/>
        <v>10719708</v>
      </c>
      <c r="FF38" s="198">
        <f t="shared" si="344"/>
        <v>946296</v>
      </c>
      <c r="FG38" s="198">
        <f t="shared" si="344"/>
        <v>52259975</v>
      </c>
      <c r="FH38" s="191"/>
      <c r="FI38" s="256"/>
      <c r="FJ38" s="256"/>
      <c r="FK38" s="256"/>
      <c r="FL38" s="256"/>
      <c r="FM38" s="256"/>
    </row>
    <row r="39" spans="1:169" s="257" customFormat="1" x14ac:dyDescent="0.2">
      <c r="A39" s="263" t="str">
        <f t="shared" si="345"/>
        <v>2017-18OCTOBERY63</v>
      </c>
      <c r="B39" s="257" t="str">
        <f t="shared" si="346"/>
        <v>2017-18</v>
      </c>
      <c r="C39" s="257" t="s">
        <v>716</v>
      </c>
      <c r="D39" s="264" t="str">
        <f t="shared" ref="D39:E66" si="350">D38</f>
        <v>Y63</v>
      </c>
      <c r="E39" s="264" t="str">
        <f t="shared" si="350"/>
        <v>North East and Yorkshire</v>
      </c>
      <c r="F39" s="264" t="str">
        <f t="shared" si="267"/>
        <v>Y63</v>
      </c>
      <c r="H39" s="198">
        <f t="shared" si="268"/>
        <v>91503</v>
      </c>
      <c r="I39" s="198">
        <f t="shared" si="268"/>
        <v>66262</v>
      </c>
      <c r="J39" s="198">
        <f t="shared" si="268"/>
        <v>340293</v>
      </c>
      <c r="K39" s="198">
        <f t="shared" si="269"/>
        <v>5</v>
      </c>
      <c r="L39" s="198">
        <f t="shared" si="270"/>
        <v>3</v>
      </c>
      <c r="M39" s="198">
        <f t="shared" si="271"/>
        <v>0</v>
      </c>
      <c r="N39" s="198">
        <f t="shared" si="272"/>
        <v>19</v>
      </c>
      <c r="O39" s="198">
        <f t="shared" si="273"/>
        <v>77</v>
      </c>
      <c r="P39" s="198" t="s">
        <v>717</v>
      </c>
      <c r="Q39" s="198">
        <f t="shared" si="274"/>
        <v>0</v>
      </c>
      <c r="R39" s="198">
        <f t="shared" si="274"/>
        <v>0</v>
      </c>
      <c r="S39" s="198">
        <f t="shared" si="274"/>
        <v>0</v>
      </c>
      <c r="T39" s="198">
        <f t="shared" si="274"/>
        <v>66358</v>
      </c>
      <c r="U39" s="198">
        <f t="shared" si="274"/>
        <v>8629</v>
      </c>
      <c r="V39" s="198">
        <f t="shared" si="274"/>
        <v>6617</v>
      </c>
      <c r="W39" s="198">
        <f t="shared" si="274"/>
        <v>32293</v>
      </c>
      <c r="X39" s="198">
        <f t="shared" si="274"/>
        <v>14113</v>
      </c>
      <c r="Y39" s="198">
        <f t="shared" si="274"/>
        <v>1373</v>
      </c>
      <c r="Z39" s="198">
        <f t="shared" si="274"/>
        <v>3723032</v>
      </c>
      <c r="AA39" s="198">
        <f t="shared" si="275"/>
        <v>431</v>
      </c>
      <c r="AB39" s="198">
        <f t="shared" si="276"/>
        <v>797</v>
      </c>
      <c r="AC39" s="198">
        <f t="shared" si="277"/>
        <v>3884624</v>
      </c>
      <c r="AD39" s="198">
        <f t="shared" si="278"/>
        <v>587</v>
      </c>
      <c r="AE39" s="198">
        <f t="shared" si="279"/>
        <v>1152</v>
      </c>
      <c r="AF39" s="198">
        <f t="shared" si="280"/>
        <v>38055287</v>
      </c>
      <c r="AG39" s="198">
        <f t="shared" si="281"/>
        <v>1178</v>
      </c>
      <c r="AH39" s="198">
        <f t="shared" si="282"/>
        <v>2481</v>
      </c>
      <c r="AI39" s="198">
        <f t="shared" si="283"/>
        <v>34152749</v>
      </c>
      <c r="AJ39" s="198">
        <f t="shared" si="284"/>
        <v>2420</v>
      </c>
      <c r="AK39" s="198">
        <f t="shared" si="285"/>
        <v>5502</v>
      </c>
      <c r="AL39" s="198">
        <f t="shared" si="286"/>
        <v>5545931</v>
      </c>
      <c r="AM39" s="198">
        <f t="shared" si="287"/>
        <v>4039</v>
      </c>
      <c r="AN39" s="198">
        <f t="shared" si="288"/>
        <v>10385</v>
      </c>
      <c r="AO39" s="198">
        <f t="shared" si="289"/>
        <v>4191</v>
      </c>
      <c r="AP39" s="198">
        <f t="shared" si="289"/>
        <v>1491</v>
      </c>
      <c r="AQ39" s="198">
        <f t="shared" si="289"/>
        <v>116</v>
      </c>
      <c r="AR39" s="198">
        <f t="shared" si="289"/>
        <v>3467</v>
      </c>
      <c r="AS39" s="198">
        <f t="shared" si="289"/>
        <v>2567</v>
      </c>
      <c r="AT39" s="198">
        <f t="shared" si="289"/>
        <v>17</v>
      </c>
      <c r="AU39" s="198">
        <f t="shared" si="289"/>
        <v>2002</v>
      </c>
      <c r="AV39" s="198">
        <f t="shared" si="289"/>
        <v>40725</v>
      </c>
      <c r="AW39" s="198">
        <f t="shared" si="289"/>
        <v>6289</v>
      </c>
      <c r="AX39" s="198">
        <f t="shared" si="289"/>
        <v>15153</v>
      </c>
      <c r="AY39" s="198">
        <f t="shared" si="290"/>
        <v>62167</v>
      </c>
      <c r="AZ39" s="198">
        <f t="shared" si="290"/>
        <v>18906</v>
      </c>
      <c r="BA39" s="198">
        <f t="shared" si="290"/>
        <v>15079</v>
      </c>
      <c r="BB39" s="198">
        <f t="shared" si="290"/>
        <v>14288</v>
      </c>
      <c r="BC39" s="198">
        <f t="shared" si="290"/>
        <v>11636</v>
      </c>
      <c r="BD39" s="198">
        <f t="shared" si="290"/>
        <v>52313</v>
      </c>
      <c r="BE39" s="198">
        <f t="shared" si="290"/>
        <v>40043</v>
      </c>
      <c r="BF39" s="198">
        <f t="shared" si="290"/>
        <v>27509</v>
      </c>
      <c r="BG39" s="198">
        <f t="shared" si="290"/>
        <v>17142</v>
      </c>
      <c r="BH39" s="198">
        <f t="shared" si="290"/>
        <v>2743</v>
      </c>
      <c r="BI39" s="198">
        <f t="shared" si="290"/>
        <v>1616</v>
      </c>
      <c r="BJ39" s="198">
        <f t="shared" si="290"/>
        <v>0</v>
      </c>
      <c r="BK39" s="198">
        <f t="shared" si="290"/>
        <v>0</v>
      </c>
      <c r="BL39" s="198" t="str">
        <f t="shared" si="291"/>
        <v>-</v>
      </c>
      <c r="BM39" s="198" t="str">
        <f t="shared" si="292"/>
        <v>-</v>
      </c>
      <c r="BN39" s="198">
        <f t="shared" si="293"/>
        <v>0</v>
      </c>
      <c r="BO39" s="198">
        <f t="shared" si="293"/>
        <v>0</v>
      </c>
      <c r="BP39" s="198" t="str">
        <f t="shared" si="294"/>
        <v>-</v>
      </c>
      <c r="BQ39" s="198" t="str">
        <f t="shared" si="295"/>
        <v>-</v>
      </c>
      <c r="BR39" s="198">
        <f t="shared" si="296"/>
        <v>0</v>
      </c>
      <c r="BS39" s="198">
        <f t="shared" si="296"/>
        <v>0</v>
      </c>
      <c r="BT39" s="198" t="str">
        <f t="shared" si="297"/>
        <v>-</v>
      </c>
      <c r="BU39" s="198" t="str">
        <f t="shared" si="298"/>
        <v>-</v>
      </c>
      <c r="BV39" s="198">
        <f t="shared" si="299"/>
        <v>0</v>
      </c>
      <c r="BW39" s="198">
        <f t="shared" si="299"/>
        <v>0</v>
      </c>
      <c r="BX39" s="198" t="str">
        <f t="shared" si="300"/>
        <v>-</v>
      </c>
      <c r="BY39" s="198" t="str">
        <f t="shared" si="301"/>
        <v>-</v>
      </c>
      <c r="BZ39" s="198">
        <f t="shared" si="302"/>
        <v>0</v>
      </c>
      <c r="CA39" s="198">
        <f t="shared" si="302"/>
        <v>0</v>
      </c>
      <c r="CB39" s="198" t="str">
        <f t="shared" si="303"/>
        <v>-</v>
      </c>
      <c r="CC39" s="198" t="str">
        <f t="shared" si="304"/>
        <v>-</v>
      </c>
      <c r="CD39" s="198">
        <f t="shared" si="305"/>
        <v>0</v>
      </c>
      <c r="CE39" s="198">
        <f t="shared" si="305"/>
        <v>0</v>
      </c>
      <c r="CF39" s="198" t="str">
        <f t="shared" si="306"/>
        <v>-</v>
      </c>
      <c r="CG39" s="198" t="str">
        <f t="shared" si="307"/>
        <v>-</v>
      </c>
      <c r="CH39" s="198">
        <f t="shared" si="308"/>
        <v>0</v>
      </c>
      <c r="CI39" s="198">
        <f t="shared" si="308"/>
        <v>0</v>
      </c>
      <c r="CJ39" s="198" t="str">
        <f t="shared" si="309"/>
        <v>-</v>
      </c>
      <c r="CK39" s="198" t="str">
        <f t="shared" si="310"/>
        <v>-</v>
      </c>
      <c r="CL39" s="198">
        <f t="shared" si="311"/>
        <v>0</v>
      </c>
      <c r="CM39" s="198">
        <f t="shared" si="311"/>
        <v>0</v>
      </c>
      <c r="CN39" s="198" t="str">
        <f t="shared" si="312"/>
        <v>-</v>
      </c>
      <c r="CO39" s="198" t="str">
        <f t="shared" si="313"/>
        <v>-</v>
      </c>
      <c r="CP39" s="198">
        <f t="shared" si="314"/>
        <v>0</v>
      </c>
      <c r="CQ39" s="198">
        <f t="shared" si="314"/>
        <v>0</v>
      </c>
      <c r="CR39" s="198" t="str">
        <f t="shared" si="315"/>
        <v>-</v>
      </c>
      <c r="CS39" s="198" t="str">
        <f t="shared" si="316"/>
        <v>-</v>
      </c>
      <c r="CT39" s="198">
        <f t="shared" si="317"/>
        <v>0</v>
      </c>
      <c r="CU39" s="198">
        <f t="shared" si="317"/>
        <v>0</v>
      </c>
      <c r="CV39" s="198" t="str">
        <f t="shared" si="318"/>
        <v>-</v>
      </c>
      <c r="CW39" s="198" t="str">
        <f t="shared" si="319"/>
        <v>-</v>
      </c>
      <c r="CX39" s="198">
        <f t="shared" si="320"/>
        <v>0</v>
      </c>
      <c r="CY39" s="198">
        <f t="shared" si="320"/>
        <v>0</v>
      </c>
      <c r="CZ39" s="198" t="str">
        <f t="shared" si="321"/>
        <v>-</v>
      </c>
      <c r="DA39" s="198" t="str">
        <f t="shared" si="322"/>
        <v>-</v>
      </c>
      <c r="DB39" s="198">
        <f t="shared" si="323"/>
        <v>3891</v>
      </c>
      <c r="DC39" s="198">
        <f t="shared" si="323"/>
        <v>115313</v>
      </c>
      <c r="DD39" s="198">
        <f t="shared" si="324"/>
        <v>30</v>
      </c>
      <c r="DE39" s="198">
        <f t="shared" si="325"/>
        <v>51</v>
      </c>
      <c r="DF39" s="198">
        <f t="shared" si="326"/>
        <v>0</v>
      </c>
      <c r="DG39" s="198">
        <f t="shared" si="326"/>
        <v>0</v>
      </c>
      <c r="DH39" s="198" t="str">
        <f t="shared" si="327"/>
        <v>-</v>
      </c>
      <c r="DI39" s="198" t="str">
        <f t="shared" si="328"/>
        <v>-</v>
      </c>
      <c r="DJ39" s="198">
        <f t="shared" si="329"/>
        <v>0</v>
      </c>
      <c r="DK39" s="198">
        <f t="shared" si="329"/>
        <v>84</v>
      </c>
      <c r="DL39" s="198">
        <f t="shared" si="329"/>
        <v>2634</v>
      </c>
      <c r="DM39" s="198">
        <f t="shared" si="329"/>
        <v>863</v>
      </c>
      <c r="DN39" s="198">
        <f t="shared" si="329"/>
        <v>102</v>
      </c>
      <c r="DO39" s="198">
        <f t="shared" si="329"/>
        <v>2076</v>
      </c>
      <c r="DP39" s="198">
        <f t="shared" si="329"/>
        <v>16291783</v>
      </c>
      <c r="DQ39" s="198">
        <f t="shared" si="330"/>
        <v>6185</v>
      </c>
      <c r="DR39" s="198">
        <f t="shared" si="331"/>
        <v>14537</v>
      </c>
      <c r="DS39" s="198">
        <f t="shared" si="332"/>
        <v>5106990</v>
      </c>
      <c r="DT39" s="198">
        <f t="shared" si="333"/>
        <v>5918</v>
      </c>
      <c r="DU39" s="198">
        <f t="shared" si="334"/>
        <v>13497</v>
      </c>
      <c r="DV39" s="198">
        <f t="shared" si="335"/>
        <v>616303</v>
      </c>
      <c r="DW39" s="198">
        <f t="shared" si="336"/>
        <v>6042</v>
      </c>
      <c r="DX39" s="198">
        <f t="shared" si="337"/>
        <v>11642</v>
      </c>
      <c r="DY39" s="198">
        <f t="shared" si="338"/>
        <v>19397008</v>
      </c>
      <c r="DZ39" s="198">
        <f t="shared" si="339"/>
        <v>9343</v>
      </c>
      <c r="EA39" s="198">
        <f t="shared" si="340"/>
        <v>21032</v>
      </c>
      <c r="EB39" s="202"/>
      <c r="EC39" s="198">
        <f t="shared" si="341"/>
        <v>10</v>
      </c>
      <c r="ED39" s="199">
        <f t="shared" si="347"/>
        <v>2017</v>
      </c>
      <c r="EE39" s="200">
        <f t="shared" si="348"/>
        <v>43009</v>
      </c>
      <c r="EF39" s="196">
        <f t="shared" si="349"/>
        <v>31</v>
      </c>
      <c r="EG39" s="195"/>
      <c r="EH39" s="198">
        <f t="shared" si="342"/>
        <v>198786</v>
      </c>
      <c r="EI39" s="198">
        <f t="shared" si="342"/>
        <v>0</v>
      </c>
      <c r="EJ39" s="198">
        <f t="shared" si="342"/>
        <v>1258978</v>
      </c>
      <c r="EK39" s="198">
        <f t="shared" si="342"/>
        <v>5102174</v>
      </c>
      <c r="EL39" s="198">
        <f t="shared" si="342"/>
        <v>6877313</v>
      </c>
      <c r="EM39" s="198">
        <f t="shared" si="342"/>
        <v>7622784</v>
      </c>
      <c r="EN39" s="198">
        <f t="shared" si="342"/>
        <v>80118933</v>
      </c>
      <c r="EO39" s="198">
        <f t="shared" si="342"/>
        <v>77649726</v>
      </c>
      <c r="EP39" s="198">
        <f t="shared" si="342"/>
        <v>14258605</v>
      </c>
      <c r="EQ39" s="198">
        <f t="shared" si="342"/>
        <v>0</v>
      </c>
      <c r="ER39" s="198">
        <f t="shared" si="343"/>
        <v>0</v>
      </c>
      <c r="ES39" s="198">
        <f t="shared" si="343"/>
        <v>0</v>
      </c>
      <c r="ET39" s="198">
        <f t="shared" si="343"/>
        <v>0</v>
      </c>
      <c r="EU39" s="198">
        <f t="shared" si="343"/>
        <v>0</v>
      </c>
      <c r="EV39" s="198">
        <f t="shared" si="343"/>
        <v>0</v>
      </c>
      <c r="EW39" s="198">
        <f t="shared" si="343"/>
        <v>0</v>
      </c>
      <c r="EX39" s="198">
        <f t="shared" si="343"/>
        <v>0</v>
      </c>
      <c r="EY39" s="198">
        <f t="shared" si="343"/>
        <v>0</v>
      </c>
      <c r="EZ39" s="198">
        <f t="shared" si="343"/>
        <v>0</v>
      </c>
      <c r="FA39" s="198">
        <f t="shared" si="343"/>
        <v>0</v>
      </c>
      <c r="FB39" s="198">
        <f t="shared" si="344"/>
        <v>0</v>
      </c>
      <c r="FC39" s="198">
        <f t="shared" si="344"/>
        <v>198441</v>
      </c>
      <c r="FD39" s="198">
        <f t="shared" si="344"/>
        <v>38290458</v>
      </c>
      <c r="FE39" s="198">
        <f t="shared" si="344"/>
        <v>11647911</v>
      </c>
      <c r="FF39" s="198">
        <f t="shared" si="344"/>
        <v>1187484</v>
      </c>
      <c r="FG39" s="198">
        <f t="shared" si="344"/>
        <v>43662432</v>
      </c>
      <c r="FH39" s="191"/>
      <c r="FI39" s="256"/>
      <c r="FJ39" s="256"/>
      <c r="FK39" s="256"/>
      <c r="FL39" s="256"/>
      <c r="FM39" s="256"/>
    </row>
    <row r="40" spans="1:169" s="257" customFormat="1" x14ac:dyDescent="0.2">
      <c r="A40" s="263" t="str">
        <f t="shared" si="345"/>
        <v>2017-18NOVEMBERY63</v>
      </c>
      <c r="B40" s="257" t="str">
        <f t="shared" si="346"/>
        <v>2017-18</v>
      </c>
      <c r="C40" s="257" t="s">
        <v>722</v>
      </c>
      <c r="D40" s="264" t="str">
        <f t="shared" si="350"/>
        <v>Y63</v>
      </c>
      <c r="E40" s="264" t="str">
        <f t="shared" si="350"/>
        <v>North East and Yorkshire</v>
      </c>
      <c r="F40" s="264" t="str">
        <f t="shared" si="267"/>
        <v>Y63</v>
      </c>
      <c r="H40" s="198">
        <f t="shared" si="268"/>
        <v>135482</v>
      </c>
      <c r="I40" s="198">
        <f t="shared" si="268"/>
        <v>94543</v>
      </c>
      <c r="J40" s="198">
        <f t="shared" si="268"/>
        <v>281933</v>
      </c>
      <c r="K40" s="198">
        <f t="shared" si="269"/>
        <v>3</v>
      </c>
      <c r="L40" s="198">
        <f t="shared" si="270"/>
        <v>1</v>
      </c>
      <c r="M40" s="198">
        <f t="shared" si="271"/>
        <v>0</v>
      </c>
      <c r="N40" s="198">
        <f t="shared" si="272"/>
        <v>7</v>
      </c>
      <c r="O40" s="198">
        <f t="shared" si="273"/>
        <v>44</v>
      </c>
      <c r="P40" s="198" t="s">
        <v>717</v>
      </c>
      <c r="Q40" s="198">
        <f t="shared" si="274"/>
        <v>0</v>
      </c>
      <c r="R40" s="198">
        <f t="shared" si="274"/>
        <v>0</v>
      </c>
      <c r="S40" s="198">
        <f t="shared" si="274"/>
        <v>0</v>
      </c>
      <c r="T40" s="198">
        <f t="shared" si="274"/>
        <v>99021</v>
      </c>
      <c r="U40" s="198">
        <f t="shared" si="274"/>
        <v>11573</v>
      </c>
      <c r="V40" s="198">
        <f t="shared" si="274"/>
        <v>8701</v>
      </c>
      <c r="W40" s="198">
        <f t="shared" si="274"/>
        <v>49987</v>
      </c>
      <c r="X40" s="198">
        <f t="shared" si="274"/>
        <v>21836</v>
      </c>
      <c r="Y40" s="198">
        <f t="shared" si="274"/>
        <v>1617</v>
      </c>
      <c r="Z40" s="198">
        <f t="shared" si="274"/>
        <v>5030055</v>
      </c>
      <c r="AA40" s="198">
        <f t="shared" si="275"/>
        <v>435</v>
      </c>
      <c r="AB40" s="198">
        <f t="shared" si="276"/>
        <v>769</v>
      </c>
      <c r="AC40" s="198">
        <f t="shared" si="277"/>
        <v>5305074</v>
      </c>
      <c r="AD40" s="198">
        <f t="shared" si="278"/>
        <v>610</v>
      </c>
      <c r="AE40" s="198">
        <f t="shared" si="279"/>
        <v>1125</v>
      </c>
      <c r="AF40" s="198">
        <f t="shared" si="280"/>
        <v>60677822</v>
      </c>
      <c r="AG40" s="198">
        <f t="shared" si="281"/>
        <v>1214</v>
      </c>
      <c r="AH40" s="198">
        <f t="shared" si="282"/>
        <v>2514</v>
      </c>
      <c r="AI40" s="198">
        <f t="shared" si="283"/>
        <v>86142439</v>
      </c>
      <c r="AJ40" s="198">
        <f t="shared" si="284"/>
        <v>3945</v>
      </c>
      <c r="AK40" s="198">
        <f t="shared" si="285"/>
        <v>9122</v>
      </c>
      <c r="AL40" s="198">
        <f t="shared" si="286"/>
        <v>7272059</v>
      </c>
      <c r="AM40" s="198">
        <f t="shared" si="287"/>
        <v>4497</v>
      </c>
      <c r="AN40" s="198">
        <f t="shared" si="288"/>
        <v>11215</v>
      </c>
      <c r="AO40" s="198">
        <f t="shared" si="289"/>
        <v>6571</v>
      </c>
      <c r="AP40" s="198">
        <f t="shared" si="289"/>
        <v>1539</v>
      </c>
      <c r="AQ40" s="198">
        <f t="shared" si="289"/>
        <v>1160</v>
      </c>
      <c r="AR40" s="198">
        <f t="shared" si="289"/>
        <v>7042</v>
      </c>
      <c r="AS40" s="198">
        <f t="shared" si="289"/>
        <v>2666</v>
      </c>
      <c r="AT40" s="198">
        <f t="shared" si="289"/>
        <v>1206</v>
      </c>
      <c r="AU40" s="198">
        <f t="shared" si="289"/>
        <v>2042</v>
      </c>
      <c r="AV40" s="198">
        <f t="shared" si="289"/>
        <v>60107</v>
      </c>
      <c r="AW40" s="198">
        <f t="shared" si="289"/>
        <v>9904</v>
      </c>
      <c r="AX40" s="198">
        <f t="shared" si="289"/>
        <v>22439</v>
      </c>
      <c r="AY40" s="198">
        <f t="shared" si="290"/>
        <v>92450</v>
      </c>
      <c r="AZ40" s="198">
        <f t="shared" si="290"/>
        <v>23907</v>
      </c>
      <c r="BA40" s="198">
        <f t="shared" si="290"/>
        <v>19305</v>
      </c>
      <c r="BB40" s="198">
        <f t="shared" si="290"/>
        <v>17922</v>
      </c>
      <c r="BC40" s="198">
        <f t="shared" si="290"/>
        <v>14700</v>
      </c>
      <c r="BD40" s="198">
        <f t="shared" si="290"/>
        <v>77624</v>
      </c>
      <c r="BE40" s="198">
        <f t="shared" si="290"/>
        <v>60773</v>
      </c>
      <c r="BF40" s="198">
        <f t="shared" si="290"/>
        <v>40097</v>
      </c>
      <c r="BG40" s="198">
        <f t="shared" si="290"/>
        <v>24840</v>
      </c>
      <c r="BH40" s="198">
        <f t="shared" si="290"/>
        <v>3009</v>
      </c>
      <c r="BI40" s="198">
        <f t="shared" si="290"/>
        <v>1822</v>
      </c>
      <c r="BJ40" s="198">
        <f t="shared" si="290"/>
        <v>0</v>
      </c>
      <c r="BK40" s="198">
        <f t="shared" si="290"/>
        <v>0</v>
      </c>
      <c r="BL40" s="198" t="str">
        <f t="shared" si="291"/>
        <v>-</v>
      </c>
      <c r="BM40" s="198" t="str">
        <f t="shared" si="292"/>
        <v>-</v>
      </c>
      <c r="BN40" s="198">
        <f t="shared" si="293"/>
        <v>0</v>
      </c>
      <c r="BO40" s="198">
        <f t="shared" si="293"/>
        <v>0</v>
      </c>
      <c r="BP40" s="198" t="str">
        <f t="shared" si="294"/>
        <v>-</v>
      </c>
      <c r="BQ40" s="198" t="str">
        <f t="shared" si="295"/>
        <v>-</v>
      </c>
      <c r="BR40" s="198">
        <f t="shared" si="296"/>
        <v>0</v>
      </c>
      <c r="BS40" s="198">
        <f t="shared" si="296"/>
        <v>0</v>
      </c>
      <c r="BT40" s="198" t="str">
        <f t="shared" si="297"/>
        <v>-</v>
      </c>
      <c r="BU40" s="198" t="str">
        <f t="shared" si="298"/>
        <v>-</v>
      </c>
      <c r="BV40" s="198">
        <f t="shared" si="299"/>
        <v>0</v>
      </c>
      <c r="BW40" s="198">
        <f t="shared" si="299"/>
        <v>0</v>
      </c>
      <c r="BX40" s="198" t="str">
        <f t="shared" si="300"/>
        <v>-</v>
      </c>
      <c r="BY40" s="198" t="str">
        <f t="shared" si="301"/>
        <v>-</v>
      </c>
      <c r="BZ40" s="198">
        <f t="shared" si="302"/>
        <v>0</v>
      </c>
      <c r="CA40" s="198">
        <f t="shared" si="302"/>
        <v>0</v>
      </c>
      <c r="CB40" s="198" t="str">
        <f t="shared" si="303"/>
        <v>-</v>
      </c>
      <c r="CC40" s="198" t="str">
        <f t="shared" si="304"/>
        <v>-</v>
      </c>
      <c r="CD40" s="198">
        <f t="shared" si="305"/>
        <v>0</v>
      </c>
      <c r="CE40" s="198">
        <f t="shared" si="305"/>
        <v>0</v>
      </c>
      <c r="CF40" s="198" t="str">
        <f t="shared" si="306"/>
        <v>-</v>
      </c>
      <c r="CG40" s="198" t="str">
        <f t="shared" si="307"/>
        <v>-</v>
      </c>
      <c r="CH40" s="198">
        <f t="shared" si="308"/>
        <v>0</v>
      </c>
      <c r="CI40" s="198">
        <f t="shared" si="308"/>
        <v>0</v>
      </c>
      <c r="CJ40" s="198" t="str">
        <f t="shared" si="309"/>
        <v>-</v>
      </c>
      <c r="CK40" s="198" t="str">
        <f t="shared" si="310"/>
        <v>-</v>
      </c>
      <c r="CL40" s="198">
        <f t="shared" si="311"/>
        <v>0</v>
      </c>
      <c r="CM40" s="198">
        <f t="shared" si="311"/>
        <v>0</v>
      </c>
      <c r="CN40" s="198" t="str">
        <f t="shared" si="312"/>
        <v>-</v>
      </c>
      <c r="CO40" s="198" t="str">
        <f t="shared" si="313"/>
        <v>-</v>
      </c>
      <c r="CP40" s="198">
        <f t="shared" si="314"/>
        <v>0</v>
      </c>
      <c r="CQ40" s="198">
        <f t="shared" si="314"/>
        <v>0</v>
      </c>
      <c r="CR40" s="198" t="str">
        <f t="shared" si="315"/>
        <v>-</v>
      </c>
      <c r="CS40" s="198" t="str">
        <f t="shared" si="316"/>
        <v>-</v>
      </c>
      <c r="CT40" s="198">
        <f t="shared" si="317"/>
        <v>0</v>
      </c>
      <c r="CU40" s="198">
        <f t="shared" si="317"/>
        <v>0</v>
      </c>
      <c r="CV40" s="198" t="str">
        <f t="shared" si="318"/>
        <v>-</v>
      </c>
      <c r="CW40" s="198" t="str">
        <f t="shared" si="319"/>
        <v>-</v>
      </c>
      <c r="CX40" s="198">
        <f t="shared" si="320"/>
        <v>92</v>
      </c>
      <c r="CY40" s="198">
        <f t="shared" si="320"/>
        <v>34934</v>
      </c>
      <c r="CZ40" s="198">
        <f t="shared" si="321"/>
        <v>380</v>
      </c>
      <c r="DA40" s="198">
        <f t="shared" si="322"/>
        <v>630</v>
      </c>
      <c r="DB40" s="198">
        <f t="shared" si="323"/>
        <v>4693</v>
      </c>
      <c r="DC40" s="198">
        <f t="shared" si="323"/>
        <v>131778</v>
      </c>
      <c r="DD40" s="198">
        <f t="shared" si="324"/>
        <v>28</v>
      </c>
      <c r="DE40" s="198">
        <f t="shared" si="325"/>
        <v>49</v>
      </c>
      <c r="DF40" s="198">
        <f t="shared" si="326"/>
        <v>0</v>
      </c>
      <c r="DG40" s="198">
        <f t="shared" si="326"/>
        <v>0</v>
      </c>
      <c r="DH40" s="198" t="str">
        <f t="shared" si="327"/>
        <v>-</v>
      </c>
      <c r="DI40" s="198" t="str">
        <f t="shared" si="328"/>
        <v>-</v>
      </c>
      <c r="DJ40" s="198">
        <f t="shared" si="329"/>
        <v>0</v>
      </c>
      <c r="DK40" s="198">
        <f t="shared" si="329"/>
        <v>1365</v>
      </c>
      <c r="DL40" s="198">
        <f t="shared" si="329"/>
        <v>2656</v>
      </c>
      <c r="DM40" s="198">
        <f t="shared" si="329"/>
        <v>664</v>
      </c>
      <c r="DN40" s="198">
        <f t="shared" si="329"/>
        <v>65</v>
      </c>
      <c r="DO40" s="198">
        <f t="shared" si="329"/>
        <v>2627</v>
      </c>
      <c r="DP40" s="198">
        <f t="shared" si="329"/>
        <v>17829806</v>
      </c>
      <c r="DQ40" s="198">
        <f t="shared" si="330"/>
        <v>6713</v>
      </c>
      <c r="DR40" s="198">
        <f t="shared" si="331"/>
        <v>15953</v>
      </c>
      <c r="DS40" s="198">
        <f t="shared" si="332"/>
        <v>5336924</v>
      </c>
      <c r="DT40" s="198">
        <f t="shared" si="333"/>
        <v>8038</v>
      </c>
      <c r="DU40" s="198">
        <f t="shared" si="334"/>
        <v>19579</v>
      </c>
      <c r="DV40" s="198">
        <f t="shared" si="335"/>
        <v>423108</v>
      </c>
      <c r="DW40" s="198">
        <f t="shared" si="336"/>
        <v>6509</v>
      </c>
      <c r="DX40" s="198">
        <f t="shared" si="337"/>
        <v>13966</v>
      </c>
      <c r="DY40" s="198">
        <f t="shared" si="338"/>
        <v>24660843</v>
      </c>
      <c r="DZ40" s="198">
        <f t="shared" si="339"/>
        <v>9387</v>
      </c>
      <c r="EA40" s="198">
        <f t="shared" si="340"/>
        <v>21564</v>
      </c>
      <c r="EB40" s="202"/>
      <c r="EC40" s="198">
        <f t="shared" si="341"/>
        <v>11</v>
      </c>
      <c r="ED40" s="199">
        <f t="shared" si="347"/>
        <v>2017</v>
      </c>
      <c r="EE40" s="200">
        <f t="shared" si="348"/>
        <v>43040</v>
      </c>
      <c r="EF40" s="196">
        <f t="shared" si="349"/>
        <v>30</v>
      </c>
      <c r="EG40" s="195"/>
      <c r="EH40" s="198">
        <f t="shared" si="342"/>
        <v>94543</v>
      </c>
      <c r="EI40" s="198">
        <f t="shared" si="342"/>
        <v>0</v>
      </c>
      <c r="EJ40" s="198">
        <f t="shared" si="342"/>
        <v>659091</v>
      </c>
      <c r="EK40" s="198">
        <f t="shared" si="342"/>
        <v>4184282</v>
      </c>
      <c r="EL40" s="198">
        <f t="shared" si="342"/>
        <v>8901540</v>
      </c>
      <c r="EM40" s="198">
        <f t="shared" si="342"/>
        <v>9788310</v>
      </c>
      <c r="EN40" s="198">
        <f t="shared" si="342"/>
        <v>125684931</v>
      </c>
      <c r="EO40" s="198">
        <f t="shared" si="342"/>
        <v>199190132</v>
      </c>
      <c r="EP40" s="198">
        <f t="shared" si="342"/>
        <v>18135278</v>
      </c>
      <c r="EQ40" s="198">
        <f t="shared" si="342"/>
        <v>0</v>
      </c>
      <c r="ER40" s="198">
        <f t="shared" si="343"/>
        <v>0</v>
      </c>
      <c r="ES40" s="198">
        <f t="shared" si="343"/>
        <v>0</v>
      </c>
      <c r="ET40" s="198">
        <f t="shared" si="343"/>
        <v>0</v>
      </c>
      <c r="EU40" s="198">
        <f t="shared" si="343"/>
        <v>0</v>
      </c>
      <c r="EV40" s="198">
        <f t="shared" si="343"/>
        <v>0</v>
      </c>
      <c r="EW40" s="198">
        <f t="shared" si="343"/>
        <v>0</v>
      </c>
      <c r="EX40" s="198">
        <f t="shared" si="343"/>
        <v>0</v>
      </c>
      <c r="EY40" s="198">
        <f t="shared" si="343"/>
        <v>0</v>
      </c>
      <c r="EZ40" s="198">
        <f t="shared" si="343"/>
        <v>0</v>
      </c>
      <c r="FA40" s="198">
        <f t="shared" si="343"/>
        <v>0</v>
      </c>
      <c r="FB40" s="198">
        <f t="shared" si="344"/>
        <v>57960</v>
      </c>
      <c r="FC40" s="198">
        <f t="shared" si="344"/>
        <v>230339</v>
      </c>
      <c r="FD40" s="198">
        <f t="shared" si="344"/>
        <v>42370696</v>
      </c>
      <c r="FE40" s="198">
        <f t="shared" si="344"/>
        <v>13000253</v>
      </c>
      <c r="FF40" s="198">
        <f t="shared" si="344"/>
        <v>907790</v>
      </c>
      <c r="FG40" s="198">
        <f t="shared" si="344"/>
        <v>56649049</v>
      </c>
      <c r="FH40" s="191"/>
      <c r="FI40" s="256"/>
      <c r="FJ40" s="256"/>
      <c r="FK40" s="256"/>
      <c r="FL40" s="256"/>
      <c r="FM40" s="256"/>
    </row>
    <row r="41" spans="1:169" s="257" customFormat="1" x14ac:dyDescent="0.2">
      <c r="A41" s="263" t="str">
        <f t="shared" si="345"/>
        <v>2017-18DECEMBERY63</v>
      </c>
      <c r="B41" s="257" t="str">
        <f t="shared" si="346"/>
        <v>2017-18</v>
      </c>
      <c r="C41" s="257" t="s">
        <v>730</v>
      </c>
      <c r="D41" s="264" t="str">
        <f t="shared" si="350"/>
        <v>Y63</v>
      </c>
      <c r="E41" s="264" t="str">
        <f t="shared" si="350"/>
        <v>North East and Yorkshire</v>
      </c>
      <c r="F41" s="264" t="str">
        <f t="shared" si="267"/>
        <v>Y63</v>
      </c>
      <c r="H41" s="198">
        <f t="shared" si="268"/>
        <v>150652</v>
      </c>
      <c r="I41" s="198">
        <f t="shared" si="268"/>
        <v>104958</v>
      </c>
      <c r="J41" s="198">
        <f t="shared" si="268"/>
        <v>451580</v>
      </c>
      <c r="K41" s="198">
        <f t="shared" si="269"/>
        <v>4</v>
      </c>
      <c r="L41" s="198">
        <f t="shared" si="270"/>
        <v>1</v>
      </c>
      <c r="M41" s="198">
        <f t="shared" si="271"/>
        <v>0</v>
      </c>
      <c r="N41" s="198">
        <f t="shared" si="272"/>
        <v>26</v>
      </c>
      <c r="O41" s="198">
        <f t="shared" si="273"/>
        <v>84</v>
      </c>
      <c r="P41" s="198" t="s">
        <v>717</v>
      </c>
      <c r="Q41" s="198">
        <f t="shared" si="274"/>
        <v>0</v>
      </c>
      <c r="R41" s="198">
        <f t="shared" si="274"/>
        <v>0</v>
      </c>
      <c r="S41" s="198">
        <f t="shared" si="274"/>
        <v>0</v>
      </c>
      <c r="T41" s="198">
        <f t="shared" si="274"/>
        <v>108695</v>
      </c>
      <c r="U41" s="198">
        <f t="shared" si="274"/>
        <v>12764</v>
      </c>
      <c r="V41" s="198">
        <f t="shared" si="274"/>
        <v>8978</v>
      </c>
      <c r="W41" s="198">
        <f t="shared" si="274"/>
        <v>59652</v>
      </c>
      <c r="X41" s="198">
        <f t="shared" si="274"/>
        <v>19741</v>
      </c>
      <c r="Y41" s="198">
        <f t="shared" si="274"/>
        <v>1498</v>
      </c>
      <c r="Z41" s="198">
        <f t="shared" si="274"/>
        <v>6048796</v>
      </c>
      <c r="AA41" s="198">
        <f t="shared" si="275"/>
        <v>474</v>
      </c>
      <c r="AB41" s="198">
        <f t="shared" si="276"/>
        <v>827</v>
      </c>
      <c r="AC41" s="198">
        <f t="shared" si="277"/>
        <v>6145318</v>
      </c>
      <c r="AD41" s="198">
        <f t="shared" si="278"/>
        <v>684</v>
      </c>
      <c r="AE41" s="198">
        <f t="shared" si="279"/>
        <v>1242</v>
      </c>
      <c r="AF41" s="198">
        <f t="shared" si="280"/>
        <v>98938940</v>
      </c>
      <c r="AG41" s="198">
        <f t="shared" si="281"/>
        <v>1659</v>
      </c>
      <c r="AH41" s="198">
        <f t="shared" si="282"/>
        <v>3525</v>
      </c>
      <c r="AI41" s="198">
        <f t="shared" si="283"/>
        <v>114387689</v>
      </c>
      <c r="AJ41" s="198">
        <f t="shared" si="284"/>
        <v>5794</v>
      </c>
      <c r="AK41" s="198">
        <f t="shared" si="285"/>
        <v>13458</v>
      </c>
      <c r="AL41" s="198">
        <f t="shared" si="286"/>
        <v>9457637</v>
      </c>
      <c r="AM41" s="198">
        <f t="shared" si="287"/>
        <v>6314</v>
      </c>
      <c r="AN41" s="198">
        <f t="shared" si="288"/>
        <v>15625</v>
      </c>
      <c r="AO41" s="198">
        <f t="shared" si="289"/>
        <v>8868</v>
      </c>
      <c r="AP41" s="198">
        <f t="shared" si="289"/>
        <v>1264</v>
      </c>
      <c r="AQ41" s="198">
        <f t="shared" si="289"/>
        <v>2338</v>
      </c>
      <c r="AR41" s="198">
        <f t="shared" si="289"/>
        <v>8025</v>
      </c>
      <c r="AS41" s="198">
        <f t="shared" si="289"/>
        <v>1742</v>
      </c>
      <c r="AT41" s="198">
        <f t="shared" si="289"/>
        <v>3524</v>
      </c>
      <c r="AU41" s="198">
        <f t="shared" si="289"/>
        <v>2141</v>
      </c>
      <c r="AV41" s="198">
        <f t="shared" si="289"/>
        <v>64000</v>
      </c>
      <c r="AW41" s="198">
        <f t="shared" si="289"/>
        <v>9872</v>
      </c>
      <c r="AX41" s="198">
        <f t="shared" si="289"/>
        <v>25955</v>
      </c>
      <c r="AY41" s="198">
        <f t="shared" si="290"/>
        <v>99827</v>
      </c>
      <c r="AZ41" s="198">
        <f t="shared" si="290"/>
        <v>27632</v>
      </c>
      <c r="BA41" s="198">
        <f t="shared" si="290"/>
        <v>21427</v>
      </c>
      <c r="BB41" s="198">
        <f t="shared" si="290"/>
        <v>19357</v>
      </c>
      <c r="BC41" s="198">
        <f t="shared" si="290"/>
        <v>15189</v>
      </c>
      <c r="BD41" s="198">
        <f t="shared" si="290"/>
        <v>91191</v>
      </c>
      <c r="BE41" s="198">
        <f t="shared" si="290"/>
        <v>71417</v>
      </c>
      <c r="BF41" s="198">
        <f t="shared" si="290"/>
        <v>36876</v>
      </c>
      <c r="BG41" s="198">
        <f t="shared" si="290"/>
        <v>22624</v>
      </c>
      <c r="BH41" s="198">
        <f t="shared" si="290"/>
        <v>2913</v>
      </c>
      <c r="BI41" s="198">
        <f t="shared" si="290"/>
        <v>1698</v>
      </c>
      <c r="BJ41" s="198">
        <f t="shared" si="290"/>
        <v>0</v>
      </c>
      <c r="BK41" s="198">
        <f t="shared" si="290"/>
        <v>0</v>
      </c>
      <c r="BL41" s="198" t="str">
        <f t="shared" si="291"/>
        <v>-</v>
      </c>
      <c r="BM41" s="198" t="str">
        <f t="shared" si="292"/>
        <v>-</v>
      </c>
      <c r="BN41" s="198">
        <f t="shared" si="293"/>
        <v>0</v>
      </c>
      <c r="BO41" s="198">
        <f t="shared" si="293"/>
        <v>0</v>
      </c>
      <c r="BP41" s="198" t="str">
        <f t="shared" si="294"/>
        <v>-</v>
      </c>
      <c r="BQ41" s="198" t="str">
        <f t="shared" si="295"/>
        <v>-</v>
      </c>
      <c r="BR41" s="198">
        <f t="shared" si="296"/>
        <v>0</v>
      </c>
      <c r="BS41" s="198">
        <f t="shared" si="296"/>
        <v>0</v>
      </c>
      <c r="BT41" s="198" t="str">
        <f t="shared" si="297"/>
        <v>-</v>
      </c>
      <c r="BU41" s="198" t="str">
        <f t="shared" si="298"/>
        <v>-</v>
      </c>
      <c r="BV41" s="198">
        <f t="shared" si="299"/>
        <v>0</v>
      </c>
      <c r="BW41" s="198">
        <f t="shared" si="299"/>
        <v>0</v>
      </c>
      <c r="BX41" s="198" t="str">
        <f t="shared" si="300"/>
        <v>-</v>
      </c>
      <c r="BY41" s="198" t="str">
        <f t="shared" si="301"/>
        <v>-</v>
      </c>
      <c r="BZ41" s="198">
        <f t="shared" si="302"/>
        <v>0</v>
      </c>
      <c r="CA41" s="198">
        <f t="shared" si="302"/>
        <v>0</v>
      </c>
      <c r="CB41" s="198" t="str">
        <f t="shared" si="303"/>
        <v>-</v>
      </c>
      <c r="CC41" s="198" t="str">
        <f t="shared" si="304"/>
        <v>-</v>
      </c>
      <c r="CD41" s="198">
        <f t="shared" si="305"/>
        <v>0</v>
      </c>
      <c r="CE41" s="198">
        <f t="shared" si="305"/>
        <v>0</v>
      </c>
      <c r="CF41" s="198" t="str">
        <f t="shared" si="306"/>
        <v>-</v>
      </c>
      <c r="CG41" s="198" t="str">
        <f t="shared" si="307"/>
        <v>-</v>
      </c>
      <c r="CH41" s="198">
        <f t="shared" si="308"/>
        <v>0</v>
      </c>
      <c r="CI41" s="198">
        <f t="shared" si="308"/>
        <v>0</v>
      </c>
      <c r="CJ41" s="198" t="str">
        <f t="shared" si="309"/>
        <v>-</v>
      </c>
      <c r="CK41" s="198" t="str">
        <f t="shared" si="310"/>
        <v>-</v>
      </c>
      <c r="CL41" s="198">
        <f t="shared" si="311"/>
        <v>0</v>
      </c>
      <c r="CM41" s="198">
        <f t="shared" si="311"/>
        <v>0</v>
      </c>
      <c r="CN41" s="198" t="str">
        <f t="shared" si="312"/>
        <v>-</v>
      </c>
      <c r="CO41" s="198" t="str">
        <f t="shared" si="313"/>
        <v>-</v>
      </c>
      <c r="CP41" s="198">
        <f t="shared" si="314"/>
        <v>0</v>
      </c>
      <c r="CQ41" s="198">
        <f t="shared" si="314"/>
        <v>0</v>
      </c>
      <c r="CR41" s="198" t="str">
        <f t="shared" si="315"/>
        <v>-</v>
      </c>
      <c r="CS41" s="198" t="str">
        <f t="shared" si="316"/>
        <v>-</v>
      </c>
      <c r="CT41" s="198">
        <f t="shared" si="317"/>
        <v>0</v>
      </c>
      <c r="CU41" s="198">
        <f t="shared" si="317"/>
        <v>0</v>
      </c>
      <c r="CV41" s="198" t="str">
        <f t="shared" si="318"/>
        <v>-</v>
      </c>
      <c r="CW41" s="198" t="str">
        <f t="shared" si="319"/>
        <v>-</v>
      </c>
      <c r="CX41" s="198">
        <f t="shared" si="320"/>
        <v>118</v>
      </c>
      <c r="CY41" s="198">
        <f t="shared" si="320"/>
        <v>50365</v>
      </c>
      <c r="CZ41" s="198">
        <f t="shared" si="321"/>
        <v>427</v>
      </c>
      <c r="DA41" s="198">
        <f t="shared" si="322"/>
        <v>705</v>
      </c>
      <c r="DB41" s="198">
        <f t="shared" si="323"/>
        <v>6239</v>
      </c>
      <c r="DC41" s="198">
        <f t="shared" si="323"/>
        <v>198359</v>
      </c>
      <c r="DD41" s="198">
        <f t="shared" si="324"/>
        <v>32</v>
      </c>
      <c r="DE41" s="198">
        <f t="shared" si="325"/>
        <v>58</v>
      </c>
      <c r="DF41" s="198">
        <f t="shared" si="326"/>
        <v>0</v>
      </c>
      <c r="DG41" s="198">
        <f t="shared" si="326"/>
        <v>0</v>
      </c>
      <c r="DH41" s="198" t="str">
        <f t="shared" si="327"/>
        <v>-</v>
      </c>
      <c r="DI41" s="198" t="str">
        <f t="shared" si="328"/>
        <v>-</v>
      </c>
      <c r="DJ41" s="198">
        <f t="shared" si="329"/>
        <v>0</v>
      </c>
      <c r="DK41" s="198">
        <f t="shared" si="329"/>
        <v>1374</v>
      </c>
      <c r="DL41" s="198">
        <f t="shared" si="329"/>
        <v>1014</v>
      </c>
      <c r="DM41" s="198">
        <f t="shared" si="329"/>
        <v>427</v>
      </c>
      <c r="DN41" s="198">
        <f t="shared" si="329"/>
        <v>63</v>
      </c>
      <c r="DO41" s="198">
        <f t="shared" si="329"/>
        <v>3180</v>
      </c>
      <c r="DP41" s="198">
        <f t="shared" si="329"/>
        <v>7846285</v>
      </c>
      <c r="DQ41" s="198">
        <f t="shared" si="330"/>
        <v>7738</v>
      </c>
      <c r="DR41" s="198">
        <f t="shared" si="331"/>
        <v>20618</v>
      </c>
      <c r="DS41" s="198">
        <f t="shared" si="332"/>
        <v>3853705</v>
      </c>
      <c r="DT41" s="198">
        <f t="shared" si="333"/>
        <v>9025</v>
      </c>
      <c r="DU41" s="198">
        <f t="shared" si="334"/>
        <v>23041</v>
      </c>
      <c r="DV41" s="198">
        <f t="shared" si="335"/>
        <v>456853</v>
      </c>
      <c r="DW41" s="198">
        <f t="shared" si="336"/>
        <v>7252</v>
      </c>
      <c r="DX41" s="198">
        <f t="shared" si="337"/>
        <v>12771</v>
      </c>
      <c r="DY41" s="198">
        <f t="shared" si="338"/>
        <v>35037878</v>
      </c>
      <c r="DZ41" s="198">
        <f t="shared" si="339"/>
        <v>11018</v>
      </c>
      <c r="EA41" s="198">
        <f t="shared" si="340"/>
        <v>25571</v>
      </c>
      <c r="EB41" s="202"/>
      <c r="EC41" s="198">
        <f t="shared" si="341"/>
        <v>12</v>
      </c>
      <c r="ED41" s="199">
        <f t="shared" si="347"/>
        <v>2017</v>
      </c>
      <c r="EE41" s="200">
        <f t="shared" si="348"/>
        <v>43070</v>
      </c>
      <c r="EF41" s="196">
        <f t="shared" si="349"/>
        <v>31</v>
      </c>
      <c r="EG41" s="195"/>
      <c r="EH41" s="198">
        <f t="shared" si="342"/>
        <v>104958</v>
      </c>
      <c r="EI41" s="198">
        <f t="shared" si="342"/>
        <v>0</v>
      </c>
      <c r="EJ41" s="198">
        <f t="shared" si="342"/>
        <v>2677682</v>
      </c>
      <c r="EK41" s="198">
        <f t="shared" si="342"/>
        <v>8777636</v>
      </c>
      <c r="EL41" s="198">
        <f t="shared" si="342"/>
        <v>10559861</v>
      </c>
      <c r="EM41" s="198">
        <f t="shared" si="342"/>
        <v>11150936</v>
      </c>
      <c r="EN41" s="198">
        <f t="shared" si="342"/>
        <v>210261392</v>
      </c>
      <c r="EO41" s="198">
        <f t="shared" si="342"/>
        <v>265671963</v>
      </c>
      <c r="EP41" s="198">
        <f t="shared" si="342"/>
        <v>23406654</v>
      </c>
      <c r="EQ41" s="198">
        <f t="shared" si="342"/>
        <v>0</v>
      </c>
      <c r="ER41" s="198">
        <f t="shared" si="343"/>
        <v>0</v>
      </c>
      <c r="ES41" s="198">
        <f t="shared" si="343"/>
        <v>0</v>
      </c>
      <c r="ET41" s="198">
        <f t="shared" si="343"/>
        <v>0</v>
      </c>
      <c r="EU41" s="198">
        <f t="shared" si="343"/>
        <v>0</v>
      </c>
      <c r="EV41" s="198">
        <f t="shared" si="343"/>
        <v>0</v>
      </c>
      <c r="EW41" s="198">
        <f t="shared" si="343"/>
        <v>0</v>
      </c>
      <c r="EX41" s="198">
        <f t="shared" si="343"/>
        <v>0</v>
      </c>
      <c r="EY41" s="198">
        <f t="shared" si="343"/>
        <v>0</v>
      </c>
      <c r="EZ41" s="198">
        <f t="shared" si="343"/>
        <v>0</v>
      </c>
      <c r="FA41" s="198">
        <f t="shared" si="343"/>
        <v>0</v>
      </c>
      <c r="FB41" s="198">
        <f t="shared" si="344"/>
        <v>83190</v>
      </c>
      <c r="FC41" s="198">
        <f t="shared" si="344"/>
        <v>362116</v>
      </c>
      <c r="FD41" s="198">
        <f t="shared" si="344"/>
        <v>20906886</v>
      </c>
      <c r="FE41" s="198">
        <f t="shared" si="344"/>
        <v>9838480</v>
      </c>
      <c r="FF41" s="198">
        <f t="shared" si="344"/>
        <v>804573</v>
      </c>
      <c r="FG41" s="198">
        <f t="shared" si="344"/>
        <v>81314190</v>
      </c>
      <c r="FH41" s="191"/>
      <c r="FI41" s="256"/>
      <c r="FJ41" s="256"/>
      <c r="FK41" s="256"/>
      <c r="FL41" s="256"/>
      <c r="FM41" s="256"/>
    </row>
    <row r="42" spans="1:169" s="257" customFormat="1" x14ac:dyDescent="0.2">
      <c r="A42" s="263" t="str">
        <f t="shared" si="345"/>
        <v>2017-18JANUARYY63</v>
      </c>
      <c r="B42" s="257" t="str">
        <f t="shared" si="346"/>
        <v>2017-18</v>
      </c>
      <c r="C42" s="257" t="s">
        <v>767</v>
      </c>
      <c r="D42" s="264" t="str">
        <f t="shared" si="350"/>
        <v>Y63</v>
      </c>
      <c r="E42" s="264" t="str">
        <f t="shared" si="350"/>
        <v>North East and Yorkshire</v>
      </c>
      <c r="F42" s="264" t="str">
        <f t="shared" si="267"/>
        <v>Y63</v>
      </c>
      <c r="H42" s="198">
        <f t="shared" si="268"/>
        <v>121985</v>
      </c>
      <c r="I42" s="198">
        <f t="shared" si="268"/>
        <v>83656</v>
      </c>
      <c r="J42" s="198">
        <f t="shared" si="268"/>
        <v>302603</v>
      </c>
      <c r="K42" s="198">
        <f t="shared" si="269"/>
        <v>4</v>
      </c>
      <c r="L42" s="198">
        <f t="shared" si="270"/>
        <v>1</v>
      </c>
      <c r="M42" s="198">
        <f t="shared" si="271"/>
        <v>0</v>
      </c>
      <c r="N42" s="198">
        <f t="shared" si="272"/>
        <v>13</v>
      </c>
      <c r="O42" s="198">
        <f t="shared" si="273"/>
        <v>52</v>
      </c>
      <c r="P42" s="198" t="s">
        <v>717</v>
      </c>
      <c r="Q42" s="198">
        <f t="shared" si="274"/>
        <v>0</v>
      </c>
      <c r="R42" s="198">
        <f t="shared" si="274"/>
        <v>0</v>
      </c>
      <c r="S42" s="198">
        <f t="shared" si="274"/>
        <v>0</v>
      </c>
      <c r="T42" s="198">
        <f t="shared" si="274"/>
        <v>102710</v>
      </c>
      <c r="U42" s="198">
        <f t="shared" si="274"/>
        <v>11161</v>
      </c>
      <c r="V42" s="198">
        <f t="shared" si="274"/>
        <v>7824</v>
      </c>
      <c r="W42" s="198">
        <f t="shared" si="274"/>
        <v>56120</v>
      </c>
      <c r="X42" s="198">
        <f t="shared" si="274"/>
        <v>20043</v>
      </c>
      <c r="Y42" s="198">
        <f t="shared" si="274"/>
        <v>1310</v>
      </c>
      <c r="Z42" s="198">
        <f t="shared" si="274"/>
        <v>5228799</v>
      </c>
      <c r="AA42" s="198">
        <f t="shared" si="275"/>
        <v>468</v>
      </c>
      <c r="AB42" s="198">
        <f t="shared" si="276"/>
        <v>802</v>
      </c>
      <c r="AC42" s="198">
        <f t="shared" si="277"/>
        <v>5309032</v>
      </c>
      <c r="AD42" s="198">
        <f t="shared" si="278"/>
        <v>679</v>
      </c>
      <c r="AE42" s="198">
        <f t="shared" si="279"/>
        <v>1216</v>
      </c>
      <c r="AF42" s="198">
        <f t="shared" si="280"/>
        <v>86715904</v>
      </c>
      <c r="AG42" s="198">
        <f t="shared" si="281"/>
        <v>1545</v>
      </c>
      <c r="AH42" s="198">
        <f t="shared" si="282"/>
        <v>3358</v>
      </c>
      <c r="AI42" s="198">
        <f t="shared" si="283"/>
        <v>88512221</v>
      </c>
      <c r="AJ42" s="198">
        <f t="shared" si="284"/>
        <v>4416</v>
      </c>
      <c r="AK42" s="198">
        <f t="shared" si="285"/>
        <v>10382</v>
      </c>
      <c r="AL42" s="198">
        <f t="shared" si="286"/>
        <v>6545147</v>
      </c>
      <c r="AM42" s="198">
        <f t="shared" si="287"/>
        <v>4996</v>
      </c>
      <c r="AN42" s="198">
        <f t="shared" si="288"/>
        <v>12758</v>
      </c>
      <c r="AO42" s="198">
        <f t="shared" si="289"/>
        <v>7142</v>
      </c>
      <c r="AP42" s="198">
        <f t="shared" si="289"/>
        <v>759</v>
      </c>
      <c r="AQ42" s="198">
        <f t="shared" si="289"/>
        <v>1847</v>
      </c>
      <c r="AR42" s="198">
        <f t="shared" si="289"/>
        <v>9182</v>
      </c>
      <c r="AS42" s="198">
        <f t="shared" si="289"/>
        <v>440</v>
      </c>
      <c r="AT42" s="198">
        <f t="shared" si="289"/>
        <v>4096</v>
      </c>
      <c r="AU42" s="198">
        <f t="shared" si="289"/>
        <v>40</v>
      </c>
      <c r="AV42" s="198">
        <f t="shared" si="289"/>
        <v>60775</v>
      </c>
      <c r="AW42" s="198">
        <f t="shared" si="289"/>
        <v>10293</v>
      </c>
      <c r="AX42" s="198">
        <f t="shared" si="289"/>
        <v>24500</v>
      </c>
      <c r="AY42" s="198">
        <f t="shared" si="290"/>
        <v>95568</v>
      </c>
      <c r="AZ42" s="198">
        <f t="shared" si="290"/>
        <v>24765</v>
      </c>
      <c r="BA42" s="198">
        <f t="shared" si="290"/>
        <v>19033</v>
      </c>
      <c r="BB42" s="198">
        <f t="shared" si="290"/>
        <v>17238</v>
      </c>
      <c r="BC42" s="198">
        <f t="shared" si="290"/>
        <v>13354</v>
      </c>
      <c r="BD42" s="198">
        <f t="shared" si="290"/>
        <v>84896</v>
      </c>
      <c r="BE42" s="198">
        <f t="shared" si="290"/>
        <v>67410</v>
      </c>
      <c r="BF42" s="198">
        <f t="shared" si="290"/>
        <v>36176</v>
      </c>
      <c r="BG42" s="198">
        <f t="shared" si="290"/>
        <v>22916</v>
      </c>
      <c r="BH42" s="198">
        <f t="shared" si="290"/>
        <v>2526</v>
      </c>
      <c r="BI42" s="198">
        <f t="shared" si="290"/>
        <v>1458</v>
      </c>
      <c r="BJ42" s="198">
        <f t="shared" si="290"/>
        <v>0</v>
      </c>
      <c r="BK42" s="198">
        <f t="shared" si="290"/>
        <v>0</v>
      </c>
      <c r="BL42" s="198" t="str">
        <f t="shared" si="291"/>
        <v>-</v>
      </c>
      <c r="BM42" s="198" t="str">
        <f t="shared" si="292"/>
        <v>-</v>
      </c>
      <c r="BN42" s="198">
        <f t="shared" si="293"/>
        <v>0</v>
      </c>
      <c r="BO42" s="198">
        <f t="shared" si="293"/>
        <v>0</v>
      </c>
      <c r="BP42" s="198" t="str">
        <f t="shared" si="294"/>
        <v>-</v>
      </c>
      <c r="BQ42" s="198" t="str">
        <f t="shared" si="295"/>
        <v>-</v>
      </c>
      <c r="BR42" s="198">
        <f t="shared" si="296"/>
        <v>0</v>
      </c>
      <c r="BS42" s="198">
        <f t="shared" si="296"/>
        <v>0</v>
      </c>
      <c r="BT42" s="198" t="str">
        <f t="shared" si="297"/>
        <v>-</v>
      </c>
      <c r="BU42" s="198" t="str">
        <f t="shared" si="298"/>
        <v>-</v>
      </c>
      <c r="BV42" s="198">
        <f t="shared" si="299"/>
        <v>0</v>
      </c>
      <c r="BW42" s="198">
        <f t="shared" si="299"/>
        <v>0</v>
      </c>
      <c r="BX42" s="198" t="str">
        <f t="shared" si="300"/>
        <v>-</v>
      </c>
      <c r="BY42" s="198" t="str">
        <f t="shared" si="301"/>
        <v>-</v>
      </c>
      <c r="BZ42" s="198">
        <f t="shared" si="302"/>
        <v>0</v>
      </c>
      <c r="CA42" s="198">
        <f t="shared" si="302"/>
        <v>0</v>
      </c>
      <c r="CB42" s="198" t="str">
        <f t="shared" si="303"/>
        <v>-</v>
      </c>
      <c r="CC42" s="198" t="str">
        <f t="shared" si="304"/>
        <v>-</v>
      </c>
      <c r="CD42" s="198">
        <f t="shared" si="305"/>
        <v>0</v>
      </c>
      <c r="CE42" s="198">
        <f t="shared" si="305"/>
        <v>0</v>
      </c>
      <c r="CF42" s="198" t="str">
        <f t="shared" si="306"/>
        <v>-</v>
      </c>
      <c r="CG42" s="198" t="str">
        <f t="shared" si="307"/>
        <v>-</v>
      </c>
      <c r="CH42" s="198">
        <f t="shared" si="308"/>
        <v>0</v>
      </c>
      <c r="CI42" s="198">
        <f t="shared" si="308"/>
        <v>0</v>
      </c>
      <c r="CJ42" s="198" t="str">
        <f t="shared" si="309"/>
        <v>-</v>
      </c>
      <c r="CK42" s="198" t="str">
        <f t="shared" si="310"/>
        <v>-</v>
      </c>
      <c r="CL42" s="198">
        <f t="shared" si="311"/>
        <v>0</v>
      </c>
      <c r="CM42" s="198">
        <f t="shared" si="311"/>
        <v>0</v>
      </c>
      <c r="CN42" s="198" t="str">
        <f t="shared" si="312"/>
        <v>-</v>
      </c>
      <c r="CO42" s="198" t="str">
        <f t="shared" si="313"/>
        <v>-</v>
      </c>
      <c r="CP42" s="198">
        <f t="shared" si="314"/>
        <v>0</v>
      </c>
      <c r="CQ42" s="198">
        <f t="shared" si="314"/>
        <v>0</v>
      </c>
      <c r="CR42" s="198" t="str">
        <f t="shared" si="315"/>
        <v>-</v>
      </c>
      <c r="CS42" s="198" t="str">
        <f t="shared" si="316"/>
        <v>-</v>
      </c>
      <c r="CT42" s="198">
        <f t="shared" si="317"/>
        <v>0</v>
      </c>
      <c r="CU42" s="198">
        <f t="shared" si="317"/>
        <v>0</v>
      </c>
      <c r="CV42" s="198" t="str">
        <f t="shared" si="318"/>
        <v>-</v>
      </c>
      <c r="CW42" s="198" t="str">
        <f t="shared" si="319"/>
        <v>-</v>
      </c>
      <c r="CX42" s="198">
        <f t="shared" si="320"/>
        <v>119</v>
      </c>
      <c r="CY42" s="198">
        <f t="shared" si="320"/>
        <v>49656</v>
      </c>
      <c r="CZ42" s="198">
        <f t="shared" si="321"/>
        <v>417</v>
      </c>
      <c r="DA42" s="198">
        <f t="shared" si="322"/>
        <v>645</v>
      </c>
      <c r="DB42" s="198">
        <f t="shared" si="323"/>
        <v>6026</v>
      </c>
      <c r="DC42" s="198">
        <f t="shared" si="323"/>
        <v>181387</v>
      </c>
      <c r="DD42" s="198">
        <f t="shared" si="324"/>
        <v>30</v>
      </c>
      <c r="DE42" s="198">
        <f t="shared" si="325"/>
        <v>53</v>
      </c>
      <c r="DF42" s="198">
        <f t="shared" si="326"/>
        <v>0</v>
      </c>
      <c r="DG42" s="198">
        <f t="shared" si="326"/>
        <v>0</v>
      </c>
      <c r="DH42" s="198" t="str">
        <f t="shared" si="327"/>
        <v>-</v>
      </c>
      <c r="DI42" s="198" t="str">
        <f t="shared" si="328"/>
        <v>-</v>
      </c>
      <c r="DJ42" s="198">
        <f t="shared" si="329"/>
        <v>0</v>
      </c>
      <c r="DK42" s="198">
        <f t="shared" si="329"/>
        <v>1593</v>
      </c>
      <c r="DL42" s="198">
        <f t="shared" si="329"/>
        <v>1199</v>
      </c>
      <c r="DM42" s="198">
        <f t="shared" si="329"/>
        <v>479</v>
      </c>
      <c r="DN42" s="198">
        <f t="shared" si="329"/>
        <v>56</v>
      </c>
      <c r="DO42" s="198">
        <f t="shared" si="329"/>
        <v>3297</v>
      </c>
      <c r="DP42" s="198">
        <f t="shared" si="329"/>
        <v>6951385</v>
      </c>
      <c r="DQ42" s="198">
        <f t="shared" si="330"/>
        <v>5798</v>
      </c>
      <c r="DR42" s="198">
        <f t="shared" si="331"/>
        <v>13936</v>
      </c>
      <c r="DS42" s="198">
        <f t="shared" si="332"/>
        <v>3335501</v>
      </c>
      <c r="DT42" s="198">
        <f t="shared" si="333"/>
        <v>6963</v>
      </c>
      <c r="DU42" s="198">
        <f t="shared" si="334"/>
        <v>14358</v>
      </c>
      <c r="DV42" s="198">
        <f t="shared" si="335"/>
        <v>322931</v>
      </c>
      <c r="DW42" s="198">
        <f t="shared" si="336"/>
        <v>5767</v>
      </c>
      <c r="DX42" s="198">
        <f t="shared" si="337"/>
        <v>11983</v>
      </c>
      <c r="DY42" s="198">
        <f t="shared" si="338"/>
        <v>28098966</v>
      </c>
      <c r="DZ42" s="198">
        <f t="shared" si="339"/>
        <v>8523</v>
      </c>
      <c r="EA42" s="198">
        <f t="shared" si="340"/>
        <v>19365</v>
      </c>
      <c r="EB42" s="202"/>
      <c r="EC42" s="198">
        <f t="shared" si="341"/>
        <v>1</v>
      </c>
      <c r="ED42" s="199">
        <f t="shared" si="347"/>
        <v>2018</v>
      </c>
      <c r="EE42" s="200">
        <f t="shared" si="348"/>
        <v>43101</v>
      </c>
      <c r="EF42" s="196">
        <f t="shared" si="349"/>
        <v>31</v>
      </c>
      <c r="EG42" s="195"/>
      <c r="EH42" s="198">
        <f t="shared" si="342"/>
        <v>83656</v>
      </c>
      <c r="EI42" s="198">
        <f t="shared" si="342"/>
        <v>0</v>
      </c>
      <c r="EJ42" s="198">
        <f t="shared" si="342"/>
        <v>1118980</v>
      </c>
      <c r="EK42" s="198">
        <f t="shared" si="342"/>
        <v>4326768</v>
      </c>
      <c r="EL42" s="198">
        <f t="shared" si="342"/>
        <v>8956068</v>
      </c>
      <c r="EM42" s="198">
        <f t="shared" si="342"/>
        <v>9515385</v>
      </c>
      <c r="EN42" s="198">
        <f t="shared" si="342"/>
        <v>188430776</v>
      </c>
      <c r="EO42" s="198">
        <f t="shared" si="342"/>
        <v>208095138</v>
      </c>
      <c r="EP42" s="198">
        <f t="shared" si="342"/>
        <v>16713005</v>
      </c>
      <c r="EQ42" s="198">
        <f t="shared" si="342"/>
        <v>0</v>
      </c>
      <c r="ER42" s="198">
        <f t="shared" si="343"/>
        <v>0</v>
      </c>
      <c r="ES42" s="198">
        <f t="shared" si="343"/>
        <v>0</v>
      </c>
      <c r="ET42" s="198">
        <f t="shared" si="343"/>
        <v>0</v>
      </c>
      <c r="EU42" s="198">
        <f t="shared" si="343"/>
        <v>0</v>
      </c>
      <c r="EV42" s="198">
        <f t="shared" si="343"/>
        <v>0</v>
      </c>
      <c r="EW42" s="198">
        <f t="shared" si="343"/>
        <v>0</v>
      </c>
      <c r="EX42" s="198">
        <f t="shared" si="343"/>
        <v>0</v>
      </c>
      <c r="EY42" s="198">
        <f t="shared" si="343"/>
        <v>0</v>
      </c>
      <c r="EZ42" s="198">
        <f t="shared" si="343"/>
        <v>0</v>
      </c>
      <c r="FA42" s="198">
        <f t="shared" si="343"/>
        <v>0</v>
      </c>
      <c r="FB42" s="198">
        <f t="shared" si="344"/>
        <v>76755</v>
      </c>
      <c r="FC42" s="198">
        <f t="shared" si="344"/>
        <v>322028</v>
      </c>
      <c r="FD42" s="198">
        <f t="shared" si="344"/>
        <v>16709740</v>
      </c>
      <c r="FE42" s="198">
        <f t="shared" si="344"/>
        <v>6877643</v>
      </c>
      <c r="FF42" s="198">
        <f t="shared" si="344"/>
        <v>671048</v>
      </c>
      <c r="FG42" s="198">
        <f t="shared" si="344"/>
        <v>63848052</v>
      </c>
      <c r="FH42" s="191"/>
      <c r="FI42" s="256"/>
      <c r="FJ42" s="256"/>
      <c r="FK42" s="256"/>
      <c r="FL42" s="256"/>
      <c r="FM42" s="256"/>
    </row>
    <row r="43" spans="1:169" s="257" customFormat="1" x14ac:dyDescent="0.2">
      <c r="A43" s="263" t="str">
        <f t="shared" ref="A43:A44" si="351">B43&amp;C43&amp;D43</f>
        <v>2017-18FEBRUARYY63</v>
      </c>
      <c r="B43" s="257" t="str">
        <f t="shared" si="346"/>
        <v>2017-18</v>
      </c>
      <c r="C43" s="257" t="s">
        <v>771</v>
      </c>
      <c r="D43" s="264" t="str">
        <f t="shared" si="350"/>
        <v>Y63</v>
      </c>
      <c r="E43" s="264" t="str">
        <f t="shared" si="350"/>
        <v>North East and Yorkshire</v>
      </c>
      <c r="F43" s="264" t="str">
        <f t="shared" si="267"/>
        <v>Y63</v>
      </c>
      <c r="H43" s="198">
        <f t="shared" si="268"/>
        <v>115458</v>
      </c>
      <c r="I43" s="198">
        <f t="shared" si="268"/>
        <v>83034</v>
      </c>
      <c r="J43" s="198">
        <f t="shared" si="268"/>
        <v>296132</v>
      </c>
      <c r="K43" s="198">
        <f t="shared" si="269"/>
        <v>4</v>
      </c>
      <c r="L43" s="198">
        <f t="shared" si="270"/>
        <v>1</v>
      </c>
      <c r="M43" s="198">
        <f t="shared" si="271"/>
        <v>0</v>
      </c>
      <c r="N43" s="198">
        <f t="shared" si="272"/>
        <v>14</v>
      </c>
      <c r="O43" s="198">
        <f t="shared" si="273"/>
        <v>52</v>
      </c>
      <c r="P43" s="198" t="s">
        <v>717</v>
      </c>
      <c r="Q43" s="198">
        <f t="shared" si="274"/>
        <v>0</v>
      </c>
      <c r="R43" s="198">
        <f t="shared" si="274"/>
        <v>0</v>
      </c>
      <c r="S43" s="198">
        <f t="shared" si="274"/>
        <v>0</v>
      </c>
      <c r="T43" s="198">
        <f t="shared" si="274"/>
        <v>91341</v>
      </c>
      <c r="U43" s="198">
        <f t="shared" si="274"/>
        <v>8918</v>
      </c>
      <c r="V43" s="198">
        <f t="shared" si="274"/>
        <v>6227</v>
      </c>
      <c r="W43" s="198">
        <f t="shared" si="274"/>
        <v>50281</v>
      </c>
      <c r="X43" s="198">
        <f t="shared" si="274"/>
        <v>19436</v>
      </c>
      <c r="Y43" s="198">
        <f t="shared" si="274"/>
        <v>1094</v>
      </c>
      <c r="Z43" s="198">
        <f t="shared" si="274"/>
        <v>4153727</v>
      </c>
      <c r="AA43" s="198">
        <f t="shared" si="275"/>
        <v>466</v>
      </c>
      <c r="AB43" s="198">
        <f t="shared" si="276"/>
        <v>796</v>
      </c>
      <c r="AC43" s="198">
        <f t="shared" si="277"/>
        <v>4139461</v>
      </c>
      <c r="AD43" s="198">
        <f t="shared" si="278"/>
        <v>665</v>
      </c>
      <c r="AE43" s="198">
        <f t="shared" si="279"/>
        <v>1175</v>
      </c>
      <c r="AF43" s="198">
        <f t="shared" si="280"/>
        <v>70842399</v>
      </c>
      <c r="AG43" s="198">
        <f t="shared" si="281"/>
        <v>1409</v>
      </c>
      <c r="AH43" s="198">
        <f t="shared" si="282"/>
        <v>3031</v>
      </c>
      <c r="AI43" s="198">
        <f t="shared" si="283"/>
        <v>76903252</v>
      </c>
      <c r="AJ43" s="198">
        <f t="shared" si="284"/>
        <v>3957</v>
      </c>
      <c r="AK43" s="198">
        <f t="shared" si="285"/>
        <v>9281</v>
      </c>
      <c r="AL43" s="198">
        <f t="shared" si="286"/>
        <v>5337559</v>
      </c>
      <c r="AM43" s="198">
        <f t="shared" si="287"/>
        <v>4879</v>
      </c>
      <c r="AN43" s="198">
        <f t="shared" si="288"/>
        <v>12094</v>
      </c>
      <c r="AO43" s="198">
        <f t="shared" si="289"/>
        <v>5925</v>
      </c>
      <c r="AP43" s="198">
        <f t="shared" si="289"/>
        <v>629</v>
      </c>
      <c r="AQ43" s="198">
        <f t="shared" si="289"/>
        <v>1614</v>
      </c>
      <c r="AR43" s="198">
        <f t="shared" si="289"/>
        <v>3417</v>
      </c>
      <c r="AS43" s="198">
        <f t="shared" si="289"/>
        <v>291</v>
      </c>
      <c r="AT43" s="198">
        <f t="shared" si="289"/>
        <v>3391</v>
      </c>
      <c r="AU43" s="198">
        <f t="shared" si="289"/>
        <v>0</v>
      </c>
      <c r="AV43" s="198">
        <f t="shared" si="289"/>
        <v>54717</v>
      </c>
      <c r="AW43" s="198">
        <f t="shared" si="289"/>
        <v>9249</v>
      </c>
      <c r="AX43" s="198">
        <f t="shared" si="289"/>
        <v>21450</v>
      </c>
      <c r="AY43" s="198">
        <f t="shared" si="290"/>
        <v>85416</v>
      </c>
      <c r="AZ43" s="198">
        <f t="shared" si="290"/>
        <v>19936</v>
      </c>
      <c r="BA43" s="198">
        <f t="shared" si="290"/>
        <v>15293</v>
      </c>
      <c r="BB43" s="198">
        <f t="shared" si="290"/>
        <v>13767</v>
      </c>
      <c r="BC43" s="198">
        <f t="shared" si="290"/>
        <v>10706</v>
      </c>
      <c r="BD43" s="198">
        <f t="shared" si="290"/>
        <v>78117</v>
      </c>
      <c r="BE43" s="198">
        <f t="shared" si="290"/>
        <v>22961</v>
      </c>
      <c r="BF43" s="198">
        <f t="shared" si="290"/>
        <v>34907</v>
      </c>
      <c r="BG43" s="198">
        <f t="shared" si="290"/>
        <v>22003</v>
      </c>
      <c r="BH43" s="198">
        <f t="shared" si="290"/>
        <v>2116</v>
      </c>
      <c r="BI43" s="198">
        <f t="shared" si="290"/>
        <v>1225</v>
      </c>
      <c r="BJ43" s="198">
        <f t="shared" si="290"/>
        <v>0</v>
      </c>
      <c r="BK43" s="198">
        <f t="shared" si="290"/>
        <v>0</v>
      </c>
      <c r="BL43" s="198" t="str">
        <f t="shared" si="291"/>
        <v>-</v>
      </c>
      <c r="BM43" s="198" t="str">
        <f t="shared" si="292"/>
        <v>-</v>
      </c>
      <c r="BN43" s="198">
        <f t="shared" si="293"/>
        <v>0</v>
      </c>
      <c r="BO43" s="198">
        <f t="shared" si="293"/>
        <v>0</v>
      </c>
      <c r="BP43" s="198" t="str">
        <f t="shared" si="294"/>
        <v>-</v>
      </c>
      <c r="BQ43" s="198" t="str">
        <f t="shared" si="295"/>
        <v>-</v>
      </c>
      <c r="BR43" s="198">
        <f t="shared" si="296"/>
        <v>0</v>
      </c>
      <c r="BS43" s="198">
        <f t="shared" si="296"/>
        <v>0</v>
      </c>
      <c r="BT43" s="198" t="str">
        <f t="shared" si="297"/>
        <v>-</v>
      </c>
      <c r="BU43" s="198" t="str">
        <f t="shared" si="298"/>
        <v>-</v>
      </c>
      <c r="BV43" s="198">
        <f t="shared" si="299"/>
        <v>0</v>
      </c>
      <c r="BW43" s="198">
        <f t="shared" si="299"/>
        <v>0</v>
      </c>
      <c r="BX43" s="198" t="str">
        <f t="shared" si="300"/>
        <v>-</v>
      </c>
      <c r="BY43" s="198" t="str">
        <f t="shared" si="301"/>
        <v>-</v>
      </c>
      <c r="BZ43" s="198">
        <f t="shared" si="302"/>
        <v>0</v>
      </c>
      <c r="CA43" s="198">
        <f t="shared" si="302"/>
        <v>0</v>
      </c>
      <c r="CB43" s="198" t="str">
        <f t="shared" si="303"/>
        <v>-</v>
      </c>
      <c r="CC43" s="198" t="str">
        <f t="shared" si="304"/>
        <v>-</v>
      </c>
      <c r="CD43" s="198">
        <f t="shared" si="305"/>
        <v>0</v>
      </c>
      <c r="CE43" s="198">
        <f t="shared" si="305"/>
        <v>0</v>
      </c>
      <c r="CF43" s="198" t="str">
        <f t="shared" si="306"/>
        <v>-</v>
      </c>
      <c r="CG43" s="198" t="str">
        <f t="shared" si="307"/>
        <v>-</v>
      </c>
      <c r="CH43" s="198">
        <f t="shared" si="308"/>
        <v>0</v>
      </c>
      <c r="CI43" s="198">
        <f t="shared" si="308"/>
        <v>0</v>
      </c>
      <c r="CJ43" s="198" t="str">
        <f t="shared" si="309"/>
        <v>-</v>
      </c>
      <c r="CK43" s="198" t="str">
        <f t="shared" si="310"/>
        <v>-</v>
      </c>
      <c r="CL43" s="198">
        <f t="shared" si="311"/>
        <v>0</v>
      </c>
      <c r="CM43" s="198">
        <f t="shared" si="311"/>
        <v>0</v>
      </c>
      <c r="CN43" s="198" t="str">
        <f t="shared" si="312"/>
        <v>-</v>
      </c>
      <c r="CO43" s="198" t="str">
        <f t="shared" si="313"/>
        <v>-</v>
      </c>
      <c r="CP43" s="198">
        <f t="shared" si="314"/>
        <v>0</v>
      </c>
      <c r="CQ43" s="198">
        <f t="shared" si="314"/>
        <v>0</v>
      </c>
      <c r="CR43" s="198" t="str">
        <f t="shared" si="315"/>
        <v>-</v>
      </c>
      <c r="CS43" s="198" t="str">
        <f t="shared" si="316"/>
        <v>-</v>
      </c>
      <c r="CT43" s="198">
        <f t="shared" si="317"/>
        <v>0</v>
      </c>
      <c r="CU43" s="198">
        <f t="shared" si="317"/>
        <v>0</v>
      </c>
      <c r="CV43" s="198" t="str">
        <f t="shared" si="318"/>
        <v>-</v>
      </c>
      <c r="CW43" s="198" t="str">
        <f t="shared" si="319"/>
        <v>-</v>
      </c>
      <c r="CX43" s="198">
        <f t="shared" si="320"/>
        <v>88</v>
      </c>
      <c r="CY43" s="198">
        <f t="shared" si="320"/>
        <v>34550</v>
      </c>
      <c r="CZ43" s="198">
        <f t="shared" si="321"/>
        <v>393</v>
      </c>
      <c r="DA43" s="198">
        <f t="shared" si="322"/>
        <v>593</v>
      </c>
      <c r="DB43" s="198">
        <f t="shared" si="323"/>
        <v>4874</v>
      </c>
      <c r="DC43" s="198">
        <f t="shared" si="323"/>
        <v>149285</v>
      </c>
      <c r="DD43" s="198">
        <f t="shared" si="324"/>
        <v>31</v>
      </c>
      <c r="DE43" s="198">
        <f t="shared" si="325"/>
        <v>54</v>
      </c>
      <c r="DF43" s="198">
        <f t="shared" si="326"/>
        <v>0</v>
      </c>
      <c r="DG43" s="198">
        <f t="shared" si="326"/>
        <v>0</v>
      </c>
      <c r="DH43" s="198" t="str">
        <f t="shared" si="327"/>
        <v>-</v>
      </c>
      <c r="DI43" s="198" t="str">
        <f t="shared" si="328"/>
        <v>-</v>
      </c>
      <c r="DJ43" s="198">
        <f t="shared" si="329"/>
        <v>0</v>
      </c>
      <c r="DK43" s="198">
        <f t="shared" si="329"/>
        <v>1450</v>
      </c>
      <c r="DL43" s="198">
        <f t="shared" si="329"/>
        <v>911</v>
      </c>
      <c r="DM43" s="198">
        <f t="shared" si="329"/>
        <v>410</v>
      </c>
      <c r="DN43" s="198">
        <f t="shared" si="329"/>
        <v>56</v>
      </c>
      <c r="DO43" s="198">
        <f t="shared" si="329"/>
        <v>2597</v>
      </c>
      <c r="DP43" s="198">
        <f t="shared" si="329"/>
        <v>5481970</v>
      </c>
      <c r="DQ43" s="198">
        <f t="shared" si="330"/>
        <v>6018</v>
      </c>
      <c r="DR43" s="198">
        <f t="shared" si="331"/>
        <v>14195</v>
      </c>
      <c r="DS43" s="198">
        <f t="shared" si="332"/>
        <v>2739595</v>
      </c>
      <c r="DT43" s="198">
        <f t="shared" si="333"/>
        <v>6682</v>
      </c>
      <c r="DU43" s="198">
        <f t="shared" si="334"/>
        <v>14767</v>
      </c>
      <c r="DV43" s="198">
        <f t="shared" si="335"/>
        <v>392574</v>
      </c>
      <c r="DW43" s="198">
        <f t="shared" si="336"/>
        <v>7010</v>
      </c>
      <c r="DX43" s="198">
        <f t="shared" si="337"/>
        <v>14198</v>
      </c>
      <c r="DY43" s="198">
        <f t="shared" si="338"/>
        <v>22454152</v>
      </c>
      <c r="DZ43" s="198">
        <f t="shared" si="339"/>
        <v>8646</v>
      </c>
      <c r="EA43" s="198">
        <f t="shared" si="340"/>
        <v>19960</v>
      </c>
      <c r="EB43" s="202"/>
      <c r="EC43" s="198">
        <f t="shared" si="341"/>
        <v>2</v>
      </c>
      <c r="ED43" s="199">
        <f t="shared" si="347"/>
        <v>2018</v>
      </c>
      <c r="EE43" s="200">
        <f t="shared" si="348"/>
        <v>43132</v>
      </c>
      <c r="EF43" s="196">
        <f t="shared" si="349"/>
        <v>28</v>
      </c>
      <c r="EG43" s="195"/>
      <c r="EH43" s="198">
        <f t="shared" si="342"/>
        <v>83034</v>
      </c>
      <c r="EI43" s="198">
        <f t="shared" si="342"/>
        <v>0</v>
      </c>
      <c r="EJ43" s="198">
        <f t="shared" si="342"/>
        <v>1197469</v>
      </c>
      <c r="EK43" s="198">
        <f t="shared" si="342"/>
        <v>4344221</v>
      </c>
      <c r="EL43" s="198">
        <f t="shared" si="342"/>
        <v>7094724</v>
      </c>
      <c r="EM43" s="198">
        <f t="shared" si="342"/>
        <v>7319549</v>
      </c>
      <c r="EN43" s="198">
        <f t="shared" si="342"/>
        <v>152408467</v>
      </c>
      <c r="EO43" s="198">
        <f t="shared" si="342"/>
        <v>180381080</v>
      </c>
      <c r="EP43" s="198">
        <f t="shared" si="342"/>
        <v>13230312</v>
      </c>
      <c r="EQ43" s="198">
        <f t="shared" si="342"/>
        <v>0</v>
      </c>
      <c r="ER43" s="198">
        <f t="shared" si="343"/>
        <v>0</v>
      </c>
      <c r="ES43" s="198">
        <f t="shared" si="343"/>
        <v>0</v>
      </c>
      <c r="ET43" s="198">
        <f t="shared" si="343"/>
        <v>0</v>
      </c>
      <c r="EU43" s="198">
        <f t="shared" si="343"/>
        <v>0</v>
      </c>
      <c r="EV43" s="198">
        <f t="shared" si="343"/>
        <v>0</v>
      </c>
      <c r="EW43" s="198">
        <f t="shared" si="343"/>
        <v>0</v>
      </c>
      <c r="EX43" s="198">
        <f t="shared" si="343"/>
        <v>0</v>
      </c>
      <c r="EY43" s="198">
        <f t="shared" si="343"/>
        <v>0</v>
      </c>
      <c r="EZ43" s="198">
        <f t="shared" si="343"/>
        <v>0</v>
      </c>
      <c r="FA43" s="198">
        <f t="shared" si="343"/>
        <v>0</v>
      </c>
      <c r="FB43" s="198">
        <f t="shared" si="344"/>
        <v>52184</v>
      </c>
      <c r="FC43" s="198">
        <f t="shared" si="344"/>
        <v>263562</v>
      </c>
      <c r="FD43" s="198">
        <f t="shared" si="344"/>
        <v>12931401</v>
      </c>
      <c r="FE43" s="198">
        <f t="shared" si="344"/>
        <v>6054298</v>
      </c>
      <c r="FF43" s="198">
        <f t="shared" si="344"/>
        <v>795088</v>
      </c>
      <c r="FG43" s="198">
        <f t="shared" si="344"/>
        <v>51837145</v>
      </c>
      <c r="FH43" s="191"/>
      <c r="FI43" s="256"/>
      <c r="FJ43" s="256"/>
      <c r="FK43" s="256"/>
      <c r="FL43" s="256"/>
      <c r="FM43" s="256"/>
    </row>
    <row r="44" spans="1:169" s="257" customFormat="1" x14ac:dyDescent="0.2">
      <c r="A44" s="263" t="str">
        <f t="shared" si="351"/>
        <v>2017-18MARCHY63</v>
      </c>
      <c r="B44" s="257" t="str">
        <f t="shared" si="346"/>
        <v>2017-18</v>
      </c>
      <c r="C44" s="257" t="s">
        <v>772</v>
      </c>
      <c r="D44" s="264" t="str">
        <f t="shared" si="350"/>
        <v>Y63</v>
      </c>
      <c r="E44" s="264" t="str">
        <f t="shared" si="350"/>
        <v>North East and Yorkshire</v>
      </c>
      <c r="F44" s="264" t="str">
        <f t="shared" si="267"/>
        <v>Y63</v>
      </c>
      <c r="H44" s="198">
        <f t="shared" si="268"/>
        <v>131364</v>
      </c>
      <c r="I44" s="198">
        <f t="shared" si="268"/>
        <v>94748</v>
      </c>
      <c r="J44" s="198">
        <f t="shared" si="268"/>
        <v>441581</v>
      </c>
      <c r="K44" s="198">
        <f t="shared" si="269"/>
        <v>5</v>
      </c>
      <c r="L44" s="198">
        <f t="shared" si="270"/>
        <v>1</v>
      </c>
      <c r="M44" s="198">
        <f t="shared" si="271"/>
        <v>0</v>
      </c>
      <c r="N44" s="198">
        <f t="shared" si="272"/>
        <v>21</v>
      </c>
      <c r="O44" s="198">
        <f t="shared" si="273"/>
        <v>67</v>
      </c>
      <c r="P44" s="198" t="s">
        <v>717</v>
      </c>
      <c r="Q44" s="198">
        <f t="shared" si="274"/>
        <v>0</v>
      </c>
      <c r="R44" s="198">
        <f t="shared" si="274"/>
        <v>0</v>
      </c>
      <c r="S44" s="198">
        <f t="shared" si="274"/>
        <v>0</v>
      </c>
      <c r="T44" s="198">
        <f t="shared" si="274"/>
        <v>101184</v>
      </c>
      <c r="U44" s="198">
        <f t="shared" si="274"/>
        <v>9631</v>
      </c>
      <c r="V44" s="198">
        <f t="shared" si="274"/>
        <v>6615</v>
      </c>
      <c r="W44" s="198">
        <f t="shared" si="274"/>
        <v>56259</v>
      </c>
      <c r="X44" s="198">
        <f t="shared" si="274"/>
        <v>20370</v>
      </c>
      <c r="Y44" s="198">
        <f t="shared" si="274"/>
        <v>1155</v>
      </c>
      <c r="Z44" s="198">
        <f t="shared" si="274"/>
        <v>4533554</v>
      </c>
      <c r="AA44" s="198">
        <f t="shared" si="275"/>
        <v>471</v>
      </c>
      <c r="AB44" s="198">
        <f t="shared" si="276"/>
        <v>808</v>
      </c>
      <c r="AC44" s="198">
        <f t="shared" si="277"/>
        <v>4578643</v>
      </c>
      <c r="AD44" s="198">
        <f t="shared" si="278"/>
        <v>692</v>
      </c>
      <c r="AE44" s="198">
        <f t="shared" si="279"/>
        <v>1231</v>
      </c>
      <c r="AF44" s="198">
        <f t="shared" si="280"/>
        <v>83289870</v>
      </c>
      <c r="AG44" s="198">
        <f t="shared" si="281"/>
        <v>1480</v>
      </c>
      <c r="AH44" s="198">
        <f t="shared" si="282"/>
        <v>3166</v>
      </c>
      <c r="AI44" s="198">
        <f t="shared" si="283"/>
        <v>87684940</v>
      </c>
      <c r="AJ44" s="198">
        <f t="shared" si="284"/>
        <v>4305</v>
      </c>
      <c r="AK44" s="198">
        <f t="shared" si="285"/>
        <v>10072</v>
      </c>
      <c r="AL44" s="198">
        <f t="shared" si="286"/>
        <v>5465484</v>
      </c>
      <c r="AM44" s="198">
        <f t="shared" si="287"/>
        <v>4732</v>
      </c>
      <c r="AN44" s="198">
        <f t="shared" si="288"/>
        <v>11391</v>
      </c>
      <c r="AO44" s="198">
        <f t="shared" si="289"/>
        <v>7151</v>
      </c>
      <c r="AP44" s="198">
        <f t="shared" si="289"/>
        <v>738</v>
      </c>
      <c r="AQ44" s="198">
        <f t="shared" si="289"/>
        <v>2094</v>
      </c>
      <c r="AR44" s="198">
        <f t="shared" si="289"/>
        <v>7960</v>
      </c>
      <c r="AS44" s="198">
        <f t="shared" si="289"/>
        <v>580</v>
      </c>
      <c r="AT44" s="198">
        <f t="shared" si="289"/>
        <v>3739</v>
      </c>
      <c r="AU44" s="198">
        <f t="shared" si="289"/>
        <v>2655</v>
      </c>
      <c r="AV44" s="198">
        <f t="shared" si="289"/>
        <v>59800</v>
      </c>
      <c r="AW44" s="198">
        <f t="shared" si="289"/>
        <v>10641</v>
      </c>
      <c r="AX44" s="198">
        <f t="shared" si="289"/>
        <v>23592</v>
      </c>
      <c r="AY44" s="198">
        <f t="shared" si="290"/>
        <v>94033</v>
      </c>
      <c r="AZ44" s="198">
        <f t="shared" si="290"/>
        <v>21293</v>
      </c>
      <c r="BA44" s="198">
        <f t="shared" si="290"/>
        <v>16487</v>
      </c>
      <c r="BB44" s="198">
        <f t="shared" si="290"/>
        <v>14567</v>
      </c>
      <c r="BC44" s="198">
        <f t="shared" si="290"/>
        <v>11439</v>
      </c>
      <c r="BD44" s="198">
        <f t="shared" si="290"/>
        <v>86076</v>
      </c>
      <c r="BE44" s="198">
        <f t="shared" si="290"/>
        <v>67529</v>
      </c>
      <c r="BF44" s="198">
        <f t="shared" si="290"/>
        <v>36834</v>
      </c>
      <c r="BG44" s="198">
        <f t="shared" si="290"/>
        <v>22971</v>
      </c>
      <c r="BH44" s="198">
        <f t="shared" si="290"/>
        <v>2177</v>
      </c>
      <c r="BI44" s="198">
        <f t="shared" si="290"/>
        <v>1313</v>
      </c>
      <c r="BJ44" s="198">
        <f t="shared" si="290"/>
        <v>0</v>
      </c>
      <c r="BK44" s="198">
        <f t="shared" si="290"/>
        <v>0</v>
      </c>
      <c r="BL44" s="198" t="str">
        <f t="shared" si="291"/>
        <v>-</v>
      </c>
      <c r="BM44" s="198" t="str">
        <f t="shared" si="292"/>
        <v>-</v>
      </c>
      <c r="BN44" s="198">
        <f t="shared" si="293"/>
        <v>0</v>
      </c>
      <c r="BO44" s="198">
        <f t="shared" si="293"/>
        <v>0</v>
      </c>
      <c r="BP44" s="198" t="str">
        <f t="shared" si="294"/>
        <v>-</v>
      </c>
      <c r="BQ44" s="198" t="str">
        <f t="shared" si="295"/>
        <v>-</v>
      </c>
      <c r="BR44" s="198">
        <f t="shared" si="296"/>
        <v>0</v>
      </c>
      <c r="BS44" s="198">
        <f t="shared" si="296"/>
        <v>0</v>
      </c>
      <c r="BT44" s="198" t="str">
        <f t="shared" si="297"/>
        <v>-</v>
      </c>
      <c r="BU44" s="198" t="str">
        <f t="shared" si="298"/>
        <v>-</v>
      </c>
      <c r="BV44" s="198">
        <f t="shared" si="299"/>
        <v>0</v>
      </c>
      <c r="BW44" s="198">
        <f t="shared" si="299"/>
        <v>0</v>
      </c>
      <c r="BX44" s="198" t="str">
        <f t="shared" si="300"/>
        <v>-</v>
      </c>
      <c r="BY44" s="198" t="str">
        <f t="shared" si="301"/>
        <v>-</v>
      </c>
      <c r="BZ44" s="198">
        <f t="shared" si="302"/>
        <v>0</v>
      </c>
      <c r="CA44" s="198">
        <f t="shared" si="302"/>
        <v>0</v>
      </c>
      <c r="CB44" s="198" t="str">
        <f t="shared" si="303"/>
        <v>-</v>
      </c>
      <c r="CC44" s="198" t="str">
        <f t="shared" si="304"/>
        <v>-</v>
      </c>
      <c r="CD44" s="198">
        <f t="shared" si="305"/>
        <v>0</v>
      </c>
      <c r="CE44" s="198">
        <f t="shared" si="305"/>
        <v>0</v>
      </c>
      <c r="CF44" s="198" t="str">
        <f t="shared" si="306"/>
        <v>-</v>
      </c>
      <c r="CG44" s="198" t="str">
        <f t="shared" si="307"/>
        <v>-</v>
      </c>
      <c r="CH44" s="198">
        <f t="shared" si="308"/>
        <v>0</v>
      </c>
      <c r="CI44" s="198">
        <f t="shared" si="308"/>
        <v>0</v>
      </c>
      <c r="CJ44" s="198" t="str">
        <f t="shared" si="309"/>
        <v>-</v>
      </c>
      <c r="CK44" s="198" t="str">
        <f t="shared" si="310"/>
        <v>-</v>
      </c>
      <c r="CL44" s="198">
        <f t="shared" si="311"/>
        <v>0</v>
      </c>
      <c r="CM44" s="198">
        <f t="shared" si="311"/>
        <v>0</v>
      </c>
      <c r="CN44" s="198" t="str">
        <f t="shared" si="312"/>
        <v>-</v>
      </c>
      <c r="CO44" s="198" t="str">
        <f t="shared" si="313"/>
        <v>-</v>
      </c>
      <c r="CP44" s="198">
        <f t="shared" si="314"/>
        <v>0</v>
      </c>
      <c r="CQ44" s="198">
        <f t="shared" si="314"/>
        <v>0</v>
      </c>
      <c r="CR44" s="198" t="str">
        <f t="shared" si="315"/>
        <v>-</v>
      </c>
      <c r="CS44" s="198" t="str">
        <f t="shared" si="316"/>
        <v>-</v>
      </c>
      <c r="CT44" s="198">
        <f t="shared" si="317"/>
        <v>0</v>
      </c>
      <c r="CU44" s="198">
        <f t="shared" si="317"/>
        <v>0</v>
      </c>
      <c r="CV44" s="198" t="str">
        <f t="shared" si="318"/>
        <v>-</v>
      </c>
      <c r="CW44" s="198" t="str">
        <f t="shared" si="319"/>
        <v>-</v>
      </c>
      <c r="CX44" s="198">
        <f t="shared" si="320"/>
        <v>116</v>
      </c>
      <c r="CY44" s="198">
        <f t="shared" si="320"/>
        <v>49060</v>
      </c>
      <c r="CZ44" s="198">
        <f t="shared" si="321"/>
        <v>423</v>
      </c>
      <c r="DA44" s="198">
        <f t="shared" si="322"/>
        <v>738</v>
      </c>
      <c r="DB44" s="198">
        <f t="shared" si="323"/>
        <v>5198</v>
      </c>
      <c r="DC44" s="198">
        <f t="shared" si="323"/>
        <v>163073</v>
      </c>
      <c r="DD44" s="198">
        <f t="shared" si="324"/>
        <v>31</v>
      </c>
      <c r="DE44" s="198">
        <f t="shared" si="325"/>
        <v>55</v>
      </c>
      <c r="DF44" s="198">
        <f t="shared" si="326"/>
        <v>0</v>
      </c>
      <c r="DG44" s="198">
        <f t="shared" si="326"/>
        <v>0</v>
      </c>
      <c r="DH44" s="198" t="str">
        <f t="shared" si="327"/>
        <v>-</v>
      </c>
      <c r="DI44" s="198" t="str">
        <f t="shared" si="328"/>
        <v>-</v>
      </c>
      <c r="DJ44" s="198">
        <f t="shared" si="329"/>
        <v>0</v>
      </c>
      <c r="DK44" s="198">
        <f t="shared" si="329"/>
        <v>1752</v>
      </c>
      <c r="DL44" s="198">
        <f t="shared" si="329"/>
        <v>880</v>
      </c>
      <c r="DM44" s="198">
        <f t="shared" si="329"/>
        <v>432</v>
      </c>
      <c r="DN44" s="198">
        <f t="shared" si="329"/>
        <v>62</v>
      </c>
      <c r="DO44" s="198">
        <f t="shared" si="329"/>
        <v>3211</v>
      </c>
      <c r="DP44" s="198">
        <f t="shared" si="329"/>
        <v>4791868</v>
      </c>
      <c r="DQ44" s="198">
        <f t="shared" si="330"/>
        <v>5445</v>
      </c>
      <c r="DR44" s="198">
        <f t="shared" si="331"/>
        <v>13691</v>
      </c>
      <c r="DS44" s="198">
        <f t="shared" si="332"/>
        <v>2603155</v>
      </c>
      <c r="DT44" s="198">
        <f t="shared" si="333"/>
        <v>6026</v>
      </c>
      <c r="DU44" s="198">
        <f t="shared" si="334"/>
        <v>13400</v>
      </c>
      <c r="DV44" s="198">
        <f t="shared" si="335"/>
        <v>468339</v>
      </c>
      <c r="DW44" s="198">
        <f t="shared" si="336"/>
        <v>7554</v>
      </c>
      <c r="DX44" s="198">
        <f t="shared" si="337"/>
        <v>14152</v>
      </c>
      <c r="DY44" s="198">
        <f t="shared" si="338"/>
        <v>31792864</v>
      </c>
      <c r="DZ44" s="198">
        <f t="shared" si="339"/>
        <v>9901</v>
      </c>
      <c r="EA44" s="198">
        <f t="shared" si="340"/>
        <v>23464</v>
      </c>
      <c r="EB44" s="202"/>
      <c r="EC44" s="198">
        <f t="shared" si="341"/>
        <v>3</v>
      </c>
      <c r="ED44" s="199">
        <f t="shared" si="347"/>
        <v>2018</v>
      </c>
      <c r="EE44" s="200">
        <f t="shared" si="348"/>
        <v>43160</v>
      </c>
      <c r="EF44" s="196">
        <f t="shared" si="349"/>
        <v>31</v>
      </c>
      <c r="EG44" s="195"/>
      <c r="EH44" s="198">
        <f t="shared" si="342"/>
        <v>94748</v>
      </c>
      <c r="EI44" s="198">
        <f t="shared" si="342"/>
        <v>0</v>
      </c>
      <c r="EJ44" s="198">
        <f t="shared" si="342"/>
        <v>1959602</v>
      </c>
      <c r="EK44" s="198">
        <f t="shared" si="342"/>
        <v>6383556</v>
      </c>
      <c r="EL44" s="198">
        <f t="shared" si="342"/>
        <v>7782300</v>
      </c>
      <c r="EM44" s="198">
        <f t="shared" si="342"/>
        <v>8140545</v>
      </c>
      <c r="EN44" s="198">
        <f t="shared" si="342"/>
        <v>178098366</v>
      </c>
      <c r="EO44" s="198">
        <f t="shared" si="342"/>
        <v>205164702</v>
      </c>
      <c r="EP44" s="198">
        <f t="shared" si="342"/>
        <v>13156590</v>
      </c>
      <c r="EQ44" s="198">
        <f t="shared" si="342"/>
        <v>0</v>
      </c>
      <c r="ER44" s="198">
        <f t="shared" si="343"/>
        <v>0</v>
      </c>
      <c r="ES44" s="198">
        <f t="shared" si="343"/>
        <v>0</v>
      </c>
      <c r="ET44" s="198">
        <f t="shared" si="343"/>
        <v>0</v>
      </c>
      <c r="EU44" s="198">
        <f t="shared" si="343"/>
        <v>0</v>
      </c>
      <c r="EV44" s="198">
        <f t="shared" si="343"/>
        <v>0</v>
      </c>
      <c r="EW44" s="198">
        <f t="shared" si="343"/>
        <v>0</v>
      </c>
      <c r="EX44" s="198">
        <f t="shared" si="343"/>
        <v>0</v>
      </c>
      <c r="EY44" s="198">
        <f t="shared" si="343"/>
        <v>0</v>
      </c>
      <c r="EZ44" s="198">
        <f t="shared" si="343"/>
        <v>0</v>
      </c>
      <c r="FA44" s="198">
        <f t="shared" si="343"/>
        <v>0</v>
      </c>
      <c r="FB44" s="198">
        <f t="shared" si="344"/>
        <v>85608</v>
      </c>
      <c r="FC44" s="198">
        <f t="shared" si="344"/>
        <v>284244</v>
      </c>
      <c r="FD44" s="198">
        <f t="shared" si="344"/>
        <v>12048511</v>
      </c>
      <c r="FE44" s="198">
        <f t="shared" si="344"/>
        <v>5789008</v>
      </c>
      <c r="FF44" s="198">
        <f t="shared" si="344"/>
        <v>877424</v>
      </c>
      <c r="FG44" s="198">
        <f t="shared" si="344"/>
        <v>75341515</v>
      </c>
      <c r="FH44" s="191"/>
      <c r="FI44" s="256"/>
      <c r="FJ44" s="256"/>
      <c r="FK44" s="256"/>
      <c r="FL44" s="256"/>
      <c r="FM44" s="256"/>
    </row>
    <row r="45" spans="1:169" s="257" customFormat="1" x14ac:dyDescent="0.2">
      <c r="A45" s="263" t="str">
        <f t="shared" ref="A45" si="352">B45&amp;C45&amp;D45</f>
        <v>2018-19APRILY63</v>
      </c>
      <c r="B45" s="257" t="str">
        <f t="shared" si="346"/>
        <v>2018-19</v>
      </c>
      <c r="C45" s="257" t="s">
        <v>774</v>
      </c>
      <c r="D45" s="264" t="str">
        <f t="shared" si="350"/>
        <v>Y63</v>
      </c>
      <c r="E45" s="264" t="str">
        <f t="shared" si="350"/>
        <v>North East and Yorkshire</v>
      </c>
      <c r="F45" s="264" t="str">
        <f t="shared" ref="F45:F50" si="353">D45</f>
        <v>Y63</v>
      </c>
      <c r="H45" s="198">
        <f t="shared" si="268"/>
        <v>118908</v>
      </c>
      <c r="I45" s="198">
        <f t="shared" si="268"/>
        <v>84450</v>
      </c>
      <c r="J45" s="198">
        <f t="shared" si="268"/>
        <v>215112</v>
      </c>
      <c r="K45" s="198">
        <f t="shared" si="269"/>
        <v>3</v>
      </c>
      <c r="L45" s="198">
        <f t="shared" si="270"/>
        <v>1</v>
      </c>
      <c r="M45" s="198">
        <f t="shared" si="271"/>
        <v>0</v>
      </c>
      <c r="N45" s="198">
        <f t="shared" si="272"/>
        <v>9</v>
      </c>
      <c r="O45" s="198">
        <f t="shared" si="273"/>
        <v>45</v>
      </c>
      <c r="P45" s="198" t="s">
        <v>717</v>
      </c>
      <c r="Q45" s="198">
        <f t="shared" si="274"/>
        <v>0</v>
      </c>
      <c r="R45" s="198">
        <f t="shared" si="274"/>
        <v>0</v>
      </c>
      <c r="S45" s="198">
        <f t="shared" si="274"/>
        <v>0</v>
      </c>
      <c r="T45" s="198">
        <f t="shared" si="274"/>
        <v>96152</v>
      </c>
      <c r="U45" s="198">
        <f t="shared" si="274"/>
        <v>8916</v>
      </c>
      <c r="V45" s="198">
        <f t="shared" si="274"/>
        <v>6133</v>
      </c>
      <c r="W45" s="198">
        <f t="shared" si="274"/>
        <v>52114</v>
      </c>
      <c r="X45" s="198">
        <f t="shared" si="274"/>
        <v>21655</v>
      </c>
      <c r="Y45" s="198">
        <f t="shared" si="274"/>
        <v>1276</v>
      </c>
      <c r="Z45" s="198">
        <f t="shared" si="274"/>
        <v>4021503</v>
      </c>
      <c r="AA45" s="198">
        <f t="shared" si="275"/>
        <v>451</v>
      </c>
      <c r="AB45" s="198">
        <f t="shared" si="276"/>
        <v>771</v>
      </c>
      <c r="AC45" s="198">
        <f t="shared" si="277"/>
        <v>3974162</v>
      </c>
      <c r="AD45" s="198">
        <f t="shared" si="278"/>
        <v>648</v>
      </c>
      <c r="AE45" s="198">
        <f t="shared" si="279"/>
        <v>1152</v>
      </c>
      <c r="AF45" s="198">
        <f t="shared" si="280"/>
        <v>62427178</v>
      </c>
      <c r="AG45" s="198">
        <f t="shared" si="281"/>
        <v>1198</v>
      </c>
      <c r="AH45" s="198">
        <f t="shared" si="282"/>
        <v>2508</v>
      </c>
      <c r="AI45" s="198">
        <f t="shared" si="283"/>
        <v>68893364</v>
      </c>
      <c r="AJ45" s="198">
        <f t="shared" si="284"/>
        <v>3181</v>
      </c>
      <c r="AK45" s="198">
        <f t="shared" si="285"/>
        <v>7424</v>
      </c>
      <c r="AL45" s="198">
        <f t="shared" si="286"/>
        <v>4673339</v>
      </c>
      <c r="AM45" s="198">
        <f t="shared" si="287"/>
        <v>3662</v>
      </c>
      <c r="AN45" s="198">
        <f t="shared" si="288"/>
        <v>8799</v>
      </c>
      <c r="AO45" s="198">
        <f t="shared" si="289"/>
        <v>5785</v>
      </c>
      <c r="AP45" s="198">
        <f t="shared" si="289"/>
        <v>594</v>
      </c>
      <c r="AQ45" s="198">
        <f t="shared" si="289"/>
        <v>1411</v>
      </c>
      <c r="AR45" s="198">
        <f t="shared" si="289"/>
        <v>6421</v>
      </c>
      <c r="AS45" s="198">
        <f t="shared" si="289"/>
        <v>449</v>
      </c>
      <c r="AT45" s="198">
        <f t="shared" si="289"/>
        <v>3331</v>
      </c>
      <c r="AU45" s="198">
        <f t="shared" si="289"/>
        <v>2294</v>
      </c>
      <c r="AV45" s="198">
        <f t="shared" si="289"/>
        <v>57286</v>
      </c>
      <c r="AW45" s="198">
        <f t="shared" si="289"/>
        <v>10567</v>
      </c>
      <c r="AX45" s="198">
        <f t="shared" si="289"/>
        <v>22514</v>
      </c>
      <c r="AY45" s="198">
        <f t="shared" si="290"/>
        <v>90367</v>
      </c>
      <c r="AZ45" s="198">
        <f t="shared" si="290"/>
        <v>19350</v>
      </c>
      <c r="BA45" s="198">
        <f t="shared" si="290"/>
        <v>15161</v>
      </c>
      <c r="BB45" s="198">
        <f t="shared" si="290"/>
        <v>13565</v>
      </c>
      <c r="BC45" s="198">
        <f t="shared" si="290"/>
        <v>10549</v>
      </c>
      <c r="BD45" s="198">
        <f t="shared" si="290"/>
        <v>77287</v>
      </c>
      <c r="BE45" s="198">
        <f t="shared" si="290"/>
        <v>62082</v>
      </c>
      <c r="BF45" s="198">
        <f t="shared" si="290"/>
        <v>37632</v>
      </c>
      <c r="BG45" s="198">
        <f t="shared" si="290"/>
        <v>23966</v>
      </c>
      <c r="BH45" s="198">
        <f t="shared" si="290"/>
        <v>2266</v>
      </c>
      <c r="BI45" s="198">
        <f t="shared" si="290"/>
        <v>1374</v>
      </c>
      <c r="BJ45" s="198">
        <f t="shared" si="290"/>
        <v>0</v>
      </c>
      <c r="BK45" s="198">
        <f t="shared" si="290"/>
        <v>0</v>
      </c>
      <c r="BL45" s="198" t="str">
        <f t="shared" si="291"/>
        <v>-</v>
      </c>
      <c r="BM45" s="198" t="str">
        <f t="shared" si="292"/>
        <v>-</v>
      </c>
      <c r="BN45" s="198">
        <f t="shared" si="293"/>
        <v>0</v>
      </c>
      <c r="BO45" s="198">
        <f t="shared" si="293"/>
        <v>0</v>
      </c>
      <c r="BP45" s="198" t="str">
        <f t="shared" si="294"/>
        <v>-</v>
      </c>
      <c r="BQ45" s="198" t="str">
        <f t="shared" si="295"/>
        <v>-</v>
      </c>
      <c r="BR45" s="198">
        <f t="shared" si="296"/>
        <v>0</v>
      </c>
      <c r="BS45" s="198">
        <f t="shared" si="296"/>
        <v>0</v>
      </c>
      <c r="BT45" s="198" t="str">
        <f t="shared" si="297"/>
        <v>-</v>
      </c>
      <c r="BU45" s="198" t="str">
        <f t="shared" si="298"/>
        <v>-</v>
      </c>
      <c r="BV45" s="198">
        <f t="shared" si="299"/>
        <v>0</v>
      </c>
      <c r="BW45" s="198">
        <f t="shared" si="299"/>
        <v>0</v>
      </c>
      <c r="BX45" s="198" t="str">
        <f t="shared" si="300"/>
        <v>-</v>
      </c>
      <c r="BY45" s="198" t="str">
        <f t="shared" si="301"/>
        <v>-</v>
      </c>
      <c r="BZ45" s="198">
        <f t="shared" si="302"/>
        <v>0</v>
      </c>
      <c r="CA45" s="198">
        <f t="shared" si="302"/>
        <v>0</v>
      </c>
      <c r="CB45" s="198" t="str">
        <f t="shared" si="303"/>
        <v>-</v>
      </c>
      <c r="CC45" s="198" t="str">
        <f t="shared" si="304"/>
        <v>-</v>
      </c>
      <c r="CD45" s="198">
        <f t="shared" si="305"/>
        <v>0</v>
      </c>
      <c r="CE45" s="198">
        <f t="shared" si="305"/>
        <v>0</v>
      </c>
      <c r="CF45" s="198" t="str">
        <f t="shared" si="306"/>
        <v>-</v>
      </c>
      <c r="CG45" s="198" t="str">
        <f t="shared" si="307"/>
        <v>-</v>
      </c>
      <c r="CH45" s="198">
        <f t="shared" si="308"/>
        <v>0</v>
      </c>
      <c r="CI45" s="198">
        <f t="shared" si="308"/>
        <v>0</v>
      </c>
      <c r="CJ45" s="198" t="str">
        <f t="shared" si="309"/>
        <v>-</v>
      </c>
      <c r="CK45" s="198" t="str">
        <f t="shared" si="310"/>
        <v>-</v>
      </c>
      <c r="CL45" s="198">
        <f t="shared" si="311"/>
        <v>0</v>
      </c>
      <c r="CM45" s="198">
        <f t="shared" si="311"/>
        <v>0</v>
      </c>
      <c r="CN45" s="198" t="str">
        <f t="shared" si="312"/>
        <v>-</v>
      </c>
      <c r="CO45" s="198" t="str">
        <f t="shared" si="313"/>
        <v>-</v>
      </c>
      <c r="CP45" s="198">
        <f t="shared" si="314"/>
        <v>0</v>
      </c>
      <c r="CQ45" s="198">
        <f t="shared" si="314"/>
        <v>0</v>
      </c>
      <c r="CR45" s="198" t="str">
        <f t="shared" si="315"/>
        <v>-</v>
      </c>
      <c r="CS45" s="198" t="str">
        <f t="shared" si="316"/>
        <v>-</v>
      </c>
      <c r="CT45" s="198">
        <f t="shared" si="317"/>
        <v>0</v>
      </c>
      <c r="CU45" s="198">
        <f t="shared" si="317"/>
        <v>0</v>
      </c>
      <c r="CV45" s="198" t="str">
        <f t="shared" si="318"/>
        <v>-</v>
      </c>
      <c r="CW45" s="198" t="str">
        <f t="shared" si="319"/>
        <v>-</v>
      </c>
      <c r="CX45" s="198">
        <f t="shared" si="320"/>
        <v>73</v>
      </c>
      <c r="CY45" s="198">
        <f t="shared" si="320"/>
        <v>28992</v>
      </c>
      <c r="CZ45" s="198">
        <f t="shared" si="321"/>
        <v>397</v>
      </c>
      <c r="DA45" s="198">
        <f t="shared" si="322"/>
        <v>557</v>
      </c>
      <c r="DB45" s="198">
        <f t="shared" si="323"/>
        <v>4329</v>
      </c>
      <c r="DC45" s="198">
        <f t="shared" si="323"/>
        <v>124583</v>
      </c>
      <c r="DD45" s="198">
        <f t="shared" si="324"/>
        <v>29</v>
      </c>
      <c r="DE45" s="198">
        <f t="shared" si="325"/>
        <v>52</v>
      </c>
      <c r="DF45" s="198">
        <f t="shared" si="326"/>
        <v>0</v>
      </c>
      <c r="DG45" s="198">
        <f t="shared" si="326"/>
        <v>0</v>
      </c>
      <c r="DH45" s="198" t="str">
        <f t="shared" si="327"/>
        <v>-</v>
      </c>
      <c r="DI45" s="198" t="str">
        <f t="shared" si="328"/>
        <v>-</v>
      </c>
      <c r="DJ45" s="198">
        <f t="shared" si="329"/>
        <v>0</v>
      </c>
      <c r="DK45" s="198">
        <f t="shared" si="329"/>
        <v>1762</v>
      </c>
      <c r="DL45" s="198">
        <f t="shared" si="329"/>
        <v>1101</v>
      </c>
      <c r="DM45" s="198">
        <f t="shared" si="329"/>
        <v>477</v>
      </c>
      <c r="DN45" s="198">
        <f t="shared" si="329"/>
        <v>68</v>
      </c>
      <c r="DO45" s="198">
        <f t="shared" si="329"/>
        <v>2897</v>
      </c>
      <c r="DP45" s="198">
        <f t="shared" si="329"/>
        <v>4946040</v>
      </c>
      <c r="DQ45" s="198">
        <f t="shared" si="330"/>
        <v>4492</v>
      </c>
      <c r="DR45" s="198">
        <f t="shared" si="331"/>
        <v>10245</v>
      </c>
      <c r="DS45" s="198">
        <f t="shared" si="332"/>
        <v>2342245</v>
      </c>
      <c r="DT45" s="198">
        <f t="shared" si="333"/>
        <v>4910</v>
      </c>
      <c r="DU45" s="198">
        <f t="shared" si="334"/>
        <v>11445</v>
      </c>
      <c r="DV45" s="198">
        <f t="shared" si="335"/>
        <v>461648</v>
      </c>
      <c r="DW45" s="198">
        <f t="shared" si="336"/>
        <v>6789</v>
      </c>
      <c r="DX45" s="198">
        <f t="shared" si="337"/>
        <v>13622</v>
      </c>
      <c r="DY45" s="198">
        <f t="shared" si="338"/>
        <v>24828898</v>
      </c>
      <c r="DZ45" s="198">
        <f t="shared" si="339"/>
        <v>8571</v>
      </c>
      <c r="EA45" s="198">
        <f t="shared" si="340"/>
        <v>18794</v>
      </c>
      <c r="EB45" s="202"/>
      <c r="EC45" s="198">
        <f t="shared" si="341"/>
        <v>4</v>
      </c>
      <c r="ED45" s="199">
        <f t="shared" si="347"/>
        <v>2018</v>
      </c>
      <c r="EE45" s="200">
        <f t="shared" si="348"/>
        <v>43191</v>
      </c>
      <c r="EF45" s="196">
        <f t="shared" si="349"/>
        <v>30</v>
      </c>
      <c r="EG45" s="195"/>
      <c r="EH45" s="198">
        <f t="shared" si="342"/>
        <v>84450</v>
      </c>
      <c r="EI45" s="198">
        <f t="shared" si="342"/>
        <v>0</v>
      </c>
      <c r="EJ45" s="198">
        <f t="shared" si="342"/>
        <v>733094</v>
      </c>
      <c r="EK45" s="198">
        <f t="shared" si="342"/>
        <v>3778576</v>
      </c>
      <c r="EL45" s="198">
        <f t="shared" si="342"/>
        <v>6874182</v>
      </c>
      <c r="EM45" s="198">
        <f t="shared" si="342"/>
        <v>7063484</v>
      </c>
      <c r="EN45" s="198">
        <f t="shared" si="342"/>
        <v>130705097</v>
      </c>
      <c r="EO45" s="198">
        <f t="shared" si="342"/>
        <v>160776308</v>
      </c>
      <c r="EP45" s="198">
        <f t="shared" si="342"/>
        <v>11228084</v>
      </c>
      <c r="EQ45" s="198">
        <f t="shared" si="342"/>
        <v>0</v>
      </c>
      <c r="ER45" s="198">
        <f t="shared" si="343"/>
        <v>0</v>
      </c>
      <c r="ES45" s="198">
        <f t="shared" si="343"/>
        <v>0</v>
      </c>
      <c r="ET45" s="198">
        <f t="shared" si="343"/>
        <v>0</v>
      </c>
      <c r="EU45" s="198">
        <f t="shared" si="343"/>
        <v>0</v>
      </c>
      <c r="EV45" s="198">
        <f t="shared" si="343"/>
        <v>0</v>
      </c>
      <c r="EW45" s="198">
        <f t="shared" si="343"/>
        <v>0</v>
      </c>
      <c r="EX45" s="198">
        <f t="shared" si="343"/>
        <v>0</v>
      </c>
      <c r="EY45" s="198">
        <f t="shared" si="343"/>
        <v>0</v>
      </c>
      <c r="EZ45" s="198">
        <f t="shared" si="343"/>
        <v>0</v>
      </c>
      <c r="FA45" s="198">
        <f t="shared" si="343"/>
        <v>0</v>
      </c>
      <c r="FB45" s="198">
        <f t="shared" si="344"/>
        <v>40661</v>
      </c>
      <c r="FC45" s="198">
        <f t="shared" si="344"/>
        <v>223902</v>
      </c>
      <c r="FD45" s="198">
        <f t="shared" si="344"/>
        <v>11279692</v>
      </c>
      <c r="FE45" s="198">
        <f t="shared" si="344"/>
        <v>5459439</v>
      </c>
      <c r="FF45" s="198">
        <f t="shared" si="344"/>
        <v>926296</v>
      </c>
      <c r="FG45" s="198">
        <f t="shared" si="344"/>
        <v>54445031</v>
      </c>
      <c r="FH45" s="191"/>
      <c r="FI45" s="256"/>
      <c r="FJ45" s="256"/>
      <c r="FK45" s="256"/>
      <c r="FL45" s="256"/>
      <c r="FM45" s="256"/>
    </row>
    <row r="46" spans="1:169" s="257" customFormat="1" x14ac:dyDescent="0.2">
      <c r="A46" s="263" t="str">
        <f t="shared" ref="A46" si="354">B46&amp;C46&amp;D46</f>
        <v>2018-19MAYY63</v>
      </c>
      <c r="B46" s="257" t="str">
        <f t="shared" si="346"/>
        <v>2018-19</v>
      </c>
      <c r="C46" s="257" t="s">
        <v>812</v>
      </c>
      <c r="D46" s="264" t="str">
        <f t="shared" si="350"/>
        <v>Y63</v>
      </c>
      <c r="E46" s="264" t="str">
        <f t="shared" si="350"/>
        <v>North East and Yorkshire</v>
      </c>
      <c r="F46" s="264" t="str">
        <f t="shared" si="353"/>
        <v>Y63</v>
      </c>
      <c r="H46" s="198">
        <f t="shared" si="268"/>
        <v>125830</v>
      </c>
      <c r="I46" s="198">
        <f t="shared" si="268"/>
        <v>92761</v>
      </c>
      <c r="J46" s="198">
        <f t="shared" si="268"/>
        <v>303047</v>
      </c>
      <c r="K46" s="198">
        <f t="shared" si="269"/>
        <v>3</v>
      </c>
      <c r="L46" s="198">
        <f t="shared" si="270"/>
        <v>1</v>
      </c>
      <c r="M46" s="198">
        <f t="shared" si="271"/>
        <v>0</v>
      </c>
      <c r="N46" s="198">
        <f t="shared" si="272"/>
        <v>15</v>
      </c>
      <c r="O46" s="198">
        <f t="shared" si="273"/>
        <v>55</v>
      </c>
      <c r="P46" s="198" t="s">
        <v>717</v>
      </c>
      <c r="Q46" s="198">
        <f t="shared" si="274"/>
        <v>0</v>
      </c>
      <c r="R46" s="198">
        <f t="shared" si="274"/>
        <v>0</v>
      </c>
      <c r="S46" s="198">
        <f t="shared" si="274"/>
        <v>0</v>
      </c>
      <c r="T46" s="198">
        <f t="shared" si="274"/>
        <v>102013</v>
      </c>
      <c r="U46" s="198">
        <f t="shared" si="274"/>
        <v>9481</v>
      </c>
      <c r="V46" s="198">
        <f t="shared" si="274"/>
        <v>6565</v>
      </c>
      <c r="W46" s="198">
        <f t="shared" si="274"/>
        <v>55282</v>
      </c>
      <c r="X46" s="198">
        <f t="shared" si="274"/>
        <v>22678</v>
      </c>
      <c r="Y46" s="198">
        <f t="shared" si="274"/>
        <v>1318</v>
      </c>
      <c r="Z46" s="198">
        <f t="shared" si="274"/>
        <v>4368377</v>
      </c>
      <c r="AA46" s="198">
        <f t="shared" si="275"/>
        <v>461</v>
      </c>
      <c r="AB46" s="198">
        <f t="shared" si="276"/>
        <v>782</v>
      </c>
      <c r="AC46" s="198">
        <f t="shared" si="277"/>
        <v>4375724</v>
      </c>
      <c r="AD46" s="198">
        <f t="shared" si="278"/>
        <v>667</v>
      </c>
      <c r="AE46" s="198">
        <f t="shared" si="279"/>
        <v>1181</v>
      </c>
      <c r="AF46" s="198">
        <f t="shared" si="280"/>
        <v>68813135</v>
      </c>
      <c r="AG46" s="198">
        <f t="shared" si="281"/>
        <v>1245</v>
      </c>
      <c r="AH46" s="198">
        <f t="shared" si="282"/>
        <v>2620</v>
      </c>
      <c r="AI46" s="198">
        <f t="shared" si="283"/>
        <v>76719482</v>
      </c>
      <c r="AJ46" s="198">
        <f t="shared" si="284"/>
        <v>3383</v>
      </c>
      <c r="AK46" s="198">
        <f t="shared" si="285"/>
        <v>7954</v>
      </c>
      <c r="AL46" s="198">
        <f t="shared" si="286"/>
        <v>5863139</v>
      </c>
      <c r="AM46" s="198">
        <f t="shared" si="287"/>
        <v>4449</v>
      </c>
      <c r="AN46" s="198">
        <f t="shared" si="288"/>
        <v>10939</v>
      </c>
      <c r="AO46" s="198">
        <f t="shared" si="289"/>
        <v>6470</v>
      </c>
      <c r="AP46" s="198">
        <f t="shared" si="289"/>
        <v>635</v>
      </c>
      <c r="AQ46" s="198">
        <f t="shared" si="289"/>
        <v>1697</v>
      </c>
      <c r="AR46" s="198">
        <f t="shared" si="289"/>
        <v>7413</v>
      </c>
      <c r="AS46" s="198">
        <f t="shared" si="289"/>
        <v>464</v>
      </c>
      <c r="AT46" s="198">
        <f t="shared" si="289"/>
        <v>3674</v>
      </c>
      <c r="AU46" s="198">
        <f t="shared" si="289"/>
        <v>2446</v>
      </c>
      <c r="AV46" s="198">
        <f t="shared" si="289"/>
        <v>60357</v>
      </c>
      <c r="AW46" s="198">
        <f t="shared" si="289"/>
        <v>10886</v>
      </c>
      <c r="AX46" s="198">
        <f t="shared" si="289"/>
        <v>24300</v>
      </c>
      <c r="AY46" s="198">
        <f t="shared" si="290"/>
        <v>95543</v>
      </c>
      <c r="AZ46" s="198">
        <f t="shared" si="290"/>
        <v>20616</v>
      </c>
      <c r="BA46" s="198">
        <f t="shared" si="290"/>
        <v>16015</v>
      </c>
      <c r="BB46" s="198">
        <f t="shared" si="290"/>
        <v>14781</v>
      </c>
      <c r="BC46" s="198">
        <f t="shared" si="290"/>
        <v>11627</v>
      </c>
      <c r="BD46" s="198">
        <f t="shared" si="290"/>
        <v>83435</v>
      </c>
      <c r="BE46" s="198">
        <f t="shared" si="290"/>
        <v>66502</v>
      </c>
      <c r="BF46" s="198">
        <f t="shared" si="290"/>
        <v>40737</v>
      </c>
      <c r="BG46" s="198">
        <f t="shared" si="290"/>
        <v>25476</v>
      </c>
      <c r="BH46" s="198">
        <f t="shared" si="290"/>
        <v>2467</v>
      </c>
      <c r="BI46" s="198">
        <f t="shared" si="290"/>
        <v>1454</v>
      </c>
      <c r="BJ46" s="198">
        <f t="shared" si="290"/>
        <v>0</v>
      </c>
      <c r="BK46" s="198">
        <f t="shared" si="290"/>
        <v>0</v>
      </c>
      <c r="BL46" s="198" t="str">
        <f t="shared" si="291"/>
        <v>-</v>
      </c>
      <c r="BM46" s="198" t="str">
        <f t="shared" si="292"/>
        <v>-</v>
      </c>
      <c r="BN46" s="198">
        <f t="shared" si="293"/>
        <v>0</v>
      </c>
      <c r="BO46" s="198">
        <f t="shared" si="293"/>
        <v>0</v>
      </c>
      <c r="BP46" s="198" t="str">
        <f t="shared" si="294"/>
        <v>-</v>
      </c>
      <c r="BQ46" s="198" t="str">
        <f t="shared" si="295"/>
        <v>-</v>
      </c>
      <c r="BR46" s="198">
        <f t="shared" si="296"/>
        <v>0</v>
      </c>
      <c r="BS46" s="198">
        <f t="shared" si="296"/>
        <v>0</v>
      </c>
      <c r="BT46" s="198" t="str">
        <f t="shared" si="297"/>
        <v>-</v>
      </c>
      <c r="BU46" s="198" t="str">
        <f t="shared" si="298"/>
        <v>-</v>
      </c>
      <c r="BV46" s="198">
        <f t="shared" si="299"/>
        <v>0</v>
      </c>
      <c r="BW46" s="198">
        <f t="shared" si="299"/>
        <v>0</v>
      </c>
      <c r="BX46" s="198" t="str">
        <f t="shared" si="300"/>
        <v>-</v>
      </c>
      <c r="BY46" s="198" t="str">
        <f t="shared" si="301"/>
        <v>-</v>
      </c>
      <c r="BZ46" s="198">
        <f t="shared" si="302"/>
        <v>0</v>
      </c>
      <c r="CA46" s="198">
        <f t="shared" si="302"/>
        <v>0</v>
      </c>
      <c r="CB46" s="198" t="str">
        <f t="shared" si="303"/>
        <v>-</v>
      </c>
      <c r="CC46" s="198" t="str">
        <f t="shared" si="304"/>
        <v>-</v>
      </c>
      <c r="CD46" s="198">
        <f t="shared" si="305"/>
        <v>0</v>
      </c>
      <c r="CE46" s="198">
        <f t="shared" si="305"/>
        <v>0</v>
      </c>
      <c r="CF46" s="198" t="str">
        <f t="shared" si="306"/>
        <v>-</v>
      </c>
      <c r="CG46" s="198" t="str">
        <f t="shared" si="307"/>
        <v>-</v>
      </c>
      <c r="CH46" s="198">
        <f t="shared" si="308"/>
        <v>0</v>
      </c>
      <c r="CI46" s="198">
        <f t="shared" si="308"/>
        <v>0</v>
      </c>
      <c r="CJ46" s="198" t="str">
        <f t="shared" si="309"/>
        <v>-</v>
      </c>
      <c r="CK46" s="198" t="str">
        <f t="shared" si="310"/>
        <v>-</v>
      </c>
      <c r="CL46" s="198">
        <f t="shared" si="311"/>
        <v>0</v>
      </c>
      <c r="CM46" s="198">
        <f t="shared" si="311"/>
        <v>0</v>
      </c>
      <c r="CN46" s="198" t="str">
        <f t="shared" si="312"/>
        <v>-</v>
      </c>
      <c r="CO46" s="198" t="str">
        <f t="shared" si="313"/>
        <v>-</v>
      </c>
      <c r="CP46" s="198">
        <f t="shared" si="314"/>
        <v>0</v>
      </c>
      <c r="CQ46" s="198">
        <f t="shared" si="314"/>
        <v>0</v>
      </c>
      <c r="CR46" s="198" t="str">
        <f t="shared" si="315"/>
        <v>-</v>
      </c>
      <c r="CS46" s="198" t="str">
        <f t="shared" si="316"/>
        <v>-</v>
      </c>
      <c r="CT46" s="198">
        <f t="shared" si="317"/>
        <v>0</v>
      </c>
      <c r="CU46" s="198">
        <f t="shared" si="317"/>
        <v>0</v>
      </c>
      <c r="CV46" s="198" t="str">
        <f t="shared" si="318"/>
        <v>-</v>
      </c>
      <c r="CW46" s="198" t="str">
        <f t="shared" si="319"/>
        <v>-</v>
      </c>
      <c r="CX46" s="198">
        <f t="shared" si="320"/>
        <v>89</v>
      </c>
      <c r="CY46" s="198">
        <f t="shared" si="320"/>
        <v>32837</v>
      </c>
      <c r="CZ46" s="198">
        <f t="shared" si="321"/>
        <v>369</v>
      </c>
      <c r="DA46" s="198">
        <f t="shared" si="322"/>
        <v>584</v>
      </c>
      <c r="DB46" s="198">
        <f t="shared" si="323"/>
        <v>4864</v>
      </c>
      <c r="DC46" s="198">
        <f t="shared" si="323"/>
        <v>148191</v>
      </c>
      <c r="DD46" s="198">
        <f t="shared" si="324"/>
        <v>30</v>
      </c>
      <c r="DE46" s="198">
        <f t="shared" si="325"/>
        <v>53</v>
      </c>
      <c r="DF46" s="198">
        <f t="shared" si="326"/>
        <v>0</v>
      </c>
      <c r="DG46" s="198">
        <f t="shared" si="326"/>
        <v>0</v>
      </c>
      <c r="DH46" s="198" t="str">
        <f t="shared" si="327"/>
        <v>-</v>
      </c>
      <c r="DI46" s="198" t="str">
        <f t="shared" si="328"/>
        <v>-</v>
      </c>
      <c r="DJ46" s="198">
        <f t="shared" si="329"/>
        <v>0</v>
      </c>
      <c r="DK46" s="198">
        <f t="shared" si="329"/>
        <v>1664</v>
      </c>
      <c r="DL46" s="198">
        <f t="shared" si="329"/>
        <v>1209</v>
      </c>
      <c r="DM46" s="198">
        <f t="shared" si="329"/>
        <v>559</v>
      </c>
      <c r="DN46" s="198">
        <f t="shared" si="329"/>
        <v>66</v>
      </c>
      <c r="DO46" s="198">
        <f t="shared" si="329"/>
        <v>3228</v>
      </c>
      <c r="DP46" s="198">
        <f t="shared" si="329"/>
        <v>6033557</v>
      </c>
      <c r="DQ46" s="198">
        <f t="shared" si="330"/>
        <v>4991</v>
      </c>
      <c r="DR46" s="198">
        <f t="shared" si="331"/>
        <v>11268</v>
      </c>
      <c r="DS46" s="198">
        <f t="shared" si="332"/>
        <v>3288260</v>
      </c>
      <c r="DT46" s="198">
        <f t="shared" si="333"/>
        <v>5882</v>
      </c>
      <c r="DU46" s="198">
        <f t="shared" si="334"/>
        <v>12491</v>
      </c>
      <c r="DV46" s="198">
        <f t="shared" si="335"/>
        <v>456259</v>
      </c>
      <c r="DW46" s="198">
        <f t="shared" si="336"/>
        <v>6913</v>
      </c>
      <c r="DX46" s="198">
        <f t="shared" si="337"/>
        <v>13682</v>
      </c>
      <c r="DY46" s="198">
        <f t="shared" si="338"/>
        <v>32221595</v>
      </c>
      <c r="DZ46" s="198">
        <f t="shared" si="339"/>
        <v>9982</v>
      </c>
      <c r="EA46" s="198">
        <f t="shared" si="340"/>
        <v>22470</v>
      </c>
      <c r="EB46" s="202"/>
      <c r="EC46" s="198">
        <f t="shared" si="341"/>
        <v>5</v>
      </c>
      <c r="ED46" s="199">
        <f t="shared" si="347"/>
        <v>2018</v>
      </c>
      <c r="EE46" s="200">
        <f t="shared" si="348"/>
        <v>43221</v>
      </c>
      <c r="EF46" s="196">
        <f t="shared" si="349"/>
        <v>31</v>
      </c>
      <c r="EG46" s="195"/>
      <c r="EH46" s="198">
        <f t="shared" si="342"/>
        <v>92761</v>
      </c>
      <c r="EI46" s="198">
        <f t="shared" si="342"/>
        <v>0</v>
      </c>
      <c r="EJ46" s="198">
        <f t="shared" si="342"/>
        <v>1411219</v>
      </c>
      <c r="EK46" s="198">
        <f t="shared" si="342"/>
        <v>5141899</v>
      </c>
      <c r="EL46" s="198">
        <f t="shared" si="342"/>
        <v>7417917</v>
      </c>
      <c r="EM46" s="198">
        <f t="shared" si="342"/>
        <v>7755160</v>
      </c>
      <c r="EN46" s="198">
        <f t="shared" si="342"/>
        <v>144837302</v>
      </c>
      <c r="EO46" s="198">
        <f t="shared" si="342"/>
        <v>180390548</v>
      </c>
      <c r="EP46" s="198">
        <f t="shared" si="342"/>
        <v>14417691</v>
      </c>
      <c r="EQ46" s="198">
        <f t="shared" si="342"/>
        <v>0</v>
      </c>
      <c r="ER46" s="198">
        <f t="shared" si="343"/>
        <v>0</v>
      </c>
      <c r="ES46" s="198">
        <f t="shared" si="343"/>
        <v>0</v>
      </c>
      <c r="ET46" s="198">
        <f t="shared" si="343"/>
        <v>0</v>
      </c>
      <c r="EU46" s="198">
        <f t="shared" si="343"/>
        <v>0</v>
      </c>
      <c r="EV46" s="198">
        <f t="shared" si="343"/>
        <v>0</v>
      </c>
      <c r="EW46" s="198">
        <f t="shared" si="343"/>
        <v>0</v>
      </c>
      <c r="EX46" s="198">
        <f t="shared" si="343"/>
        <v>0</v>
      </c>
      <c r="EY46" s="198">
        <f t="shared" si="343"/>
        <v>0</v>
      </c>
      <c r="EZ46" s="198">
        <f t="shared" si="343"/>
        <v>0</v>
      </c>
      <c r="FA46" s="198">
        <f t="shared" si="343"/>
        <v>0</v>
      </c>
      <c r="FB46" s="198">
        <f t="shared" si="344"/>
        <v>51976</v>
      </c>
      <c r="FC46" s="198">
        <f t="shared" si="344"/>
        <v>259824</v>
      </c>
      <c r="FD46" s="198">
        <f t="shared" si="344"/>
        <v>13623051</v>
      </c>
      <c r="FE46" s="198">
        <f t="shared" si="344"/>
        <v>6982480</v>
      </c>
      <c r="FF46" s="198">
        <f t="shared" si="344"/>
        <v>903012</v>
      </c>
      <c r="FG46" s="198">
        <f t="shared" si="344"/>
        <v>72532682</v>
      </c>
      <c r="FH46" s="191"/>
      <c r="FI46" s="256"/>
      <c r="FJ46" s="256"/>
      <c r="FK46" s="256"/>
      <c r="FL46" s="256"/>
      <c r="FM46" s="256"/>
    </row>
    <row r="47" spans="1:169" s="257" customFormat="1" x14ac:dyDescent="0.2">
      <c r="A47" s="263" t="str">
        <f t="shared" ref="A47:A49" si="355">B47&amp;C47&amp;D47</f>
        <v>2018-19JUNEY63</v>
      </c>
      <c r="B47" s="257" t="str">
        <f t="shared" si="346"/>
        <v>2018-19</v>
      </c>
      <c r="C47" s="257" t="s">
        <v>822</v>
      </c>
      <c r="D47" s="264" t="str">
        <f t="shared" si="350"/>
        <v>Y63</v>
      </c>
      <c r="E47" s="264" t="str">
        <f t="shared" si="350"/>
        <v>North East and Yorkshire</v>
      </c>
      <c r="F47" s="264" t="str">
        <f t="shared" si="353"/>
        <v>Y63</v>
      </c>
      <c r="H47" s="198">
        <f t="shared" si="268"/>
        <v>121789</v>
      </c>
      <c r="I47" s="198">
        <f t="shared" si="268"/>
        <v>90621</v>
      </c>
      <c r="J47" s="198">
        <f t="shared" si="268"/>
        <v>432587</v>
      </c>
      <c r="K47" s="198">
        <f t="shared" si="269"/>
        <v>5</v>
      </c>
      <c r="L47" s="198">
        <f t="shared" si="270"/>
        <v>1</v>
      </c>
      <c r="M47" s="198">
        <f t="shared" si="271"/>
        <v>0</v>
      </c>
      <c r="N47" s="198">
        <f t="shared" si="272"/>
        <v>25</v>
      </c>
      <c r="O47" s="198">
        <f t="shared" si="273"/>
        <v>74</v>
      </c>
      <c r="P47" s="198" t="s">
        <v>717</v>
      </c>
      <c r="Q47" s="198">
        <f t="shared" ref="Q47:Z56" si="356">SUMIFS(Q$255:Q$1524,$B$255:$B$1524,$B47,$C$255:$C$1524,$C47,$D$255:$D$1524,$D47)</f>
        <v>0</v>
      </c>
      <c r="R47" s="198">
        <f t="shared" si="356"/>
        <v>0</v>
      </c>
      <c r="S47" s="198">
        <f t="shared" si="356"/>
        <v>0</v>
      </c>
      <c r="T47" s="198">
        <f t="shared" si="356"/>
        <v>97696</v>
      </c>
      <c r="U47" s="198">
        <f t="shared" si="356"/>
        <v>8564</v>
      </c>
      <c r="V47" s="198">
        <f t="shared" si="356"/>
        <v>5845</v>
      </c>
      <c r="W47" s="198">
        <f t="shared" si="356"/>
        <v>53148</v>
      </c>
      <c r="X47" s="198">
        <f t="shared" si="356"/>
        <v>21974</v>
      </c>
      <c r="Y47" s="198">
        <f t="shared" si="356"/>
        <v>1182</v>
      </c>
      <c r="Z47" s="198">
        <f t="shared" si="356"/>
        <v>3715351</v>
      </c>
      <c r="AA47" s="198">
        <f t="shared" si="275"/>
        <v>434</v>
      </c>
      <c r="AB47" s="198">
        <f t="shared" si="276"/>
        <v>734</v>
      </c>
      <c r="AC47" s="198">
        <f t="shared" si="277"/>
        <v>3731262</v>
      </c>
      <c r="AD47" s="198">
        <f t="shared" si="278"/>
        <v>638</v>
      </c>
      <c r="AE47" s="198">
        <f t="shared" si="279"/>
        <v>1120</v>
      </c>
      <c r="AF47" s="198">
        <f t="shared" si="280"/>
        <v>64024547</v>
      </c>
      <c r="AG47" s="198">
        <f t="shared" si="281"/>
        <v>1205</v>
      </c>
      <c r="AH47" s="198">
        <f t="shared" si="282"/>
        <v>2510</v>
      </c>
      <c r="AI47" s="198">
        <f t="shared" si="283"/>
        <v>76750667</v>
      </c>
      <c r="AJ47" s="198">
        <f t="shared" si="284"/>
        <v>3493</v>
      </c>
      <c r="AK47" s="198">
        <f t="shared" si="285"/>
        <v>8089</v>
      </c>
      <c r="AL47" s="198">
        <f t="shared" si="286"/>
        <v>4760907</v>
      </c>
      <c r="AM47" s="198">
        <f t="shared" si="287"/>
        <v>4028</v>
      </c>
      <c r="AN47" s="198">
        <f t="shared" si="288"/>
        <v>9331</v>
      </c>
      <c r="AO47" s="198">
        <f t="shared" ref="AO47:AX56" si="357">SUMIFS(AO$255:AO$1524,$B$255:$B$1524,$B47,$C$255:$C$1524,$C47,$D$255:$D$1524,$D47)</f>
        <v>6409</v>
      </c>
      <c r="AP47" s="198">
        <f t="shared" si="357"/>
        <v>694</v>
      </c>
      <c r="AQ47" s="198">
        <f t="shared" si="357"/>
        <v>1747</v>
      </c>
      <c r="AR47" s="198">
        <f t="shared" si="357"/>
        <v>7476</v>
      </c>
      <c r="AS47" s="198">
        <f t="shared" si="357"/>
        <v>500</v>
      </c>
      <c r="AT47" s="198">
        <f t="shared" si="357"/>
        <v>3468</v>
      </c>
      <c r="AU47" s="198">
        <f t="shared" si="357"/>
        <v>2148</v>
      </c>
      <c r="AV47" s="198">
        <f t="shared" si="357"/>
        <v>57952</v>
      </c>
      <c r="AW47" s="198">
        <f t="shared" si="357"/>
        <v>9936</v>
      </c>
      <c r="AX47" s="198">
        <f t="shared" si="357"/>
        <v>23399</v>
      </c>
      <c r="AY47" s="198">
        <f t="shared" ref="AY47:BK56" si="358">SUMIFS(AY$255:AY$1524,$B$255:$B$1524,$B47,$C$255:$C$1524,$C47,$D$255:$D$1524,$D47)</f>
        <v>91287</v>
      </c>
      <c r="AZ47" s="198">
        <f t="shared" si="358"/>
        <v>19045</v>
      </c>
      <c r="BA47" s="198">
        <f t="shared" si="358"/>
        <v>14601</v>
      </c>
      <c r="BB47" s="198">
        <f t="shared" si="358"/>
        <v>12893</v>
      </c>
      <c r="BC47" s="198">
        <f t="shared" si="358"/>
        <v>10046</v>
      </c>
      <c r="BD47" s="198">
        <f t="shared" si="358"/>
        <v>79025</v>
      </c>
      <c r="BE47" s="198">
        <f t="shared" si="358"/>
        <v>63052</v>
      </c>
      <c r="BF47" s="198">
        <f t="shared" si="358"/>
        <v>39199</v>
      </c>
      <c r="BG47" s="198">
        <f t="shared" si="358"/>
        <v>24305</v>
      </c>
      <c r="BH47" s="198">
        <f t="shared" si="358"/>
        <v>2141</v>
      </c>
      <c r="BI47" s="198">
        <f t="shared" si="358"/>
        <v>1267</v>
      </c>
      <c r="BJ47" s="198">
        <f t="shared" si="358"/>
        <v>0</v>
      </c>
      <c r="BK47" s="198">
        <f t="shared" si="358"/>
        <v>0</v>
      </c>
      <c r="BL47" s="198" t="str">
        <f t="shared" si="291"/>
        <v>-</v>
      </c>
      <c r="BM47" s="198" t="str">
        <f t="shared" si="292"/>
        <v>-</v>
      </c>
      <c r="BN47" s="198">
        <f t="shared" si="293"/>
        <v>0</v>
      </c>
      <c r="BO47" s="198">
        <f t="shared" si="293"/>
        <v>0</v>
      </c>
      <c r="BP47" s="198" t="str">
        <f t="shared" si="294"/>
        <v>-</v>
      </c>
      <c r="BQ47" s="198" t="str">
        <f t="shared" si="295"/>
        <v>-</v>
      </c>
      <c r="BR47" s="198">
        <f t="shared" si="296"/>
        <v>0</v>
      </c>
      <c r="BS47" s="198">
        <f t="shared" si="296"/>
        <v>0</v>
      </c>
      <c r="BT47" s="198" t="str">
        <f t="shared" si="297"/>
        <v>-</v>
      </c>
      <c r="BU47" s="198" t="str">
        <f t="shared" si="298"/>
        <v>-</v>
      </c>
      <c r="BV47" s="198">
        <f t="shared" si="299"/>
        <v>0</v>
      </c>
      <c r="BW47" s="198">
        <f t="shared" si="299"/>
        <v>0</v>
      </c>
      <c r="BX47" s="198" t="str">
        <f t="shared" si="300"/>
        <v>-</v>
      </c>
      <c r="BY47" s="198" t="str">
        <f t="shared" si="301"/>
        <v>-</v>
      </c>
      <c r="BZ47" s="198">
        <f t="shared" si="302"/>
        <v>0</v>
      </c>
      <c r="CA47" s="198">
        <f t="shared" si="302"/>
        <v>0</v>
      </c>
      <c r="CB47" s="198" t="str">
        <f t="shared" si="303"/>
        <v>-</v>
      </c>
      <c r="CC47" s="198" t="str">
        <f t="shared" si="304"/>
        <v>-</v>
      </c>
      <c r="CD47" s="198">
        <f t="shared" si="305"/>
        <v>0</v>
      </c>
      <c r="CE47" s="198">
        <f t="shared" si="305"/>
        <v>0</v>
      </c>
      <c r="CF47" s="198" t="str">
        <f t="shared" si="306"/>
        <v>-</v>
      </c>
      <c r="CG47" s="198" t="str">
        <f t="shared" si="307"/>
        <v>-</v>
      </c>
      <c r="CH47" s="198">
        <f t="shared" si="308"/>
        <v>0</v>
      </c>
      <c r="CI47" s="198">
        <f t="shared" si="308"/>
        <v>0</v>
      </c>
      <c r="CJ47" s="198" t="str">
        <f t="shared" si="309"/>
        <v>-</v>
      </c>
      <c r="CK47" s="198" t="str">
        <f t="shared" si="310"/>
        <v>-</v>
      </c>
      <c r="CL47" s="198">
        <f t="shared" si="311"/>
        <v>0</v>
      </c>
      <c r="CM47" s="198">
        <f t="shared" si="311"/>
        <v>0</v>
      </c>
      <c r="CN47" s="198" t="str">
        <f t="shared" si="312"/>
        <v>-</v>
      </c>
      <c r="CO47" s="198" t="str">
        <f t="shared" si="313"/>
        <v>-</v>
      </c>
      <c r="CP47" s="198">
        <f t="shared" si="314"/>
        <v>0</v>
      </c>
      <c r="CQ47" s="198">
        <f t="shared" si="314"/>
        <v>0</v>
      </c>
      <c r="CR47" s="198" t="str">
        <f t="shared" si="315"/>
        <v>-</v>
      </c>
      <c r="CS47" s="198" t="str">
        <f t="shared" si="316"/>
        <v>-</v>
      </c>
      <c r="CT47" s="198">
        <f t="shared" si="317"/>
        <v>0</v>
      </c>
      <c r="CU47" s="198">
        <f t="shared" si="317"/>
        <v>0</v>
      </c>
      <c r="CV47" s="198" t="str">
        <f t="shared" si="318"/>
        <v>-</v>
      </c>
      <c r="CW47" s="198" t="str">
        <f t="shared" si="319"/>
        <v>-</v>
      </c>
      <c r="CX47" s="198">
        <f t="shared" si="320"/>
        <v>90</v>
      </c>
      <c r="CY47" s="198">
        <f t="shared" si="320"/>
        <v>37238</v>
      </c>
      <c r="CZ47" s="198">
        <f t="shared" si="321"/>
        <v>414</v>
      </c>
      <c r="DA47" s="198">
        <f t="shared" si="322"/>
        <v>731</v>
      </c>
      <c r="DB47" s="198">
        <f t="shared" si="323"/>
        <v>3964</v>
      </c>
      <c r="DC47" s="198">
        <f t="shared" si="323"/>
        <v>129947</v>
      </c>
      <c r="DD47" s="198">
        <f t="shared" si="324"/>
        <v>33</v>
      </c>
      <c r="DE47" s="198">
        <f t="shared" si="325"/>
        <v>59</v>
      </c>
      <c r="DF47" s="198">
        <f t="shared" si="326"/>
        <v>0</v>
      </c>
      <c r="DG47" s="198">
        <f t="shared" si="326"/>
        <v>0</v>
      </c>
      <c r="DH47" s="198" t="str">
        <f t="shared" si="327"/>
        <v>-</v>
      </c>
      <c r="DI47" s="198" t="str">
        <f t="shared" si="328"/>
        <v>-</v>
      </c>
      <c r="DJ47" s="198">
        <f t="shared" ref="DJ47:DP56" si="359">SUMIFS(DJ$255:DJ$1524,$B$255:$B$1524,$B47,$C$255:$C$1524,$C47,$D$255:$D$1524,$D47)</f>
        <v>0</v>
      </c>
      <c r="DK47" s="198">
        <f t="shared" si="359"/>
        <v>1569</v>
      </c>
      <c r="DL47" s="198">
        <f t="shared" si="359"/>
        <v>1189</v>
      </c>
      <c r="DM47" s="198">
        <f t="shared" si="359"/>
        <v>585</v>
      </c>
      <c r="DN47" s="198">
        <f t="shared" si="359"/>
        <v>31</v>
      </c>
      <c r="DO47" s="198">
        <f t="shared" si="359"/>
        <v>2965</v>
      </c>
      <c r="DP47" s="198">
        <f t="shared" si="359"/>
        <v>6386469</v>
      </c>
      <c r="DQ47" s="198">
        <f t="shared" si="330"/>
        <v>5371</v>
      </c>
      <c r="DR47" s="198">
        <f t="shared" si="331"/>
        <v>12231</v>
      </c>
      <c r="DS47" s="198">
        <f t="shared" si="332"/>
        <v>3502636</v>
      </c>
      <c r="DT47" s="198">
        <f t="shared" si="333"/>
        <v>5987</v>
      </c>
      <c r="DU47" s="198">
        <f t="shared" si="334"/>
        <v>12516</v>
      </c>
      <c r="DV47" s="198">
        <f t="shared" si="335"/>
        <v>186587</v>
      </c>
      <c r="DW47" s="198">
        <f t="shared" si="336"/>
        <v>6019</v>
      </c>
      <c r="DX47" s="198">
        <f t="shared" si="337"/>
        <v>13797</v>
      </c>
      <c r="DY47" s="198">
        <f t="shared" si="338"/>
        <v>28007388</v>
      </c>
      <c r="DZ47" s="198">
        <f t="shared" si="339"/>
        <v>9446</v>
      </c>
      <c r="EA47" s="198">
        <f t="shared" si="340"/>
        <v>21598</v>
      </c>
      <c r="EB47" s="202"/>
      <c r="EC47" s="198">
        <f t="shared" si="341"/>
        <v>6</v>
      </c>
      <c r="ED47" s="199">
        <f t="shared" si="347"/>
        <v>2018</v>
      </c>
      <c r="EE47" s="200">
        <f t="shared" si="348"/>
        <v>43252</v>
      </c>
      <c r="EF47" s="196">
        <f t="shared" si="349"/>
        <v>30</v>
      </c>
      <c r="EG47" s="195"/>
      <c r="EH47" s="198">
        <f t="shared" ref="EH47:EQ56" si="360">SUMIFS(EH$255:EH$1524,$B$255:$B$1524,$B47,$C$255:$C$1524,$C47,$D$255:$D$1524,$D47)</f>
        <v>90621</v>
      </c>
      <c r="EI47" s="198">
        <f t="shared" si="360"/>
        <v>0</v>
      </c>
      <c r="EJ47" s="198">
        <f t="shared" si="360"/>
        <v>2250515</v>
      </c>
      <c r="EK47" s="198">
        <f t="shared" si="360"/>
        <v>6726014</v>
      </c>
      <c r="EL47" s="198">
        <f t="shared" si="360"/>
        <v>6289974</v>
      </c>
      <c r="EM47" s="198">
        <f t="shared" si="360"/>
        <v>6545133</v>
      </c>
      <c r="EN47" s="198">
        <f t="shared" si="360"/>
        <v>133380324</v>
      </c>
      <c r="EO47" s="198">
        <f t="shared" si="360"/>
        <v>177740628</v>
      </c>
      <c r="EP47" s="198">
        <f t="shared" si="360"/>
        <v>11028840</v>
      </c>
      <c r="EQ47" s="198">
        <f t="shared" si="360"/>
        <v>0</v>
      </c>
      <c r="ER47" s="198">
        <f t="shared" ref="ER47:FA56" si="361">SUMIFS(ER$255:ER$1524,$B$255:$B$1524,$B47,$C$255:$C$1524,$C47,$D$255:$D$1524,$D47)</f>
        <v>0</v>
      </c>
      <c r="ES47" s="198">
        <f t="shared" si="361"/>
        <v>0</v>
      </c>
      <c r="ET47" s="198">
        <f t="shared" si="361"/>
        <v>0</v>
      </c>
      <c r="EU47" s="198">
        <f t="shared" si="361"/>
        <v>0</v>
      </c>
      <c r="EV47" s="198">
        <f t="shared" si="361"/>
        <v>0</v>
      </c>
      <c r="EW47" s="198">
        <f t="shared" si="361"/>
        <v>0</v>
      </c>
      <c r="EX47" s="198">
        <f t="shared" si="361"/>
        <v>0</v>
      </c>
      <c r="EY47" s="198">
        <f t="shared" si="361"/>
        <v>0</v>
      </c>
      <c r="EZ47" s="198">
        <f t="shared" si="361"/>
        <v>0</v>
      </c>
      <c r="FA47" s="198">
        <f t="shared" si="361"/>
        <v>0</v>
      </c>
      <c r="FB47" s="198">
        <f t="shared" ref="FB47:FG56" si="362">SUMIFS(FB$255:FB$1524,$B$255:$B$1524,$B47,$C$255:$C$1524,$C47,$D$255:$D$1524,$D47)</f>
        <v>65790</v>
      </c>
      <c r="FC47" s="198">
        <f t="shared" si="362"/>
        <v>234642</v>
      </c>
      <c r="FD47" s="198">
        <f t="shared" si="362"/>
        <v>14542682</v>
      </c>
      <c r="FE47" s="198">
        <f t="shared" si="362"/>
        <v>7321795</v>
      </c>
      <c r="FF47" s="198">
        <f t="shared" si="362"/>
        <v>427707</v>
      </c>
      <c r="FG47" s="198">
        <f t="shared" si="362"/>
        <v>64039375</v>
      </c>
      <c r="FH47" s="191"/>
      <c r="FI47" s="256"/>
      <c r="FJ47" s="256"/>
      <c r="FK47" s="256"/>
      <c r="FL47" s="256"/>
      <c r="FM47" s="256"/>
    </row>
    <row r="48" spans="1:169" s="257" customFormat="1" x14ac:dyDescent="0.2">
      <c r="A48" s="263" t="str">
        <f t="shared" si="355"/>
        <v>2018-19JULYY63</v>
      </c>
      <c r="B48" s="257" t="str">
        <f t="shared" si="346"/>
        <v>2018-19</v>
      </c>
      <c r="C48" s="257" t="s">
        <v>825</v>
      </c>
      <c r="D48" s="264" t="str">
        <f t="shared" si="350"/>
        <v>Y63</v>
      </c>
      <c r="E48" s="264" t="str">
        <f t="shared" si="350"/>
        <v>North East and Yorkshire</v>
      </c>
      <c r="F48" s="264" t="str">
        <f t="shared" si="353"/>
        <v>Y63</v>
      </c>
      <c r="H48" s="198">
        <f t="shared" si="268"/>
        <v>133106</v>
      </c>
      <c r="I48" s="198">
        <f t="shared" si="268"/>
        <v>96468</v>
      </c>
      <c r="J48" s="198">
        <f t="shared" si="268"/>
        <v>349764</v>
      </c>
      <c r="K48" s="198">
        <f t="shared" si="269"/>
        <v>4</v>
      </c>
      <c r="L48" s="198">
        <f t="shared" si="270"/>
        <v>1</v>
      </c>
      <c r="M48" s="198">
        <f t="shared" si="271"/>
        <v>0</v>
      </c>
      <c r="N48" s="198">
        <f t="shared" si="272"/>
        <v>13</v>
      </c>
      <c r="O48" s="198">
        <f t="shared" si="273"/>
        <v>55</v>
      </c>
      <c r="P48" s="198" t="s">
        <v>717</v>
      </c>
      <c r="Q48" s="198">
        <f t="shared" si="356"/>
        <v>0</v>
      </c>
      <c r="R48" s="198">
        <f t="shared" si="356"/>
        <v>0</v>
      </c>
      <c r="S48" s="198">
        <f t="shared" si="356"/>
        <v>0</v>
      </c>
      <c r="T48" s="198">
        <f t="shared" si="356"/>
        <v>102571</v>
      </c>
      <c r="U48" s="198">
        <f t="shared" si="356"/>
        <v>8073</v>
      </c>
      <c r="V48" s="198">
        <f t="shared" si="356"/>
        <v>5524</v>
      </c>
      <c r="W48" s="198">
        <f t="shared" si="356"/>
        <v>56201</v>
      </c>
      <c r="X48" s="198">
        <f t="shared" si="356"/>
        <v>21592</v>
      </c>
      <c r="Y48" s="198">
        <f t="shared" si="356"/>
        <v>1261</v>
      </c>
      <c r="Z48" s="198">
        <f t="shared" si="356"/>
        <v>3411489</v>
      </c>
      <c r="AA48" s="198">
        <f t="shared" si="275"/>
        <v>423</v>
      </c>
      <c r="AB48" s="198">
        <f t="shared" si="276"/>
        <v>723</v>
      </c>
      <c r="AC48" s="198">
        <f t="shared" si="277"/>
        <v>3431368</v>
      </c>
      <c r="AD48" s="198">
        <f t="shared" si="278"/>
        <v>621</v>
      </c>
      <c r="AE48" s="198">
        <f t="shared" si="279"/>
        <v>1096</v>
      </c>
      <c r="AF48" s="198">
        <f t="shared" si="280"/>
        <v>67185074</v>
      </c>
      <c r="AG48" s="198">
        <f t="shared" si="281"/>
        <v>1195</v>
      </c>
      <c r="AH48" s="198">
        <f t="shared" si="282"/>
        <v>2462</v>
      </c>
      <c r="AI48" s="198">
        <f t="shared" si="283"/>
        <v>76684343</v>
      </c>
      <c r="AJ48" s="198">
        <f t="shared" si="284"/>
        <v>3552</v>
      </c>
      <c r="AK48" s="198">
        <f t="shared" si="285"/>
        <v>8439</v>
      </c>
      <c r="AL48" s="198">
        <f t="shared" si="286"/>
        <v>5763686</v>
      </c>
      <c r="AM48" s="198">
        <f t="shared" si="287"/>
        <v>4571</v>
      </c>
      <c r="AN48" s="198">
        <f t="shared" si="288"/>
        <v>10793</v>
      </c>
      <c r="AO48" s="198">
        <f t="shared" si="357"/>
        <v>6789</v>
      </c>
      <c r="AP48" s="198">
        <f t="shared" si="357"/>
        <v>663</v>
      </c>
      <c r="AQ48" s="198">
        <f t="shared" si="357"/>
        <v>1568</v>
      </c>
      <c r="AR48" s="198">
        <f t="shared" si="357"/>
        <v>7992</v>
      </c>
      <c r="AS48" s="198">
        <f t="shared" si="357"/>
        <v>598</v>
      </c>
      <c r="AT48" s="198">
        <f t="shared" si="357"/>
        <v>3960</v>
      </c>
      <c r="AU48" s="198">
        <f t="shared" si="357"/>
        <v>2204</v>
      </c>
      <c r="AV48" s="198">
        <f t="shared" si="357"/>
        <v>60573</v>
      </c>
      <c r="AW48" s="198">
        <f t="shared" si="357"/>
        <v>10210</v>
      </c>
      <c r="AX48" s="198">
        <f t="shared" si="357"/>
        <v>24999</v>
      </c>
      <c r="AY48" s="198">
        <f t="shared" si="358"/>
        <v>95782</v>
      </c>
      <c r="AZ48" s="198">
        <f t="shared" si="358"/>
        <v>17619</v>
      </c>
      <c r="BA48" s="198">
        <f t="shared" si="358"/>
        <v>13608</v>
      </c>
      <c r="BB48" s="198">
        <f t="shared" si="358"/>
        <v>11970</v>
      </c>
      <c r="BC48" s="198">
        <f t="shared" si="358"/>
        <v>9387</v>
      </c>
      <c r="BD48" s="198">
        <f t="shared" si="358"/>
        <v>82570</v>
      </c>
      <c r="BE48" s="198">
        <f t="shared" si="358"/>
        <v>65933</v>
      </c>
      <c r="BF48" s="198">
        <f t="shared" si="358"/>
        <v>42082</v>
      </c>
      <c r="BG48" s="198">
        <f t="shared" si="358"/>
        <v>26611</v>
      </c>
      <c r="BH48" s="198">
        <f t="shared" si="358"/>
        <v>2388</v>
      </c>
      <c r="BI48" s="198">
        <f t="shared" si="358"/>
        <v>1410</v>
      </c>
      <c r="BJ48" s="198">
        <f t="shared" si="358"/>
        <v>0</v>
      </c>
      <c r="BK48" s="198">
        <f t="shared" si="358"/>
        <v>0</v>
      </c>
      <c r="BL48" s="198" t="str">
        <f t="shared" si="291"/>
        <v>-</v>
      </c>
      <c r="BM48" s="198" t="str">
        <f t="shared" si="292"/>
        <v>-</v>
      </c>
      <c r="BN48" s="198">
        <f t="shared" si="293"/>
        <v>0</v>
      </c>
      <c r="BO48" s="198">
        <f t="shared" si="293"/>
        <v>0</v>
      </c>
      <c r="BP48" s="198" t="str">
        <f t="shared" si="294"/>
        <v>-</v>
      </c>
      <c r="BQ48" s="198" t="str">
        <f t="shared" si="295"/>
        <v>-</v>
      </c>
      <c r="BR48" s="198">
        <f t="shared" si="296"/>
        <v>0</v>
      </c>
      <c r="BS48" s="198">
        <f t="shared" si="296"/>
        <v>0</v>
      </c>
      <c r="BT48" s="198" t="str">
        <f t="shared" si="297"/>
        <v>-</v>
      </c>
      <c r="BU48" s="198" t="str">
        <f t="shared" si="298"/>
        <v>-</v>
      </c>
      <c r="BV48" s="198">
        <f t="shared" si="299"/>
        <v>0</v>
      </c>
      <c r="BW48" s="198">
        <f t="shared" si="299"/>
        <v>0</v>
      </c>
      <c r="BX48" s="198" t="str">
        <f t="shared" si="300"/>
        <v>-</v>
      </c>
      <c r="BY48" s="198" t="str">
        <f t="shared" si="301"/>
        <v>-</v>
      </c>
      <c r="BZ48" s="198">
        <f t="shared" si="302"/>
        <v>0</v>
      </c>
      <c r="CA48" s="198">
        <f t="shared" si="302"/>
        <v>0</v>
      </c>
      <c r="CB48" s="198" t="str">
        <f t="shared" si="303"/>
        <v>-</v>
      </c>
      <c r="CC48" s="198" t="str">
        <f t="shared" si="304"/>
        <v>-</v>
      </c>
      <c r="CD48" s="198">
        <f t="shared" si="305"/>
        <v>0</v>
      </c>
      <c r="CE48" s="198">
        <f t="shared" si="305"/>
        <v>0</v>
      </c>
      <c r="CF48" s="198" t="str">
        <f t="shared" si="306"/>
        <v>-</v>
      </c>
      <c r="CG48" s="198" t="str">
        <f t="shared" si="307"/>
        <v>-</v>
      </c>
      <c r="CH48" s="198">
        <f t="shared" si="308"/>
        <v>0</v>
      </c>
      <c r="CI48" s="198">
        <f t="shared" si="308"/>
        <v>0</v>
      </c>
      <c r="CJ48" s="198" t="str">
        <f t="shared" si="309"/>
        <v>-</v>
      </c>
      <c r="CK48" s="198" t="str">
        <f t="shared" si="310"/>
        <v>-</v>
      </c>
      <c r="CL48" s="198">
        <f t="shared" si="311"/>
        <v>0</v>
      </c>
      <c r="CM48" s="198">
        <f t="shared" si="311"/>
        <v>0</v>
      </c>
      <c r="CN48" s="198" t="str">
        <f t="shared" si="312"/>
        <v>-</v>
      </c>
      <c r="CO48" s="198" t="str">
        <f t="shared" si="313"/>
        <v>-</v>
      </c>
      <c r="CP48" s="198">
        <f t="shared" si="314"/>
        <v>0</v>
      </c>
      <c r="CQ48" s="198">
        <f t="shared" si="314"/>
        <v>0</v>
      </c>
      <c r="CR48" s="198" t="str">
        <f t="shared" si="315"/>
        <v>-</v>
      </c>
      <c r="CS48" s="198" t="str">
        <f t="shared" si="316"/>
        <v>-</v>
      </c>
      <c r="CT48" s="198">
        <f t="shared" si="317"/>
        <v>0</v>
      </c>
      <c r="CU48" s="198">
        <f t="shared" si="317"/>
        <v>0</v>
      </c>
      <c r="CV48" s="198" t="str">
        <f t="shared" si="318"/>
        <v>-</v>
      </c>
      <c r="CW48" s="198" t="str">
        <f t="shared" si="319"/>
        <v>-</v>
      </c>
      <c r="CX48" s="198">
        <f t="shared" si="320"/>
        <v>89</v>
      </c>
      <c r="CY48" s="198">
        <f t="shared" si="320"/>
        <v>34554</v>
      </c>
      <c r="CZ48" s="198">
        <f t="shared" si="321"/>
        <v>388</v>
      </c>
      <c r="DA48" s="198">
        <f t="shared" si="322"/>
        <v>660</v>
      </c>
      <c r="DB48" s="198">
        <f t="shared" si="323"/>
        <v>4502</v>
      </c>
      <c r="DC48" s="198">
        <f t="shared" si="323"/>
        <v>158737</v>
      </c>
      <c r="DD48" s="198">
        <f t="shared" si="324"/>
        <v>35</v>
      </c>
      <c r="DE48" s="198">
        <f t="shared" si="325"/>
        <v>61</v>
      </c>
      <c r="DF48" s="198">
        <f t="shared" si="326"/>
        <v>0</v>
      </c>
      <c r="DG48" s="198">
        <f t="shared" si="326"/>
        <v>0</v>
      </c>
      <c r="DH48" s="198" t="str">
        <f t="shared" si="327"/>
        <v>-</v>
      </c>
      <c r="DI48" s="198" t="str">
        <f t="shared" si="328"/>
        <v>-</v>
      </c>
      <c r="DJ48" s="198">
        <f t="shared" si="359"/>
        <v>0</v>
      </c>
      <c r="DK48" s="198">
        <f t="shared" si="359"/>
        <v>1665</v>
      </c>
      <c r="DL48" s="198">
        <f t="shared" si="359"/>
        <v>3534</v>
      </c>
      <c r="DM48" s="198">
        <f t="shared" si="359"/>
        <v>464</v>
      </c>
      <c r="DN48" s="198">
        <f t="shared" si="359"/>
        <v>69</v>
      </c>
      <c r="DO48" s="198">
        <f t="shared" si="359"/>
        <v>2847</v>
      </c>
      <c r="DP48" s="198">
        <f t="shared" si="359"/>
        <v>16104374</v>
      </c>
      <c r="DQ48" s="198">
        <f t="shared" si="330"/>
        <v>4557</v>
      </c>
      <c r="DR48" s="198">
        <f t="shared" si="331"/>
        <v>9875</v>
      </c>
      <c r="DS48" s="198">
        <f t="shared" si="332"/>
        <v>2987088</v>
      </c>
      <c r="DT48" s="198">
        <f t="shared" si="333"/>
        <v>6438</v>
      </c>
      <c r="DU48" s="198">
        <f t="shared" si="334"/>
        <v>12752</v>
      </c>
      <c r="DV48" s="198">
        <f t="shared" si="335"/>
        <v>419697</v>
      </c>
      <c r="DW48" s="198">
        <f t="shared" si="336"/>
        <v>6083</v>
      </c>
      <c r="DX48" s="198">
        <f t="shared" si="337"/>
        <v>12448</v>
      </c>
      <c r="DY48" s="198">
        <f t="shared" si="338"/>
        <v>25501344</v>
      </c>
      <c r="DZ48" s="198">
        <f t="shared" si="339"/>
        <v>8957</v>
      </c>
      <c r="EA48" s="198">
        <f t="shared" si="340"/>
        <v>21024</v>
      </c>
      <c r="EB48" s="202"/>
      <c r="EC48" s="198">
        <f t="shared" si="341"/>
        <v>7</v>
      </c>
      <c r="ED48" s="199">
        <f t="shared" ref="ED48" si="363">LEFT($B48,4)+IF(EC48&lt;4,1,0)</f>
        <v>2018</v>
      </c>
      <c r="EE48" s="200">
        <f t="shared" ref="EE48" si="364">DATE(LEFT($B48,4)+IF(EC48&lt;4,1,0),EC48,1)</f>
        <v>43282</v>
      </c>
      <c r="EF48" s="196">
        <f t="shared" si="349"/>
        <v>31</v>
      </c>
      <c r="EG48" s="195"/>
      <c r="EH48" s="198">
        <f t="shared" si="360"/>
        <v>96468</v>
      </c>
      <c r="EI48" s="198">
        <f t="shared" si="360"/>
        <v>0</v>
      </c>
      <c r="EJ48" s="198">
        <f t="shared" si="360"/>
        <v>1273799</v>
      </c>
      <c r="EK48" s="198">
        <f t="shared" si="360"/>
        <v>5274541</v>
      </c>
      <c r="EL48" s="198">
        <f t="shared" si="360"/>
        <v>5837598</v>
      </c>
      <c r="EM48" s="198">
        <f t="shared" si="360"/>
        <v>6057044</v>
      </c>
      <c r="EN48" s="198">
        <f t="shared" si="360"/>
        <v>138367460</v>
      </c>
      <c r="EO48" s="198">
        <f t="shared" si="360"/>
        <v>182223904</v>
      </c>
      <c r="EP48" s="198">
        <f t="shared" si="360"/>
        <v>13609355</v>
      </c>
      <c r="EQ48" s="198">
        <f t="shared" si="360"/>
        <v>0</v>
      </c>
      <c r="ER48" s="198">
        <f t="shared" si="361"/>
        <v>0</v>
      </c>
      <c r="ES48" s="198">
        <f t="shared" si="361"/>
        <v>0</v>
      </c>
      <c r="ET48" s="198">
        <f t="shared" si="361"/>
        <v>0</v>
      </c>
      <c r="EU48" s="198">
        <f t="shared" si="361"/>
        <v>0</v>
      </c>
      <c r="EV48" s="198">
        <f t="shared" si="361"/>
        <v>0</v>
      </c>
      <c r="EW48" s="198">
        <f t="shared" si="361"/>
        <v>0</v>
      </c>
      <c r="EX48" s="198">
        <f t="shared" si="361"/>
        <v>0</v>
      </c>
      <c r="EY48" s="198">
        <f t="shared" si="361"/>
        <v>0</v>
      </c>
      <c r="EZ48" s="198">
        <f t="shared" si="361"/>
        <v>0</v>
      </c>
      <c r="FA48" s="198">
        <f t="shared" si="361"/>
        <v>0</v>
      </c>
      <c r="FB48" s="198">
        <f t="shared" si="362"/>
        <v>58740</v>
      </c>
      <c r="FC48" s="198">
        <f t="shared" si="362"/>
        <v>274385</v>
      </c>
      <c r="FD48" s="198">
        <f t="shared" si="362"/>
        <v>34898541</v>
      </c>
      <c r="FE48" s="198">
        <f t="shared" si="362"/>
        <v>5916696</v>
      </c>
      <c r="FF48" s="198">
        <f t="shared" si="362"/>
        <v>858912</v>
      </c>
      <c r="FG48" s="198">
        <f t="shared" si="362"/>
        <v>59854804</v>
      </c>
      <c r="FH48" s="191"/>
      <c r="FI48" s="256"/>
      <c r="FJ48" s="256"/>
      <c r="FK48" s="256"/>
      <c r="FL48" s="256"/>
      <c r="FM48" s="256"/>
    </row>
    <row r="49" spans="1:169" s="257" customFormat="1" x14ac:dyDescent="0.2">
      <c r="A49" s="263" t="str">
        <f t="shared" si="355"/>
        <v>2018-19AUGUSTY63</v>
      </c>
      <c r="B49" s="257" t="str">
        <f t="shared" si="346"/>
        <v>2018-19</v>
      </c>
      <c r="C49" s="257" t="s">
        <v>649</v>
      </c>
      <c r="D49" s="264" t="str">
        <f t="shared" si="350"/>
        <v>Y63</v>
      </c>
      <c r="E49" s="264" t="str">
        <f t="shared" si="350"/>
        <v>North East and Yorkshire</v>
      </c>
      <c r="F49" s="264" t="str">
        <f t="shared" si="353"/>
        <v>Y63</v>
      </c>
      <c r="H49" s="198">
        <f t="shared" si="268"/>
        <v>125427</v>
      </c>
      <c r="I49" s="198">
        <f t="shared" si="268"/>
        <v>89198</v>
      </c>
      <c r="J49" s="198">
        <f t="shared" si="268"/>
        <v>262409</v>
      </c>
      <c r="K49" s="198">
        <f t="shared" si="269"/>
        <v>3</v>
      </c>
      <c r="L49" s="198">
        <f t="shared" si="270"/>
        <v>1</v>
      </c>
      <c r="M49" s="198">
        <f t="shared" si="271"/>
        <v>0</v>
      </c>
      <c r="N49" s="198">
        <f t="shared" si="272"/>
        <v>8</v>
      </c>
      <c r="O49" s="198">
        <f t="shared" si="273"/>
        <v>40</v>
      </c>
      <c r="P49" s="198" t="s">
        <v>717</v>
      </c>
      <c r="Q49" s="198">
        <f t="shared" si="356"/>
        <v>0</v>
      </c>
      <c r="R49" s="198">
        <f t="shared" si="356"/>
        <v>0</v>
      </c>
      <c r="S49" s="198">
        <f t="shared" si="356"/>
        <v>0</v>
      </c>
      <c r="T49" s="198">
        <f t="shared" si="356"/>
        <v>97786</v>
      </c>
      <c r="U49" s="198">
        <f t="shared" si="356"/>
        <v>7256</v>
      </c>
      <c r="V49" s="198">
        <f t="shared" si="356"/>
        <v>4894</v>
      </c>
      <c r="W49" s="198">
        <f t="shared" si="356"/>
        <v>53149</v>
      </c>
      <c r="X49" s="198">
        <f t="shared" si="356"/>
        <v>21176</v>
      </c>
      <c r="Y49" s="198">
        <f t="shared" si="356"/>
        <v>1388</v>
      </c>
      <c r="Z49" s="198">
        <f t="shared" si="356"/>
        <v>2952407</v>
      </c>
      <c r="AA49" s="198">
        <f t="shared" si="275"/>
        <v>407</v>
      </c>
      <c r="AB49" s="198">
        <f t="shared" si="276"/>
        <v>694</v>
      </c>
      <c r="AC49" s="198">
        <f t="shared" si="277"/>
        <v>2950308</v>
      </c>
      <c r="AD49" s="198">
        <f t="shared" si="278"/>
        <v>603</v>
      </c>
      <c r="AE49" s="198">
        <f t="shared" si="279"/>
        <v>1080</v>
      </c>
      <c r="AF49" s="198">
        <f t="shared" si="280"/>
        <v>61514818</v>
      </c>
      <c r="AG49" s="198">
        <f t="shared" si="281"/>
        <v>1157</v>
      </c>
      <c r="AH49" s="198">
        <f t="shared" si="282"/>
        <v>2365</v>
      </c>
      <c r="AI49" s="198">
        <f t="shared" si="283"/>
        <v>70036234</v>
      </c>
      <c r="AJ49" s="198">
        <f t="shared" si="284"/>
        <v>3307</v>
      </c>
      <c r="AK49" s="198">
        <f t="shared" si="285"/>
        <v>7704</v>
      </c>
      <c r="AL49" s="198">
        <f t="shared" si="286"/>
        <v>5726048</v>
      </c>
      <c r="AM49" s="198">
        <f t="shared" si="287"/>
        <v>4125</v>
      </c>
      <c r="AN49" s="198">
        <f t="shared" si="288"/>
        <v>10069</v>
      </c>
      <c r="AO49" s="198">
        <f t="shared" si="357"/>
        <v>5903</v>
      </c>
      <c r="AP49" s="198">
        <f t="shared" si="357"/>
        <v>486</v>
      </c>
      <c r="AQ49" s="198">
        <f t="shared" si="357"/>
        <v>1195</v>
      </c>
      <c r="AR49" s="198">
        <f t="shared" si="357"/>
        <v>6807</v>
      </c>
      <c r="AS49" s="198">
        <f t="shared" si="357"/>
        <v>545</v>
      </c>
      <c r="AT49" s="198">
        <f t="shared" si="357"/>
        <v>3677</v>
      </c>
      <c r="AU49" s="198">
        <f t="shared" si="357"/>
        <v>2301</v>
      </c>
      <c r="AV49" s="198">
        <f t="shared" si="357"/>
        <v>57985</v>
      </c>
      <c r="AW49" s="198">
        <f t="shared" si="357"/>
        <v>10268</v>
      </c>
      <c r="AX49" s="198">
        <f t="shared" si="357"/>
        <v>23630</v>
      </c>
      <c r="AY49" s="198">
        <f t="shared" si="358"/>
        <v>91883</v>
      </c>
      <c r="AZ49" s="198">
        <f t="shared" si="358"/>
        <v>15932</v>
      </c>
      <c r="BA49" s="198">
        <f t="shared" si="358"/>
        <v>12211</v>
      </c>
      <c r="BB49" s="198">
        <f t="shared" si="358"/>
        <v>10771</v>
      </c>
      <c r="BC49" s="198">
        <f t="shared" si="358"/>
        <v>8381</v>
      </c>
      <c r="BD49" s="198">
        <f t="shared" si="358"/>
        <v>76868</v>
      </c>
      <c r="BE49" s="198">
        <f t="shared" si="358"/>
        <v>61827</v>
      </c>
      <c r="BF49" s="198">
        <f t="shared" si="358"/>
        <v>40243</v>
      </c>
      <c r="BG49" s="198">
        <f t="shared" si="358"/>
        <v>25794</v>
      </c>
      <c r="BH49" s="198">
        <f t="shared" si="358"/>
        <v>2518</v>
      </c>
      <c r="BI49" s="198">
        <f t="shared" si="358"/>
        <v>1534</v>
      </c>
      <c r="BJ49" s="198">
        <f t="shared" si="358"/>
        <v>0</v>
      </c>
      <c r="BK49" s="198">
        <f t="shared" si="358"/>
        <v>0</v>
      </c>
      <c r="BL49" s="198" t="str">
        <f t="shared" si="291"/>
        <v>-</v>
      </c>
      <c r="BM49" s="198" t="str">
        <f t="shared" si="292"/>
        <v>-</v>
      </c>
      <c r="BN49" s="198">
        <f t="shared" si="293"/>
        <v>0</v>
      </c>
      <c r="BO49" s="198">
        <f t="shared" si="293"/>
        <v>0</v>
      </c>
      <c r="BP49" s="198" t="str">
        <f t="shared" si="294"/>
        <v>-</v>
      </c>
      <c r="BQ49" s="198" t="str">
        <f t="shared" si="295"/>
        <v>-</v>
      </c>
      <c r="BR49" s="198">
        <f t="shared" si="296"/>
        <v>0</v>
      </c>
      <c r="BS49" s="198">
        <f t="shared" si="296"/>
        <v>0</v>
      </c>
      <c r="BT49" s="198" t="str">
        <f t="shared" si="297"/>
        <v>-</v>
      </c>
      <c r="BU49" s="198" t="str">
        <f t="shared" si="298"/>
        <v>-</v>
      </c>
      <c r="BV49" s="198">
        <f t="shared" si="299"/>
        <v>0</v>
      </c>
      <c r="BW49" s="198">
        <f t="shared" si="299"/>
        <v>0</v>
      </c>
      <c r="BX49" s="198" t="str">
        <f t="shared" si="300"/>
        <v>-</v>
      </c>
      <c r="BY49" s="198" t="str">
        <f t="shared" si="301"/>
        <v>-</v>
      </c>
      <c r="BZ49" s="198">
        <f t="shared" si="302"/>
        <v>0</v>
      </c>
      <c r="CA49" s="198">
        <f t="shared" si="302"/>
        <v>0</v>
      </c>
      <c r="CB49" s="198" t="str">
        <f t="shared" si="303"/>
        <v>-</v>
      </c>
      <c r="CC49" s="198" t="str">
        <f t="shared" si="304"/>
        <v>-</v>
      </c>
      <c r="CD49" s="198">
        <f t="shared" si="305"/>
        <v>0</v>
      </c>
      <c r="CE49" s="198">
        <f t="shared" si="305"/>
        <v>0</v>
      </c>
      <c r="CF49" s="198" t="str">
        <f t="shared" si="306"/>
        <v>-</v>
      </c>
      <c r="CG49" s="198" t="str">
        <f t="shared" si="307"/>
        <v>-</v>
      </c>
      <c r="CH49" s="198">
        <f t="shared" si="308"/>
        <v>0</v>
      </c>
      <c r="CI49" s="198">
        <f t="shared" si="308"/>
        <v>0</v>
      </c>
      <c r="CJ49" s="198" t="str">
        <f t="shared" si="309"/>
        <v>-</v>
      </c>
      <c r="CK49" s="198" t="str">
        <f t="shared" si="310"/>
        <v>-</v>
      </c>
      <c r="CL49" s="198">
        <f t="shared" si="311"/>
        <v>0</v>
      </c>
      <c r="CM49" s="198">
        <f t="shared" si="311"/>
        <v>0</v>
      </c>
      <c r="CN49" s="198" t="str">
        <f t="shared" si="312"/>
        <v>-</v>
      </c>
      <c r="CO49" s="198" t="str">
        <f t="shared" si="313"/>
        <v>-</v>
      </c>
      <c r="CP49" s="198">
        <f t="shared" si="314"/>
        <v>0</v>
      </c>
      <c r="CQ49" s="198">
        <f t="shared" si="314"/>
        <v>0</v>
      </c>
      <c r="CR49" s="198" t="str">
        <f t="shared" si="315"/>
        <v>-</v>
      </c>
      <c r="CS49" s="198" t="str">
        <f t="shared" si="316"/>
        <v>-</v>
      </c>
      <c r="CT49" s="198">
        <f t="shared" si="317"/>
        <v>0</v>
      </c>
      <c r="CU49" s="198">
        <f t="shared" si="317"/>
        <v>0</v>
      </c>
      <c r="CV49" s="198" t="str">
        <f t="shared" si="318"/>
        <v>-</v>
      </c>
      <c r="CW49" s="198" t="str">
        <f t="shared" si="319"/>
        <v>-</v>
      </c>
      <c r="CX49" s="198">
        <f t="shared" si="320"/>
        <v>89</v>
      </c>
      <c r="CY49" s="198">
        <f t="shared" si="320"/>
        <v>35855</v>
      </c>
      <c r="CZ49" s="198">
        <f t="shared" si="321"/>
        <v>403</v>
      </c>
      <c r="DA49" s="198">
        <f t="shared" si="322"/>
        <v>636</v>
      </c>
      <c r="DB49" s="198">
        <f t="shared" si="323"/>
        <v>4281</v>
      </c>
      <c r="DC49" s="198">
        <f t="shared" si="323"/>
        <v>145792</v>
      </c>
      <c r="DD49" s="198">
        <f t="shared" si="324"/>
        <v>34</v>
      </c>
      <c r="DE49" s="198">
        <f t="shared" si="325"/>
        <v>60</v>
      </c>
      <c r="DF49" s="198">
        <f t="shared" si="326"/>
        <v>0</v>
      </c>
      <c r="DG49" s="198">
        <f t="shared" si="326"/>
        <v>0</v>
      </c>
      <c r="DH49" s="198" t="str">
        <f t="shared" si="327"/>
        <v>-</v>
      </c>
      <c r="DI49" s="198" t="str">
        <f t="shared" si="328"/>
        <v>-</v>
      </c>
      <c r="DJ49" s="198">
        <f t="shared" si="359"/>
        <v>0</v>
      </c>
      <c r="DK49" s="198">
        <f t="shared" si="359"/>
        <v>616</v>
      </c>
      <c r="DL49" s="198">
        <f t="shared" si="359"/>
        <v>3408</v>
      </c>
      <c r="DM49" s="198">
        <f t="shared" si="359"/>
        <v>1965</v>
      </c>
      <c r="DN49" s="198">
        <f t="shared" si="359"/>
        <v>42</v>
      </c>
      <c r="DO49" s="198">
        <f t="shared" si="359"/>
        <v>2851</v>
      </c>
      <c r="DP49" s="198">
        <f t="shared" si="359"/>
        <v>14781285</v>
      </c>
      <c r="DQ49" s="198">
        <f t="shared" si="330"/>
        <v>4337</v>
      </c>
      <c r="DR49" s="198">
        <f t="shared" si="331"/>
        <v>9356</v>
      </c>
      <c r="DS49" s="198">
        <f t="shared" si="332"/>
        <v>10638760</v>
      </c>
      <c r="DT49" s="198">
        <f t="shared" si="333"/>
        <v>5414</v>
      </c>
      <c r="DU49" s="198">
        <f t="shared" si="334"/>
        <v>11283</v>
      </c>
      <c r="DV49" s="198">
        <f t="shared" si="335"/>
        <v>238182</v>
      </c>
      <c r="DW49" s="198">
        <f t="shared" si="336"/>
        <v>5671</v>
      </c>
      <c r="DX49" s="198">
        <f t="shared" si="337"/>
        <v>11035</v>
      </c>
      <c r="DY49" s="198">
        <f t="shared" si="338"/>
        <v>23839329</v>
      </c>
      <c r="DZ49" s="198">
        <f t="shared" si="339"/>
        <v>8362</v>
      </c>
      <c r="EA49" s="198">
        <f t="shared" si="340"/>
        <v>19344</v>
      </c>
      <c r="EB49" s="202"/>
      <c r="EC49" s="198">
        <f t="shared" si="341"/>
        <v>8</v>
      </c>
      <c r="ED49" s="199">
        <f t="shared" ref="ED49" si="365">LEFT($B49,4)+IF(EC49&lt;4,1,0)</f>
        <v>2018</v>
      </c>
      <c r="EE49" s="200">
        <f t="shared" ref="EE49" si="366">DATE(LEFT($B49,4)+IF(EC49&lt;4,1,0),EC49,1)</f>
        <v>43313</v>
      </c>
      <c r="EF49" s="196">
        <f t="shared" si="349"/>
        <v>31</v>
      </c>
      <c r="EG49" s="195"/>
      <c r="EH49" s="198">
        <f t="shared" si="360"/>
        <v>89198</v>
      </c>
      <c r="EI49" s="198">
        <f t="shared" si="360"/>
        <v>0</v>
      </c>
      <c r="EJ49" s="198">
        <f t="shared" si="360"/>
        <v>719807</v>
      </c>
      <c r="EK49" s="198">
        <f t="shared" si="360"/>
        <v>3573254</v>
      </c>
      <c r="EL49" s="198">
        <f t="shared" si="360"/>
        <v>5037730</v>
      </c>
      <c r="EM49" s="198">
        <f t="shared" si="360"/>
        <v>5285206</v>
      </c>
      <c r="EN49" s="198">
        <f t="shared" si="360"/>
        <v>125702753</v>
      </c>
      <c r="EO49" s="198">
        <f t="shared" si="360"/>
        <v>163149855</v>
      </c>
      <c r="EP49" s="198">
        <f t="shared" si="360"/>
        <v>13976262</v>
      </c>
      <c r="EQ49" s="198">
        <f t="shared" si="360"/>
        <v>0</v>
      </c>
      <c r="ER49" s="198">
        <f t="shared" si="361"/>
        <v>0</v>
      </c>
      <c r="ES49" s="198">
        <f t="shared" si="361"/>
        <v>0</v>
      </c>
      <c r="ET49" s="198">
        <f t="shared" si="361"/>
        <v>0</v>
      </c>
      <c r="EU49" s="198">
        <f t="shared" si="361"/>
        <v>0</v>
      </c>
      <c r="EV49" s="198">
        <f t="shared" si="361"/>
        <v>0</v>
      </c>
      <c r="EW49" s="198">
        <f t="shared" si="361"/>
        <v>0</v>
      </c>
      <c r="EX49" s="198">
        <f t="shared" si="361"/>
        <v>0</v>
      </c>
      <c r="EY49" s="198">
        <f t="shared" si="361"/>
        <v>0</v>
      </c>
      <c r="EZ49" s="198">
        <f t="shared" si="361"/>
        <v>0</v>
      </c>
      <c r="FA49" s="198">
        <f t="shared" si="361"/>
        <v>0</v>
      </c>
      <c r="FB49" s="198">
        <f t="shared" si="362"/>
        <v>56604</v>
      </c>
      <c r="FC49" s="198">
        <f t="shared" si="362"/>
        <v>255426</v>
      </c>
      <c r="FD49" s="198">
        <f t="shared" si="362"/>
        <v>31885323</v>
      </c>
      <c r="FE49" s="198">
        <f t="shared" si="362"/>
        <v>22170249</v>
      </c>
      <c r="FF49" s="198">
        <f t="shared" si="362"/>
        <v>463470</v>
      </c>
      <c r="FG49" s="198">
        <f t="shared" si="362"/>
        <v>55148564</v>
      </c>
      <c r="FH49" s="191"/>
      <c r="FI49" s="256"/>
      <c r="FJ49" s="256"/>
      <c r="FK49" s="256"/>
      <c r="FL49" s="256"/>
      <c r="FM49" s="256"/>
    </row>
    <row r="50" spans="1:169" s="257" customFormat="1" x14ac:dyDescent="0.2">
      <c r="A50" s="263" t="str">
        <f t="shared" ref="A50" si="367">B50&amp;C50&amp;D50</f>
        <v>2018-19SEPTEMBERY63</v>
      </c>
      <c r="B50" s="257" t="str">
        <f t="shared" ref="B50:B66" si="368">IF($C50="April",LEFT($B49,4)+1&amp;"-"&amp;RIGHT($B49,2)+1,$B49)</f>
        <v>2018-19</v>
      </c>
      <c r="C50" s="257" t="s">
        <v>673</v>
      </c>
      <c r="D50" s="264" t="str">
        <f t="shared" si="350"/>
        <v>Y63</v>
      </c>
      <c r="E50" s="264" t="str">
        <f t="shared" si="350"/>
        <v>North East and Yorkshire</v>
      </c>
      <c r="F50" s="264" t="str">
        <f t="shared" si="353"/>
        <v>Y63</v>
      </c>
      <c r="H50" s="198">
        <f t="shared" si="268"/>
        <v>124274</v>
      </c>
      <c r="I50" s="198">
        <f t="shared" si="268"/>
        <v>89377</v>
      </c>
      <c r="J50" s="198">
        <f t="shared" si="268"/>
        <v>251540</v>
      </c>
      <c r="K50" s="198">
        <f t="shared" si="269"/>
        <v>3</v>
      </c>
      <c r="L50" s="198">
        <f t="shared" si="270"/>
        <v>1</v>
      </c>
      <c r="M50" s="198">
        <f t="shared" si="271"/>
        <v>0</v>
      </c>
      <c r="N50" s="198">
        <f t="shared" si="272"/>
        <v>7</v>
      </c>
      <c r="O50" s="198">
        <f t="shared" si="273"/>
        <v>39</v>
      </c>
      <c r="P50" s="198" t="s">
        <v>717</v>
      </c>
      <c r="Q50" s="198">
        <f t="shared" si="356"/>
        <v>0</v>
      </c>
      <c r="R50" s="198">
        <f t="shared" si="356"/>
        <v>0</v>
      </c>
      <c r="S50" s="198">
        <f t="shared" si="356"/>
        <v>0</v>
      </c>
      <c r="T50" s="198">
        <f t="shared" si="356"/>
        <v>96329</v>
      </c>
      <c r="U50" s="198">
        <f t="shared" si="356"/>
        <v>7411</v>
      </c>
      <c r="V50" s="198">
        <f t="shared" si="356"/>
        <v>5088</v>
      </c>
      <c r="W50" s="198">
        <f t="shared" si="356"/>
        <v>53874</v>
      </c>
      <c r="X50" s="198">
        <f t="shared" si="356"/>
        <v>19923</v>
      </c>
      <c r="Y50" s="198">
        <f t="shared" si="356"/>
        <v>1484</v>
      </c>
      <c r="Z50" s="198">
        <f t="shared" si="356"/>
        <v>3095833</v>
      </c>
      <c r="AA50" s="198">
        <f t="shared" si="275"/>
        <v>418</v>
      </c>
      <c r="AB50" s="198">
        <f t="shared" si="276"/>
        <v>713</v>
      </c>
      <c r="AC50" s="198">
        <f t="shared" si="277"/>
        <v>3005337</v>
      </c>
      <c r="AD50" s="198">
        <f t="shared" si="278"/>
        <v>591</v>
      </c>
      <c r="AE50" s="198">
        <f t="shared" si="279"/>
        <v>1057</v>
      </c>
      <c r="AF50" s="198">
        <f t="shared" si="280"/>
        <v>65617562</v>
      </c>
      <c r="AG50" s="198">
        <f t="shared" si="281"/>
        <v>1218</v>
      </c>
      <c r="AH50" s="198">
        <f t="shared" si="282"/>
        <v>2514</v>
      </c>
      <c r="AI50" s="198">
        <f t="shared" si="283"/>
        <v>72445107</v>
      </c>
      <c r="AJ50" s="198">
        <f t="shared" si="284"/>
        <v>3636</v>
      </c>
      <c r="AK50" s="198">
        <f t="shared" si="285"/>
        <v>8692</v>
      </c>
      <c r="AL50" s="198">
        <f t="shared" si="286"/>
        <v>6338217</v>
      </c>
      <c r="AM50" s="198">
        <f t="shared" si="287"/>
        <v>4271</v>
      </c>
      <c r="AN50" s="198">
        <f t="shared" si="288"/>
        <v>10580</v>
      </c>
      <c r="AO50" s="198">
        <f t="shared" si="357"/>
        <v>5730</v>
      </c>
      <c r="AP50" s="198">
        <f t="shared" si="357"/>
        <v>464</v>
      </c>
      <c r="AQ50" s="198">
        <f t="shared" si="357"/>
        <v>1239</v>
      </c>
      <c r="AR50" s="198">
        <f t="shared" si="357"/>
        <v>6801</v>
      </c>
      <c r="AS50" s="198">
        <f t="shared" si="357"/>
        <v>539</v>
      </c>
      <c r="AT50" s="198">
        <f t="shared" si="357"/>
        <v>3488</v>
      </c>
      <c r="AU50" s="198">
        <f t="shared" si="357"/>
        <v>2308</v>
      </c>
      <c r="AV50" s="198">
        <f t="shared" si="357"/>
        <v>58055</v>
      </c>
      <c r="AW50" s="198">
        <f t="shared" si="357"/>
        <v>9784</v>
      </c>
      <c r="AX50" s="198">
        <f t="shared" si="357"/>
        <v>22760</v>
      </c>
      <c r="AY50" s="198">
        <f t="shared" si="358"/>
        <v>90599</v>
      </c>
      <c r="AZ50" s="198">
        <f t="shared" si="358"/>
        <v>16185</v>
      </c>
      <c r="BA50" s="198">
        <f t="shared" si="358"/>
        <v>12457</v>
      </c>
      <c r="BB50" s="198">
        <f t="shared" si="358"/>
        <v>11121</v>
      </c>
      <c r="BC50" s="198">
        <f t="shared" si="358"/>
        <v>8681</v>
      </c>
      <c r="BD50" s="198">
        <f t="shared" si="358"/>
        <v>78596</v>
      </c>
      <c r="BE50" s="198">
        <f t="shared" si="358"/>
        <v>62979</v>
      </c>
      <c r="BF50" s="198">
        <f t="shared" si="358"/>
        <v>37652</v>
      </c>
      <c r="BG50" s="198">
        <f t="shared" si="358"/>
        <v>23987</v>
      </c>
      <c r="BH50" s="198">
        <f t="shared" si="358"/>
        <v>2929</v>
      </c>
      <c r="BI50" s="198">
        <f t="shared" si="358"/>
        <v>1809</v>
      </c>
      <c r="BJ50" s="198">
        <f t="shared" si="358"/>
        <v>0</v>
      </c>
      <c r="BK50" s="198">
        <f t="shared" si="358"/>
        <v>0</v>
      </c>
      <c r="BL50" s="198" t="str">
        <f t="shared" si="291"/>
        <v>-</v>
      </c>
      <c r="BM50" s="198" t="str">
        <f t="shared" si="292"/>
        <v>-</v>
      </c>
      <c r="BN50" s="198">
        <f t="shared" si="293"/>
        <v>0</v>
      </c>
      <c r="BO50" s="198">
        <f t="shared" si="293"/>
        <v>0</v>
      </c>
      <c r="BP50" s="198" t="str">
        <f t="shared" si="294"/>
        <v>-</v>
      </c>
      <c r="BQ50" s="198" t="str">
        <f t="shared" si="295"/>
        <v>-</v>
      </c>
      <c r="BR50" s="198">
        <f t="shared" si="296"/>
        <v>0</v>
      </c>
      <c r="BS50" s="198">
        <f t="shared" si="296"/>
        <v>0</v>
      </c>
      <c r="BT50" s="198" t="str">
        <f t="shared" si="297"/>
        <v>-</v>
      </c>
      <c r="BU50" s="198" t="str">
        <f t="shared" si="298"/>
        <v>-</v>
      </c>
      <c r="BV50" s="198">
        <f t="shared" si="299"/>
        <v>0</v>
      </c>
      <c r="BW50" s="198">
        <f t="shared" si="299"/>
        <v>0</v>
      </c>
      <c r="BX50" s="198" t="str">
        <f t="shared" si="300"/>
        <v>-</v>
      </c>
      <c r="BY50" s="198" t="str">
        <f t="shared" si="301"/>
        <v>-</v>
      </c>
      <c r="BZ50" s="198">
        <f t="shared" si="302"/>
        <v>0</v>
      </c>
      <c r="CA50" s="198">
        <f t="shared" si="302"/>
        <v>0</v>
      </c>
      <c r="CB50" s="198" t="str">
        <f t="shared" si="303"/>
        <v>-</v>
      </c>
      <c r="CC50" s="198" t="str">
        <f t="shared" si="304"/>
        <v>-</v>
      </c>
      <c r="CD50" s="198">
        <f t="shared" si="305"/>
        <v>0</v>
      </c>
      <c r="CE50" s="198">
        <f t="shared" si="305"/>
        <v>0</v>
      </c>
      <c r="CF50" s="198" t="str">
        <f t="shared" si="306"/>
        <v>-</v>
      </c>
      <c r="CG50" s="198" t="str">
        <f t="shared" si="307"/>
        <v>-</v>
      </c>
      <c r="CH50" s="198">
        <f t="shared" si="308"/>
        <v>0</v>
      </c>
      <c r="CI50" s="198">
        <f t="shared" si="308"/>
        <v>0</v>
      </c>
      <c r="CJ50" s="198" t="str">
        <f t="shared" si="309"/>
        <v>-</v>
      </c>
      <c r="CK50" s="198" t="str">
        <f t="shared" si="310"/>
        <v>-</v>
      </c>
      <c r="CL50" s="198">
        <f t="shared" si="311"/>
        <v>0</v>
      </c>
      <c r="CM50" s="198">
        <f t="shared" si="311"/>
        <v>0</v>
      </c>
      <c r="CN50" s="198" t="str">
        <f t="shared" si="312"/>
        <v>-</v>
      </c>
      <c r="CO50" s="198" t="str">
        <f t="shared" si="313"/>
        <v>-</v>
      </c>
      <c r="CP50" s="198">
        <f t="shared" si="314"/>
        <v>0</v>
      </c>
      <c r="CQ50" s="198">
        <f t="shared" si="314"/>
        <v>0</v>
      </c>
      <c r="CR50" s="198" t="str">
        <f t="shared" si="315"/>
        <v>-</v>
      </c>
      <c r="CS50" s="198" t="str">
        <f t="shared" si="316"/>
        <v>-</v>
      </c>
      <c r="CT50" s="198">
        <f t="shared" si="317"/>
        <v>0</v>
      </c>
      <c r="CU50" s="198">
        <f t="shared" si="317"/>
        <v>0</v>
      </c>
      <c r="CV50" s="198" t="str">
        <f t="shared" si="318"/>
        <v>-</v>
      </c>
      <c r="CW50" s="198" t="str">
        <f t="shared" si="319"/>
        <v>-</v>
      </c>
      <c r="CX50" s="198">
        <f t="shared" si="320"/>
        <v>73</v>
      </c>
      <c r="CY50" s="198">
        <f t="shared" si="320"/>
        <v>32677</v>
      </c>
      <c r="CZ50" s="198">
        <f t="shared" si="321"/>
        <v>448</v>
      </c>
      <c r="DA50" s="198">
        <f t="shared" si="322"/>
        <v>842</v>
      </c>
      <c r="DB50" s="198">
        <f t="shared" si="323"/>
        <v>4516</v>
      </c>
      <c r="DC50" s="198">
        <f t="shared" si="323"/>
        <v>147768</v>
      </c>
      <c r="DD50" s="198">
        <f t="shared" si="324"/>
        <v>33</v>
      </c>
      <c r="DE50" s="198">
        <f t="shared" si="325"/>
        <v>57</v>
      </c>
      <c r="DF50" s="198">
        <f t="shared" si="326"/>
        <v>0</v>
      </c>
      <c r="DG50" s="198">
        <f t="shared" si="326"/>
        <v>0</v>
      </c>
      <c r="DH50" s="198" t="str">
        <f t="shared" si="327"/>
        <v>-</v>
      </c>
      <c r="DI50" s="198" t="str">
        <f t="shared" si="328"/>
        <v>-</v>
      </c>
      <c r="DJ50" s="198">
        <f t="shared" si="359"/>
        <v>0</v>
      </c>
      <c r="DK50" s="198">
        <f t="shared" si="359"/>
        <v>115</v>
      </c>
      <c r="DL50" s="198">
        <f t="shared" si="359"/>
        <v>2481</v>
      </c>
      <c r="DM50" s="198">
        <f t="shared" si="359"/>
        <v>2277</v>
      </c>
      <c r="DN50" s="198">
        <f t="shared" si="359"/>
        <v>49</v>
      </c>
      <c r="DO50" s="198">
        <f t="shared" si="359"/>
        <v>2887</v>
      </c>
      <c r="DP50" s="198">
        <f t="shared" si="359"/>
        <v>11391899</v>
      </c>
      <c r="DQ50" s="198">
        <f t="shared" si="330"/>
        <v>4592</v>
      </c>
      <c r="DR50" s="198">
        <f t="shared" si="331"/>
        <v>10037</v>
      </c>
      <c r="DS50" s="198">
        <f t="shared" si="332"/>
        <v>14748153</v>
      </c>
      <c r="DT50" s="198">
        <f t="shared" si="333"/>
        <v>6477</v>
      </c>
      <c r="DU50" s="198">
        <f t="shared" si="334"/>
        <v>13297</v>
      </c>
      <c r="DV50" s="198">
        <f t="shared" si="335"/>
        <v>263753</v>
      </c>
      <c r="DW50" s="198">
        <f t="shared" si="336"/>
        <v>5383</v>
      </c>
      <c r="DX50" s="198">
        <f t="shared" si="337"/>
        <v>12115</v>
      </c>
      <c r="DY50" s="198">
        <f t="shared" si="338"/>
        <v>26384953</v>
      </c>
      <c r="DZ50" s="198">
        <f t="shared" si="339"/>
        <v>9139</v>
      </c>
      <c r="EA50" s="198">
        <f t="shared" si="340"/>
        <v>20926</v>
      </c>
      <c r="EB50" s="202"/>
      <c r="EC50" s="198">
        <f t="shared" si="341"/>
        <v>9</v>
      </c>
      <c r="ED50" s="199">
        <f t="shared" ref="ED50" si="369">LEFT($B50,4)+IF(EC50&lt;4,1,0)</f>
        <v>2018</v>
      </c>
      <c r="EE50" s="200">
        <f t="shared" ref="EE50" si="370">DATE(LEFT($B50,4)+IF(EC50&lt;4,1,0),EC50,1)</f>
        <v>43344</v>
      </c>
      <c r="EF50" s="196">
        <f t="shared" si="349"/>
        <v>30</v>
      </c>
      <c r="EG50" s="195"/>
      <c r="EH50" s="198">
        <f t="shared" si="360"/>
        <v>89377</v>
      </c>
      <c r="EI50" s="198">
        <f t="shared" si="360"/>
        <v>0</v>
      </c>
      <c r="EJ50" s="198">
        <f t="shared" si="360"/>
        <v>663272</v>
      </c>
      <c r="EK50" s="198">
        <f t="shared" si="360"/>
        <v>3495607</v>
      </c>
      <c r="EL50" s="198">
        <f t="shared" si="360"/>
        <v>5283355</v>
      </c>
      <c r="EM50" s="198">
        <f t="shared" si="360"/>
        <v>5380350</v>
      </c>
      <c r="EN50" s="198">
        <f t="shared" si="360"/>
        <v>135417630</v>
      </c>
      <c r="EO50" s="198">
        <f t="shared" si="360"/>
        <v>173165911</v>
      </c>
      <c r="EP50" s="198">
        <f t="shared" si="360"/>
        <v>15701342</v>
      </c>
      <c r="EQ50" s="198">
        <f t="shared" si="360"/>
        <v>0</v>
      </c>
      <c r="ER50" s="198">
        <f t="shared" si="361"/>
        <v>0</v>
      </c>
      <c r="ES50" s="198">
        <f t="shared" si="361"/>
        <v>0</v>
      </c>
      <c r="ET50" s="198">
        <f t="shared" si="361"/>
        <v>0</v>
      </c>
      <c r="EU50" s="198">
        <f t="shared" si="361"/>
        <v>0</v>
      </c>
      <c r="EV50" s="198">
        <f t="shared" si="361"/>
        <v>0</v>
      </c>
      <c r="EW50" s="198">
        <f t="shared" si="361"/>
        <v>0</v>
      </c>
      <c r="EX50" s="198">
        <f t="shared" si="361"/>
        <v>0</v>
      </c>
      <c r="EY50" s="198">
        <f t="shared" si="361"/>
        <v>0</v>
      </c>
      <c r="EZ50" s="198">
        <f t="shared" si="361"/>
        <v>0</v>
      </c>
      <c r="FA50" s="198">
        <f t="shared" si="361"/>
        <v>0</v>
      </c>
      <c r="FB50" s="198">
        <f t="shared" si="362"/>
        <v>61466</v>
      </c>
      <c r="FC50" s="198">
        <f t="shared" si="362"/>
        <v>255696</v>
      </c>
      <c r="FD50" s="198">
        <f t="shared" si="362"/>
        <v>24901797</v>
      </c>
      <c r="FE50" s="198">
        <f t="shared" si="362"/>
        <v>30276228</v>
      </c>
      <c r="FF50" s="198">
        <f t="shared" si="362"/>
        <v>593635</v>
      </c>
      <c r="FG50" s="198">
        <f t="shared" si="362"/>
        <v>60412238</v>
      </c>
      <c r="FH50" s="191"/>
      <c r="FI50" s="256"/>
      <c r="FJ50" s="256"/>
      <c r="FK50" s="256"/>
      <c r="FL50" s="256"/>
      <c r="FM50" s="256"/>
    </row>
    <row r="51" spans="1:169" s="257" customFormat="1" x14ac:dyDescent="0.2">
      <c r="A51" s="263" t="str">
        <f t="shared" ref="A51" si="371">B51&amp;C51&amp;D51</f>
        <v>2018-19OCTOBERY63</v>
      </c>
      <c r="B51" s="257" t="str">
        <f t="shared" si="368"/>
        <v>2018-19</v>
      </c>
      <c r="C51" s="257" t="s">
        <v>716</v>
      </c>
      <c r="D51" s="264" t="str">
        <f t="shared" si="350"/>
        <v>Y63</v>
      </c>
      <c r="E51" s="264" t="str">
        <f t="shared" si="350"/>
        <v>North East and Yorkshire</v>
      </c>
      <c r="F51" s="264" t="str">
        <f t="shared" ref="F51" si="372">D51</f>
        <v>Y63</v>
      </c>
      <c r="H51" s="198">
        <f t="shared" si="268"/>
        <v>129587</v>
      </c>
      <c r="I51" s="198">
        <f t="shared" si="268"/>
        <v>91283</v>
      </c>
      <c r="J51" s="198">
        <f t="shared" si="268"/>
        <v>279827</v>
      </c>
      <c r="K51" s="198">
        <f t="shared" si="269"/>
        <v>3</v>
      </c>
      <c r="L51" s="198">
        <f t="shared" si="270"/>
        <v>1</v>
      </c>
      <c r="M51" s="198">
        <f t="shared" si="271"/>
        <v>0</v>
      </c>
      <c r="N51" s="198">
        <f t="shared" si="272"/>
        <v>7</v>
      </c>
      <c r="O51" s="198">
        <f t="shared" si="273"/>
        <v>43</v>
      </c>
      <c r="P51" s="198" t="s">
        <v>717</v>
      </c>
      <c r="Q51" s="198">
        <f t="shared" si="356"/>
        <v>0</v>
      </c>
      <c r="R51" s="198">
        <f t="shared" si="356"/>
        <v>0</v>
      </c>
      <c r="S51" s="198">
        <f t="shared" si="356"/>
        <v>0</v>
      </c>
      <c r="T51" s="198">
        <f t="shared" si="356"/>
        <v>101347</v>
      </c>
      <c r="U51" s="198">
        <f t="shared" si="356"/>
        <v>7762</v>
      </c>
      <c r="V51" s="198">
        <f t="shared" si="356"/>
        <v>5417</v>
      </c>
      <c r="W51" s="198">
        <f t="shared" si="356"/>
        <v>56336</v>
      </c>
      <c r="X51" s="198">
        <f t="shared" si="356"/>
        <v>21249</v>
      </c>
      <c r="Y51" s="198">
        <f t="shared" si="356"/>
        <v>1701</v>
      </c>
      <c r="Z51" s="198">
        <f t="shared" si="356"/>
        <v>3198620</v>
      </c>
      <c r="AA51" s="198">
        <f t="shared" si="275"/>
        <v>412</v>
      </c>
      <c r="AB51" s="198">
        <f t="shared" si="276"/>
        <v>708</v>
      </c>
      <c r="AC51" s="198">
        <f t="shared" si="277"/>
        <v>3031087</v>
      </c>
      <c r="AD51" s="198">
        <f t="shared" si="278"/>
        <v>560</v>
      </c>
      <c r="AE51" s="198">
        <f t="shared" si="279"/>
        <v>993</v>
      </c>
      <c r="AF51" s="198">
        <f t="shared" si="280"/>
        <v>68278635</v>
      </c>
      <c r="AG51" s="198">
        <f t="shared" si="281"/>
        <v>1212</v>
      </c>
      <c r="AH51" s="198">
        <f t="shared" si="282"/>
        <v>2526</v>
      </c>
      <c r="AI51" s="198">
        <f t="shared" si="283"/>
        <v>75529393</v>
      </c>
      <c r="AJ51" s="198">
        <f t="shared" si="284"/>
        <v>3554</v>
      </c>
      <c r="AK51" s="198">
        <f t="shared" si="285"/>
        <v>8491</v>
      </c>
      <c r="AL51" s="198">
        <f t="shared" si="286"/>
        <v>7300339</v>
      </c>
      <c r="AM51" s="198">
        <f t="shared" si="287"/>
        <v>4292</v>
      </c>
      <c r="AN51" s="198">
        <f t="shared" si="288"/>
        <v>10377</v>
      </c>
      <c r="AO51" s="198">
        <f t="shared" si="357"/>
        <v>6020</v>
      </c>
      <c r="AP51" s="198">
        <f t="shared" si="357"/>
        <v>510</v>
      </c>
      <c r="AQ51" s="198">
        <f t="shared" si="357"/>
        <v>1146</v>
      </c>
      <c r="AR51" s="198">
        <f t="shared" si="357"/>
        <v>7225</v>
      </c>
      <c r="AS51" s="198">
        <f t="shared" si="357"/>
        <v>616</v>
      </c>
      <c r="AT51" s="198">
        <f t="shared" si="357"/>
        <v>3748</v>
      </c>
      <c r="AU51" s="198">
        <f t="shared" si="357"/>
        <v>678</v>
      </c>
      <c r="AV51" s="198">
        <f t="shared" si="357"/>
        <v>60606</v>
      </c>
      <c r="AW51" s="198">
        <f t="shared" si="357"/>
        <v>10502</v>
      </c>
      <c r="AX51" s="198">
        <f t="shared" si="357"/>
        <v>24219</v>
      </c>
      <c r="AY51" s="198">
        <f t="shared" si="358"/>
        <v>95327</v>
      </c>
      <c r="AZ51" s="198">
        <f t="shared" si="358"/>
        <v>16781</v>
      </c>
      <c r="BA51" s="198">
        <f t="shared" si="358"/>
        <v>12913</v>
      </c>
      <c r="BB51" s="198">
        <f t="shared" si="358"/>
        <v>11556</v>
      </c>
      <c r="BC51" s="198">
        <f t="shared" si="358"/>
        <v>9010</v>
      </c>
      <c r="BD51" s="198">
        <f t="shared" si="358"/>
        <v>81230</v>
      </c>
      <c r="BE51" s="198">
        <f t="shared" si="358"/>
        <v>65229</v>
      </c>
      <c r="BF51" s="198">
        <f t="shared" si="358"/>
        <v>39313</v>
      </c>
      <c r="BG51" s="198">
        <f t="shared" si="358"/>
        <v>25127</v>
      </c>
      <c r="BH51" s="198">
        <f t="shared" si="358"/>
        <v>3362</v>
      </c>
      <c r="BI51" s="198">
        <f t="shared" si="358"/>
        <v>1841</v>
      </c>
      <c r="BJ51" s="198">
        <f t="shared" si="358"/>
        <v>0</v>
      </c>
      <c r="BK51" s="198">
        <f t="shared" si="358"/>
        <v>0</v>
      </c>
      <c r="BL51" s="198" t="str">
        <f t="shared" si="291"/>
        <v>-</v>
      </c>
      <c r="BM51" s="198" t="str">
        <f t="shared" si="292"/>
        <v>-</v>
      </c>
      <c r="BN51" s="198">
        <f t="shared" si="293"/>
        <v>0</v>
      </c>
      <c r="BO51" s="198">
        <f t="shared" si="293"/>
        <v>0</v>
      </c>
      <c r="BP51" s="198" t="str">
        <f t="shared" si="294"/>
        <v>-</v>
      </c>
      <c r="BQ51" s="198" t="str">
        <f t="shared" si="295"/>
        <v>-</v>
      </c>
      <c r="BR51" s="198">
        <f t="shared" si="296"/>
        <v>0</v>
      </c>
      <c r="BS51" s="198">
        <f t="shared" si="296"/>
        <v>0</v>
      </c>
      <c r="BT51" s="198" t="str">
        <f t="shared" si="297"/>
        <v>-</v>
      </c>
      <c r="BU51" s="198" t="str">
        <f t="shared" si="298"/>
        <v>-</v>
      </c>
      <c r="BV51" s="198">
        <f t="shared" si="299"/>
        <v>0</v>
      </c>
      <c r="BW51" s="198">
        <f t="shared" si="299"/>
        <v>0</v>
      </c>
      <c r="BX51" s="198" t="str">
        <f t="shared" si="300"/>
        <v>-</v>
      </c>
      <c r="BY51" s="198" t="str">
        <f t="shared" si="301"/>
        <v>-</v>
      </c>
      <c r="BZ51" s="198">
        <f t="shared" si="302"/>
        <v>0</v>
      </c>
      <c r="CA51" s="198">
        <f t="shared" si="302"/>
        <v>0</v>
      </c>
      <c r="CB51" s="198" t="str">
        <f t="shared" si="303"/>
        <v>-</v>
      </c>
      <c r="CC51" s="198" t="str">
        <f t="shared" si="304"/>
        <v>-</v>
      </c>
      <c r="CD51" s="198">
        <f t="shared" si="305"/>
        <v>0</v>
      </c>
      <c r="CE51" s="198">
        <f t="shared" si="305"/>
        <v>0</v>
      </c>
      <c r="CF51" s="198" t="str">
        <f t="shared" si="306"/>
        <v>-</v>
      </c>
      <c r="CG51" s="198" t="str">
        <f t="shared" si="307"/>
        <v>-</v>
      </c>
      <c r="CH51" s="198">
        <f t="shared" si="308"/>
        <v>0</v>
      </c>
      <c r="CI51" s="198">
        <f t="shared" si="308"/>
        <v>0</v>
      </c>
      <c r="CJ51" s="198" t="str">
        <f t="shared" si="309"/>
        <v>-</v>
      </c>
      <c r="CK51" s="198" t="str">
        <f t="shared" si="310"/>
        <v>-</v>
      </c>
      <c r="CL51" s="198">
        <f t="shared" si="311"/>
        <v>0</v>
      </c>
      <c r="CM51" s="198">
        <f t="shared" si="311"/>
        <v>0</v>
      </c>
      <c r="CN51" s="198" t="str">
        <f t="shared" si="312"/>
        <v>-</v>
      </c>
      <c r="CO51" s="198" t="str">
        <f t="shared" si="313"/>
        <v>-</v>
      </c>
      <c r="CP51" s="198">
        <f t="shared" si="314"/>
        <v>0</v>
      </c>
      <c r="CQ51" s="198">
        <f t="shared" si="314"/>
        <v>0</v>
      </c>
      <c r="CR51" s="198" t="str">
        <f t="shared" si="315"/>
        <v>-</v>
      </c>
      <c r="CS51" s="198" t="str">
        <f t="shared" si="316"/>
        <v>-</v>
      </c>
      <c r="CT51" s="198">
        <f t="shared" si="317"/>
        <v>0</v>
      </c>
      <c r="CU51" s="198">
        <f t="shared" si="317"/>
        <v>0</v>
      </c>
      <c r="CV51" s="198" t="str">
        <f t="shared" si="318"/>
        <v>-</v>
      </c>
      <c r="CW51" s="198" t="str">
        <f t="shared" si="319"/>
        <v>-</v>
      </c>
      <c r="CX51" s="198">
        <f t="shared" si="320"/>
        <v>86</v>
      </c>
      <c r="CY51" s="198">
        <f t="shared" si="320"/>
        <v>33975</v>
      </c>
      <c r="CZ51" s="198">
        <f t="shared" si="321"/>
        <v>395</v>
      </c>
      <c r="DA51" s="198">
        <f t="shared" si="322"/>
        <v>622</v>
      </c>
      <c r="DB51" s="198">
        <f t="shared" si="323"/>
        <v>4881</v>
      </c>
      <c r="DC51" s="198">
        <f t="shared" si="323"/>
        <v>138325</v>
      </c>
      <c r="DD51" s="198">
        <f t="shared" si="324"/>
        <v>28</v>
      </c>
      <c r="DE51" s="198">
        <f t="shared" si="325"/>
        <v>52</v>
      </c>
      <c r="DF51" s="198">
        <f t="shared" si="326"/>
        <v>0</v>
      </c>
      <c r="DG51" s="198">
        <f t="shared" si="326"/>
        <v>0</v>
      </c>
      <c r="DH51" s="198" t="str">
        <f t="shared" si="327"/>
        <v>-</v>
      </c>
      <c r="DI51" s="198" t="str">
        <f t="shared" si="328"/>
        <v>-</v>
      </c>
      <c r="DJ51" s="198">
        <f t="shared" si="359"/>
        <v>0</v>
      </c>
      <c r="DK51" s="198">
        <f t="shared" si="359"/>
        <v>98</v>
      </c>
      <c r="DL51" s="198">
        <f t="shared" si="359"/>
        <v>2495</v>
      </c>
      <c r="DM51" s="198">
        <f t="shared" si="359"/>
        <v>2446</v>
      </c>
      <c r="DN51" s="198">
        <f t="shared" si="359"/>
        <v>44</v>
      </c>
      <c r="DO51" s="198">
        <f t="shared" si="359"/>
        <v>3168</v>
      </c>
      <c r="DP51" s="198">
        <f t="shared" si="359"/>
        <v>10040283</v>
      </c>
      <c r="DQ51" s="198">
        <f t="shared" si="330"/>
        <v>4024</v>
      </c>
      <c r="DR51" s="198">
        <f t="shared" si="331"/>
        <v>9126</v>
      </c>
      <c r="DS51" s="198">
        <f t="shared" si="332"/>
        <v>15686564</v>
      </c>
      <c r="DT51" s="198">
        <f t="shared" si="333"/>
        <v>6413</v>
      </c>
      <c r="DU51" s="198">
        <f t="shared" si="334"/>
        <v>12592</v>
      </c>
      <c r="DV51" s="198">
        <f t="shared" si="335"/>
        <v>295309</v>
      </c>
      <c r="DW51" s="198">
        <f t="shared" si="336"/>
        <v>6712</v>
      </c>
      <c r="DX51" s="198">
        <f t="shared" si="337"/>
        <v>11037</v>
      </c>
      <c r="DY51" s="198">
        <f t="shared" si="338"/>
        <v>27407041</v>
      </c>
      <c r="DZ51" s="198">
        <f t="shared" si="339"/>
        <v>8651</v>
      </c>
      <c r="EA51" s="198">
        <f t="shared" si="340"/>
        <v>19320</v>
      </c>
      <c r="EB51" s="202"/>
      <c r="EC51" s="198">
        <f t="shared" si="341"/>
        <v>10</v>
      </c>
      <c r="ED51" s="199">
        <f t="shared" ref="ED51" si="373">LEFT($B51,4)+IF(EC51&lt;4,1,0)</f>
        <v>2018</v>
      </c>
      <c r="EE51" s="200">
        <f t="shared" ref="EE51" si="374">DATE(LEFT($B51,4)+IF(EC51&lt;4,1,0),EC51,1)</f>
        <v>43374</v>
      </c>
      <c r="EF51" s="196">
        <f t="shared" si="349"/>
        <v>31</v>
      </c>
      <c r="EG51" s="195"/>
      <c r="EH51" s="198">
        <f t="shared" si="360"/>
        <v>91283</v>
      </c>
      <c r="EI51" s="198">
        <f t="shared" si="360"/>
        <v>0</v>
      </c>
      <c r="EJ51" s="198">
        <f t="shared" si="360"/>
        <v>670707</v>
      </c>
      <c r="EK51" s="198">
        <f t="shared" si="360"/>
        <v>3956075</v>
      </c>
      <c r="EL51" s="198">
        <f t="shared" si="360"/>
        <v>5494993</v>
      </c>
      <c r="EM51" s="198">
        <f t="shared" si="360"/>
        <v>5381584</v>
      </c>
      <c r="EN51" s="198">
        <f t="shared" si="360"/>
        <v>142327192</v>
      </c>
      <c r="EO51" s="198">
        <f t="shared" si="360"/>
        <v>180415532</v>
      </c>
      <c r="EP51" s="198">
        <f t="shared" si="360"/>
        <v>17651716</v>
      </c>
      <c r="EQ51" s="198">
        <f t="shared" si="360"/>
        <v>0</v>
      </c>
      <c r="ER51" s="198">
        <f t="shared" si="361"/>
        <v>0</v>
      </c>
      <c r="ES51" s="198">
        <f t="shared" si="361"/>
        <v>0</v>
      </c>
      <c r="ET51" s="198">
        <f t="shared" si="361"/>
        <v>0</v>
      </c>
      <c r="EU51" s="198">
        <f t="shared" si="361"/>
        <v>0</v>
      </c>
      <c r="EV51" s="198">
        <f t="shared" si="361"/>
        <v>0</v>
      </c>
      <c r="EW51" s="198">
        <f t="shared" si="361"/>
        <v>0</v>
      </c>
      <c r="EX51" s="198">
        <f t="shared" si="361"/>
        <v>0</v>
      </c>
      <c r="EY51" s="198">
        <f t="shared" si="361"/>
        <v>0</v>
      </c>
      <c r="EZ51" s="198">
        <f t="shared" si="361"/>
        <v>0</v>
      </c>
      <c r="FA51" s="198">
        <f t="shared" si="361"/>
        <v>0</v>
      </c>
      <c r="FB51" s="198">
        <f t="shared" si="362"/>
        <v>53492</v>
      </c>
      <c r="FC51" s="198">
        <f t="shared" si="362"/>
        <v>255762</v>
      </c>
      <c r="FD51" s="198">
        <f t="shared" si="362"/>
        <v>22769370</v>
      </c>
      <c r="FE51" s="198">
        <f t="shared" si="362"/>
        <v>30799539</v>
      </c>
      <c r="FF51" s="198">
        <f t="shared" si="362"/>
        <v>485628</v>
      </c>
      <c r="FG51" s="198">
        <f t="shared" si="362"/>
        <v>61206940</v>
      </c>
      <c r="FH51" s="191"/>
      <c r="FI51" s="256"/>
      <c r="FJ51" s="256"/>
      <c r="FK51" s="256"/>
      <c r="FL51" s="256"/>
      <c r="FM51" s="256"/>
    </row>
    <row r="52" spans="1:169" s="257" customFormat="1" x14ac:dyDescent="0.2">
      <c r="A52" s="263" t="str">
        <f t="shared" ref="A52" si="375">B52&amp;C52&amp;D52</f>
        <v>2018-19NOVEMBERY63</v>
      </c>
      <c r="B52" s="257" t="str">
        <f t="shared" si="368"/>
        <v>2018-19</v>
      </c>
      <c r="C52" s="257" t="s">
        <v>722</v>
      </c>
      <c r="D52" s="264" t="str">
        <f t="shared" si="350"/>
        <v>Y63</v>
      </c>
      <c r="E52" s="264" t="str">
        <f t="shared" si="350"/>
        <v>North East and Yorkshire</v>
      </c>
      <c r="F52" s="264" t="str">
        <f t="shared" ref="F52" si="376">D52</f>
        <v>Y63</v>
      </c>
      <c r="H52" s="198">
        <f t="shared" si="268"/>
        <v>129782</v>
      </c>
      <c r="I52" s="198">
        <f t="shared" si="268"/>
        <v>90020</v>
      </c>
      <c r="J52" s="198">
        <f t="shared" si="268"/>
        <v>191269</v>
      </c>
      <c r="K52" s="198">
        <f t="shared" si="269"/>
        <v>2</v>
      </c>
      <c r="L52" s="198">
        <f t="shared" si="270"/>
        <v>1</v>
      </c>
      <c r="M52" s="198">
        <f t="shared" si="271"/>
        <v>0</v>
      </c>
      <c r="N52" s="198">
        <f t="shared" si="272"/>
        <v>5</v>
      </c>
      <c r="O52" s="198">
        <f t="shared" si="273"/>
        <v>30</v>
      </c>
      <c r="P52" s="198" t="s">
        <v>717</v>
      </c>
      <c r="Q52" s="198">
        <f t="shared" si="356"/>
        <v>0</v>
      </c>
      <c r="R52" s="198">
        <f t="shared" si="356"/>
        <v>0</v>
      </c>
      <c r="S52" s="198">
        <f t="shared" si="356"/>
        <v>0</v>
      </c>
      <c r="T52" s="198">
        <f t="shared" si="356"/>
        <v>101311</v>
      </c>
      <c r="U52" s="198">
        <f t="shared" si="356"/>
        <v>7515</v>
      </c>
      <c r="V52" s="198">
        <f t="shared" si="356"/>
        <v>5253</v>
      </c>
      <c r="W52" s="198">
        <f t="shared" si="356"/>
        <v>57751</v>
      </c>
      <c r="X52" s="198">
        <f t="shared" si="356"/>
        <v>20099</v>
      </c>
      <c r="Y52" s="198">
        <f t="shared" si="356"/>
        <v>1676</v>
      </c>
      <c r="Z52" s="198">
        <f t="shared" si="356"/>
        <v>3052884</v>
      </c>
      <c r="AA52" s="198">
        <f t="shared" si="275"/>
        <v>406</v>
      </c>
      <c r="AB52" s="198">
        <f t="shared" si="276"/>
        <v>706</v>
      </c>
      <c r="AC52" s="198">
        <f t="shared" si="277"/>
        <v>2786774</v>
      </c>
      <c r="AD52" s="198">
        <f t="shared" si="278"/>
        <v>531</v>
      </c>
      <c r="AE52" s="198">
        <f t="shared" si="279"/>
        <v>964</v>
      </c>
      <c r="AF52" s="198">
        <f t="shared" si="280"/>
        <v>74679053</v>
      </c>
      <c r="AG52" s="198">
        <f t="shared" si="281"/>
        <v>1293</v>
      </c>
      <c r="AH52" s="198">
        <f t="shared" si="282"/>
        <v>2678</v>
      </c>
      <c r="AI52" s="198">
        <f t="shared" si="283"/>
        <v>78126293</v>
      </c>
      <c r="AJ52" s="198">
        <f t="shared" si="284"/>
        <v>3887</v>
      </c>
      <c r="AK52" s="198">
        <f t="shared" si="285"/>
        <v>9140</v>
      </c>
      <c r="AL52" s="198">
        <f t="shared" si="286"/>
        <v>7343273</v>
      </c>
      <c r="AM52" s="198">
        <f t="shared" si="287"/>
        <v>4381</v>
      </c>
      <c r="AN52" s="198">
        <f t="shared" si="288"/>
        <v>10545</v>
      </c>
      <c r="AO52" s="198">
        <f t="shared" si="357"/>
        <v>6065</v>
      </c>
      <c r="AP52" s="198">
        <f t="shared" si="357"/>
        <v>569</v>
      </c>
      <c r="AQ52" s="198">
        <f t="shared" si="357"/>
        <v>1228</v>
      </c>
      <c r="AR52" s="198">
        <f t="shared" si="357"/>
        <v>7635</v>
      </c>
      <c r="AS52" s="198">
        <f t="shared" si="357"/>
        <v>560</v>
      </c>
      <c r="AT52" s="198">
        <f t="shared" si="357"/>
        <v>3708</v>
      </c>
      <c r="AU52" s="198">
        <f t="shared" si="357"/>
        <v>830</v>
      </c>
      <c r="AV52" s="198">
        <f t="shared" si="357"/>
        <v>60542</v>
      </c>
      <c r="AW52" s="198">
        <f t="shared" si="357"/>
        <v>10399</v>
      </c>
      <c r="AX52" s="198">
        <f t="shared" si="357"/>
        <v>24305</v>
      </c>
      <c r="AY52" s="198">
        <f t="shared" si="358"/>
        <v>95246</v>
      </c>
      <c r="AZ52" s="198">
        <f t="shared" si="358"/>
        <v>15292</v>
      </c>
      <c r="BA52" s="198">
        <f t="shared" si="358"/>
        <v>12084</v>
      </c>
      <c r="BB52" s="198">
        <f t="shared" si="358"/>
        <v>10556</v>
      </c>
      <c r="BC52" s="198">
        <f t="shared" si="358"/>
        <v>8459</v>
      </c>
      <c r="BD52" s="198">
        <f t="shared" si="358"/>
        <v>81393</v>
      </c>
      <c r="BE52" s="198">
        <f t="shared" si="358"/>
        <v>65609</v>
      </c>
      <c r="BF52" s="198">
        <f t="shared" si="358"/>
        <v>36837</v>
      </c>
      <c r="BG52" s="198">
        <f t="shared" si="358"/>
        <v>23805</v>
      </c>
      <c r="BH52" s="198">
        <f t="shared" si="358"/>
        <v>3127</v>
      </c>
      <c r="BI52" s="198">
        <f t="shared" si="358"/>
        <v>1736</v>
      </c>
      <c r="BJ52" s="198">
        <f t="shared" si="358"/>
        <v>0</v>
      </c>
      <c r="BK52" s="198">
        <f t="shared" si="358"/>
        <v>0</v>
      </c>
      <c r="BL52" s="198" t="str">
        <f t="shared" si="291"/>
        <v>-</v>
      </c>
      <c r="BM52" s="198" t="str">
        <f t="shared" si="292"/>
        <v>-</v>
      </c>
      <c r="BN52" s="198">
        <f t="shared" si="293"/>
        <v>0</v>
      </c>
      <c r="BO52" s="198">
        <f t="shared" si="293"/>
        <v>0</v>
      </c>
      <c r="BP52" s="198" t="str">
        <f t="shared" si="294"/>
        <v>-</v>
      </c>
      <c r="BQ52" s="198" t="str">
        <f t="shared" si="295"/>
        <v>-</v>
      </c>
      <c r="BR52" s="198">
        <f t="shared" si="296"/>
        <v>0</v>
      </c>
      <c r="BS52" s="198">
        <f t="shared" si="296"/>
        <v>0</v>
      </c>
      <c r="BT52" s="198" t="str">
        <f t="shared" si="297"/>
        <v>-</v>
      </c>
      <c r="BU52" s="198" t="str">
        <f t="shared" si="298"/>
        <v>-</v>
      </c>
      <c r="BV52" s="198">
        <f t="shared" si="299"/>
        <v>0</v>
      </c>
      <c r="BW52" s="198">
        <f t="shared" si="299"/>
        <v>0</v>
      </c>
      <c r="BX52" s="198" t="str">
        <f t="shared" si="300"/>
        <v>-</v>
      </c>
      <c r="BY52" s="198" t="str">
        <f t="shared" si="301"/>
        <v>-</v>
      </c>
      <c r="BZ52" s="198">
        <f t="shared" si="302"/>
        <v>0</v>
      </c>
      <c r="CA52" s="198">
        <f t="shared" si="302"/>
        <v>0</v>
      </c>
      <c r="CB52" s="198" t="str">
        <f t="shared" si="303"/>
        <v>-</v>
      </c>
      <c r="CC52" s="198" t="str">
        <f t="shared" si="304"/>
        <v>-</v>
      </c>
      <c r="CD52" s="198">
        <f t="shared" si="305"/>
        <v>0</v>
      </c>
      <c r="CE52" s="198">
        <f t="shared" si="305"/>
        <v>0</v>
      </c>
      <c r="CF52" s="198" t="str">
        <f t="shared" si="306"/>
        <v>-</v>
      </c>
      <c r="CG52" s="198" t="str">
        <f t="shared" si="307"/>
        <v>-</v>
      </c>
      <c r="CH52" s="198">
        <f t="shared" si="308"/>
        <v>0</v>
      </c>
      <c r="CI52" s="198">
        <f t="shared" si="308"/>
        <v>0</v>
      </c>
      <c r="CJ52" s="198" t="str">
        <f t="shared" si="309"/>
        <v>-</v>
      </c>
      <c r="CK52" s="198" t="str">
        <f t="shared" si="310"/>
        <v>-</v>
      </c>
      <c r="CL52" s="198">
        <f t="shared" si="311"/>
        <v>0</v>
      </c>
      <c r="CM52" s="198">
        <f t="shared" si="311"/>
        <v>0</v>
      </c>
      <c r="CN52" s="198" t="str">
        <f t="shared" si="312"/>
        <v>-</v>
      </c>
      <c r="CO52" s="198" t="str">
        <f t="shared" si="313"/>
        <v>-</v>
      </c>
      <c r="CP52" s="198">
        <f t="shared" si="314"/>
        <v>0</v>
      </c>
      <c r="CQ52" s="198">
        <f t="shared" si="314"/>
        <v>0</v>
      </c>
      <c r="CR52" s="198" t="str">
        <f t="shared" si="315"/>
        <v>-</v>
      </c>
      <c r="CS52" s="198" t="str">
        <f t="shared" si="316"/>
        <v>-</v>
      </c>
      <c r="CT52" s="198">
        <f t="shared" si="317"/>
        <v>0</v>
      </c>
      <c r="CU52" s="198">
        <f t="shared" si="317"/>
        <v>0</v>
      </c>
      <c r="CV52" s="198" t="str">
        <f t="shared" si="318"/>
        <v>-</v>
      </c>
      <c r="CW52" s="198" t="str">
        <f t="shared" si="319"/>
        <v>-</v>
      </c>
      <c r="CX52" s="198">
        <f t="shared" si="320"/>
        <v>80</v>
      </c>
      <c r="CY52" s="198">
        <f t="shared" si="320"/>
        <v>31827</v>
      </c>
      <c r="CZ52" s="198">
        <f t="shared" si="321"/>
        <v>398</v>
      </c>
      <c r="DA52" s="198">
        <f t="shared" si="322"/>
        <v>654</v>
      </c>
      <c r="DB52" s="198">
        <f t="shared" si="323"/>
        <v>4892</v>
      </c>
      <c r="DC52" s="198">
        <f t="shared" si="323"/>
        <v>134711</v>
      </c>
      <c r="DD52" s="198">
        <f t="shared" si="324"/>
        <v>28</v>
      </c>
      <c r="DE52" s="198">
        <f t="shared" si="325"/>
        <v>48</v>
      </c>
      <c r="DF52" s="198">
        <f t="shared" si="326"/>
        <v>0</v>
      </c>
      <c r="DG52" s="198">
        <f t="shared" si="326"/>
        <v>0</v>
      </c>
      <c r="DH52" s="198" t="str">
        <f t="shared" si="327"/>
        <v>-</v>
      </c>
      <c r="DI52" s="198" t="str">
        <f t="shared" si="328"/>
        <v>-</v>
      </c>
      <c r="DJ52" s="198">
        <f t="shared" si="359"/>
        <v>0</v>
      </c>
      <c r="DK52" s="198">
        <f t="shared" si="359"/>
        <v>92</v>
      </c>
      <c r="DL52" s="198">
        <f t="shared" si="359"/>
        <v>2504</v>
      </c>
      <c r="DM52" s="198">
        <f t="shared" si="359"/>
        <v>1511</v>
      </c>
      <c r="DN52" s="198">
        <f t="shared" si="359"/>
        <v>41</v>
      </c>
      <c r="DO52" s="198">
        <f t="shared" si="359"/>
        <v>3194</v>
      </c>
      <c r="DP52" s="198">
        <f t="shared" si="359"/>
        <v>10642288</v>
      </c>
      <c r="DQ52" s="198">
        <f t="shared" si="330"/>
        <v>4250</v>
      </c>
      <c r="DR52" s="198">
        <f t="shared" si="331"/>
        <v>9056</v>
      </c>
      <c r="DS52" s="198">
        <f t="shared" si="332"/>
        <v>10833550</v>
      </c>
      <c r="DT52" s="198">
        <f t="shared" si="333"/>
        <v>7170</v>
      </c>
      <c r="DU52" s="198">
        <f t="shared" si="334"/>
        <v>15066</v>
      </c>
      <c r="DV52" s="198">
        <f t="shared" si="335"/>
        <v>256270</v>
      </c>
      <c r="DW52" s="198">
        <f t="shared" si="336"/>
        <v>6250</v>
      </c>
      <c r="DX52" s="198">
        <f t="shared" si="337"/>
        <v>13885</v>
      </c>
      <c r="DY52" s="198">
        <f t="shared" si="338"/>
        <v>27845617</v>
      </c>
      <c r="DZ52" s="198">
        <f t="shared" si="339"/>
        <v>8718</v>
      </c>
      <c r="EA52" s="198">
        <f t="shared" si="340"/>
        <v>19884</v>
      </c>
      <c r="EB52" s="202"/>
      <c r="EC52" s="198">
        <f t="shared" si="341"/>
        <v>11</v>
      </c>
      <c r="ED52" s="199">
        <f t="shared" ref="ED52" si="377">LEFT($B52,4)+IF(EC52&lt;4,1,0)</f>
        <v>2018</v>
      </c>
      <c r="EE52" s="200">
        <f t="shared" ref="EE52" si="378">DATE(LEFT($B52,4)+IF(EC52&lt;4,1,0),EC52,1)</f>
        <v>43405</v>
      </c>
      <c r="EF52" s="196">
        <f t="shared" si="349"/>
        <v>30</v>
      </c>
      <c r="EG52" s="195"/>
      <c r="EH52" s="198">
        <f t="shared" si="360"/>
        <v>90020</v>
      </c>
      <c r="EI52" s="198">
        <f t="shared" si="360"/>
        <v>0</v>
      </c>
      <c r="EJ52" s="198">
        <f t="shared" si="360"/>
        <v>477940</v>
      </c>
      <c r="EK52" s="198">
        <f t="shared" si="360"/>
        <v>2728940</v>
      </c>
      <c r="EL52" s="198">
        <f t="shared" si="360"/>
        <v>5302611</v>
      </c>
      <c r="EM52" s="198">
        <f t="shared" si="360"/>
        <v>5065336</v>
      </c>
      <c r="EN52" s="198">
        <f t="shared" si="360"/>
        <v>154663172</v>
      </c>
      <c r="EO52" s="198">
        <f t="shared" si="360"/>
        <v>183708481</v>
      </c>
      <c r="EP52" s="198">
        <f t="shared" si="360"/>
        <v>17673738</v>
      </c>
      <c r="EQ52" s="198">
        <f t="shared" si="360"/>
        <v>0</v>
      </c>
      <c r="ER52" s="198">
        <f t="shared" si="361"/>
        <v>0</v>
      </c>
      <c r="ES52" s="198">
        <f t="shared" si="361"/>
        <v>0</v>
      </c>
      <c r="ET52" s="198">
        <f t="shared" si="361"/>
        <v>0</v>
      </c>
      <c r="EU52" s="198">
        <f t="shared" si="361"/>
        <v>0</v>
      </c>
      <c r="EV52" s="198">
        <f t="shared" si="361"/>
        <v>0</v>
      </c>
      <c r="EW52" s="198">
        <f t="shared" si="361"/>
        <v>0</v>
      </c>
      <c r="EX52" s="198">
        <f t="shared" si="361"/>
        <v>0</v>
      </c>
      <c r="EY52" s="198">
        <f t="shared" si="361"/>
        <v>0</v>
      </c>
      <c r="EZ52" s="198">
        <f t="shared" si="361"/>
        <v>0</v>
      </c>
      <c r="FA52" s="198">
        <f t="shared" si="361"/>
        <v>0</v>
      </c>
      <c r="FB52" s="198">
        <f t="shared" si="362"/>
        <v>52320</v>
      </c>
      <c r="FC52" s="198">
        <f t="shared" si="362"/>
        <v>237059</v>
      </c>
      <c r="FD52" s="198">
        <f t="shared" si="362"/>
        <v>22676224</v>
      </c>
      <c r="FE52" s="198">
        <f t="shared" si="362"/>
        <v>22765435</v>
      </c>
      <c r="FF52" s="198">
        <f t="shared" si="362"/>
        <v>569285</v>
      </c>
      <c r="FG52" s="198">
        <f t="shared" si="362"/>
        <v>63510162</v>
      </c>
      <c r="FH52" s="191"/>
      <c r="FI52" s="256"/>
      <c r="FJ52" s="256"/>
      <c r="FK52" s="256"/>
      <c r="FL52" s="256"/>
      <c r="FM52" s="256"/>
    </row>
    <row r="53" spans="1:169" s="257" customFormat="1" x14ac:dyDescent="0.2">
      <c r="A53" s="263" t="str">
        <f t="shared" ref="A53" si="379">B53&amp;C53&amp;D53</f>
        <v>2018-19DECEMBERY63</v>
      </c>
      <c r="B53" s="257" t="str">
        <f t="shared" si="368"/>
        <v>2018-19</v>
      </c>
      <c r="C53" s="257" t="s">
        <v>730</v>
      </c>
      <c r="D53" s="264" t="str">
        <f t="shared" si="350"/>
        <v>Y63</v>
      </c>
      <c r="E53" s="264" t="str">
        <f t="shared" si="350"/>
        <v>North East and Yorkshire</v>
      </c>
      <c r="F53" s="264" t="str">
        <f t="shared" ref="F53" si="380">D53</f>
        <v>Y63</v>
      </c>
      <c r="H53" s="198">
        <f t="shared" si="268"/>
        <v>141678</v>
      </c>
      <c r="I53" s="198">
        <f t="shared" si="268"/>
        <v>97454</v>
      </c>
      <c r="J53" s="198">
        <f t="shared" si="268"/>
        <v>217774</v>
      </c>
      <c r="K53" s="198">
        <f t="shared" si="269"/>
        <v>2</v>
      </c>
      <c r="L53" s="198">
        <f t="shared" si="270"/>
        <v>1</v>
      </c>
      <c r="M53" s="198">
        <f t="shared" si="271"/>
        <v>0</v>
      </c>
      <c r="N53" s="198">
        <f t="shared" si="272"/>
        <v>5</v>
      </c>
      <c r="O53" s="198">
        <f t="shared" si="273"/>
        <v>31</v>
      </c>
      <c r="P53" s="198" t="s">
        <v>717</v>
      </c>
      <c r="Q53" s="198">
        <f t="shared" si="356"/>
        <v>0</v>
      </c>
      <c r="R53" s="198">
        <f t="shared" si="356"/>
        <v>0</v>
      </c>
      <c r="S53" s="198">
        <f t="shared" si="356"/>
        <v>0</v>
      </c>
      <c r="T53" s="198">
        <f t="shared" si="356"/>
        <v>108613</v>
      </c>
      <c r="U53" s="198">
        <f t="shared" si="356"/>
        <v>8322</v>
      </c>
      <c r="V53" s="198">
        <f t="shared" si="356"/>
        <v>5693</v>
      </c>
      <c r="W53" s="198">
        <f t="shared" si="356"/>
        <v>62647</v>
      </c>
      <c r="X53" s="198">
        <f t="shared" si="356"/>
        <v>20631</v>
      </c>
      <c r="Y53" s="198">
        <f t="shared" si="356"/>
        <v>1967</v>
      </c>
      <c r="Z53" s="198">
        <f t="shared" si="356"/>
        <v>3433672</v>
      </c>
      <c r="AA53" s="198">
        <f t="shared" si="275"/>
        <v>413</v>
      </c>
      <c r="AB53" s="198">
        <f t="shared" si="276"/>
        <v>717</v>
      </c>
      <c r="AC53" s="198">
        <f t="shared" si="277"/>
        <v>2955310</v>
      </c>
      <c r="AD53" s="198">
        <f t="shared" si="278"/>
        <v>519</v>
      </c>
      <c r="AE53" s="198">
        <f t="shared" si="279"/>
        <v>947</v>
      </c>
      <c r="AF53" s="198">
        <f t="shared" si="280"/>
        <v>86094692</v>
      </c>
      <c r="AG53" s="198">
        <f t="shared" si="281"/>
        <v>1374</v>
      </c>
      <c r="AH53" s="198">
        <f t="shared" si="282"/>
        <v>2868</v>
      </c>
      <c r="AI53" s="198">
        <f t="shared" si="283"/>
        <v>90985026</v>
      </c>
      <c r="AJ53" s="198">
        <f t="shared" si="284"/>
        <v>4410</v>
      </c>
      <c r="AK53" s="198">
        <f t="shared" si="285"/>
        <v>10491</v>
      </c>
      <c r="AL53" s="198">
        <f t="shared" si="286"/>
        <v>8615373</v>
      </c>
      <c r="AM53" s="198">
        <f t="shared" si="287"/>
        <v>4380</v>
      </c>
      <c r="AN53" s="198">
        <f t="shared" si="288"/>
        <v>10649</v>
      </c>
      <c r="AO53" s="198">
        <f t="shared" si="357"/>
        <v>6844</v>
      </c>
      <c r="AP53" s="198">
        <f t="shared" si="357"/>
        <v>753</v>
      </c>
      <c r="AQ53" s="198">
        <f t="shared" si="357"/>
        <v>1614</v>
      </c>
      <c r="AR53" s="198">
        <f t="shared" si="357"/>
        <v>7477</v>
      </c>
      <c r="AS53" s="198">
        <f t="shared" si="357"/>
        <v>591</v>
      </c>
      <c r="AT53" s="198">
        <f t="shared" si="357"/>
        <v>3886</v>
      </c>
      <c r="AU53" s="198">
        <f t="shared" si="357"/>
        <v>2519</v>
      </c>
      <c r="AV53" s="198">
        <f t="shared" si="357"/>
        <v>65118</v>
      </c>
      <c r="AW53" s="198">
        <f t="shared" si="357"/>
        <v>10034</v>
      </c>
      <c r="AX53" s="198">
        <f t="shared" si="357"/>
        <v>26617</v>
      </c>
      <c r="AY53" s="198">
        <f t="shared" si="358"/>
        <v>101769</v>
      </c>
      <c r="AZ53" s="198">
        <f t="shared" si="358"/>
        <v>16847</v>
      </c>
      <c r="BA53" s="198">
        <f t="shared" si="358"/>
        <v>13148</v>
      </c>
      <c r="BB53" s="198">
        <f t="shared" si="358"/>
        <v>11318</v>
      </c>
      <c r="BC53" s="198">
        <f t="shared" si="358"/>
        <v>8951</v>
      </c>
      <c r="BD53" s="198">
        <f t="shared" si="358"/>
        <v>87806</v>
      </c>
      <c r="BE53" s="198">
        <f t="shared" si="358"/>
        <v>69816</v>
      </c>
      <c r="BF53" s="198">
        <f t="shared" si="358"/>
        <v>34724</v>
      </c>
      <c r="BG53" s="198">
        <f t="shared" si="358"/>
        <v>21804</v>
      </c>
      <c r="BH53" s="198">
        <f t="shared" si="358"/>
        <v>3817</v>
      </c>
      <c r="BI53" s="198">
        <f t="shared" si="358"/>
        <v>2055</v>
      </c>
      <c r="BJ53" s="198">
        <f t="shared" si="358"/>
        <v>0</v>
      </c>
      <c r="BK53" s="198">
        <f t="shared" si="358"/>
        <v>0</v>
      </c>
      <c r="BL53" s="198" t="str">
        <f t="shared" si="291"/>
        <v>-</v>
      </c>
      <c r="BM53" s="198" t="str">
        <f t="shared" si="292"/>
        <v>-</v>
      </c>
      <c r="BN53" s="198">
        <f t="shared" si="293"/>
        <v>0</v>
      </c>
      <c r="BO53" s="198">
        <f t="shared" si="293"/>
        <v>0</v>
      </c>
      <c r="BP53" s="198" t="str">
        <f t="shared" si="294"/>
        <v>-</v>
      </c>
      <c r="BQ53" s="198" t="str">
        <f t="shared" si="295"/>
        <v>-</v>
      </c>
      <c r="BR53" s="198">
        <f t="shared" si="296"/>
        <v>0</v>
      </c>
      <c r="BS53" s="198">
        <f t="shared" si="296"/>
        <v>0</v>
      </c>
      <c r="BT53" s="198" t="str">
        <f t="shared" si="297"/>
        <v>-</v>
      </c>
      <c r="BU53" s="198" t="str">
        <f t="shared" si="298"/>
        <v>-</v>
      </c>
      <c r="BV53" s="198">
        <f t="shared" si="299"/>
        <v>0</v>
      </c>
      <c r="BW53" s="198">
        <f t="shared" si="299"/>
        <v>0</v>
      </c>
      <c r="BX53" s="198" t="str">
        <f t="shared" si="300"/>
        <v>-</v>
      </c>
      <c r="BY53" s="198" t="str">
        <f t="shared" si="301"/>
        <v>-</v>
      </c>
      <c r="BZ53" s="198">
        <f t="shared" si="302"/>
        <v>0</v>
      </c>
      <c r="CA53" s="198">
        <f t="shared" si="302"/>
        <v>0</v>
      </c>
      <c r="CB53" s="198" t="str">
        <f t="shared" si="303"/>
        <v>-</v>
      </c>
      <c r="CC53" s="198" t="str">
        <f t="shared" si="304"/>
        <v>-</v>
      </c>
      <c r="CD53" s="198">
        <f t="shared" si="305"/>
        <v>0</v>
      </c>
      <c r="CE53" s="198">
        <f t="shared" si="305"/>
        <v>0</v>
      </c>
      <c r="CF53" s="198" t="str">
        <f t="shared" si="306"/>
        <v>-</v>
      </c>
      <c r="CG53" s="198" t="str">
        <f t="shared" si="307"/>
        <v>-</v>
      </c>
      <c r="CH53" s="198">
        <f t="shared" si="308"/>
        <v>0</v>
      </c>
      <c r="CI53" s="198">
        <f t="shared" si="308"/>
        <v>0</v>
      </c>
      <c r="CJ53" s="198" t="str">
        <f t="shared" si="309"/>
        <v>-</v>
      </c>
      <c r="CK53" s="198" t="str">
        <f t="shared" si="310"/>
        <v>-</v>
      </c>
      <c r="CL53" s="198">
        <f t="shared" si="311"/>
        <v>0</v>
      </c>
      <c r="CM53" s="198">
        <f t="shared" si="311"/>
        <v>0</v>
      </c>
      <c r="CN53" s="198" t="str">
        <f t="shared" si="312"/>
        <v>-</v>
      </c>
      <c r="CO53" s="198" t="str">
        <f t="shared" si="313"/>
        <v>-</v>
      </c>
      <c r="CP53" s="198">
        <f t="shared" si="314"/>
        <v>0</v>
      </c>
      <c r="CQ53" s="198">
        <f t="shared" si="314"/>
        <v>0</v>
      </c>
      <c r="CR53" s="198" t="str">
        <f t="shared" si="315"/>
        <v>-</v>
      </c>
      <c r="CS53" s="198" t="str">
        <f t="shared" si="316"/>
        <v>-</v>
      </c>
      <c r="CT53" s="198">
        <f t="shared" si="317"/>
        <v>0</v>
      </c>
      <c r="CU53" s="198">
        <f t="shared" si="317"/>
        <v>0</v>
      </c>
      <c r="CV53" s="198" t="str">
        <f t="shared" si="318"/>
        <v>-</v>
      </c>
      <c r="CW53" s="198" t="str">
        <f t="shared" si="319"/>
        <v>-</v>
      </c>
      <c r="CX53" s="198">
        <f t="shared" si="320"/>
        <v>99</v>
      </c>
      <c r="CY53" s="198">
        <f t="shared" si="320"/>
        <v>41867</v>
      </c>
      <c r="CZ53" s="198">
        <f t="shared" si="321"/>
        <v>423</v>
      </c>
      <c r="DA53" s="198">
        <f t="shared" si="322"/>
        <v>658</v>
      </c>
      <c r="DB53" s="198">
        <f t="shared" si="323"/>
        <v>5419</v>
      </c>
      <c r="DC53" s="198">
        <f t="shared" si="323"/>
        <v>148877</v>
      </c>
      <c r="DD53" s="198">
        <f t="shared" si="324"/>
        <v>27</v>
      </c>
      <c r="DE53" s="198">
        <f t="shared" si="325"/>
        <v>49</v>
      </c>
      <c r="DF53" s="198">
        <f t="shared" si="326"/>
        <v>0</v>
      </c>
      <c r="DG53" s="198">
        <f t="shared" si="326"/>
        <v>0</v>
      </c>
      <c r="DH53" s="198" t="str">
        <f t="shared" si="327"/>
        <v>-</v>
      </c>
      <c r="DI53" s="198" t="str">
        <f t="shared" si="328"/>
        <v>-</v>
      </c>
      <c r="DJ53" s="198">
        <f t="shared" si="359"/>
        <v>0</v>
      </c>
      <c r="DK53" s="198">
        <f t="shared" si="359"/>
        <v>88</v>
      </c>
      <c r="DL53" s="198">
        <f t="shared" si="359"/>
        <v>2579</v>
      </c>
      <c r="DM53" s="198">
        <f t="shared" si="359"/>
        <v>1439</v>
      </c>
      <c r="DN53" s="198">
        <f t="shared" si="359"/>
        <v>41</v>
      </c>
      <c r="DO53" s="198">
        <f t="shared" si="359"/>
        <v>3031</v>
      </c>
      <c r="DP53" s="198">
        <f t="shared" si="359"/>
        <v>10321808</v>
      </c>
      <c r="DQ53" s="198">
        <f t="shared" si="330"/>
        <v>4002</v>
      </c>
      <c r="DR53" s="198">
        <f t="shared" si="331"/>
        <v>8910</v>
      </c>
      <c r="DS53" s="198">
        <f t="shared" si="332"/>
        <v>10504094</v>
      </c>
      <c r="DT53" s="198">
        <f t="shared" si="333"/>
        <v>7300</v>
      </c>
      <c r="DU53" s="198">
        <f t="shared" si="334"/>
        <v>15778</v>
      </c>
      <c r="DV53" s="198">
        <f t="shared" si="335"/>
        <v>244963</v>
      </c>
      <c r="DW53" s="198">
        <f t="shared" si="336"/>
        <v>5975</v>
      </c>
      <c r="DX53" s="198">
        <f t="shared" si="337"/>
        <v>10216</v>
      </c>
      <c r="DY53" s="198">
        <f t="shared" si="338"/>
        <v>23384155</v>
      </c>
      <c r="DZ53" s="198">
        <f t="shared" si="339"/>
        <v>7715</v>
      </c>
      <c r="EA53" s="198">
        <f t="shared" si="340"/>
        <v>17819</v>
      </c>
      <c r="EB53" s="202"/>
      <c r="EC53" s="198">
        <f t="shared" si="341"/>
        <v>12</v>
      </c>
      <c r="ED53" s="199">
        <f t="shared" ref="ED53" si="381">LEFT($B53,4)+IF(EC53&lt;4,1,0)</f>
        <v>2018</v>
      </c>
      <c r="EE53" s="200">
        <f t="shared" ref="EE53" si="382">DATE(LEFT($B53,4)+IF(EC53&lt;4,1,0),EC53,1)</f>
        <v>43435</v>
      </c>
      <c r="EF53" s="196">
        <f t="shared" si="349"/>
        <v>31</v>
      </c>
      <c r="EG53" s="195"/>
      <c r="EH53" s="198">
        <f t="shared" si="360"/>
        <v>97454</v>
      </c>
      <c r="EI53" s="198">
        <f t="shared" si="360"/>
        <v>0</v>
      </c>
      <c r="EJ53" s="198">
        <f t="shared" si="360"/>
        <v>489518</v>
      </c>
      <c r="EK53" s="198">
        <f t="shared" si="360"/>
        <v>2991774</v>
      </c>
      <c r="EL53" s="198">
        <f t="shared" si="360"/>
        <v>5962738</v>
      </c>
      <c r="EM53" s="198">
        <f t="shared" si="360"/>
        <v>5392843</v>
      </c>
      <c r="EN53" s="198">
        <f t="shared" si="360"/>
        <v>179694173</v>
      </c>
      <c r="EO53" s="198">
        <f t="shared" si="360"/>
        <v>216443991</v>
      </c>
      <c r="EP53" s="198">
        <f t="shared" si="360"/>
        <v>20946535</v>
      </c>
      <c r="EQ53" s="198">
        <f t="shared" si="360"/>
        <v>0</v>
      </c>
      <c r="ER53" s="198">
        <f t="shared" si="361"/>
        <v>0</v>
      </c>
      <c r="ES53" s="198">
        <f t="shared" si="361"/>
        <v>0</v>
      </c>
      <c r="ET53" s="198">
        <f t="shared" si="361"/>
        <v>0</v>
      </c>
      <c r="EU53" s="198">
        <f t="shared" si="361"/>
        <v>0</v>
      </c>
      <c r="EV53" s="198">
        <f t="shared" si="361"/>
        <v>0</v>
      </c>
      <c r="EW53" s="198">
        <f t="shared" si="361"/>
        <v>0</v>
      </c>
      <c r="EX53" s="198">
        <f t="shared" si="361"/>
        <v>0</v>
      </c>
      <c r="EY53" s="198">
        <f t="shared" si="361"/>
        <v>0</v>
      </c>
      <c r="EZ53" s="198">
        <f t="shared" si="361"/>
        <v>0</v>
      </c>
      <c r="FA53" s="198">
        <f t="shared" si="361"/>
        <v>0</v>
      </c>
      <c r="FB53" s="198">
        <f t="shared" si="362"/>
        <v>65142</v>
      </c>
      <c r="FC53" s="198">
        <f t="shared" si="362"/>
        <v>265644</v>
      </c>
      <c r="FD53" s="198">
        <f t="shared" si="362"/>
        <v>22978890</v>
      </c>
      <c r="FE53" s="198">
        <f t="shared" si="362"/>
        <v>22704287</v>
      </c>
      <c r="FF53" s="198">
        <f t="shared" si="362"/>
        <v>418856</v>
      </c>
      <c r="FG53" s="198">
        <f t="shared" si="362"/>
        <v>54008171</v>
      </c>
      <c r="FH53" s="191"/>
      <c r="FI53" s="256"/>
      <c r="FJ53" s="256"/>
      <c r="FK53" s="256"/>
      <c r="FL53" s="256"/>
      <c r="FM53" s="256"/>
    </row>
    <row r="54" spans="1:169" s="257" customFormat="1" x14ac:dyDescent="0.2">
      <c r="A54" s="263" t="str">
        <f t="shared" ref="A54" si="383">B54&amp;C54&amp;D54</f>
        <v>2018-19JANUARYY63</v>
      </c>
      <c r="B54" s="257" t="str">
        <f t="shared" si="368"/>
        <v>2018-19</v>
      </c>
      <c r="C54" s="257" t="s">
        <v>767</v>
      </c>
      <c r="D54" s="264" t="str">
        <f t="shared" si="350"/>
        <v>Y63</v>
      </c>
      <c r="E54" s="264" t="str">
        <f t="shared" si="350"/>
        <v>North East and Yorkshire</v>
      </c>
      <c r="F54" s="264" t="str">
        <f t="shared" ref="F54" si="384">D54</f>
        <v>Y63</v>
      </c>
      <c r="H54" s="198">
        <f t="shared" si="268"/>
        <v>134650</v>
      </c>
      <c r="I54" s="198">
        <f t="shared" si="268"/>
        <v>95300</v>
      </c>
      <c r="J54" s="198">
        <f t="shared" si="268"/>
        <v>285062</v>
      </c>
      <c r="K54" s="198">
        <f t="shared" si="269"/>
        <v>3</v>
      </c>
      <c r="L54" s="198">
        <f t="shared" si="270"/>
        <v>1</v>
      </c>
      <c r="M54" s="198">
        <f t="shared" si="271"/>
        <v>0</v>
      </c>
      <c r="N54" s="198">
        <f t="shared" si="272"/>
        <v>7</v>
      </c>
      <c r="O54" s="198">
        <f t="shared" si="273"/>
        <v>39</v>
      </c>
      <c r="P54" s="198" t="s">
        <v>717</v>
      </c>
      <c r="Q54" s="198">
        <f t="shared" si="356"/>
        <v>0</v>
      </c>
      <c r="R54" s="198">
        <f t="shared" si="356"/>
        <v>0</v>
      </c>
      <c r="S54" s="198">
        <f t="shared" si="356"/>
        <v>0</v>
      </c>
      <c r="T54" s="198">
        <f t="shared" si="356"/>
        <v>108325</v>
      </c>
      <c r="U54" s="198">
        <f t="shared" si="356"/>
        <v>8147</v>
      </c>
      <c r="V54" s="198">
        <f t="shared" si="356"/>
        <v>5570</v>
      </c>
      <c r="W54" s="198">
        <f t="shared" si="356"/>
        <v>62197</v>
      </c>
      <c r="X54" s="198">
        <f t="shared" si="356"/>
        <v>20260</v>
      </c>
      <c r="Y54" s="198">
        <f t="shared" si="356"/>
        <v>1621</v>
      </c>
      <c r="Z54" s="198">
        <f t="shared" si="356"/>
        <v>3300449</v>
      </c>
      <c r="AA54" s="198">
        <f t="shared" si="275"/>
        <v>405</v>
      </c>
      <c r="AB54" s="198">
        <f t="shared" si="276"/>
        <v>703</v>
      </c>
      <c r="AC54" s="198">
        <f t="shared" si="277"/>
        <v>2878208</v>
      </c>
      <c r="AD54" s="198">
        <f t="shared" si="278"/>
        <v>517</v>
      </c>
      <c r="AE54" s="198">
        <f t="shared" si="279"/>
        <v>918</v>
      </c>
      <c r="AF54" s="198">
        <f t="shared" si="280"/>
        <v>83027401</v>
      </c>
      <c r="AG54" s="198">
        <f t="shared" si="281"/>
        <v>1335</v>
      </c>
      <c r="AH54" s="198">
        <f t="shared" si="282"/>
        <v>2786</v>
      </c>
      <c r="AI54" s="198">
        <f t="shared" si="283"/>
        <v>82558190</v>
      </c>
      <c r="AJ54" s="198">
        <f t="shared" si="284"/>
        <v>4075</v>
      </c>
      <c r="AK54" s="198">
        <f t="shared" si="285"/>
        <v>10050</v>
      </c>
      <c r="AL54" s="198">
        <f t="shared" si="286"/>
        <v>7241555</v>
      </c>
      <c r="AM54" s="198">
        <f t="shared" si="287"/>
        <v>4467</v>
      </c>
      <c r="AN54" s="198">
        <f t="shared" si="288"/>
        <v>10954</v>
      </c>
      <c r="AO54" s="198">
        <f t="shared" si="357"/>
        <v>6791</v>
      </c>
      <c r="AP54" s="198">
        <f t="shared" si="357"/>
        <v>689</v>
      </c>
      <c r="AQ54" s="198">
        <f t="shared" si="357"/>
        <v>1805</v>
      </c>
      <c r="AR54" s="198">
        <f t="shared" si="357"/>
        <v>7959</v>
      </c>
      <c r="AS54" s="198">
        <f t="shared" si="357"/>
        <v>635</v>
      </c>
      <c r="AT54" s="198">
        <f t="shared" si="357"/>
        <v>3662</v>
      </c>
      <c r="AU54" s="198">
        <f t="shared" si="357"/>
        <v>2580</v>
      </c>
      <c r="AV54" s="198">
        <f t="shared" si="357"/>
        <v>65105</v>
      </c>
      <c r="AW54" s="198">
        <f t="shared" si="357"/>
        <v>10654</v>
      </c>
      <c r="AX54" s="198">
        <f t="shared" si="357"/>
        <v>25775</v>
      </c>
      <c r="AY54" s="198">
        <f t="shared" si="358"/>
        <v>101534</v>
      </c>
      <c r="AZ54" s="198">
        <f t="shared" si="358"/>
        <v>16400</v>
      </c>
      <c r="BA54" s="198">
        <f t="shared" si="358"/>
        <v>12912</v>
      </c>
      <c r="BB54" s="198">
        <f t="shared" si="358"/>
        <v>10994</v>
      </c>
      <c r="BC54" s="198">
        <f t="shared" si="358"/>
        <v>8746</v>
      </c>
      <c r="BD54" s="198">
        <f t="shared" si="358"/>
        <v>87006</v>
      </c>
      <c r="BE54" s="198">
        <f t="shared" si="358"/>
        <v>69024</v>
      </c>
      <c r="BF54" s="198">
        <f t="shared" si="358"/>
        <v>34279</v>
      </c>
      <c r="BG54" s="198">
        <f t="shared" si="358"/>
        <v>21341</v>
      </c>
      <c r="BH54" s="198">
        <f t="shared" si="358"/>
        <v>3032</v>
      </c>
      <c r="BI54" s="198">
        <f t="shared" si="358"/>
        <v>1698</v>
      </c>
      <c r="BJ54" s="198">
        <f t="shared" si="358"/>
        <v>0</v>
      </c>
      <c r="BK54" s="198">
        <f t="shared" si="358"/>
        <v>0</v>
      </c>
      <c r="BL54" s="198" t="str">
        <f t="shared" si="291"/>
        <v>-</v>
      </c>
      <c r="BM54" s="198" t="str">
        <f t="shared" si="292"/>
        <v>-</v>
      </c>
      <c r="BN54" s="198">
        <f t="shared" si="293"/>
        <v>0</v>
      </c>
      <c r="BO54" s="198">
        <f t="shared" si="293"/>
        <v>0</v>
      </c>
      <c r="BP54" s="198" t="str">
        <f t="shared" si="294"/>
        <v>-</v>
      </c>
      <c r="BQ54" s="198" t="str">
        <f t="shared" si="295"/>
        <v>-</v>
      </c>
      <c r="BR54" s="198">
        <f t="shared" si="296"/>
        <v>0</v>
      </c>
      <c r="BS54" s="198">
        <f t="shared" si="296"/>
        <v>0</v>
      </c>
      <c r="BT54" s="198" t="str">
        <f t="shared" si="297"/>
        <v>-</v>
      </c>
      <c r="BU54" s="198" t="str">
        <f t="shared" si="298"/>
        <v>-</v>
      </c>
      <c r="BV54" s="198">
        <f t="shared" si="299"/>
        <v>0</v>
      </c>
      <c r="BW54" s="198">
        <f t="shared" si="299"/>
        <v>0</v>
      </c>
      <c r="BX54" s="198" t="str">
        <f t="shared" si="300"/>
        <v>-</v>
      </c>
      <c r="BY54" s="198" t="str">
        <f t="shared" si="301"/>
        <v>-</v>
      </c>
      <c r="BZ54" s="198">
        <f t="shared" si="302"/>
        <v>0</v>
      </c>
      <c r="CA54" s="198">
        <f t="shared" si="302"/>
        <v>0</v>
      </c>
      <c r="CB54" s="198" t="str">
        <f t="shared" si="303"/>
        <v>-</v>
      </c>
      <c r="CC54" s="198" t="str">
        <f t="shared" si="304"/>
        <v>-</v>
      </c>
      <c r="CD54" s="198">
        <f t="shared" si="305"/>
        <v>0</v>
      </c>
      <c r="CE54" s="198">
        <f t="shared" si="305"/>
        <v>0</v>
      </c>
      <c r="CF54" s="198" t="str">
        <f t="shared" si="306"/>
        <v>-</v>
      </c>
      <c r="CG54" s="198" t="str">
        <f t="shared" si="307"/>
        <v>-</v>
      </c>
      <c r="CH54" s="198">
        <f t="shared" si="308"/>
        <v>0</v>
      </c>
      <c r="CI54" s="198">
        <f t="shared" si="308"/>
        <v>0</v>
      </c>
      <c r="CJ54" s="198" t="str">
        <f t="shared" si="309"/>
        <v>-</v>
      </c>
      <c r="CK54" s="198" t="str">
        <f t="shared" si="310"/>
        <v>-</v>
      </c>
      <c r="CL54" s="198">
        <f t="shared" si="311"/>
        <v>0</v>
      </c>
      <c r="CM54" s="198">
        <f t="shared" si="311"/>
        <v>0</v>
      </c>
      <c r="CN54" s="198" t="str">
        <f t="shared" si="312"/>
        <v>-</v>
      </c>
      <c r="CO54" s="198" t="str">
        <f t="shared" si="313"/>
        <v>-</v>
      </c>
      <c r="CP54" s="198">
        <f t="shared" si="314"/>
        <v>0</v>
      </c>
      <c r="CQ54" s="198">
        <f t="shared" si="314"/>
        <v>0</v>
      </c>
      <c r="CR54" s="198" t="str">
        <f t="shared" si="315"/>
        <v>-</v>
      </c>
      <c r="CS54" s="198" t="str">
        <f t="shared" si="316"/>
        <v>-</v>
      </c>
      <c r="CT54" s="198">
        <f t="shared" si="317"/>
        <v>0</v>
      </c>
      <c r="CU54" s="198">
        <f t="shared" si="317"/>
        <v>0</v>
      </c>
      <c r="CV54" s="198" t="str">
        <f t="shared" si="318"/>
        <v>-</v>
      </c>
      <c r="CW54" s="198" t="str">
        <f t="shared" si="319"/>
        <v>-</v>
      </c>
      <c r="CX54" s="198">
        <f t="shared" si="320"/>
        <v>98</v>
      </c>
      <c r="CY54" s="198">
        <f t="shared" si="320"/>
        <v>37746</v>
      </c>
      <c r="CZ54" s="198">
        <f t="shared" si="321"/>
        <v>385</v>
      </c>
      <c r="DA54" s="198">
        <f t="shared" si="322"/>
        <v>620</v>
      </c>
      <c r="DB54" s="198">
        <f t="shared" si="323"/>
        <v>5241</v>
      </c>
      <c r="DC54" s="198">
        <f t="shared" si="323"/>
        <v>149232</v>
      </c>
      <c r="DD54" s="198">
        <f t="shared" si="324"/>
        <v>28</v>
      </c>
      <c r="DE54" s="198">
        <f t="shared" si="325"/>
        <v>52</v>
      </c>
      <c r="DF54" s="198">
        <f t="shared" si="326"/>
        <v>0</v>
      </c>
      <c r="DG54" s="198">
        <f t="shared" si="326"/>
        <v>0</v>
      </c>
      <c r="DH54" s="198" t="str">
        <f t="shared" si="327"/>
        <v>-</v>
      </c>
      <c r="DI54" s="198" t="str">
        <f t="shared" si="328"/>
        <v>-</v>
      </c>
      <c r="DJ54" s="198">
        <f t="shared" si="359"/>
        <v>0</v>
      </c>
      <c r="DK54" s="198">
        <f t="shared" si="359"/>
        <v>89</v>
      </c>
      <c r="DL54" s="198">
        <f t="shared" si="359"/>
        <v>3513</v>
      </c>
      <c r="DM54" s="198">
        <f t="shared" si="359"/>
        <v>1564</v>
      </c>
      <c r="DN54" s="198">
        <f t="shared" si="359"/>
        <v>52</v>
      </c>
      <c r="DO54" s="198">
        <f t="shared" si="359"/>
        <v>2654</v>
      </c>
      <c r="DP54" s="198">
        <f t="shared" si="359"/>
        <v>13557535</v>
      </c>
      <c r="DQ54" s="198">
        <f t="shared" si="330"/>
        <v>3859</v>
      </c>
      <c r="DR54" s="198">
        <f t="shared" si="331"/>
        <v>8148</v>
      </c>
      <c r="DS54" s="198">
        <f t="shared" si="332"/>
        <v>13039001</v>
      </c>
      <c r="DT54" s="198">
        <f t="shared" si="333"/>
        <v>8337</v>
      </c>
      <c r="DU54" s="198">
        <f t="shared" si="334"/>
        <v>18658</v>
      </c>
      <c r="DV54" s="198">
        <f t="shared" si="335"/>
        <v>310083</v>
      </c>
      <c r="DW54" s="198">
        <f t="shared" si="336"/>
        <v>5963</v>
      </c>
      <c r="DX54" s="198">
        <f t="shared" si="337"/>
        <v>12414</v>
      </c>
      <c r="DY54" s="198">
        <f t="shared" si="338"/>
        <v>19482631</v>
      </c>
      <c r="DZ54" s="198">
        <f t="shared" si="339"/>
        <v>7341</v>
      </c>
      <c r="EA54" s="198">
        <f t="shared" si="340"/>
        <v>17183</v>
      </c>
      <c r="EB54" s="202"/>
      <c r="EC54" s="198">
        <f t="shared" si="341"/>
        <v>1</v>
      </c>
      <c r="ED54" s="199">
        <f t="shared" ref="ED54" si="385">LEFT($B54,4)+IF(EC54&lt;4,1,0)</f>
        <v>2019</v>
      </c>
      <c r="EE54" s="200">
        <f t="shared" ref="EE54" si="386">DATE(LEFT($B54,4)+IF(EC54&lt;4,1,0),EC54,1)</f>
        <v>43466</v>
      </c>
      <c r="EF54" s="196">
        <f t="shared" si="349"/>
        <v>31</v>
      </c>
      <c r="EG54" s="195"/>
      <c r="EH54" s="198">
        <f t="shared" si="360"/>
        <v>95300</v>
      </c>
      <c r="EI54" s="198">
        <f t="shared" si="360"/>
        <v>0</v>
      </c>
      <c r="EJ54" s="198">
        <f t="shared" si="360"/>
        <v>690380</v>
      </c>
      <c r="EK54" s="198">
        <f t="shared" si="360"/>
        <v>3681620</v>
      </c>
      <c r="EL54" s="198">
        <f t="shared" si="360"/>
        <v>5727590</v>
      </c>
      <c r="EM54" s="198">
        <f t="shared" si="360"/>
        <v>5115072</v>
      </c>
      <c r="EN54" s="198">
        <f t="shared" si="360"/>
        <v>173311924</v>
      </c>
      <c r="EO54" s="198">
        <f t="shared" si="360"/>
        <v>203617778</v>
      </c>
      <c r="EP54" s="198">
        <f t="shared" si="360"/>
        <v>17756808</v>
      </c>
      <c r="EQ54" s="198">
        <f t="shared" si="360"/>
        <v>0</v>
      </c>
      <c r="ER54" s="198">
        <f t="shared" si="361"/>
        <v>0</v>
      </c>
      <c r="ES54" s="198">
        <f t="shared" si="361"/>
        <v>0</v>
      </c>
      <c r="ET54" s="198">
        <f t="shared" si="361"/>
        <v>0</v>
      </c>
      <c r="EU54" s="198">
        <f t="shared" si="361"/>
        <v>0</v>
      </c>
      <c r="EV54" s="198">
        <f t="shared" si="361"/>
        <v>0</v>
      </c>
      <c r="EW54" s="198">
        <f t="shared" si="361"/>
        <v>0</v>
      </c>
      <c r="EX54" s="198">
        <f t="shared" si="361"/>
        <v>0</v>
      </c>
      <c r="EY54" s="198">
        <f t="shared" si="361"/>
        <v>0</v>
      </c>
      <c r="EZ54" s="198">
        <f t="shared" si="361"/>
        <v>0</v>
      </c>
      <c r="FA54" s="198">
        <f t="shared" si="361"/>
        <v>0</v>
      </c>
      <c r="FB54" s="198">
        <f t="shared" si="362"/>
        <v>60760</v>
      </c>
      <c r="FC54" s="198">
        <f t="shared" si="362"/>
        <v>273039</v>
      </c>
      <c r="FD54" s="198">
        <f t="shared" si="362"/>
        <v>28623924</v>
      </c>
      <c r="FE54" s="198">
        <f t="shared" si="362"/>
        <v>29180830</v>
      </c>
      <c r="FF54" s="198">
        <f t="shared" si="362"/>
        <v>645528</v>
      </c>
      <c r="FG54" s="198">
        <f t="shared" si="362"/>
        <v>45602786</v>
      </c>
      <c r="FH54" s="191"/>
      <c r="FI54" s="256"/>
      <c r="FJ54" s="256"/>
      <c r="FK54" s="256"/>
      <c r="FL54" s="256"/>
      <c r="FM54" s="256"/>
    </row>
    <row r="55" spans="1:169" s="257" customFormat="1" x14ac:dyDescent="0.2">
      <c r="A55" s="263" t="str">
        <f t="shared" ref="A55" si="387">B55&amp;C55&amp;D55</f>
        <v>2018-19FEBRUARYY63</v>
      </c>
      <c r="B55" s="257" t="str">
        <f t="shared" si="368"/>
        <v>2018-19</v>
      </c>
      <c r="C55" s="257" t="s">
        <v>771</v>
      </c>
      <c r="D55" s="264" t="str">
        <f t="shared" si="350"/>
        <v>Y63</v>
      </c>
      <c r="E55" s="264" t="str">
        <f t="shared" si="350"/>
        <v>North East and Yorkshire</v>
      </c>
      <c r="F55" s="264" t="str">
        <f t="shared" ref="F55" si="388">D55</f>
        <v>Y63</v>
      </c>
      <c r="H55" s="198">
        <f t="shared" si="268"/>
        <v>121747</v>
      </c>
      <c r="I55" s="198">
        <f t="shared" si="268"/>
        <v>86513</v>
      </c>
      <c r="J55" s="198">
        <f t="shared" si="268"/>
        <v>352020</v>
      </c>
      <c r="K55" s="198">
        <f t="shared" si="269"/>
        <v>4</v>
      </c>
      <c r="L55" s="198">
        <f t="shared" si="270"/>
        <v>1</v>
      </c>
      <c r="M55" s="198">
        <f t="shared" si="271"/>
        <v>0</v>
      </c>
      <c r="N55" s="198">
        <f t="shared" si="272"/>
        <v>12</v>
      </c>
      <c r="O55" s="198">
        <f t="shared" si="273"/>
        <v>46</v>
      </c>
      <c r="P55" s="198" t="s">
        <v>717</v>
      </c>
      <c r="Q55" s="198">
        <f t="shared" si="356"/>
        <v>0</v>
      </c>
      <c r="R55" s="198">
        <f t="shared" si="356"/>
        <v>0</v>
      </c>
      <c r="S55" s="198">
        <f t="shared" si="356"/>
        <v>0</v>
      </c>
      <c r="T55" s="198">
        <f t="shared" si="356"/>
        <v>96350</v>
      </c>
      <c r="U55" s="198">
        <f t="shared" si="356"/>
        <v>7240</v>
      </c>
      <c r="V55" s="198">
        <f t="shared" si="356"/>
        <v>5048</v>
      </c>
      <c r="W55" s="198">
        <f t="shared" si="356"/>
        <v>54954</v>
      </c>
      <c r="X55" s="198">
        <f t="shared" si="356"/>
        <v>17912</v>
      </c>
      <c r="Y55" s="198">
        <f t="shared" si="356"/>
        <v>1460</v>
      </c>
      <c r="Z55" s="198">
        <f t="shared" si="356"/>
        <v>2937584</v>
      </c>
      <c r="AA55" s="198">
        <f t="shared" si="275"/>
        <v>406</v>
      </c>
      <c r="AB55" s="198">
        <f t="shared" si="276"/>
        <v>696</v>
      </c>
      <c r="AC55" s="198">
        <f t="shared" si="277"/>
        <v>2593808</v>
      </c>
      <c r="AD55" s="198">
        <f t="shared" si="278"/>
        <v>514</v>
      </c>
      <c r="AE55" s="198">
        <f t="shared" si="279"/>
        <v>921</v>
      </c>
      <c r="AF55" s="198">
        <f t="shared" si="280"/>
        <v>72863601</v>
      </c>
      <c r="AG55" s="198">
        <f t="shared" si="281"/>
        <v>1326</v>
      </c>
      <c r="AH55" s="198">
        <f t="shared" si="282"/>
        <v>2770</v>
      </c>
      <c r="AI55" s="198">
        <f t="shared" si="283"/>
        <v>72394687</v>
      </c>
      <c r="AJ55" s="198">
        <f t="shared" si="284"/>
        <v>4042</v>
      </c>
      <c r="AK55" s="198">
        <f t="shared" si="285"/>
        <v>9844</v>
      </c>
      <c r="AL55" s="198">
        <f t="shared" si="286"/>
        <v>5867015</v>
      </c>
      <c r="AM55" s="198">
        <f t="shared" si="287"/>
        <v>4019</v>
      </c>
      <c r="AN55" s="198">
        <f t="shared" si="288"/>
        <v>9539</v>
      </c>
      <c r="AO55" s="198">
        <f t="shared" si="357"/>
        <v>6385</v>
      </c>
      <c r="AP55" s="198">
        <f t="shared" si="357"/>
        <v>679</v>
      </c>
      <c r="AQ55" s="198">
        <f t="shared" si="357"/>
        <v>1823</v>
      </c>
      <c r="AR55" s="198">
        <f t="shared" si="357"/>
        <v>6742</v>
      </c>
      <c r="AS55" s="198">
        <f t="shared" si="357"/>
        <v>442</v>
      </c>
      <c r="AT55" s="198">
        <f t="shared" si="357"/>
        <v>3441</v>
      </c>
      <c r="AU55" s="198">
        <f t="shared" si="357"/>
        <v>2285</v>
      </c>
      <c r="AV55" s="198">
        <f t="shared" si="357"/>
        <v>57590</v>
      </c>
      <c r="AW55" s="198">
        <f t="shared" si="357"/>
        <v>9378</v>
      </c>
      <c r="AX55" s="198">
        <f t="shared" si="357"/>
        <v>22997</v>
      </c>
      <c r="AY55" s="198">
        <f t="shared" si="358"/>
        <v>89965</v>
      </c>
      <c r="AZ55" s="198">
        <f t="shared" si="358"/>
        <v>14602</v>
      </c>
      <c r="BA55" s="198">
        <f t="shared" si="358"/>
        <v>11547</v>
      </c>
      <c r="BB55" s="198">
        <f t="shared" si="358"/>
        <v>9947</v>
      </c>
      <c r="BC55" s="198">
        <f t="shared" si="358"/>
        <v>7956</v>
      </c>
      <c r="BD55" s="198">
        <f t="shared" si="358"/>
        <v>77590</v>
      </c>
      <c r="BE55" s="198">
        <f t="shared" si="358"/>
        <v>61518</v>
      </c>
      <c r="BF55" s="198">
        <f t="shared" si="358"/>
        <v>30716</v>
      </c>
      <c r="BG55" s="198">
        <f t="shared" si="358"/>
        <v>18992</v>
      </c>
      <c r="BH55" s="198">
        <f t="shared" si="358"/>
        <v>2689</v>
      </c>
      <c r="BI55" s="198">
        <f t="shared" si="358"/>
        <v>1524</v>
      </c>
      <c r="BJ55" s="198">
        <f t="shared" si="358"/>
        <v>0</v>
      </c>
      <c r="BK55" s="198">
        <f t="shared" si="358"/>
        <v>0</v>
      </c>
      <c r="BL55" s="198" t="str">
        <f t="shared" si="291"/>
        <v>-</v>
      </c>
      <c r="BM55" s="198" t="str">
        <f t="shared" si="292"/>
        <v>-</v>
      </c>
      <c r="BN55" s="198">
        <f t="shared" si="293"/>
        <v>0</v>
      </c>
      <c r="BO55" s="198">
        <f t="shared" si="293"/>
        <v>0</v>
      </c>
      <c r="BP55" s="198" t="str">
        <f t="shared" si="294"/>
        <v>-</v>
      </c>
      <c r="BQ55" s="198" t="str">
        <f t="shared" si="295"/>
        <v>-</v>
      </c>
      <c r="BR55" s="198">
        <f t="shared" si="296"/>
        <v>0</v>
      </c>
      <c r="BS55" s="198">
        <f t="shared" si="296"/>
        <v>0</v>
      </c>
      <c r="BT55" s="198" t="str">
        <f t="shared" si="297"/>
        <v>-</v>
      </c>
      <c r="BU55" s="198" t="str">
        <f t="shared" si="298"/>
        <v>-</v>
      </c>
      <c r="BV55" s="198">
        <f t="shared" si="299"/>
        <v>0</v>
      </c>
      <c r="BW55" s="198">
        <f t="shared" si="299"/>
        <v>0</v>
      </c>
      <c r="BX55" s="198" t="str">
        <f t="shared" si="300"/>
        <v>-</v>
      </c>
      <c r="BY55" s="198" t="str">
        <f t="shared" si="301"/>
        <v>-</v>
      </c>
      <c r="BZ55" s="198">
        <f t="shared" si="302"/>
        <v>0</v>
      </c>
      <c r="CA55" s="198">
        <f t="shared" si="302"/>
        <v>0</v>
      </c>
      <c r="CB55" s="198" t="str">
        <f t="shared" si="303"/>
        <v>-</v>
      </c>
      <c r="CC55" s="198" t="str">
        <f t="shared" si="304"/>
        <v>-</v>
      </c>
      <c r="CD55" s="198">
        <f t="shared" si="305"/>
        <v>0</v>
      </c>
      <c r="CE55" s="198">
        <f t="shared" si="305"/>
        <v>0</v>
      </c>
      <c r="CF55" s="198" t="str">
        <f t="shared" si="306"/>
        <v>-</v>
      </c>
      <c r="CG55" s="198" t="str">
        <f t="shared" si="307"/>
        <v>-</v>
      </c>
      <c r="CH55" s="198">
        <f t="shared" si="308"/>
        <v>0</v>
      </c>
      <c r="CI55" s="198">
        <f t="shared" si="308"/>
        <v>0</v>
      </c>
      <c r="CJ55" s="198" t="str">
        <f t="shared" si="309"/>
        <v>-</v>
      </c>
      <c r="CK55" s="198" t="str">
        <f t="shared" si="310"/>
        <v>-</v>
      </c>
      <c r="CL55" s="198">
        <f t="shared" si="311"/>
        <v>0</v>
      </c>
      <c r="CM55" s="198">
        <f t="shared" si="311"/>
        <v>0</v>
      </c>
      <c r="CN55" s="198" t="str">
        <f t="shared" si="312"/>
        <v>-</v>
      </c>
      <c r="CO55" s="198" t="str">
        <f t="shared" si="313"/>
        <v>-</v>
      </c>
      <c r="CP55" s="198">
        <f t="shared" si="314"/>
        <v>0</v>
      </c>
      <c r="CQ55" s="198">
        <f t="shared" si="314"/>
        <v>0</v>
      </c>
      <c r="CR55" s="198" t="str">
        <f t="shared" si="315"/>
        <v>-</v>
      </c>
      <c r="CS55" s="198" t="str">
        <f t="shared" si="316"/>
        <v>-</v>
      </c>
      <c r="CT55" s="198">
        <f t="shared" si="317"/>
        <v>0</v>
      </c>
      <c r="CU55" s="198">
        <f t="shared" si="317"/>
        <v>0</v>
      </c>
      <c r="CV55" s="198" t="str">
        <f t="shared" si="318"/>
        <v>-</v>
      </c>
      <c r="CW55" s="198" t="str">
        <f t="shared" si="319"/>
        <v>-</v>
      </c>
      <c r="CX55" s="198">
        <f t="shared" si="320"/>
        <v>92</v>
      </c>
      <c r="CY55" s="198">
        <f t="shared" si="320"/>
        <v>49374</v>
      </c>
      <c r="CZ55" s="198">
        <f t="shared" si="321"/>
        <v>537</v>
      </c>
      <c r="DA55" s="198">
        <f t="shared" si="322"/>
        <v>764</v>
      </c>
      <c r="DB55" s="198">
        <f t="shared" si="323"/>
        <v>4206</v>
      </c>
      <c r="DC55" s="198">
        <f t="shared" si="323"/>
        <v>126848</v>
      </c>
      <c r="DD55" s="198">
        <f t="shared" si="324"/>
        <v>30</v>
      </c>
      <c r="DE55" s="198">
        <f t="shared" si="325"/>
        <v>55</v>
      </c>
      <c r="DF55" s="198">
        <f t="shared" si="326"/>
        <v>0</v>
      </c>
      <c r="DG55" s="198">
        <f t="shared" si="326"/>
        <v>0</v>
      </c>
      <c r="DH55" s="198" t="str">
        <f t="shared" si="327"/>
        <v>-</v>
      </c>
      <c r="DI55" s="198" t="str">
        <f t="shared" si="328"/>
        <v>-</v>
      </c>
      <c r="DJ55" s="198">
        <f t="shared" si="359"/>
        <v>0</v>
      </c>
      <c r="DK55" s="198">
        <f t="shared" si="359"/>
        <v>9</v>
      </c>
      <c r="DL55" s="198">
        <f t="shared" si="359"/>
        <v>3281</v>
      </c>
      <c r="DM55" s="198">
        <f t="shared" si="359"/>
        <v>1100</v>
      </c>
      <c r="DN55" s="198">
        <f t="shared" si="359"/>
        <v>49</v>
      </c>
      <c r="DO55" s="198">
        <f t="shared" si="359"/>
        <v>2564</v>
      </c>
      <c r="DP55" s="198">
        <f t="shared" si="359"/>
        <v>13338323</v>
      </c>
      <c r="DQ55" s="198">
        <f t="shared" si="330"/>
        <v>4065</v>
      </c>
      <c r="DR55" s="198">
        <f t="shared" si="331"/>
        <v>8650</v>
      </c>
      <c r="DS55" s="198">
        <f t="shared" si="332"/>
        <v>9674568</v>
      </c>
      <c r="DT55" s="198">
        <f t="shared" si="333"/>
        <v>8795</v>
      </c>
      <c r="DU55" s="198">
        <f t="shared" si="334"/>
        <v>20423</v>
      </c>
      <c r="DV55" s="198">
        <f t="shared" si="335"/>
        <v>288679</v>
      </c>
      <c r="DW55" s="198">
        <f t="shared" si="336"/>
        <v>5891</v>
      </c>
      <c r="DX55" s="198">
        <f t="shared" si="337"/>
        <v>11010</v>
      </c>
      <c r="DY55" s="198">
        <f t="shared" si="338"/>
        <v>19034744</v>
      </c>
      <c r="DZ55" s="198">
        <f t="shared" si="339"/>
        <v>7424</v>
      </c>
      <c r="EA55" s="198">
        <f t="shared" si="340"/>
        <v>17459</v>
      </c>
      <c r="EB55" s="202"/>
      <c r="EC55" s="198">
        <f t="shared" si="341"/>
        <v>2</v>
      </c>
      <c r="ED55" s="199">
        <f t="shared" ref="ED55" si="389">LEFT($B55,4)+IF(EC55&lt;4,1,0)</f>
        <v>2019</v>
      </c>
      <c r="EE55" s="200">
        <f t="shared" ref="EE55" si="390">DATE(LEFT($B55,4)+IF(EC55&lt;4,1,0),EC55,1)</f>
        <v>43497</v>
      </c>
      <c r="EF55" s="196">
        <f t="shared" si="349"/>
        <v>28</v>
      </c>
      <c r="EG55" s="195"/>
      <c r="EH55" s="198">
        <f t="shared" si="360"/>
        <v>86513</v>
      </c>
      <c r="EI55" s="198">
        <f t="shared" si="360"/>
        <v>0</v>
      </c>
      <c r="EJ55" s="198">
        <f t="shared" si="360"/>
        <v>1060376</v>
      </c>
      <c r="EK55" s="198">
        <f t="shared" si="360"/>
        <v>4009898</v>
      </c>
      <c r="EL55" s="198">
        <f t="shared" si="360"/>
        <v>5039120</v>
      </c>
      <c r="EM55" s="198">
        <f t="shared" si="360"/>
        <v>4648971</v>
      </c>
      <c r="EN55" s="198">
        <f t="shared" si="360"/>
        <v>152244549</v>
      </c>
      <c r="EO55" s="198">
        <f t="shared" si="360"/>
        <v>176317762</v>
      </c>
      <c r="EP55" s="198">
        <f t="shared" si="360"/>
        <v>13926732</v>
      </c>
      <c r="EQ55" s="198">
        <f t="shared" si="360"/>
        <v>0</v>
      </c>
      <c r="ER55" s="198">
        <f t="shared" si="361"/>
        <v>0</v>
      </c>
      <c r="ES55" s="198">
        <f t="shared" si="361"/>
        <v>0</v>
      </c>
      <c r="ET55" s="198">
        <f t="shared" si="361"/>
        <v>0</v>
      </c>
      <c r="EU55" s="198">
        <f t="shared" si="361"/>
        <v>0</v>
      </c>
      <c r="EV55" s="198">
        <f t="shared" si="361"/>
        <v>0</v>
      </c>
      <c r="EW55" s="198">
        <f t="shared" si="361"/>
        <v>0</v>
      </c>
      <c r="EX55" s="198">
        <f t="shared" si="361"/>
        <v>0</v>
      </c>
      <c r="EY55" s="198">
        <f t="shared" si="361"/>
        <v>0</v>
      </c>
      <c r="EZ55" s="198">
        <f t="shared" si="361"/>
        <v>0</v>
      </c>
      <c r="FA55" s="198">
        <f t="shared" si="361"/>
        <v>0</v>
      </c>
      <c r="FB55" s="198">
        <f t="shared" si="362"/>
        <v>70288</v>
      </c>
      <c r="FC55" s="198">
        <f t="shared" si="362"/>
        <v>231577</v>
      </c>
      <c r="FD55" s="198">
        <f t="shared" si="362"/>
        <v>28380650</v>
      </c>
      <c r="FE55" s="198">
        <f t="shared" si="362"/>
        <v>22465440</v>
      </c>
      <c r="FF55" s="198">
        <f t="shared" si="362"/>
        <v>539490</v>
      </c>
      <c r="FG55" s="198">
        <f t="shared" si="362"/>
        <v>44766028</v>
      </c>
      <c r="FH55" s="191"/>
      <c r="FI55" s="256"/>
      <c r="FJ55" s="256"/>
      <c r="FK55" s="256"/>
      <c r="FL55" s="256"/>
      <c r="FM55" s="256"/>
    </row>
    <row r="56" spans="1:169" s="257" customFormat="1" x14ac:dyDescent="0.2">
      <c r="A56" s="263" t="str">
        <f t="shared" ref="A56" si="391">B56&amp;C56&amp;D56</f>
        <v>2018-19MARCHY63</v>
      </c>
      <c r="B56" s="257" t="str">
        <f t="shared" si="368"/>
        <v>2018-19</v>
      </c>
      <c r="C56" s="257" t="s">
        <v>772</v>
      </c>
      <c r="D56" s="264" t="str">
        <f t="shared" si="350"/>
        <v>Y63</v>
      </c>
      <c r="E56" s="264" t="str">
        <f t="shared" si="350"/>
        <v>North East and Yorkshire</v>
      </c>
      <c r="F56" s="264" t="str">
        <f t="shared" ref="F56" si="392">D56</f>
        <v>Y63</v>
      </c>
      <c r="H56" s="198">
        <f t="shared" si="268"/>
        <v>130148</v>
      </c>
      <c r="I56" s="198">
        <f t="shared" si="268"/>
        <v>92491</v>
      </c>
      <c r="J56" s="198">
        <f t="shared" si="268"/>
        <v>292956</v>
      </c>
      <c r="K56" s="198">
        <f t="shared" si="269"/>
        <v>3</v>
      </c>
      <c r="L56" s="198">
        <f t="shared" si="270"/>
        <v>1</v>
      </c>
      <c r="M56" s="198">
        <f t="shared" si="271"/>
        <v>0</v>
      </c>
      <c r="N56" s="198">
        <f t="shared" si="272"/>
        <v>6</v>
      </c>
      <c r="O56" s="198">
        <f t="shared" si="273"/>
        <v>33</v>
      </c>
      <c r="P56" s="198" t="s">
        <v>717</v>
      </c>
      <c r="Q56" s="198">
        <f t="shared" si="356"/>
        <v>0</v>
      </c>
      <c r="R56" s="198">
        <f t="shared" si="356"/>
        <v>0</v>
      </c>
      <c r="S56" s="198">
        <f t="shared" si="356"/>
        <v>0</v>
      </c>
      <c r="T56" s="198">
        <f t="shared" si="356"/>
        <v>105125</v>
      </c>
      <c r="U56" s="198">
        <f t="shared" si="356"/>
        <v>7735</v>
      </c>
      <c r="V56" s="198">
        <f t="shared" si="356"/>
        <v>5349</v>
      </c>
      <c r="W56" s="198">
        <f t="shared" si="356"/>
        <v>58631</v>
      </c>
      <c r="X56" s="198">
        <f t="shared" si="356"/>
        <v>20721</v>
      </c>
      <c r="Y56" s="198">
        <f t="shared" si="356"/>
        <v>1798</v>
      </c>
      <c r="Z56" s="198">
        <f t="shared" si="356"/>
        <v>3032450</v>
      </c>
      <c r="AA56" s="198">
        <f t="shared" si="275"/>
        <v>392</v>
      </c>
      <c r="AB56" s="198">
        <f t="shared" si="276"/>
        <v>676</v>
      </c>
      <c r="AC56" s="198">
        <f t="shared" si="277"/>
        <v>2618171</v>
      </c>
      <c r="AD56" s="198">
        <f t="shared" si="278"/>
        <v>489</v>
      </c>
      <c r="AE56" s="198">
        <f t="shared" si="279"/>
        <v>898</v>
      </c>
      <c r="AF56" s="198">
        <f t="shared" si="280"/>
        <v>69506134</v>
      </c>
      <c r="AG56" s="198">
        <f t="shared" si="281"/>
        <v>1185</v>
      </c>
      <c r="AH56" s="198">
        <f t="shared" si="282"/>
        <v>2396</v>
      </c>
      <c r="AI56" s="198">
        <f t="shared" si="283"/>
        <v>68290417</v>
      </c>
      <c r="AJ56" s="198">
        <f t="shared" si="284"/>
        <v>3296</v>
      </c>
      <c r="AK56" s="198">
        <f t="shared" si="285"/>
        <v>7933</v>
      </c>
      <c r="AL56" s="198">
        <f t="shared" si="286"/>
        <v>6516843</v>
      </c>
      <c r="AM56" s="198">
        <f t="shared" si="287"/>
        <v>3624</v>
      </c>
      <c r="AN56" s="198">
        <f t="shared" si="288"/>
        <v>9178</v>
      </c>
      <c r="AO56" s="198">
        <f t="shared" si="357"/>
        <v>6218</v>
      </c>
      <c r="AP56" s="198">
        <f t="shared" si="357"/>
        <v>580</v>
      </c>
      <c r="AQ56" s="198">
        <f t="shared" si="357"/>
        <v>1398</v>
      </c>
      <c r="AR56" s="198">
        <f t="shared" si="357"/>
        <v>6733</v>
      </c>
      <c r="AS56" s="198">
        <f t="shared" si="357"/>
        <v>434</v>
      </c>
      <c r="AT56" s="198">
        <f t="shared" si="357"/>
        <v>3806</v>
      </c>
      <c r="AU56" s="198">
        <f t="shared" si="357"/>
        <v>2763</v>
      </c>
      <c r="AV56" s="198">
        <f t="shared" si="357"/>
        <v>62738</v>
      </c>
      <c r="AW56" s="198">
        <f t="shared" si="357"/>
        <v>10723</v>
      </c>
      <c r="AX56" s="198">
        <f t="shared" si="357"/>
        <v>25446</v>
      </c>
      <c r="AY56" s="198">
        <f t="shared" si="358"/>
        <v>98907</v>
      </c>
      <c r="AZ56" s="198">
        <f t="shared" si="358"/>
        <v>15542</v>
      </c>
      <c r="BA56" s="198">
        <f t="shared" si="358"/>
        <v>12279</v>
      </c>
      <c r="BB56" s="198">
        <f t="shared" si="358"/>
        <v>10514</v>
      </c>
      <c r="BC56" s="198">
        <f t="shared" si="358"/>
        <v>8367</v>
      </c>
      <c r="BD56" s="198">
        <f t="shared" si="358"/>
        <v>81621</v>
      </c>
      <c r="BE56" s="198">
        <f t="shared" si="358"/>
        <v>65394</v>
      </c>
      <c r="BF56" s="198">
        <f t="shared" si="358"/>
        <v>34743</v>
      </c>
      <c r="BG56" s="198">
        <f t="shared" si="358"/>
        <v>22072</v>
      </c>
      <c r="BH56" s="198">
        <f t="shared" si="358"/>
        <v>3454</v>
      </c>
      <c r="BI56" s="198">
        <f t="shared" si="358"/>
        <v>1845</v>
      </c>
      <c r="BJ56" s="198">
        <f t="shared" si="358"/>
        <v>0</v>
      </c>
      <c r="BK56" s="198">
        <f t="shared" si="358"/>
        <v>0</v>
      </c>
      <c r="BL56" s="198" t="str">
        <f t="shared" si="291"/>
        <v>-</v>
      </c>
      <c r="BM56" s="198" t="str">
        <f t="shared" si="292"/>
        <v>-</v>
      </c>
      <c r="BN56" s="198">
        <f t="shared" si="293"/>
        <v>0</v>
      </c>
      <c r="BO56" s="198">
        <f t="shared" si="293"/>
        <v>0</v>
      </c>
      <c r="BP56" s="198" t="str">
        <f t="shared" si="294"/>
        <v>-</v>
      </c>
      <c r="BQ56" s="198" t="str">
        <f t="shared" si="295"/>
        <v>-</v>
      </c>
      <c r="BR56" s="198">
        <f t="shared" si="296"/>
        <v>0</v>
      </c>
      <c r="BS56" s="198">
        <f t="shared" si="296"/>
        <v>0</v>
      </c>
      <c r="BT56" s="198" t="str">
        <f t="shared" si="297"/>
        <v>-</v>
      </c>
      <c r="BU56" s="198" t="str">
        <f t="shared" si="298"/>
        <v>-</v>
      </c>
      <c r="BV56" s="198">
        <f t="shared" si="299"/>
        <v>0</v>
      </c>
      <c r="BW56" s="198">
        <f t="shared" si="299"/>
        <v>0</v>
      </c>
      <c r="BX56" s="198" t="str">
        <f t="shared" si="300"/>
        <v>-</v>
      </c>
      <c r="BY56" s="198" t="str">
        <f t="shared" si="301"/>
        <v>-</v>
      </c>
      <c r="BZ56" s="198">
        <f t="shared" si="302"/>
        <v>0</v>
      </c>
      <c r="CA56" s="198">
        <f t="shared" si="302"/>
        <v>0</v>
      </c>
      <c r="CB56" s="198" t="str">
        <f t="shared" si="303"/>
        <v>-</v>
      </c>
      <c r="CC56" s="198" t="str">
        <f t="shared" si="304"/>
        <v>-</v>
      </c>
      <c r="CD56" s="198">
        <f t="shared" si="305"/>
        <v>0</v>
      </c>
      <c r="CE56" s="198">
        <f t="shared" si="305"/>
        <v>0</v>
      </c>
      <c r="CF56" s="198" t="str">
        <f t="shared" si="306"/>
        <v>-</v>
      </c>
      <c r="CG56" s="198" t="str">
        <f t="shared" si="307"/>
        <v>-</v>
      </c>
      <c r="CH56" s="198">
        <f t="shared" si="308"/>
        <v>0</v>
      </c>
      <c r="CI56" s="198">
        <f t="shared" si="308"/>
        <v>0</v>
      </c>
      <c r="CJ56" s="198" t="str">
        <f t="shared" si="309"/>
        <v>-</v>
      </c>
      <c r="CK56" s="198" t="str">
        <f t="shared" si="310"/>
        <v>-</v>
      </c>
      <c r="CL56" s="198">
        <f t="shared" si="311"/>
        <v>0</v>
      </c>
      <c r="CM56" s="198">
        <f t="shared" si="311"/>
        <v>0</v>
      </c>
      <c r="CN56" s="198" t="str">
        <f t="shared" si="312"/>
        <v>-</v>
      </c>
      <c r="CO56" s="198" t="str">
        <f t="shared" si="313"/>
        <v>-</v>
      </c>
      <c r="CP56" s="198">
        <f t="shared" si="314"/>
        <v>0</v>
      </c>
      <c r="CQ56" s="198">
        <f t="shared" si="314"/>
        <v>0</v>
      </c>
      <c r="CR56" s="198" t="str">
        <f t="shared" si="315"/>
        <v>-</v>
      </c>
      <c r="CS56" s="198" t="str">
        <f t="shared" si="316"/>
        <v>-</v>
      </c>
      <c r="CT56" s="198">
        <f t="shared" si="317"/>
        <v>0</v>
      </c>
      <c r="CU56" s="198">
        <f t="shared" si="317"/>
        <v>0</v>
      </c>
      <c r="CV56" s="198" t="str">
        <f t="shared" si="318"/>
        <v>-</v>
      </c>
      <c r="CW56" s="198" t="str">
        <f t="shared" si="319"/>
        <v>-</v>
      </c>
      <c r="CX56" s="198">
        <f t="shared" si="320"/>
        <v>90</v>
      </c>
      <c r="CY56" s="198">
        <f t="shared" si="320"/>
        <v>34747</v>
      </c>
      <c r="CZ56" s="198">
        <f t="shared" si="321"/>
        <v>386</v>
      </c>
      <c r="DA56" s="198">
        <f t="shared" si="322"/>
        <v>702</v>
      </c>
      <c r="DB56" s="198">
        <f t="shared" si="323"/>
        <v>4419</v>
      </c>
      <c r="DC56" s="198">
        <f t="shared" si="323"/>
        <v>122753</v>
      </c>
      <c r="DD56" s="198">
        <f t="shared" si="324"/>
        <v>28</v>
      </c>
      <c r="DE56" s="198">
        <f t="shared" si="325"/>
        <v>50</v>
      </c>
      <c r="DF56" s="198">
        <f t="shared" si="326"/>
        <v>0</v>
      </c>
      <c r="DG56" s="198">
        <f t="shared" si="326"/>
        <v>0</v>
      </c>
      <c r="DH56" s="198" t="str">
        <f t="shared" si="327"/>
        <v>-</v>
      </c>
      <c r="DI56" s="198" t="str">
        <f t="shared" si="328"/>
        <v>-</v>
      </c>
      <c r="DJ56" s="198">
        <f t="shared" si="359"/>
        <v>0</v>
      </c>
      <c r="DK56" s="198">
        <f t="shared" si="359"/>
        <v>25</v>
      </c>
      <c r="DL56" s="198">
        <f t="shared" si="359"/>
        <v>3719</v>
      </c>
      <c r="DM56" s="198">
        <f t="shared" si="359"/>
        <v>957</v>
      </c>
      <c r="DN56" s="198">
        <f t="shared" si="359"/>
        <v>37</v>
      </c>
      <c r="DO56" s="198">
        <f t="shared" si="359"/>
        <v>3126</v>
      </c>
      <c r="DP56" s="198">
        <f t="shared" si="359"/>
        <v>13175426</v>
      </c>
      <c r="DQ56" s="198">
        <f t="shared" si="330"/>
        <v>3543</v>
      </c>
      <c r="DR56" s="198">
        <f t="shared" si="331"/>
        <v>7420</v>
      </c>
      <c r="DS56" s="198">
        <f t="shared" si="332"/>
        <v>6390034</v>
      </c>
      <c r="DT56" s="198">
        <f t="shared" si="333"/>
        <v>6677</v>
      </c>
      <c r="DU56" s="198">
        <f t="shared" si="334"/>
        <v>14410</v>
      </c>
      <c r="DV56" s="198">
        <f t="shared" si="335"/>
        <v>246281</v>
      </c>
      <c r="DW56" s="198">
        <f t="shared" si="336"/>
        <v>6656</v>
      </c>
      <c r="DX56" s="198">
        <f t="shared" si="337"/>
        <v>12563</v>
      </c>
      <c r="DY56" s="198">
        <f t="shared" si="338"/>
        <v>22614714</v>
      </c>
      <c r="DZ56" s="198">
        <f t="shared" si="339"/>
        <v>7234</v>
      </c>
      <c r="EA56" s="198">
        <f t="shared" si="340"/>
        <v>16370</v>
      </c>
      <c r="EB56" s="202"/>
      <c r="EC56" s="198">
        <f t="shared" si="341"/>
        <v>3</v>
      </c>
      <c r="ED56" s="199">
        <f t="shared" ref="ED56" si="393">LEFT($B56,4)+IF(EC56&lt;4,1,0)</f>
        <v>2019</v>
      </c>
      <c r="EE56" s="200">
        <f t="shared" ref="EE56" si="394">DATE(LEFT($B56,4)+IF(EC56&lt;4,1,0),EC56,1)</f>
        <v>43525</v>
      </c>
      <c r="EF56" s="196">
        <f t="shared" si="349"/>
        <v>31</v>
      </c>
      <c r="EG56" s="195"/>
      <c r="EH56" s="198">
        <f t="shared" si="360"/>
        <v>92491</v>
      </c>
      <c r="EI56" s="198">
        <f t="shared" si="360"/>
        <v>0</v>
      </c>
      <c r="EJ56" s="198">
        <f t="shared" si="360"/>
        <v>536991</v>
      </c>
      <c r="EK56" s="198">
        <f t="shared" si="360"/>
        <v>3065998</v>
      </c>
      <c r="EL56" s="198">
        <f t="shared" si="360"/>
        <v>5226775</v>
      </c>
      <c r="EM56" s="198">
        <f t="shared" si="360"/>
        <v>4804903</v>
      </c>
      <c r="EN56" s="198">
        <f t="shared" si="360"/>
        <v>140456303</v>
      </c>
      <c r="EO56" s="198">
        <f t="shared" si="360"/>
        <v>164378432</v>
      </c>
      <c r="EP56" s="198">
        <f t="shared" si="360"/>
        <v>16502057</v>
      </c>
      <c r="EQ56" s="198">
        <f t="shared" si="360"/>
        <v>0</v>
      </c>
      <c r="ER56" s="198">
        <f t="shared" si="361"/>
        <v>0</v>
      </c>
      <c r="ES56" s="198">
        <f t="shared" si="361"/>
        <v>0</v>
      </c>
      <c r="ET56" s="198">
        <f t="shared" si="361"/>
        <v>0</v>
      </c>
      <c r="EU56" s="198">
        <f t="shared" si="361"/>
        <v>0</v>
      </c>
      <c r="EV56" s="198">
        <f t="shared" si="361"/>
        <v>0</v>
      </c>
      <c r="EW56" s="198">
        <f t="shared" si="361"/>
        <v>0</v>
      </c>
      <c r="EX56" s="198">
        <f t="shared" si="361"/>
        <v>0</v>
      </c>
      <c r="EY56" s="198">
        <f t="shared" si="361"/>
        <v>0</v>
      </c>
      <c r="EZ56" s="198">
        <f t="shared" si="361"/>
        <v>0</v>
      </c>
      <c r="FA56" s="198">
        <f t="shared" si="361"/>
        <v>0</v>
      </c>
      <c r="FB56" s="198">
        <f t="shared" si="362"/>
        <v>63180</v>
      </c>
      <c r="FC56" s="198">
        <f t="shared" si="362"/>
        <v>219649</v>
      </c>
      <c r="FD56" s="198">
        <f t="shared" si="362"/>
        <v>27594980</v>
      </c>
      <c r="FE56" s="198">
        <f t="shared" si="362"/>
        <v>13790215</v>
      </c>
      <c r="FF56" s="198">
        <f t="shared" si="362"/>
        <v>464831</v>
      </c>
      <c r="FG56" s="198">
        <f t="shared" si="362"/>
        <v>51171082</v>
      </c>
      <c r="FH56" s="191"/>
      <c r="FI56" s="256"/>
      <c r="FJ56" s="256"/>
      <c r="FK56" s="256"/>
      <c r="FL56" s="256"/>
      <c r="FM56" s="256"/>
    </row>
    <row r="57" spans="1:169" s="257" customFormat="1" x14ac:dyDescent="0.2">
      <c r="A57" s="263" t="str">
        <f t="shared" ref="A57" si="395">B57&amp;C57&amp;D57</f>
        <v>2019-20APRILY63</v>
      </c>
      <c r="B57" s="257" t="str">
        <f t="shared" si="368"/>
        <v>2019-20</v>
      </c>
      <c r="C57" s="257" t="s">
        <v>774</v>
      </c>
      <c r="D57" s="264" t="str">
        <f t="shared" si="350"/>
        <v>Y63</v>
      </c>
      <c r="E57" s="264" t="str">
        <f t="shared" si="350"/>
        <v>North East and Yorkshire</v>
      </c>
      <c r="F57" s="264" t="str">
        <f t="shared" ref="F57" si="396">D57</f>
        <v>Y63</v>
      </c>
      <c r="H57" s="198">
        <f t="shared" si="268"/>
        <v>138397</v>
      </c>
      <c r="I57" s="198">
        <f t="shared" si="268"/>
        <v>92135</v>
      </c>
      <c r="J57" s="198">
        <f t="shared" si="268"/>
        <v>279974</v>
      </c>
      <c r="K57" s="198">
        <f t="shared" si="269"/>
        <v>3</v>
      </c>
      <c r="L57" s="198">
        <f t="shared" si="270"/>
        <v>1</v>
      </c>
      <c r="M57" s="198">
        <f t="shared" si="271"/>
        <v>4</v>
      </c>
      <c r="N57" s="198">
        <f t="shared" si="272"/>
        <v>9</v>
      </c>
      <c r="O57" s="198">
        <f t="shared" si="273"/>
        <v>49</v>
      </c>
      <c r="P57" s="198" t="s">
        <v>717</v>
      </c>
      <c r="Q57" s="198">
        <f t="shared" ref="Q57:Z66" si="397">SUMIFS(Q$255:Q$1524,$B$255:$B$1524,$B57,$C$255:$C$1524,$C57,$D$255:$D$1524,$D57)</f>
        <v>0</v>
      </c>
      <c r="R57" s="198">
        <f t="shared" si="397"/>
        <v>0</v>
      </c>
      <c r="S57" s="198">
        <f t="shared" si="397"/>
        <v>0</v>
      </c>
      <c r="T57" s="198">
        <f t="shared" si="397"/>
        <v>100223</v>
      </c>
      <c r="U57" s="198">
        <f t="shared" si="397"/>
        <v>7557</v>
      </c>
      <c r="V57" s="198">
        <f t="shared" si="397"/>
        <v>5244</v>
      </c>
      <c r="W57" s="198">
        <f t="shared" si="397"/>
        <v>57253</v>
      </c>
      <c r="X57" s="198">
        <f t="shared" si="397"/>
        <v>19239</v>
      </c>
      <c r="Y57" s="198">
        <f t="shared" si="397"/>
        <v>1740</v>
      </c>
      <c r="Z57" s="198">
        <f t="shared" si="397"/>
        <v>3059584</v>
      </c>
      <c r="AA57" s="198">
        <f t="shared" si="275"/>
        <v>405</v>
      </c>
      <c r="AB57" s="198">
        <f t="shared" si="276"/>
        <v>698</v>
      </c>
      <c r="AC57" s="198">
        <f t="shared" si="277"/>
        <v>2663321</v>
      </c>
      <c r="AD57" s="198">
        <f t="shared" si="278"/>
        <v>508</v>
      </c>
      <c r="AE57" s="198">
        <f t="shared" si="279"/>
        <v>931</v>
      </c>
      <c r="AF57" s="198">
        <f t="shared" si="280"/>
        <v>75319003</v>
      </c>
      <c r="AG57" s="198">
        <f t="shared" si="281"/>
        <v>1316</v>
      </c>
      <c r="AH57" s="198">
        <f t="shared" si="282"/>
        <v>2727</v>
      </c>
      <c r="AI57" s="198">
        <f t="shared" si="283"/>
        <v>72075296</v>
      </c>
      <c r="AJ57" s="198">
        <f t="shared" si="284"/>
        <v>3746</v>
      </c>
      <c r="AK57" s="198">
        <f t="shared" si="285"/>
        <v>9483</v>
      </c>
      <c r="AL57" s="198">
        <f t="shared" si="286"/>
        <v>6464823</v>
      </c>
      <c r="AM57" s="198">
        <f t="shared" si="287"/>
        <v>3715</v>
      </c>
      <c r="AN57" s="198">
        <f t="shared" si="288"/>
        <v>9105</v>
      </c>
      <c r="AO57" s="198">
        <f t="shared" ref="AO57:AX66" si="398">SUMIFS(AO$255:AO$1524,$B$255:$B$1524,$B57,$C$255:$C$1524,$C57,$D$255:$D$1524,$D57)</f>
        <v>6031</v>
      </c>
      <c r="AP57" s="198">
        <f t="shared" si="398"/>
        <v>685</v>
      </c>
      <c r="AQ57" s="198">
        <f t="shared" si="398"/>
        <v>1407</v>
      </c>
      <c r="AR57" s="198">
        <f t="shared" si="398"/>
        <v>7140</v>
      </c>
      <c r="AS57" s="198">
        <f t="shared" si="398"/>
        <v>499</v>
      </c>
      <c r="AT57" s="198">
        <f t="shared" si="398"/>
        <v>3440</v>
      </c>
      <c r="AU57" s="198">
        <f t="shared" si="398"/>
        <v>2419</v>
      </c>
      <c r="AV57" s="198">
        <f t="shared" si="398"/>
        <v>59727</v>
      </c>
      <c r="AW57" s="198">
        <f t="shared" si="398"/>
        <v>10040</v>
      </c>
      <c r="AX57" s="198">
        <f t="shared" si="398"/>
        <v>24425</v>
      </c>
      <c r="AY57" s="198">
        <f t="shared" ref="AY57:BK66" si="399">SUMIFS(AY$255:AY$1524,$B$255:$B$1524,$B57,$C$255:$C$1524,$C57,$D$255:$D$1524,$D57)</f>
        <v>94192</v>
      </c>
      <c r="AZ57" s="198">
        <f t="shared" si="399"/>
        <v>14526</v>
      </c>
      <c r="BA57" s="198">
        <f t="shared" si="399"/>
        <v>11640</v>
      </c>
      <c r="BB57" s="198">
        <f t="shared" si="399"/>
        <v>9415</v>
      </c>
      <c r="BC57" s="198">
        <f t="shared" si="399"/>
        <v>7643</v>
      </c>
      <c r="BD57" s="198">
        <f t="shared" si="399"/>
        <v>76951</v>
      </c>
      <c r="BE57" s="198">
        <f t="shared" si="399"/>
        <v>63438</v>
      </c>
      <c r="BF57" s="198">
        <f t="shared" si="399"/>
        <v>33776</v>
      </c>
      <c r="BG57" s="198">
        <f t="shared" si="399"/>
        <v>23843</v>
      </c>
      <c r="BH57" s="198">
        <f t="shared" si="399"/>
        <v>2611</v>
      </c>
      <c r="BI57" s="198">
        <f t="shared" si="399"/>
        <v>1814</v>
      </c>
      <c r="BJ57" s="198">
        <f t="shared" si="399"/>
        <v>0</v>
      </c>
      <c r="BK57" s="198">
        <f t="shared" si="399"/>
        <v>0</v>
      </c>
      <c r="BL57" s="198" t="str">
        <f t="shared" si="291"/>
        <v>-</v>
      </c>
      <c r="BM57" s="198" t="str">
        <f t="shared" si="292"/>
        <v>-</v>
      </c>
      <c r="BN57" s="198">
        <f t="shared" si="293"/>
        <v>0</v>
      </c>
      <c r="BO57" s="198">
        <f t="shared" si="293"/>
        <v>0</v>
      </c>
      <c r="BP57" s="198" t="str">
        <f t="shared" si="294"/>
        <v>-</v>
      </c>
      <c r="BQ57" s="198" t="str">
        <f t="shared" si="295"/>
        <v>-</v>
      </c>
      <c r="BR57" s="198">
        <f t="shared" si="296"/>
        <v>0</v>
      </c>
      <c r="BS57" s="198">
        <f t="shared" si="296"/>
        <v>0</v>
      </c>
      <c r="BT57" s="198" t="str">
        <f t="shared" si="297"/>
        <v>-</v>
      </c>
      <c r="BU57" s="198" t="str">
        <f t="shared" si="298"/>
        <v>-</v>
      </c>
      <c r="BV57" s="198">
        <f t="shared" si="299"/>
        <v>0</v>
      </c>
      <c r="BW57" s="198">
        <f t="shared" si="299"/>
        <v>0</v>
      </c>
      <c r="BX57" s="198" t="str">
        <f t="shared" si="300"/>
        <v>-</v>
      </c>
      <c r="BY57" s="198" t="str">
        <f t="shared" si="301"/>
        <v>-</v>
      </c>
      <c r="BZ57" s="198">
        <f t="shared" si="302"/>
        <v>0</v>
      </c>
      <c r="CA57" s="198">
        <f t="shared" si="302"/>
        <v>0</v>
      </c>
      <c r="CB57" s="198" t="str">
        <f t="shared" si="303"/>
        <v>-</v>
      </c>
      <c r="CC57" s="198" t="str">
        <f t="shared" si="304"/>
        <v>-</v>
      </c>
      <c r="CD57" s="198">
        <f t="shared" si="305"/>
        <v>0</v>
      </c>
      <c r="CE57" s="198">
        <f t="shared" si="305"/>
        <v>0</v>
      </c>
      <c r="CF57" s="198" t="str">
        <f t="shared" si="306"/>
        <v>-</v>
      </c>
      <c r="CG57" s="198" t="str">
        <f t="shared" si="307"/>
        <v>-</v>
      </c>
      <c r="CH57" s="198">
        <f t="shared" si="308"/>
        <v>0</v>
      </c>
      <c r="CI57" s="198">
        <f t="shared" si="308"/>
        <v>0</v>
      </c>
      <c r="CJ57" s="198" t="str">
        <f t="shared" si="309"/>
        <v>-</v>
      </c>
      <c r="CK57" s="198" t="str">
        <f t="shared" si="310"/>
        <v>-</v>
      </c>
      <c r="CL57" s="198">
        <f t="shared" si="311"/>
        <v>0</v>
      </c>
      <c r="CM57" s="198">
        <f t="shared" si="311"/>
        <v>0</v>
      </c>
      <c r="CN57" s="198" t="str">
        <f t="shared" si="312"/>
        <v>-</v>
      </c>
      <c r="CO57" s="198" t="str">
        <f t="shared" si="313"/>
        <v>-</v>
      </c>
      <c r="CP57" s="198">
        <f t="shared" si="314"/>
        <v>0</v>
      </c>
      <c r="CQ57" s="198">
        <f t="shared" si="314"/>
        <v>0</v>
      </c>
      <c r="CR57" s="198" t="str">
        <f t="shared" si="315"/>
        <v>-</v>
      </c>
      <c r="CS57" s="198" t="str">
        <f t="shared" si="316"/>
        <v>-</v>
      </c>
      <c r="CT57" s="198">
        <f t="shared" si="317"/>
        <v>0</v>
      </c>
      <c r="CU57" s="198">
        <f t="shared" si="317"/>
        <v>0</v>
      </c>
      <c r="CV57" s="198" t="str">
        <f t="shared" si="318"/>
        <v>-</v>
      </c>
      <c r="CW57" s="198" t="str">
        <f t="shared" si="319"/>
        <v>-</v>
      </c>
      <c r="CX57" s="198">
        <f t="shared" si="320"/>
        <v>64</v>
      </c>
      <c r="CY57" s="198">
        <f t="shared" si="320"/>
        <v>25898</v>
      </c>
      <c r="CZ57" s="198">
        <f t="shared" si="321"/>
        <v>405</v>
      </c>
      <c r="DA57" s="198">
        <f t="shared" si="322"/>
        <v>663</v>
      </c>
      <c r="DB57" s="198">
        <f t="shared" si="323"/>
        <v>4853</v>
      </c>
      <c r="DC57" s="198">
        <f t="shared" si="323"/>
        <v>147210</v>
      </c>
      <c r="DD57" s="198">
        <f t="shared" si="324"/>
        <v>30</v>
      </c>
      <c r="DE57" s="198">
        <f t="shared" si="325"/>
        <v>54</v>
      </c>
      <c r="DF57" s="198">
        <f t="shared" si="326"/>
        <v>43</v>
      </c>
      <c r="DG57" s="198">
        <f t="shared" si="326"/>
        <v>54310</v>
      </c>
      <c r="DH57" s="198">
        <f t="shared" si="327"/>
        <v>1263</v>
      </c>
      <c r="DI57" s="198">
        <f t="shared" si="328"/>
        <v>2414</v>
      </c>
      <c r="DJ57" s="198">
        <f t="shared" ref="DJ57:DP62" si="400">SUMIFS(DJ$255:DJ$1524,$B$255:$B$1524,$B57,$C$255:$C$1524,$C57,$D$255:$D$1524,$D57)</f>
        <v>37</v>
      </c>
      <c r="DK57" s="198">
        <f t="shared" si="400"/>
        <v>20</v>
      </c>
      <c r="DL57" s="198">
        <f t="shared" si="400"/>
        <v>3703</v>
      </c>
      <c r="DM57" s="198">
        <f t="shared" si="400"/>
        <v>1154</v>
      </c>
      <c r="DN57" s="198">
        <f t="shared" si="400"/>
        <v>44</v>
      </c>
      <c r="DO57" s="198">
        <f t="shared" si="400"/>
        <v>3445</v>
      </c>
      <c r="DP57" s="198">
        <f t="shared" si="400"/>
        <v>16096403</v>
      </c>
      <c r="DQ57" s="198">
        <f t="shared" si="330"/>
        <v>4347</v>
      </c>
      <c r="DR57" s="198">
        <f t="shared" si="331"/>
        <v>9073</v>
      </c>
      <c r="DS57" s="198">
        <f t="shared" si="332"/>
        <v>7820562</v>
      </c>
      <c r="DT57" s="198">
        <f t="shared" si="333"/>
        <v>6777</v>
      </c>
      <c r="DU57" s="198">
        <f t="shared" si="334"/>
        <v>13720</v>
      </c>
      <c r="DV57" s="198">
        <f t="shared" si="335"/>
        <v>294505</v>
      </c>
      <c r="DW57" s="198">
        <f t="shared" si="336"/>
        <v>6693</v>
      </c>
      <c r="DX57" s="198">
        <f t="shared" si="337"/>
        <v>11480</v>
      </c>
      <c r="DY57" s="198">
        <f t="shared" si="338"/>
        <v>29925199</v>
      </c>
      <c r="DZ57" s="198">
        <f t="shared" si="339"/>
        <v>8687</v>
      </c>
      <c r="EA57" s="198">
        <f t="shared" si="340"/>
        <v>18685</v>
      </c>
      <c r="EB57" s="202"/>
      <c r="EC57" s="198">
        <f t="shared" si="341"/>
        <v>4</v>
      </c>
      <c r="ED57" s="199">
        <f t="shared" ref="ED57" si="401">LEFT($B57,4)+IF(EC57&lt;4,1,0)</f>
        <v>2019</v>
      </c>
      <c r="EE57" s="200">
        <f t="shared" ref="EE57" si="402">DATE(LEFT($B57,4)+IF(EC57&lt;4,1,0),EC57,1)</f>
        <v>43556</v>
      </c>
      <c r="EF57" s="196">
        <f t="shared" si="349"/>
        <v>30</v>
      </c>
      <c r="EG57" s="195"/>
      <c r="EH57" s="198">
        <f t="shared" ref="EH57:EQ66" si="403">SUMIFS(EH$255:EH$1524,$B$255:$B$1524,$B57,$C$255:$C$1524,$C57,$D$255:$D$1524,$D57)</f>
        <v>92135</v>
      </c>
      <c r="EI57" s="198">
        <f t="shared" si="403"/>
        <v>341783</v>
      </c>
      <c r="EJ57" s="198">
        <f t="shared" si="403"/>
        <v>836630</v>
      </c>
      <c r="EK57" s="198">
        <f t="shared" si="403"/>
        <v>4477477</v>
      </c>
      <c r="EL57" s="198">
        <f t="shared" si="403"/>
        <v>5277042</v>
      </c>
      <c r="EM57" s="198">
        <f t="shared" si="403"/>
        <v>4879776</v>
      </c>
      <c r="EN57" s="198">
        <f t="shared" si="403"/>
        <v>156150432</v>
      </c>
      <c r="EO57" s="198">
        <f t="shared" si="403"/>
        <v>182439987</v>
      </c>
      <c r="EP57" s="198">
        <f t="shared" si="403"/>
        <v>15842926</v>
      </c>
      <c r="EQ57" s="198">
        <f t="shared" si="403"/>
        <v>0</v>
      </c>
      <c r="ER57" s="198">
        <f t="shared" ref="ER57:FA66" si="404">SUMIFS(ER$255:ER$1524,$B$255:$B$1524,$B57,$C$255:$C$1524,$C57,$D$255:$D$1524,$D57)</f>
        <v>0</v>
      </c>
      <c r="ES57" s="198">
        <f t="shared" si="404"/>
        <v>0</v>
      </c>
      <c r="ET57" s="198">
        <f t="shared" si="404"/>
        <v>0</v>
      </c>
      <c r="EU57" s="198">
        <f t="shared" si="404"/>
        <v>0</v>
      </c>
      <c r="EV57" s="198">
        <f t="shared" si="404"/>
        <v>0</v>
      </c>
      <c r="EW57" s="198">
        <f t="shared" si="404"/>
        <v>0</v>
      </c>
      <c r="EX57" s="198">
        <f t="shared" si="404"/>
        <v>0</v>
      </c>
      <c r="EY57" s="198">
        <f t="shared" si="404"/>
        <v>0</v>
      </c>
      <c r="EZ57" s="198">
        <f t="shared" si="404"/>
        <v>0</v>
      </c>
      <c r="FA57" s="198">
        <f t="shared" si="404"/>
        <v>103802</v>
      </c>
      <c r="FB57" s="198">
        <f t="shared" ref="FB57:FG66" si="405">SUMIFS(FB$255:FB$1524,$B$255:$B$1524,$B57,$C$255:$C$1524,$C57,$D$255:$D$1524,$D57)</f>
        <v>42432</v>
      </c>
      <c r="FC57" s="198">
        <f t="shared" si="405"/>
        <v>261592</v>
      </c>
      <c r="FD57" s="198">
        <f t="shared" si="405"/>
        <v>33597319</v>
      </c>
      <c r="FE57" s="198">
        <f t="shared" si="405"/>
        <v>15833013</v>
      </c>
      <c r="FF57" s="198">
        <f t="shared" si="405"/>
        <v>505120</v>
      </c>
      <c r="FG57" s="198">
        <f t="shared" si="405"/>
        <v>64369844</v>
      </c>
      <c r="FH57" s="191"/>
      <c r="FI57" s="256"/>
      <c r="FJ57" s="256"/>
      <c r="FK57" s="256"/>
      <c r="FL57" s="256"/>
      <c r="FM57" s="256"/>
    </row>
    <row r="58" spans="1:169" s="257" customFormat="1" x14ac:dyDescent="0.2">
      <c r="A58" s="263" t="str">
        <f t="shared" ref="A58" si="406">B58&amp;C58&amp;D58</f>
        <v>2019-20MAYY63</v>
      </c>
      <c r="B58" s="257" t="str">
        <f t="shared" si="368"/>
        <v>2019-20</v>
      </c>
      <c r="C58" s="257" t="s">
        <v>812</v>
      </c>
      <c r="D58" s="264" t="str">
        <f t="shared" si="350"/>
        <v>Y63</v>
      </c>
      <c r="E58" s="264" t="str">
        <f t="shared" si="350"/>
        <v>North East and Yorkshire</v>
      </c>
      <c r="F58" s="264" t="str">
        <f t="shared" ref="F58" si="407">D58</f>
        <v>Y63</v>
      </c>
      <c r="H58" s="198">
        <f t="shared" si="268"/>
        <v>141625</v>
      </c>
      <c r="I58" s="198">
        <f t="shared" si="268"/>
        <v>93337</v>
      </c>
      <c r="J58" s="198">
        <f t="shared" si="268"/>
        <v>208542</v>
      </c>
      <c r="K58" s="198">
        <f t="shared" si="269"/>
        <v>2</v>
      </c>
      <c r="L58" s="198">
        <f t="shared" si="270"/>
        <v>1</v>
      </c>
      <c r="M58" s="198">
        <f t="shared" si="271"/>
        <v>3</v>
      </c>
      <c r="N58" s="198">
        <f t="shared" si="272"/>
        <v>5</v>
      </c>
      <c r="O58" s="198">
        <f t="shared" si="273"/>
        <v>34</v>
      </c>
      <c r="P58" s="198" t="s">
        <v>717</v>
      </c>
      <c r="Q58" s="198">
        <f t="shared" si="397"/>
        <v>0</v>
      </c>
      <c r="R58" s="198">
        <f t="shared" si="397"/>
        <v>0</v>
      </c>
      <c r="S58" s="198">
        <f t="shared" si="397"/>
        <v>0</v>
      </c>
      <c r="T58" s="198">
        <f t="shared" si="397"/>
        <v>103753</v>
      </c>
      <c r="U58" s="198">
        <f t="shared" si="397"/>
        <v>7764</v>
      </c>
      <c r="V58" s="198">
        <f t="shared" si="397"/>
        <v>5426</v>
      </c>
      <c r="W58" s="198">
        <f t="shared" si="397"/>
        <v>58003</v>
      </c>
      <c r="X58" s="198">
        <f t="shared" si="397"/>
        <v>20015</v>
      </c>
      <c r="Y58" s="198">
        <f t="shared" si="397"/>
        <v>2819</v>
      </c>
      <c r="Z58" s="198">
        <f t="shared" si="397"/>
        <v>3079248</v>
      </c>
      <c r="AA58" s="198">
        <f t="shared" si="275"/>
        <v>397</v>
      </c>
      <c r="AB58" s="198">
        <f t="shared" si="276"/>
        <v>689</v>
      </c>
      <c r="AC58" s="198">
        <f t="shared" si="277"/>
        <v>2660031</v>
      </c>
      <c r="AD58" s="198">
        <f t="shared" si="278"/>
        <v>490</v>
      </c>
      <c r="AE58" s="198">
        <f t="shared" si="279"/>
        <v>886</v>
      </c>
      <c r="AF58" s="198">
        <f t="shared" si="280"/>
        <v>73054564</v>
      </c>
      <c r="AG58" s="198">
        <f t="shared" si="281"/>
        <v>1259</v>
      </c>
      <c r="AH58" s="198">
        <f t="shared" si="282"/>
        <v>2600</v>
      </c>
      <c r="AI58" s="198">
        <f t="shared" si="283"/>
        <v>71161054</v>
      </c>
      <c r="AJ58" s="198">
        <f t="shared" si="284"/>
        <v>3555</v>
      </c>
      <c r="AK58" s="198">
        <f t="shared" si="285"/>
        <v>8657</v>
      </c>
      <c r="AL58" s="198">
        <f t="shared" si="286"/>
        <v>9575173</v>
      </c>
      <c r="AM58" s="198">
        <f t="shared" si="287"/>
        <v>3397</v>
      </c>
      <c r="AN58" s="198">
        <f t="shared" si="288"/>
        <v>7914</v>
      </c>
      <c r="AO58" s="198">
        <f t="shared" si="398"/>
        <v>6280</v>
      </c>
      <c r="AP58" s="198">
        <f t="shared" si="398"/>
        <v>847</v>
      </c>
      <c r="AQ58" s="198">
        <f t="shared" si="398"/>
        <v>1434</v>
      </c>
      <c r="AR58" s="198">
        <f t="shared" si="398"/>
        <v>7461</v>
      </c>
      <c r="AS58" s="198">
        <f t="shared" si="398"/>
        <v>452</v>
      </c>
      <c r="AT58" s="198">
        <f t="shared" si="398"/>
        <v>3547</v>
      </c>
      <c r="AU58" s="198">
        <f t="shared" si="398"/>
        <v>1721</v>
      </c>
      <c r="AV58" s="198">
        <f t="shared" si="398"/>
        <v>62082</v>
      </c>
      <c r="AW58" s="198">
        <f t="shared" si="398"/>
        <v>10126</v>
      </c>
      <c r="AX58" s="198">
        <f t="shared" si="398"/>
        <v>25265</v>
      </c>
      <c r="AY58" s="198">
        <f t="shared" si="399"/>
        <v>97473</v>
      </c>
      <c r="AZ58" s="198">
        <f t="shared" si="399"/>
        <v>14605</v>
      </c>
      <c r="BA58" s="198">
        <f t="shared" si="399"/>
        <v>11824</v>
      </c>
      <c r="BB58" s="198">
        <f t="shared" si="399"/>
        <v>10074</v>
      </c>
      <c r="BC58" s="198">
        <f t="shared" si="399"/>
        <v>8276</v>
      </c>
      <c r="BD58" s="198">
        <f t="shared" si="399"/>
        <v>76818</v>
      </c>
      <c r="BE58" s="198">
        <f t="shared" si="399"/>
        <v>63966</v>
      </c>
      <c r="BF58" s="198">
        <f t="shared" si="399"/>
        <v>31904</v>
      </c>
      <c r="BG58" s="198">
        <f t="shared" si="399"/>
        <v>20715</v>
      </c>
      <c r="BH58" s="198">
        <f t="shared" si="399"/>
        <v>4206</v>
      </c>
      <c r="BI58" s="198">
        <f t="shared" si="399"/>
        <v>2955</v>
      </c>
      <c r="BJ58" s="198">
        <f t="shared" si="399"/>
        <v>0</v>
      </c>
      <c r="BK58" s="198">
        <f t="shared" si="399"/>
        <v>0</v>
      </c>
      <c r="BL58" s="198" t="str">
        <f t="shared" si="291"/>
        <v>-</v>
      </c>
      <c r="BM58" s="198" t="str">
        <f t="shared" si="292"/>
        <v>-</v>
      </c>
      <c r="BN58" s="198">
        <f t="shared" si="293"/>
        <v>0</v>
      </c>
      <c r="BO58" s="198">
        <f t="shared" si="293"/>
        <v>0</v>
      </c>
      <c r="BP58" s="198" t="str">
        <f t="shared" si="294"/>
        <v>-</v>
      </c>
      <c r="BQ58" s="198" t="str">
        <f t="shared" si="295"/>
        <v>-</v>
      </c>
      <c r="BR58" s="198">
        <f t="shared" si="296"/>
        <v>0</v>
      </c>
      <c r="BS58" s="198">
        <f t="shared" si="296"/>
        <v>0</v>
      </c>
      <c r="BT58" s="198" t="str">
        <f t="shared" si="297"/>
        <v>-</v>
      </c>
      <c r="BU58" s="198" t="str">
        <f t="shared" si="298"/>
        <v>-</v>
      </c>
      <c r="BV58" s="198">
        <f t="shared" si="299"/>
        <v>0</v>
      </c>
      <c r="BW58" s="198">
        <f t="shared" si="299"/>
        <v>0</v>
      </c>
      <c r="BX58" s="198" t="str">
        <f t="shared" si="300"/>
        <v>-</v>
      </c>
      <c r="BY58" s="198" t="str">
        <f t="shared" si="301"/>
        <v>-</v>
      </c>
      <c r="BZ58" s="198">
        <f t="shared" si="302"/>
        <v>0</v>
      </c>
      <c r="CA58" s="198">
        <f t="shared" si="302"/>
        <v>0</v>
      </c>
      <c r="CB58" s="198" t="str">
        <f t="shared" si="303"/>
        <v>-</v>
      </c>
      <c r="CC58" s="198" t="str">
        <f t="shared" si="304"/>
        <v>-</v>
      </c>
      <c r="CD58" s="198">
        <f t="shared" si="305"/>
        <v>0</v>
      </c>
      <c r="CE58" s="198">
        <f t="shared" si="305"/>
        <v>0</v>
      </c>
      <c r="CF58" s="198" t="str">
        <f t="shared" si="306"/>
        <v>-</v>
      </c>
      <c r="CG58" s="198" t="str">
        <f t="shared" si="307"/>
        <v>-</v>
      </c>
      <c r="CH58" s="198">
        <f t="shared" si="308"/>
        <v>0</v>
      </c>
      <c r="CI58" s="198">
        <f t="shared" si="308"/>
        <v>0</v>
      </c>
      <c r="CJ58" s="198" t="str">
        <f t="shared" si="309"/>
        <v>-</v>
      </c>
      <c r="CK58" s="198" t="str">
        <f t="shared" si="310"/>
        <v>-</v>
      </c>
      <c r="CL58" s="198">
        <f t="shared" si="311"/>
        <v>0</v>
      </c>
      <c r="CM58" s="198">
        <f t="shared" si="311"/>
        <v>0</v>
      </c>
      <c r="CN58" s="198" t="str">
        <f t="shared" si="312"/>
        <v>-</v>
      </c>
      <c r="CO58" s="198" t="str">
        <f t="shared" si="313"/>
        <v>-</v>
      </c>
      <c r="CP58" s="198">
        <f t="shared" si="314"/>
        <v>0</v>
      </c>
      <c r="CQ58" s="198">
        <f t="shared" si="314"/>
        <v>0</v>
      </c>
      <c r="CR58" s="198" t="str">
        <f t="shared" si="315"/>
        <v>-</v>
      </c>
      <c r="CS58" s="198" t="str">
        <f t="shared" si="316"/>
        <v>-</v>
      </c>
      <c r="CT58" s="198">
        <f t="shared" si="317"/>
        <v>0</v>
      </c>
      <c r="CU58" s="198">
        <f t="shared" si="317"/>
        <v>0</v>
      </c>
      <c r="CV58" s="198" t="str">
        <f t="shared" si="318"/>
        <v>-</v>
      </c>
      <c r="CW58" s="198" t="str">
        <f t="shared" si="319"/>
        <v>-</v>
      </c>
      <c r="CX58" s="198">
        <f t="shared" si="320"/>
        <v>52</v>
      </c>
      <c r="CY58" s="198">
        <f t="shared" si="320"/>
        <v>18857</v>
      </c>
      <c r="CZ58" s="198">
        <f t="shared" si="321"/>
        <v>363</v>
      </c>
      <c r="DA58" s="198">
        <f t="shared" si="322"/>
        <v>667</v>
      </c>
      <c r="DB58" s="198">
        <f t="shared" si="323"/>
        <v>4851</v>
      </c>
      <c r="DC58" s="198">
        <f t="shared" si="323"/>
        <v>140769</v>
      </c>
      <c r="DD58" s="198">
        <f t="shared" si="324"/>
        <v>29</v>
      </c>
      <c r="DE58" s="198">
        <f t="shared" si="325"/>
        <v>51</v>
      </c>
      <c r="DF58" s="198">
        <f t="shared" si="326"/>
        <v>50</v>
      </c>
      <c r="DG58" s="198">
        <f t="shared" si="326"/>
        <v>71418</v>
      </c>
      <c r="DH58" s="198">
        <f t="shared" si="327"/>
        <v>1428</v>
      </c>
      <c r="DI58" s="198">
        <f t="shared" si="328"/>
        <v>2992</v>
      </c>
      <c r="DJ58" s="198">
        <f t="shared" si="400"/>
        <v>41</v>
      </c>
      <c r="DK58" s="198">
        <f t="shared" si="400"/>
        <v>26</v>
      </c>
      <c r="DL58" s="198">
        <f t="shared" si="400"/>
        <v>3842</v>
      </c>
      <c r="DM58" s="198">
        <f t="shared" si="400"/>
        <v>1251</v>
      </c>
      <c r="DN58" s="198">
        <f t="shared" si="400"/>
        <v>21</v>
      </c>
      <c r="DO58" s="198">
        <f t="shared" si="400"/>
        <v>3679</v>
      </c>
      <c r="DP58" s="198">
        <f t="shared" si="400"/>
        <v>15481068</v>
      </c>
      <c r="DQ58" s="198">
        <f t="shared" si="330"/>
        <v>4029</v>
      </c>
      <c r="DR58" s="198">
        <f t="shared" si="331"/>
        <v>8635</v>
      </c>
      <c r="DS58" s="198">
        <f t="shared" si="332"/>
        <v>8189842</v>
      </c>
      <c r="DT58" s="198">
        <f t="shared" si="333"/>
        <v>6547</v>
      </c>
      <c r="DU58" s="198">
        <f t="shared" si="334"/>
        <v>13191</v>
      </c>
      <c r="DV58" s="198">
        <f t="shared" si="335"/>
        <v>146192</v>
      </c>
      <c r="DW58" s="198">
        <f t="shared" si="336"/>
        <v>6962</v>
      </c>
      <c r="DX58" s="198">
        <f t="shared" si="337"/>
        <v>11938</v>
      </c>
      <c r="DY58" s="198">
        <f t="shared" si="338"/>
        <v>30186462</v>
      </c>
      <c r="DZ58" s="198">
        <f t="shared" si="339"/>
        <v>8205</v>
      </c>
      <c r="EA58" s="198">
        <f t="shared" si="340"/>
        <v>17900</v>
      </c>
      <c r="EB58" s="202"/>
      <c r="EC58" s="198">
        <f t="shared" si="341"/>
        <v>5</v>
      </c>
      <c r="ED58" s="199">
        <f t="shared" ref="ED58" si="408">LEFT($B58,4)+IF(EC58&lt;4,1,0)</f>
        <v>2019</v>
      </c>
      <c r="EE58" s="200">
        <f t="shared" ref="EE58" si="409">DATE(LEFT($B58,4)+IF(EC58&lt;4,1,0),EC58,1)</f>
        <v>43586</v>
      </c>
      <c r="EF58" s="196">
        <f t="shared" si="349"/>
        <v>31</v>
      </c>
      <c r="EG58" s="195"/>
      <c r="EH58" s="198">
        <f t="shared" si="403"/>
        <v>93337</v>
      </c>
      <c r="EI58" s="198">
        <f t="shared" si="403"/>
        <v>250042</v>
      </c>
      <c r="EJ58" s="198">
        <f t="shared" si="403"/>
        <v>500770</v>
      </c>
      <c r="EK58" s="198">
        <f t="shared" si="403"/>
        <v>3143489</v>
      </c>
      <c r="EL58" s="198">
        <f t="shared" si="403"/>
        <v>5347776</v>
      </c>
      <c r="EM58" s="198">
        <f t="shared" si="403"/>
        <v>4809354</v>
      </c>
      <c r="EN58" s="198">
        <f t="shared" si="403"/>
        <v>150812070</v>
      </c>
      <c r="EO58" s="198">
        <f t="shared" si="403"/>
        <v>173274838</v>
      </c>
      <c r="EP58" s="198">
        <f t="shared" si="403"/>
        <v>22309790</v>
      </c>
      <c r="EQ58" s="198">
        <f t="shared" si="403"/>
        <v>0</v>
      </c>
      <c r="ER58" s="198">
        <f t="shared" si="404"/>
        <v>0</v>
      </c>
      <c r="ES58" s="198">
        <f t="shared" si="404"/>
        <v>0</v>
      </c>
      <c r="ET58" s="198">
        <f t="shared" si="404"/>
        <v>0</v>
      </c>
      <c r="EU58" s="198">
        <f t="shared" si="404"/>
        <v>0</v>
      </c>
      <c r="EV58" s="198">
        <f t="shared" si="404"/>
        <v>0</v>
      </c>
      <c r="EW58" s="198">
        <f t="shared" si="404"/>
        <v>0</v>
      </c>
      <c r="EX58" s="198">
        <f t="shared" si="404"/>
        <v>0</v>
      </c>
      <c r="EY58" s="198">
        <f t="shared" si="404"/>
        <v>0</v>
      </c>
      <c r="EZ58" s="198">
        <f t="shared" si="404"/>
        <v>0</v>
      </c>
      <c r="FA58" s="198">
        <f t="shared" si="404"/>
        <v>149617</v>
      </c>
      <c r="FB58" s="198">
        <f t="shared" si="405"/>
        <v>34684</v>
      </c>
      <c r="FC58" s="198">
        <f t="shared" si="405"/>
        <v>245658</v>
      </c>
      <c r="FD58" s="198">
        <f t="shared" si="405"/>
        <v>33175670</v>
      </c>
      <c r="FE58" s="198">
        <f t="shared" si="405"/>
        <v>16502112</v>
      </c>
      <c r="FF58" s="198">
        <f t="shared" si="405"/>
        <v>250698</v>
      </c>
      <c r="FG58" s="198">
        <f t="shared" si="405"/>
        <v>65853914</v>
      </c>
      <c r="FH58" s="191"/>
      <c r="FI58" s="256"/>
      <c r="FJ58" s="256"/>
      <c r="FK58" s="256"/>
      <c r="FL58" s="256"/>
      <c r="FM58" s="256"/>
    </row>
    <row r="59" spans="1:169" s="257" customFormat="1" x14ac:dyDescent="0.2">
      <c r="A59" s="263" t="str">
        <f t="shared" ref="A59" si="410">B59&amp;C59&amp;D59</f>
        <v>2019-20JUNEY63</v>
      </c>
      <c r="B59" s="257" t="str">
        <f t="shared" si="368"/>
        <v>2019-20</v>
      </c>
      <c r="C59" s="257" t="s">
        <v>822</v>
      </c>
      <c r="D59" s="264" t="str">
        <f t="shared" si="350"/>
        <v>Y63</v>
      </c>
      <c r="E59" s="264" t="str">
        <f t="shared" si="350"/>
        <v>North East and Yorkshire</v>
      </c>
      <c r="F59" s="264" t="str">
        <f t="shared" ref="F59" si="411">D59</f>
        <v>Y63</v>
      </c>
      <c r="H59" s="198">
        <f t="shared" si="268"/>
        <v>138670</v>
      </c>
      <c r="I59" s="198">
        <f t="shared" si="268"/>
        <v>91222</v>
      </c>
      <c r="J59" s="198">
        <f t="shared" si="268"/>
        <v>198160</v>
      </c>
      <c r="K59" s="198">
        <f t="shared" si="269"/>
        <v>2</v>
      </c>
      <c r="L59" s="198">
        <f t="shared" si="270"/>
        <v>1</v>
      </c>
      <c r="M59" s="198">
        <f t="shared" si="271"/>
        <v>3</v>
      </c>
      <c r="N59" s="198">
        <f t="shared" si="272"/>
        <v>5</v>
      </c>
      <c r="O59" s="198">
        <f t="shared" si="273"/>
        <v>40</v>
      </c>
      <c r="P59" s="198" t="s">
        <v>717</v>
      </c>
      <c r="Q59" s="198">
        <f t="shared" si="397"/>
        <v>0</v>
      </c>
      <c r="R59" s="198">
        <f t="shared" si="397"/>
        <v>0</v>
      </c>
      <c r="S59" s="198">
        <f t="shared" si="397"/>
        <v>0</v>
      </c>
      <c r="T59" s="198">
        <f t="shared" si="397"/>
        <v>100287</v>
      </c>
      <c r="U59" s="198">
        <f t="shared" si="397"/>
        <v>7660</v>
      </c>
      <c r="V59" s="198">
        <f t="shared" si="397"/>
        <v>5296</v>
      </c>
      <c r="W59" s="198">
        <f t="shared" si="397"/>
        <v>56212</v>
      </c>
      <c r="X59" s="198">
        <f t="shared" si="397"/>
        <v>19149</v>
      </c>
      <c r="Y59" s="198">
        <f t="shared" si="397"/>
        <v>2669</v>
      </c>
      <c r="Z59" s="198">
        <f t="shared" si="397"/>
        <v>3035929</v>
      </c>
      <c r="AA59" s="198">
        <f t="shared" si="275"/>
        <v>396</v>
      </c>
      <c r="AB59" s="198">
        <f t="shared" si="276"/>
        <v>692</v>
      </c>
      <c r="AC59" s="198">
        <f t="shared" si="277"/>
        <v>2627670</v>
      </c>
      <c r="AD59" s="198">
        <f t="shared" si="278"/>
        <v>496</v>
      </c>
      <c r="AE59" s="198">
        <f t="shared" si="279"/>
        <v>897</v>
      </c>
      <c r="AF59" s="198">
        <f t="shared" si="280"/>
        <v>73621836</v>
      </c>
      <c r="AG59" s="198">
        <f t="shared" si="281"/>
        <v>1310</v>
      </c>
      <c r="AH59" s="198">
        <f t="shared" si="282"/>
        <v>2699</v>
      </c>
      <c r="AI59" s="198">
        <f t="shared" si="283"/>
        <v>74363449</v>
      </c>
      <c r="AJ59" s="198">
        <f t="shared" si="284"/>
        <v>3883</v>
      </c>
      <c r="AK59" s="198">
        <f t="shared" si="285"/>
        <v>9571</v>
      </c>
      <c r="AL59" s="198">
        <f t="shared" si="286"/>
        <v>8805549</v>
      </c>
      <c r="AM59" s="198">
        <f t="shared" si="287"/>
        <v>3299</v>
      </c>
      <c r="AN59" s="198">
        <f t="shared" si="288"/>
        <v>7743</v>
      </c>
      <c r="AO59" s="198">
        <f t="shared" si="398"/>
        <v>6058</v>
      </c>
      <c r="AP59" s="198">
        <f t="shared" si="398"/>
        <v>709</v>
      </c>
      <c r="AQ59" s="198">
        <f t="shared" si="398"/>
        <v>1540</v>
      </c>
      <c r="AR59" s="198">
        <f t="shared" si="398"/>
        <v>7366</v>
      </c>
      <c r="AS59" s="198">
        <f t="shared" si="398"/>
        <v>446</v>
      </c>
      <c r="AT59" s="198">
        <f t="shared" si="398"/>
        <v>3363</v>
      </c>
      <c r="AU59" s="198">
        <f t="shared" si="398"/>
        <v>1627</v>
      </c>
      <c r="AV59" s="198">
        <f t="shared" si="398"/>
        <v>59885</v>
      </c>
      <c r="AW59" s="198">
        <f t="shared" si="398"/>
        <v>9332</v>
      </c>
      <c r="AX59" s="198">
        <f t="shared" si="398"/>
        <v>25012</v>
      </c>
      <c r="AY59" s="198">
        <f t="shared" si="399"/>
        <v>94229</v>
      </c>
      <c r="AZ59" s="198">
        <f t="shared" si="399"/>
        <v>14449</v>
      </c>
      <c r="BA59" s="198">
        <f t="shared" si="399"/>
        <v>11591</v>
      </c>
      <c r="BB59" s="198">
        <f t="shared" si="399"/>
        <v>9795</v>
      </c>
      <c r="BC59" s="198">
        <f t="shared" si="399"/>
        <v>7976</v>
      </c>
      <c r="BD59" s="198">
        <f t="shared" si="399"/>
        <v>74600</v>
      </c>
      <c r="BE59" s="198">
        <f t="shared" si="399"/>
        <v>61862</v>
      </c>
      <c r="BF59" s="198">
        <f t="shared" si="399"/>
        <v>30937</v>
      </c>
      <c r="BG59" s="198">
        <f t="shared" si="399"/>
        <v>19829</v>
      </c>
      <c r="BH59" s="198">
        <f t="shared" si="399"/>
        <v>4069</v>
      </c>
      <c r="BI59" s="198">
        <f t="shared" si="399"/>
        <v>2839</v>
      </c>
      <c r="BJ59" s="198">
        <f t="shared" si="399"/>
        <v>0</v>
      </c>
      <c r="BK59" s="198">
        <f t="shared" si="399"/>
        <v>0</v>
      </c>
      <c r="BL59" s="198" t="str">
        <f t="shared" si="291"/>
        <v>-</v>
      </c>
      <c r="BM59" s="198" t="str">
        <f t="shared" si="292"/>
        <v>-</v>
      </c>
      <c r="BN59" s="198">
        <f t="shared" si="293"/>
        <v>0</v>
      </c>
      <c r="BO59" s="198">
        <f t="shared" si="293"/>
        <v>0</v>
      </c>
      <c r="BP59" s="198" t="str">
        <f t="shared" si="294"/>
        <v>-</v>
      </c>
      <c r="BQ59" s="198" t="str">
        <f t="shared" si="295"/>
        <v>-</v>
      </c>
      <c r="BR59" s="198">
        <f t="shared" si="296"/>
        <v>0</v>
      </c>
      <c r="BS59" s="198">
        <f t="shared" si="296"/>
        <v>0</v>
      </c>
      <c r="BT59" s="198" t="str">
        <f t="shared" si="297"/>
        <v>-</v>
      </c>
      <c r="BU59" s="198" t="str">
        <f t="shared" si="298"/>
        <v>-</v>
      </c>
      <c r="BV59" s="198">
        <f t="shared" si="299"/>
        <v>0</v>
      </c>
      <c r="BW59" s="198">
        <f t="shared" si="299"/>
        <v>0</v>
      </c>
      <c r="BX59" s="198" t="str">
        <f t="shared" si="300"/>
        <v>-</v>
      </c>
      <c r="BY59" s="198" t="str">
        <f t="shared" si="301"/>
        <v>-</v>
      </c>
      <c r="BZ59" s="198">
        <f t="shared" si="302"/>
        <v>0</v>
      </c>
      <c r="CA59" s="198">
        <f t="shared" si="302"/>
        <v>0</v>
      </c>
      <c r="CB59" s="198" t="str">
        <f t="shared" si="303"/>
        <v>-</v>
      </c>
      <c r="CC59" s="198" t="str">
        <f t="shared" si="304"/>
        <v>-</v>
      </c>
      <c r="CD59" s="198">
        <f t="shared" si="305"/>
        <v>0</v>
      </c>
      <c r="CE59" s="198">
        <f t="shared" si="305"/>
        <v>0</v>
      </c>
      <c r="CF59" s="198" t="str">
        <f t="shared" si="306"/>
        <v>-</v>
      </c>
      <c r="CG59" s="198" t="str">
        <f t="shared" si="307"/>
        <v>-</v>
      </c>
      <c r="CH59" s="198">
        <f t="shared" si="308"/>
        <v>0</v>
      </c>
      <c r="CI59" s="198">
        <f t="shared" si="308"/>
        <v>0</v>
      </c>
      <c r="CJ59" s="198" t="str">
        <f t="shared" si="309"/>
        <v>-</v>
      </c>
      <c r="CK59" s="198" t="str">
        <f t="shared" si="310"/>
        <v>-</v>
      </c>
      <c r="CL59" s="198">
        <f t="shared" si="311"/>
        <v>0</v>
      </c>
      <c r="CM59" s="198">
        <f t="shared" si="311"/>
        <v>0</v>
      </c>
      <c r="CN59" s="198" t="str">
        <f t="shared" si="312"/>
        <v>-</v>
      </c>
      <c r="CO59" s="198" t="str">
        <f t="shared" si="313"/>
        <v>-</v>
      </c>
      <c r="CP59" s="198">
        <f t="shared" si="314"/>
        <v>0</v>
      </c>
      <c r="CQ59" s="198">
        <f t="shared" si="314"/>
        <v>0</v>
      </c>
      <c r="CR59" s="198" t="str">
        <f t="shared" si="315"/>
        <v>-</v>
      </c>
      <c r="CS59" s="198" t="str">
        <f t="shared" si="316"/>
        <v>-</v>
      </c>
      <c r="CT59" s="198">
        <f t="shared" si="317"/>
        <v>0</v>
      </c>
      <c r="CU59" s="198">
        <f t="shared" si="317"/>
        <v>0</v>
      </c>
      <c r="CV59" s="198" t="str">
        <f t="shared" si="318"/>
        <v>-</v>
      </c>
      <c r="CW59" s="198" t="str">
        <f t="shared" si="319"/>
        <v>-</v>
      </c>
      <c r="CX59" s="198">
        <f t="shared" si="320"/>
        <v>72</v>
      </c>
      <c r="CY59" s="198">
        <f t="shared" si="320"/>
        <v>32038</v>
      </c>
      <c r="CZ59" s="198">
        <f t="shared" si="321"/>
        <v>445</v>
      </c>
      <c r="DA59" s="198">
        <f t="shared" si="322"/>
        <v>616</v>
      </c>
      <c r="DB59" s="198">
        <f t="shared" si="323"/>
        <v>4566</v>
      </c>
      <c r="DC59" s="198">
        <f t="shared" si="323"/>
        <v>132915</v>
      </c>
      <c r="DD59" s="198">
        <f t="shared" si="324"/>
        <v>29</v>
      </c>
      <c r="DE59" s="198">
        <f t="shared" si="325"/>
        <v>52</v>
      </c>
      <c r="DF59" s="198">
        <f t="shared" si="326"/>
        <v>48</v>
      </c>
      <c r="DG59" s="198">
        <f t="shared" si="326"/>
        <v>50455</v>
      </c>
      <c r="DH59" s="198">
        <f t="shared" si="327"/>
        <v>1051</v>
      </c>
      <c r="DI59" s="198">
        <f t="shared" si="328"/>
        <v>2000</v>
      </c>
      <c r="DJ59" s="198">
        <f t="shared" si="400"/>
        <v>40</v>
      </c>
      <c r="DK59" s="198">
        <f t="shared" si="400"/>
        <v>19</v>
      </c>
      <c r="DL59" s="198">
        <f t="shared" si="400"/>
        <v>3924</v>
      </c>
      <c r="DM59" s="198">
        <f t="shared" si="400"/>
        <v>1177</v>
      </c>
      <c r="DN59" s="198">
        <f t="shared" si="400"/>
        <v>23</v>
      </c>
      <c r="DO59" s="198">
        <f t="shared" si="400"/>
        <v>3343</v>
      </c>
      <c r="DP59" s="198">
        <f t="shared" si="400"/>
        <v>16124714</v>
      </c>
      <c r="DQ59" s="198">
        <f t="shared" si="330"/>
        <v>4109</v>
      </c>
      <c r="DR59" s="198">
        <f t="shared" si="331"/>
        <v>8840</v>
      </c>
      <c r="DS59" s="198">
        <f t="shared" si="332"/>
        <v>7699422</v>
      </c>
      <c r="DT59" s="198">
        <f t="shared" si="333"/>
        <v>6542</v>
      </c>
      <c r="DU59" s="198">
        <f t="shared" si="334"/>
        <v>12969</v>
      </c>
      <c r="DV59" s="198">
        <f t="shared" si="335"/>
        <v>109794</v>
      </c>
      <c r="DW59" s="198">
        <f t="shared" si="336"/>
        <v>4774</v>
      </c>
      <c r="DX59" s="198">
        <f t="shared" si="337"/>
        <v>12833</v>
      </c>
      <c r="DY59" s="198">
        <f t="shared" si="338"/>
        <v>25947573</v>
      </c>
      <c r="DZ59" s="198">
        <f t="shared" si="339"/>
        <v>7762</v>
      </c>
      <c r="EA59" s="198">
        <f t="shared" si="340"/>
        <v>17450</v>
      </c>
      <c r="EB59" s="202"/>
      <c r="EC59" s="198">
        <f t="shared" si="341"/>
        <v>6</v>
      </c>
      <c r="ED59" s="199">
        <f t="shared" ref="ED59" si="412">LEFT($B59,4)+IF(EC59&lt;4,1,0)</f>
        <v>2019</v>
      </c>
      <c r="EE59" s="200">
        <f t="shared" ref="EE59" si="413">DATE(LEFT($B59,4)+IF(EC59&lt;4,1,0),EC59,1)</f>
        <v>43617</v>
      </c>
      <c r="EF59" s="196">
        <f t="shared" si="349"/>
        <v>30</v>
      </c>
      <c r="EG59" s="195"/>
      <c r="EH59" s="198">
        <f t="shared" si="403"/>
        <v>91222</v>
      </c>
      <c r="EI59" s="198">
        <f t="shared" si="403"/>
        <v>277474</v>
      </c>
      <c r="EJ59" s="198">
        <f t="shared" si="403"/>
        <v>463726</v>
      </c>
      <c r="EK59" s="198">
        <f t="shared" si="403"/>
        <v>3672306</v>
      </c>
      <c r="EL59" s="198">
        <f t="shared" si="403"/>
        <v>5300818</v>
      </c>
      <c r="EM59" s="198">
        <f t="shared" si="403"/>
        <v>4750146</v>
      </c>
      <c r="EN59" s="198">
        <f t="shared" si="403"/>
        <v>151724320</v>
      </c>
      <c r="EO59" s="198">
        <f t="shared" si="403"/>
        <v>183284049</v>
      </c>
      <c r="EP59" s="198">
        <f t="shared" si="403"/>
        <v>20666731</v>
      </c>
      <c r="EQ59" s="198">
        <f t="shared" si="403"/>
        <v>0</v>
      </c>
      <c r="ER59" s="198">
        <f t="shared" si="404"/>
        <v>0</v>
      </c>
      <c r="ES59" s="198">
        <f t="shared" si="404"/>
        <v>0</v>
      </c>
      <c r="ET59" s="198">
        <f t="shared" si="404"/>
        <v>0</v>
      </c>
      <c r="EU59" s="198">
        <f t="shared" si="404"/>
        <v>0</v>
      </c>
      <c r="EV59" s="198">
        <f t="shared" si="404"/>
        <v>0</v>
      </c>
      <c r="EW59" s="198">
        <f t="shared" si="404"/>
        <v>0</v>
      </c>
      <c r="EX59" s="198">
        <f t="shared" si="404"/>
        <v>0</v>
      </c>
      <c r="EY59" s="198">
        <f t="shared" si="404"/>
        <v>0</v>
      </c>
      <c r="EZ59" s="198">
        <f t="shared" si="404"/>
        <v>0</v>
      </c>
      <c r="FA59" s="198">
        <f t="shared" si="404"/>
        <v>96000</v>
      </c>
      <c r="FB59" s="198">
        <f t="shared" si="405"/>
        <v>44352</v>
      </c>
      <c r="FC59" s="198">
        <f t="shared" si="405"/>
        <v>238927</v>
      </c>
      <c r="FD59" s="198">
        <f t="shared" si="405"/>
        <v>34688160</v>
      </c>
      <c r="FE59" s="198">
        <f t="shared" si="405"/>
        <v>15264722</v>
      </c>
      <c r="FF59" s="198">
        <f t="shared" si="405"/>
        <v>295159</v>
      </c>
      <c r="FG59" s="198">
        <f t="shared" si="405"/>
        <v>58336535</v>
      </c>
      <c r="FH59" s="191"/>
      <c r="FI59" s="256"/>
      <c r="FJ59" s="256"/>
      <c r="FK59" s="256"/>
      <c r="FL59" s="256"/>
      <c r="FM59" s="256"/>
    </row>
    <row r="60" spans="1:169" s="257" customFormat="1" x14ac:dyDescent="0.2">
      <c r="A60" s="263" t="str">
        <f t="shared" ref="A60" si="414">B60&amp;C60&amp;D60</f>
        <v>2019-20JULYY63</v>
      </c>
      <c r="B60" s="257" t="str">
        <f t="shared" si="368"/>
        <v>2019-20</v>
      </c>
      <c r="C60" s="257" t="s">
        <v>825</v>
      </c>
      <c r="D60" s="264" t="str">
        <f t="shared" si="350"/>
        <v>Y63</v>
      </c>
      <c r="E60" s="264" t="str">
        <f t="shared" si="350"/>
        <v>North East and Yorkshire</v>
      </c>
      <c r="F60" s="264" t="str">
        <f t="shared" ref="F60" si="415">D60</f>
        <v>Y63</v>
      </c>
      <c r="H60" s="198">
        <f t="shared" si="268"/>
        <v>149408</v>
      </c>
      <c r="I60" s="198">
        <f t="shared" si="268"/>
        <v>101238</v>
      </c>
      <c r="J60" s="198">
        <f t="shared" si="268"/>
        <v>350263</v>
      </c>
      <c r="K60" s="198">
        <f t="shared" si="269"/>
        <v>3</v>
      </c>
      <c r="L60" s="198">
        <f t="shared" si="270"/>
        <v>1</v>
      </c>
      <c r="M60" s="198">
        <f t="shared" si="271"/>
        <v>4</v>
      </c>
      <c r="N60" s="198">
        <f t="shared" si="272"/>
        <v>13</v>
      </c>
      <c r="O60" s="198">
        <f t="shared" si="273"/>
        <v>55</v>
      </c>
      <c r="P60" s="198" t="s">
        <v>717</v>
      </c>
      <c r="Q60" s="198">
        <f t="shared" si="397"/>
        <v>0</v>
      </c>
      <c r="R60" s="198">
        <f t="shared" si="397"/>
        <v>0</v>
      </c>
      <c r="S60" s="198">
        <f t="shared" si="397"/>
        <v>0</v>
      </c>
      <c r="T60" s="198">
        <f t="shared" si="397"/>
        <v>106701</v>
      </c>
      <c r="U60" s="198">
        <f t="shared" si="397"/>
        <v>8229</v>
      </c>
      <c r="V60" s="198">
        <f t="shared" si="397"/>
        <v>5385</v>
      </c>
      <c r="W60" s="198">
        <f t="shared" si="397"/>
        <v>59750</v>
      </c>
      <c r="X60" s="198">
        <f t="shared" si="397"/>
        <v>20308</v>
      </c>
      <c r="Y60" s="198">
        <f t="shared" si="397"/>
        <v>2991</v>
      </c>
      <c r="Z60" s="198">
        <f t="shared" si="397"/>
        <v>3351845</v>
      </c>
      <c r="AA60" s="198">
        <f t="shared" si="275"/>
        <v>407</v>
      </c>
      <c r="AB60" s="198">
        <f t="shared" si="276"/>
        <v>710</v>
      </c>
      <c r="AC60" s="198">
        <f t="shared" si="277"/>
        <v>2650435</v>
      </c>
      <c r="AD60" s="198">
        <f t="shared" si="278"/>
        <v>492</v>
      </c>
      <c r="AE60" s="198">
        <f t="shared" si="279"/>
        <v>918</v>
      </c>
      <c r="AF60" s="198">
        <f t="shared" si="280"/>
        <v>80892673</v>
      </c>
      <c r="AG60" s="198">
        <f t="shared" si="281"/>
        <v>1354</v>
      </c>
      <c r="AH60" s="198">
        <f t="shared" si="282"/>
        <v>2801</v>
      </c>
      <c r="AI60" s="198">
        <f t="shared" si="283"/>
        <v>81761739</v>
      </c>
      <c r="AJ60" s="198">
        <f t="shared" si="284"/>
        <v>4026</v>
      </c>
      <c r="AK60" s="198">
        <f t="shared" si="285"/>
        <v>9694</v>
      </c>
      <c r="AL60" s="198">
        <f t="shared" si="286"/>
        <v>9349529</v>
      </c>
      <c r="AM60" s="198">
        <f t="shared" si="287"/>
        <v>3126</v>
      </c>
      <c r="AN60" s="198">
        <f t="shared" si="288"/>
        <v>6916</v>
      </c>
      <c r="AO60" s="198">
        <f t="shared" si="398"/>
        <v>6401</v>
      </c>
      <c r="AP60" s="198">
        <f t="shared" si="398"/>
        <v>649</v>
      </c>
      <c r="AQ60" s="198">
        <f t="shared" si="398"/>
        <v>1441</v>
      </c>
      <c r="AR60" s="198">
        <f t="shared" si="398"/>
        <v>7311</v>
      </c>
      <c r="AS60" s="198">
        <f t="shared" si="398"/>
        <v>495</v>
      </c>
      <c r="AT60" s="198">
        <f t="shared" si="398"/>
        <v>3816</v>
      </c>
      <c r="AU60" s="198">
        <f t="shared" si="398"/>
        <v>1994</v>
      </c>
      <c r="AV60" s="198">
        <f t="shared" si="398"/>
        <v>62119</v>
      </c>
      <c r="AW60" s="198">
        <f t="shared" si="398"/>
        <v>9751</v>
      </c>
      <c r="AX60" s="198">
        <f t="shared" si="398"/>
        <v>28430</v>
      </c>
      <c r="AY60" s="198">
        <f t="shared" si="399"/>
        <v>100300</v>
      </c>
      <c r="AZ60" s="198">
        <f t="shared" si="399"/>
        <v>15385</v>
      </c>
      <c r="BA60" s="198">
        <f t="shared" si="399"/>
        <v>12488</v>
      </c>
      <c r="BB60" s="198">
        <f t="shared" si="399"/>
        <v>9816</v>
      </c>
      <c r="BC60" s="198">
        <f t="shared" si="399"/>
        <v>8049</v>
      </c>
      <c r="BD60" s="198">
        <f t="shared" si="399"/>
        <v>79079</v>
      </c>
      <c r="BE60" s="198">
        <f t="shared" si="399"/>
        <v>65819</v>
      </c>
      <c r="BF60" s="198">
        <f t="shared" si="399"/>
        <v>32310</v>
      </c>
      <c r="BG60" s="198">
        <f t="shared" si="399"/>
        <v>21026</v>
      </c>
      <c r="BH60" s="198">
        <f t="shared" si="399"/>
        <v>4383</v>
      </c>
      <c r="BI60" s="198">
        <f t="shared" si="399"/>
        <v>3145</v>
      </c>
      <c r="BJ60" s="198">
        <f t="shared" si="399"/>
        <v>0</v>
      </c>
      <c r="BK60" s="198">
        <f t="shared" si="399"/>
        <v>0</v>
      </c>
      <c r="BL60" s="198" t="str">
        <f t="shared" si="291"/>
        <v>-</v>
      </c>
      <c r="BM60" s="198" t="str">
        <f t="shared" si="292"/>
        <v>-</v>
      </c>
      <c r="BN60" s="198">
        <f t="shared" si="293"/>
        <v>0</v>
      </c>
      <c r="BO60" s="198">
        <f t="shared" si="293"/>
        <v>0</v>
      </c>
      <c r="BP60" s="198" t="str">
        <f t="shared" si="294"/>
        <v>-</v>
      </c>
      <c r="BQ60" s="198" t="str">
        <f t="shared" si="295"/>
        <v>-</v>
      </c>
      <c r="BR60" s="198">
        <f t="shared" si="296"/>
        <v>0</v>
      </c>
      <c r="BS60" s="198">
        <f t="shared" si="296"/>
        <v>0</v>
      </c>
      <c r="BT60" s="198" t="str">
        <f t="shared" si="297"/>
        <v>-</v>
      </c>
      <c r="BU60" s="198" t="str">
        <f t="shared" si="298"/>
        <v>-</v>
      </c>
      <c r="BV60" s="198">
        <f t="shared" si="299"/>
        <v>0</v>
      </c>
      <c r="BW60" s="198">
        <f t="shared" si="299"/>
        <v>0</v>
      </c>
      <c r="BX60" s="198" t="str">
        <f t="shared" si="300"/>
        <v>-</v>
      </c>
      <c r="BY60" s="198" t="str">
        <f t="shared" si="301"/>
        <v>-</v>
      </c>
      <c r="BZ60" s="198">
        <f t="shared" si="302"/>
        <v>0</v>
      </c>
      <c r="CA60" s="198">
        <f t="shared" si="302"/>
        <v>0</v>
      </c>
      <c r="CB60" s="198" t="str">
        <f t="shared" si="303"/>
        <v>-</v>
      </c>
      <c r="CC60" s="198" t="str">
        <f t="shared" si="304"/>
        <v>-</v>
      </c>
      <c r="CD60" s="198">
        <f t="shared" si="305"/>
        <v>0</v>
      </c>
      <c r="CE60" s="198">
        <f t="shared" si="305"/>
        <v>0</v>
      </c>
      <c r="CF60" s="198" t="str">
        <f t="shared" si="306"/>
        <v>-</v>
      </c>
      <c r="CG60" s="198" t="str">
        <f t="shared" si="307"/>
        <v>-</v>
      </c>
      <c r="CH60" s="198">
        <f t="shared" si="308"/>
        <v>0</v>
      </c>
      <c r="CI60" s="198">
        <f t="shared" si="308"/>
        <v>0</v>
      </c>
      <c r="CJ60" s="198" t="str">
        <f t="shared" si="309"/>
        <v>-</v>
      </c>
      <c r="CK60" s="198" t="str">
        <f t="shared" si="310"/>
        <v>-</v>
      </c>
      <c r="CL60" s="198">
        <f t="shared" si="311"/>
        <v>0</v>
      </c>
      <c r="CM60" s="198">
        <f t="shared" si="311"/>
        <v>0</v>
      </c>
      <c r="CN60" s="198" t="str">
        <f t="shared" si="312"/>
        <v>-</v>
      </c>
      <c r="CO60" s="198" t="str">
        <f t="shared" si="313"/>
        <v>-</v>
      </c>
      <c r="CP60" s="198">
        <f t="shared" si="314"/>
        <v>0</v>
      </c>
      <c r="CQ60" s="198">
        <f t="shared" si="314"/>
        <v>0</v>
      </c>
      <c r="CR60" s="198" t="str">
        <f t="shared" si="315"/>
        <v>-</v>
      </c>
      <c r="CS60" s="198" t="str">
        <f t="shared" si="316"/>
        <v>-</v>
      </c>
      <c r="CT60" s="198">
        <f t="shared" si="317"/>
        <v>0</v>
      </c>
      <c r="CU60" s="198">
        <f t="shared" si="317"/>
        <v>0</v>
      </c>
      <c r="CV60" s="198" t="str">
        <f t="shared" si="318"/>
        <v>-</v>
      </c>
      <c r="CW60" s="198" t="str">
        <f t="shared" si="319"/>
        <v>-</v>
      </c>
      <c r="CX60" s="198">
        <f t="shared" si="320"/>
        <v>63</v>
      </c>
      <c r="CY60" s="198">
        <f t="shared" si="320"/>
        <v>26629</v>
      </c>
      <c r="CZ60" s="198">
        <f t="shared" si="321"/>
        <v>423</v>
      </c>
      <c r="DA60" s="198">
        <f t="shared" si="322"/>
        <v>681</v>
      </c>
      <c r="DB60" s="198">
        <f t="shared" si="323"/>
        <v>5109</v>
      </c>
      <c r="DC60" s="198">
        <f t="shared" si="323"/>
        <v>150311</v>
      </c>
      <c r="DD60" s="198">
        <f t="shared" si="324"/>
        <v>29</v>
      </c>
      <c r="DE60" s="198">
        <f t="shared" si="325"/>
        <v>52</v>
      </c>
      <c r="DF60" s="198">
        <f t="shared" si="326"/>
        <v>57</v>
      </c>
      <c r="DG60" s="198">
        <f t="shared" si="326"/>
        <v>65007</v>
      </c>
      <c r="DH60" s="198">
        <f t="shared" si="327"/>
        <v>1140</v>
      </c>
      <c r="DI60" s="198">
        <f t="shared" si="328"/>
        <v>2655</v>
      </c>
      <c r="DJ60" s="198">
        <f t="shared" si="400"/>
        <v>49</v>
      </c>
      <c r="DK60" s="198">
        <f t="shared" si="400"/>
        <v>30</v>
      </c>
      <c r="DL60" s="198">
        <f t="shared" si="400"/>
        <v>4140</v>
      </c>
      <c r="DM60" s="198">
        <f t="shared" si="400"/>
        <v>1290</v>
      </c>
      <c r="DN60" s="198">
        <f t="shared" si="400"/>
        <v>25</v>
      </c>
      <c r="DO60" s="198">
        <f t="shared" si="400"/>
        <v>3436</v>
      </c>
      <c r="DP60" s="198">
        <f t="shared" si="400"/>
        <v>16990552</v>
      </c>
      <c r="DQ60" s="198">
        <f t="shared" si="330"/>
        <v>4104</v>
      </c>
      <c r="DR60" s="198">
        <f t="shared" si="331"/>
        <v>8487</v>
      </c>
      <c r="DS60" s="198">
        <f t="shared" si="332"/>
        <v>8865530</v>
      </c>
      <c r="DT60" s="198">
        <f t="shared" si="333"/>
        <v>6873</v>
      </c>
      <c r="DU60" s="198">
        <f t="shared" si="334"/>
        <v>13315</v>
      </c>
      <c r="DV60" s="198">
        <f t="shared" si="335"/>
        <v>169588</v>
      </c>
      <c r="DW60" s="198">
        <f t="shared" si="336"/>
        <v>6784</v>
      </c>
      <c r="DX60" s="198">
        <f t="shared" si="337"/>
        <v>10355</v>
      </c>
      <c r="DY60" s="198">
        <f t="shared" si="338"/>
        <v>28837187</v>
      </c>
      <c r="DZ60" s="198">
        <f t="shared" si="339"/>
        <v>8393</v>
      </c>
      <c r="EA60" s="198">
        <f t="shared" si="340"/>
        <v>18523</v>
      </c>
      <c r="EB60" s="202"/>
      <c r="EC60" s="198">
        <f t="shared" si="341"/>
        <v>7</v>
      </c>
      <c r="ED60" s="199">
        <f t="shared" ref="ED60" si="416">LEFT($B60,4)+IF(EC60&lt;4,1,0)</f>
        <v>2019</v>
      </c>
      <c r="EE60" s="200">
        <f t="shared" ref="EE60" si="417">DATE(LEFT($B60,4)+IF(EC60&lt;4,1,0),EC60,1)</f>
        <v>43647</v>
      </c>
      <c r="EF60" s="196">
        <f t="shared" si="349"/>
        <v>31</v>
      </c>
      <c r="EG60" s="195"/>
      <c r="EH60" s="198">
        <f t="shared" si="403"/>
        <v>101238</v>
      </c>
      <c r="EI60" s="198">
        <f t="shared" si="403"/>
        <v>449558</v>
      </c>
      <c r="EJ60" s="198">
        <f t="shared" si="403"/>
        <v>1294294</v>
      </c>
      <c r="EK60" s="198">
        <f t="shared" si="403"/>
        <v>5548542</v>
      </c>
      <c r="EL60" s="198">
        <f t="shared" si="403"/>
        <v>5841159</v>
      </c>
      <c r="EM60" s="198">
        <f t="shared" si="403"/>
        <v>4944078</v>
      </c>
      <c r="EN60" s="198">
        <f t="shared" si="403"/>
        <v>167380907</v>
      </c>
      <c r="EO60" s="198">
        <f t="shared" si="403"/>
        <v>196856004</v>
      </c>
      <c r="EP60" s="198">
        <f t="shared" si="403"/>
        <v>20684564</v>
      </c>
      <c r="EQ60" s="198">
        <f t="shared" si="403"/>
        <v>0</v>
      </c>
      <c r="ER60" s="198">
        <f t="shared" si="404"/>
        <v>0</v>
      </c>
      <c r="ES60" s="198">
        <f t="shared" si="404"/>
        <v>0</v>
      </c>
      <c r="ET60" s="198">
        <f t="shared" si="404"/>
        <v>0</v>
      </c>
      <c r="EU60" s="198">
        <f t="shared" si="404"/>
        <v>0</v>
      </c>
      <c r="EV60" s="198">
        <f t="shared" si="404"/>
        <v>0</v>
      </c>
      <c r="EW60" s="198">
        <f t="shared" si="404"/>
        <v>0</v>
      </c>
      <c r="EX60" s="198">
        <f t="shared" si="404"/>
        <v>0</v>
      </c>
      <c r="EY60" s="198">
        <f t="shared" si="404"/>
        <v>0</v>
      </c>
      <c r="EZ60" s="198">
        <f t="shared" si="404"/>
        <v>0</v>
      </c>
      <c r="FA60" s="198">
        <f t="shared" si="404"/>
        <v>151335</v>
      </c>
      <c r="FB60" s="198">
        <f t="shared" si="405"/>
        <v>42903</v>
      </c>
      <c r="FC60" s="198">
        <f t="shared" si="405"/>
        <v>266811</v>
      </c>
      <c r="FD60" s="198">
        <f t="shared" si="405"/>
        <v>35136180</v>
      </c>
      <c r="FE60" s="198">
        <f t="shared" si="405"/>
        <v>17176096</v>
      </c>
      <c r="FF60" s="198">
        <f t="shared" si="405"/>
        <v>258875</v>
      </c>
      <c r="FG60" s="198">
        <f t="shared" si="405"/>
        <v>63643327</v>
      </c>
      <c r="FH60" s="191"/>
      <c r="FI60" s="256"/>
      <c r="FJ60" s="256"/>
      <c r="FK60" s="256"/>
      <c r="FL60" s="256"/>
      <c r="FM60" s="256"/>
    </row>
    <row r="61" spans="1:169" s="257" customFormat="1" x14ac:dyDescent="0.2">
      <c r="A61" s="263" t="str">
        <f t="shared" ref="A61" si="418">B61&amp;C61&amp;D61</f>
        <v>2019-20AUGUSTY63</v>
      </c>
      <c r="B61" s="257" t="str">
        <f t="shared" si="368"/>
        <v>2019-20</v>
      </c>
      <c r="C61" s="257" t="s">
        <v>649</v>
      </c>
      <c r="D61" s="264" t="str">
        <f t="shared" si="350"/>
        <v>Y63</v>
      </c>
      <c r="E61" s="264" t="str">
        <f t="shared" si="350"/>
        <v>North East and Yorkshire</v>
      </c>
      <c r="F61" s="264" t="str">
        <f t="shared" ref="F61" si="419">D61</f>
        <v>Y63</v>
      </c>
      <c r="H61" s="198">
        <f t="shared" si="268"/>
        <v>142147</v>
      </c>
      <c r="I61" s="198">
        <f t="shared" si="268"/>
        <v>94891</v>
      </c>
      <c r="J61" s="198">
        <f t="shared" si="268"/>
        <v>325795</v>
      </c>
      <c r="K61" s="198">
        <f t="shared" si="269"/>
        <v>3</v>
      </c>
      <c r="L61" s="198">
        <f t="shared" si="270"/>
        <v>1</v>
      </c>
      <c r="M61" s="198">
        <f t="shared" si="271"/>
        <v>3</v>
      </c>
      <c r="N61" s="198">
        <f t="shared" si="272"/>
        <v>12</v>
      </c>
      <c r="O61" s="198">
        <f t="shared" si="273"/>
        <v>56</v>
      </c>
      <c r="P61" s="198" t="s">
        <v>717</v>
      </c>
      <c r="Q61" s="198">
        <f t="shared" si="397"/>
        <v>0</v>
      </c>
      <c r="R61" s="198">
        <f t="shared" si="397"/>
        <v>0</v>
      </c>
      <c r="S61" s="198">
        <f t="shared" si="397"/>
        <v>0</v>
      </c>
      <c r="T61" s="198">
        <f t="shared" si="397"/>
        <v>103366</v>
      </c>
      <c r="U61" s="198">
        <f t="shared" si="397"/>
        <v>8120</v>
      </c>
      <c r="V61" s="198">
        <f t="shared" si="397"/>
        <v>5287</v>
      </c>
      <c r="W61" s="198">
        <f t="shared" si="397"/>
        <v>57529</v>
      </c>
      <c r="X61" s="198">
        <f t="shared" si="397"/>
        <v>19978</v>
      </c>
      <c r="Y61" s="198">
        <f t="shared" si="397"/>
        <v>3014</v>
      </c>
      <c r="Z61" s="198">
        <f t="shared" si="397"/>
        <v>3289244</v>
      </c>
      <c r="AA61" s="198">
        <f t="shared" si="275"/>
        <v>405</v>
      </c>
      <c r="AB61" s="198">
        <f t="shared" si="276"/>
        <v>702</v>
      </c>
      <c r="AC61" s="198">
        <f t="shared" si="277"/>
        <v>2686039</v>
      </c>
      <c r="AD61" s="198">
        <f t="shared" si="278"/>
        <v>508</v>
      </c>
      <c r="AE61" s="198">
        <f t="shared" si="279"/>
        <v>913</v>
      </c>
      <c r="AF61" s="198">
        <f t="shared" si="280"/>
        <v>72953314</v>
      </c>
      <c r="AG61" s="198">
        <f t="shared" si="281"/>
        <v>1268</v>
      </c>
      <c r="AH61" s="198">
        <f t="shared" si="282"/>
        <v>2625</v>
      </c>
      <c r="AI61" s="198">
        <f t="shared" si="283"/>
        <v>71628861</v>
      </c>
      <c r="AJ61" s="198">
        <f t="shared" si="284"/>
        <v>3585</v>
      </c>
      <c r="AK61" s="198">
        <f t="shared" si="285"/>
        <v>8599</v>
      </c>
      <c r="AL61" s="198">
        <f t="shared" si="286"/>
        <v>8697141</v>
      </c>
      <c r="AM61" s="198">
        <f t="shared" si="287"/>
        <v>2886</v>
      </c>
      <c r="AN61" s="198">
        <f t="shared" si="288"/>
        <v>6477</v>
      </c>
      <c r="AO61" s="198">
        <f t="shared" si="398"/>
        <v>5789</v>
      </c>
      <c r="AP61" s="198">
        <f t="shared" si="398"/>
        <v>602</v>
      </c>
      <c r="AQ61" s="198">
        <f t="shared" si="398"/>
        <v>1207</v>
      </c>
      <c r="AR61" s="198">
        <f t="shared" si="398"/>
        <v>6074</v>
      </c>
      <c r="AS61" s="198">
        <f t="shared" si="398"/>
        <v>396</v>
      </c>
      <c r="AT61" s="198">
        <f t="shared" si="398"/>
        <v>3584</v>
      </c>
      <c r="AU61" s="198">
        <f t="shared" si="398"/>
        <v>1707</v>
      </c>
      <c r="AV61" s="198">
        <f t="shared" si="398"/>
        <v>60602</v>
      </c>
      <c r="AW61" s="198">
        <f t="shared" si="398"/>
        <v>10166</v>
      </c>
      <c r="AX61" s="198">
        <f t="shared" si="398"/>
        <v>26809</v>
      </c>
      <c r="AY61" s="198">
        <f t="shared" si="399"/>
        <v>97577</v>
      </c>
      <c r="AZ61" s="198">
        <f t="shared" si="399"/>
        <v>15444</v>
      </c>
      <c r="BA61" s="198">
        <f t="shared" si="399"/>
        <v>12360</v>
      </c>
      <c r="BB61" s="198">
        <f t="shared" si="399"/>
        <v>9934</v>
      </c>
      <c r="BC61" s="198">
        <f t="shared" si="399"/>
        <v>8033</v>
      </c>
      <c r="BD61" s="198">
        <f t="shared" si="399"/>
        <v>76084</v>
      </c>
      <c r="BE61" s="198">
        <f t="shared" si="399"/>
        <v>63255</v>
      </c>
      <c r="BF61" s="198">
        <f t="shared" si="399"/>
        <v>31577</v>
      </c>
      <c r="BG61" s="198">
        <f t="shared" si="399"/>
        <v>20685</v>
      </c>
      <c r="BH61" s="198">
        <f t="shared" si="399"/>
        <v>4387</v>
      </c>
      <c r="BI61" s="198">
        <f t="shared" si="399"/>
        <v>3178</v>
      </c>
      <c r="BJ61" s="198">
        <f t="shared" si="399"/>
        <v>0</v>
      </c>
      <c r="BK61" s="198">
        <f t="shared" si="399"/>
        <v>0</v>
      </c>
      <c r="BL61" s="198" t="str">
        <f t="shared" si="291"/>
        <v>-</v>
      </c>
      <c r="BM61" s="198" t="str">
        <f t="shared" si="292"/>
        <v>-</v>
      </c>
      <c r="BN61" s="198">
        <f t="shared" si="293"/>
        <v>0</v>
      </c>
      <c r="BO61" s="198">
        <f t="shared" si="293"/>
        <v>0</v>
      </c>
      <c r="BP61" s="198" t="str">
        <f t="shared" si="294"/>
        <v>-</v>
      </c>
      <c r="BQ61" s="198" t="str">
        <f t="shared" si="295"/>
        <v>-</v>
      </c>
      <c r="BR61" s="198">
        <f t="shared" si="296"/>
        <v>0</v>
      </c>
      <c r="BS61" s="198">
        <f t="shared" si="296"/>
        <v>0</v>
      </c>
      <c r="BT61" s="198" t="str">
        <f t="shared" si="297"/>
        <v>-</v>
      </c>
      <c r="BU61" s="198" t="str">
        <f t="shared" si="298"/>
        <v>-</v>
      </c>
      <c r="BV61" s="198">
        <f t="shared" si="299"/>
        <v>0</v>
      </c>
      <c r="BW61" s="198">
        <f t="shared" si="299"/>
        <v>0</v>
      </c>
      <c r="BX61" s="198" t="str">
        <f t="shared" si="300"/>
        <v>-</v>
      </c>
      <c r="BY61" s="198" t="str">
        <f t="shared" si="301"/>
        <v>-</v>
      </c>
      <c r="BZ61" s="198">
        <f t="shared" si="302"/>
        <v>0</v>
      </c>
      <c r="CA61" s="198">
        <f t="shared" si="302"/>
        <v>0</v>
      </c>
      <c r="CB61" s="198" t="str">
        <f t="shared" si="303"/>
        <v>-</v>
      </c>
      <c r="CC61" s="198" t="str">
        <f t="shared" si="304"/>
        <v>-</v>
      </c>
      <c r="CD61" s="198">
        <f t="shared" si="305"/>
        <v>0</v>
      </c>
      <c r="CE61" s="198">
        <f t="shared" si="305"/>
        <v>0</v>
      </c>
      <c r="CF61" s="198" t="str">
        <f t="shared" si="306"/>
        <v>-</v>
      </c>
      <c r="CG61" s="198" t="str">
        <f t="shared" si="307"/>
        <v>-</v>
      </c>
      <c r="CH61" s="198">
        <f t="shared" si="308"/>
        <v>0</v>
      </c>
      <c r="CI61" s="198">
        <f t="shared" si="308"/>
        <v>0</v>
      </c>
      <c r="CJ61" s="198" t="str">
        <f t="shared" si="309"/>
        <v>-</v>
      </c>
      <c r="CK61" s="198" t="str">
        <f t="shared" si="310"/>
        <v>-</v>
      </c>
      <c r="CL61" s="198">
        <f t="shared" si="311"/>
        <v>0</v>
      </c>
      <c r="CM61" s="198">
        <f t="shared" si="311"/>
        <v>0</v>
      </c>
      <c r="CN61" s="198" t="str">
        <f t="shared" si="312"/>
        <v>-</v>
      </c>
      <c r="CO61" s="198" t="str">
        <f t="shared" si="313"/>
        <v>-</v>
      </c>
      <c r="CP61" s="198">
        <f t="shared" si="314"/>
        <v>0</v>
      </c>
      <c r="CQ61" s="198">
        <f t="shared" si="314"/>
        <v>0</v>
      </c>
      <c r="CR61" s="198" t="str">
        <f t="shared" si="315"/>
        <v>-</v>
      </c>
      <c r="CS61" s="198" t="str">
        <f t="shared" si="316"/>
        <v>-</v>
      </c>
      <c r="CT61" s="198">
        <f t="shared" si="317"/>
        <v>0</v>
      </c>
      <c r="CU61" s="198">
        <f t="shared" si="317"/>
        <v>0</v>
      </c>
      <c r="CV61" s="198" t="str">
        <f t="shared" si="318"/>
        <v>-</v>
      </c>
      <c r="CW61" s="198" t="str">
        <f t="shared" si="319"/>
        <v>-</v>
      </c>
      <c r="CX61" s="198">
        <f t="shared" si="320"/>
        <v>78</v>
      </c>
      <c r="CY61" s="198">
        <f t="shared" si="320"/>
        <v>38421</v>
      </c>
      <c r="CZ61" s="198">
        <f t="shared" si="321"/>
        <v>493</v>
      </c>
      <c r="DA61" s="198">
        <f t="shared" si="322"/>
        <v>837</v>
      </c>
      <c r="DB61" s="198">
        <f t="shared" si="323"/>
        <v>5125</v>
      </c>
      <c r="DC61" s="198">
        <f t="shared" si="323"/>
        <v>150966</v>
      </c>
      <c r="DD61" s="198">
        <f t="shared" si="324"/>
        <v>29</v>
      </c>
      <c r="DE61" s="198">
        <f t="shared" si="325"/>
        <v>52</v>
      </c>
      <c r="DF61" s="198">
        <f t="shared" si="326"/>
        <v>42</v>
      </c>
      <c r="DG61" s="198">
        <f t="shared" si="326"/>
        <v>41602</v>
      </c>
      <c r="DH61" s="198">
        <f t="shared" si="327"/>
        <v>991</v>
      </c>
      <c r="DI61" s="198">
        <f t="shared" si="328"/>
        <v>2294</v>
      </c>
      <c r="DJ61" s="198">
        <f t="shared" si="400"/>
        <v>34</v>
      </c>
      <c r="DK61" s="198">
        <f t="shared" si="400"/>
        <v>26</v>
      </c>
      <c r="DL61" s="198">
        <f t="shared" si="400"/>
        <v>4163</v>
      </c>
      <c r="DM61" s="198">
        <f t="shared" si="400"/>
        <v>1219</v>
      </c>
      <c r="DN61" s="198">
        <f t="shared" si="400"/>
        <v>24</v>
      </c>
      <c r="DO61" s="198">
        <f t="shared" si="400"/>
        <v>3459</v>
      </c>
      <c r="DP61" s="198">
        <f t="shared" si="400"/>
        <v>15908026</v>
      </c>
      <c r="DQ61" s="198">
        <f t="shared" si="330"/>
        <v>3821</v>
      </c>
      <c r="DR61" s="198">
        <f t="shared" si="331"/>
        <v>8002</v>
      </c>
      <c r="DS61" s="198">
        <f t="shared" si="332"/>
        <v>7503068</v>
      </c>
      <c r="DT61" s="198">
        <f t="shared" si="333"/>
        <v>6155</v>
      </c>
      <c r="DU61" s="198">
        <f t="shared" si="334"/>
        <v>12255</v>
      </c>
      <c r="DV61" s="198">
        <f t="shared" si="335"/>
        <v>101871</v>
      </c>
      <c r="DW61" s="198">
        <f t="shared" si="336"/>
        <v>4245</v>
      </c>
      <c r="DX61" s="198">
        <f t="shared" si="337"/>
        <v>8283</v>
      </c>
      <c r="DY61" s="198">
        <f t="shared" si="338"/>
        <v>25389647</v>
      </c>
      <c r="DZ61" s="198">
        <f t="shared" si="339"/>
        <v>7340</v>
      </c>
      <c r="EA61" s="198">
        <f t="shared" si="340"/>
        <v>15870</v>
      </c>
      <c r="EB61" s="202"/>
      <c r="EC61" s="198">
        <f t="shared" si="341"/>
        <v>8</v>
      </c>
      <c r="ED61" s="199">
        <f t="shared" ref="ED61" si="420">LEFT($B61,4)+IF(EC61&lt;4,1,0)</f>
        <v>2019</v>
      </c>
      <c r="EE61" s="200">
        <f t="shared" ref="EE61" si="421">DATE(LEFT($B61,4)+IF(EC61&lt;4,1,0),EC61,1)</f>
        <v>43678</v>
      </c>
      <c r="EF61" s="196">
        <f t="shared" si="349"/>
        <v>31</v>
      </c>
      <c r="EG61" s="195"/>
      <c r="EH61" s="198">
        <f t="shared" si="403"/>
        <v>94891</v>
      </c>
      <c r="EI61" s="198">
        <f t="shared" si="403"/>
        <v>321236</v>
      </c>
      <c r="EJ61" s="198">
        <f t="shared" si="403"/>
        <v>1110585</v>
      </c>
      <c r="EK61" s="198">
        <f t="shared" si="403"/>
        <v>5355312</v>
      </c>
      <c r="EL61" s="198">
        <f t="shared" si="403"/>
        <v>5696644</v>
      </c>
      <c r="EM61" s="198">
        <f t="shared" si="403"/>
        <v>4824856</v>
      </c>
      <c r="EN61" s="198">
        <f t="shared" si="403"/>
        <v>150995808</v>
      </c>
      <c r="EO61" s="198">
        <f t="shared" si="403"/>
        <v>171783464</v>
      </c>
      <c r="EP61" s="198">
        <f t="shared" si="403"/>
        <v>19522322</v>
      </c>
      <c r="EQ61" s="198">
        <f t="shared" si="403"/>
        <v>0</v>
      </c>
      <c r="ER61" s="198">
        <f t="shared" si="404"/>
        <v>0</v>
      </c>
      <c r="ES61" s="198">
        <f t="shared" si="404"/>
        <v>0</v>
      </c>
      <c r="ET61" s="198">
        <f t="shared" si="404"/>
        <v>0</v>
      </c>
      <c r="EU61" s="198">
        <f t="shared" si="404"/>
        <v>0</v>
      </c>
      <c r="EV61" s="198">
        <f t="shared" si="404"/>
        <v>0</v>
      </c>
      <c r="EW61" s="198">
        <f t="shared" si="404"/>
        <v>0</v>
      </c>
      <c r="EX61" s="198">
        <f t="shared" si="404"/>
        <v>0</v>
      </c>
      <c r="EY61" s="198">
        <f t="shared" si="404"/>
        <v>0</v>
      </c>
      <c r="EZ61" s="198">
        <f t="shared" si="404"/>
        <v>0</v>
      </c>
      <c r="FA61" s="198">
        <f t="shared" si="404"/>
        <v>96348</v>
      </c>
      <c r="FB61" s="198">
        <f t="shared" si="405"/>
        <v>65286</v>
      </c>
      <c r="FC61" s="198">
        <f t="shared" si="405"/>
        <v>264275</v>
      </c>
      <c r="FD61" s="198">
        <f t="shared" si="405"/>
        <v>33312326</v>
      </c>
      <c r="FE61" s="198">
        <f t="shared" si="405"/>
        <v>14939218</v>
      </c>
      <c r="FF61" s="198">
        <f t="shared" si="405"/>
        <v>198792</v>
      </c>
      <c r="FG61" s="198">
        <f t="shared" si="405"/>
        <v>54895110</v>
      </c>
      <c r="FH61" s="191"/>
      <c r="FI61" s="256"/>
      <c r="FJ61" s="256"/>
      <c r="FK61" s="256"/>
      <c r="FL61" s="256"/>
      <c r="FM61" s="256"/>
    </row>
    <row r="62" spans="1:169" s="257" customFormat="1" x14ac:dyDescent="0.2">
      <c r="A62" s="263" t="str">
        <f t="shared" ref="A62" si="422">B62&amp;C62&amp;D62</f>
        <v>2019-20SEPTEMBERY63</v>
      </c>
      <c r="B62" s="257" t="str">
        <f t="shared" si="368"/>
        <v>2019-20</v>
      </c>
      <c r="C62" s="257" t="s">
        <v>673</v>
      </c>
      <c r="D62" s="264" t="str">
        <f t="shared" si="350"/>
        <v>Y63</v>
      </c>
      <c r="E62" s="264" t="str">
        <f t="shared" si="350"/>
        <v>North East and Yorkshire</v>
      </c>
      <c r="F62" s="264" t="str">
        <f t="shared" ref="F62" si="423">D62</f>
        <v>Y63</v>
      </c>
      <c r="H62" s="198">
        <f t="shared" si="268"/>
        <v>140114</v>
      </c>
      <c r="I62" s="198">
        <f t="shared" si="268"/>
        <v>94402</v>
      </c>
      <c r="J62" s="198">
        <f t="shared" si="268"/>
        <v>350561</v>
      </c>
      <c r="K62" s="198">
        <f t="shared" si="269"/>
        <v>4</v>
      </c>
      <c r="L62" s="198">
        <f t="shared" si="270"/>
        <v>1</v>
      </c>
      <c r="M62" s="198">
        <f t="shared" si="271"/>
        <v>5</v>
      </c>
      <c r="N62" s="198">
        <f t="shared" si="272"/>
        <v>11</v>
      </c>
      <c r="O62" s="198">
        <f t="shared" si="273"/>
        <v>57</v>
      </c>
      <c r="P62" s="198" t="s">
        <v>717</v>
      </c>
      <c r="Q62" s="198">
        <f t="shared" si="397"/>
        <v>0</v>
      </c>
      <c r="R62" s="198">
        <f t="shared" si="397"/>
        <v>0</v>
      </c>
      <c r="S62" s="198">
        <f t="shared" si="397"/>
        <v>0</v>
      </c>
      <c r="T62" s="198">
        <f t="shared" si="397"/>
        <v>101034</v>
      </c>
      <c r="U62" s="198">
        <f t="shared" si="397"/>
        <v>7740</v>
      </c>
      <c r="V62" s="198">
        <f t="shared" si="397"/>
        <v>5197</v>
      </c>
      <c r="W62" s="198">
        <f t="shared" si="397"/>
        <v>56800</v>
      </c>
      <c r="X62" s="198">
        <f t="shared" si="397"/>
        <v>19095</v>
      </c>
      <c r="Y62" s="198">
        <f t="shared" si="397"/>
        <v>2810</v>
      </c>
      <c r="Z62" s="198">
        <f t="shared" si="397"/>
        <v>3186316</v>
      </c>
      <c r="AA62" s="198">
        <f t="shared" si="275"/>
        <v>412</v>
      </c>
      <c r="AB62" s="198">
        <f t="shared" si="276"/>
        <v>711</v>
      </c>
      <c r="AC62" s="198">
        <f t="shared" si="277"/>
        <v>2567726</v>
      </c>
      <c r="AD62" s="198">
        <f t="shared" si="278"/>
        <v>494</v>
      </c>
      <c r="AE62" s="198">
        <f t="shared" si="279"/>
        <v>917</v>
      </c>
      <c r="AF62" s="198">
        <f t="shared" si="280"/>
        <v>76227154</v>
      </c>
      <c r="AG62" s="198">
        <f t="shared" si="281"/>
        <v>1342</v>
      </c>
      <c r="AH62" s="198">
        <f t="shared" si="282"/>
        <v>2753</v>
      </c>
      <c r="AI62" s="198">
        <f t="shared" si="283"/>
        <v>73159223</v>
      </c>
      <c r="AJ62" s="198">
        <f t="shared" si="284"/>
        <v>3831</v>
      </c>
      <c r="AK62" s="198">
        <f t="shared" si="285"/>
        <v>9238</v>
      </c>
      <c r="AL62" s="198">
        <f t="shared" si="286"/>
        <v>7848235</v>
      </c>
      <c r="AM62" s="198">
        <f t="shared" si="287"/>
        <v>2793</v>
      </c>
      <c r="AN62" s="198">
        <f t="shared" si="288"/>
        <v>6332</v>
      </c>
      <c r="AO62" s="198">
        <f t="shared" si="398"/>
        <v>5917</v>
      </c>
      <c r="AP62" s="198">
        <f t="shared" si="398"/>
        <v>624</v>
      </c>
      <c r="AQ62" s="198">
        <f t="shared" si="398"/>
        <v>1299</v>
      </c>
      <c r="AR62" s="198">
        <f t="shared" si="398"/>
        <v>6440</v>
      </c>
      <c r="AS62" s="198">
        <f t="shared" si="398"/>
        <v>399</v>
      </c>
      <c r="AT62" s="198">
        <f t="shared" si="398"/>
        <v>3595</v>
      </c>
      <c r="AU62" s="198">
        <f t="shared" si="398"/>
        <v>1981</v>
      </c>
      <c r="AV62" s="198">
        <f t="shared" si="398"/>
        <v>59893</v>
      </c>
      <c r="AW62" s="198">
        <f t="shared" si="398"/>
        <v>9647</v>
      </c>
      <c r="AX62" s="198">
        <f t="shared" si="398"/>
        <v>25577</v>
      </c>
      <c r="AY62" s="198">
        <f t="shared" si="399"/>
        <v>95117</v>
      </c>
      <c r="AZ62" s="198">
        <f t="shared" si="399"/>
        <v>14459</v>
      </c>
      <c r="BA62" s="198">
        <f t="shared" si="399"/>
        <v>11629</v>
      </c>
      <c r="BB62" s="198">
        <f t="shared" si="399"/>
        <v>9576</v>
      </c>
      <c r="BC62" s="198">
        <f t="shared" si="399"/>
        <v>7808</v>
      </c>
      <c r="BD62" s="198">
        <f t="shared" si="399"/>
        <v>74720</v>
      </c>
      <c r="BE62" s="198">
        <f t="shared" si="399"/>
        <v>62084</v>
      </c>
      <c r="BF62" s="198">
        <f t="shared" si="399"/>
        <v>30703</v>
      </c>
      <c r="BG62" s="198">
        <f t="shared" si="399"/>
        <v>19960</v>
      </c>
      <c r="BH62" s="198">
        <f t="shared" si="399"/>
        <v>4040</v>
      </c>
      <c r="BI62" s="198">
        <f t="shared" si="399"/>
        <v>2969</v>
      </c>
      <c r="BJ62" s="198">
        <f t="shared" si="399"/>
        <v>0</v>
      </c>
      <c r="BK62" s="198">
        <f t="shared" si="399"/>
        <v>0</v>
      </c>
      <c r="BL62" s="198" t="str">
        <f t="shared" si="291"/>
        <v>-</v>
      </c>
      <c r="BM62" s="198" t="str">
        <f t="shared" si="292"/>
        <v>-</v>
      </c>
      <c r="BN62" s="198">
        <f t="shared" si="293"/>
        <v>0</v>
      </c>
      <c r="BO62" s="198">
        <f t="shared" si="293"/>
        <v>0</v>
      </c>
      <c r="BP62" s="198" t="str">
        <f t="shared" si="294"/>
        <v>-</v>
      </c>
      <c r="BQ62" s="198" t="str">
        <f t="shared" si="295"/>
        <v>-</v>
      </c>
      <c r="BR62" s="198">
        <f t="shared" si="296"/>
        <v>0</v>
      </c>
      <c r="BS62" s="198">
        <f t="shared" si="296"/>
        <v>0</v>
      </c>
      <c r="BT62" s="198" t="str">
        <f t="shared" si="297"/>
        <v>-</v>
      </c>
      <c r="BU62" s="198" t="str">
        <f t="shared" si="298"/>
        <v>-</v>
      </c>
      <c r="BV62" s="198">
        <f t="shared" si="299"/>
        <v>0</v>
      </c>
      <c r="BW62" s="198">
        <f t="shared" si="299"/>
        <v>0</v>
      </c>
      <c r="BX62" s="198" t="str">
        <f t="shared" si="300"/>
        <v>-</v>
      </c>
      <c r="BY62" s="198" t="str">
        <f t="shared" si="301"/>
        <v>-</v>
      </c>
      <c r="BZ62" s="198">
        <f t="shared" si="302"/>
        <v>0</v>
      </c>
      <c r="CA62" s="198">
        <f t="shared" si="302"/>
        <v>0</v>
      </c>
      <c r="CB62" s="198" t="str">
        <f t="shared" si="303"/>
        <v>-</v>
      </c>
      <c r="CC62" s="198" t="str">
        <f t="shared" si="304"/>
        <v>-</v>
      </c>
      <c r="CD62" s="198">
        <f t="shared" si="305"/>
        <v>0</v>
      </c>
      <c r="CE62" s="198">
        <f t="shared" si="305"/>
        <v>0</v>
      </c>
      <c r="CF62" s="198" t="str">
        <f t="shared" si="306"/>
        <v>-</v>
      </c>
      <c r="CG62" s="198" t="str">
        <f t="shared" si="307"/>
        <v>-</v>
      </c>
      <c r="CH62" s="198">
        <f t="shared" si="308"/>
        <v>0</v>
      </c>
      <c r="CI62" s="198">
        <f t="shared" si="308"/>
        <v>0</v>
      </c>
      <c r="CJ62" s="198" t="str">
        <f t="shared" si="309"/>
        <v>-</v>
      </c>
      <c r="CK62" s="198" t="str">
        <f t="shared" si="310"/>
        <v>-</v>
      </c>
      <c r="CL62" s="198">
        <f t="shared" si="311"/>
        <v>0</v>
      </c>
      <c r="CM62" s="198">
        <f t="shared" si="311"/>
        <v>0</v>
      </c>
      <c r="CN62" s="198" t="str">
        <f t="shared" si="312"/>
        <v>-</v>
      </c>
      <c r="CO62" s="198" t="str">
        <f t="shared" si="313"/>
        <v>-</v>
      </c>
      <c r="CP62" s="198">
        <f t="shared" si="314"/>
        <v>0</v>
      </c>
      <c r="CQ62" s="198">
        <f t="shared" si="314"/>
        <v>0</v>
      </c>
      <c r="CR62" s="198" t="str">
        <f t="shared" si="315"/>
        <v>-</v>
      </c>
      <c r="CS62" s="198" t="str">
        <f t="shared" si="316"/>
        <v>-</v>
      </c>
      <c r="CT62" s="198">
        <f t="shared" si="317"/>
        <v>0</v>
      </c>
      <c r="CU62" s="198">
        <f t="shared" si="317"/>
        <v>0</v>
      </c>
      <c r="CV62" s="198" t="str">
        <f t="shared" si="318"/>
        <v>-</v>
      </c>
      <c r="CW62" s="198" t="str">
        <f t="shared" si="319"/>
        <v>-</v>
      </c>
      <c r="CX62" s="198">
        <f t="shared" si="320"/>
        <v>83</v>
      </c>
      <c r="CY62" s="198">
        <f t="shared" si="320"/>
        <v>38070</v>
      </c>
      <c r="CZ62" s="198">
        <f t="shared" si="321"/>
        <v>459</v>
      </c>
      <c r="DA62" s="198">
        <f t="shared" si="322"/>
        <v>698</v>
      </c>
      <c r="DB62" s="198">
        <f t="shared" si="323"/>
        <v>4665</v>
      </c>
      <c r="DC62" s="198">
        <f t="shared" si="323"/>
        <v>142849</v>
      </c>
      <c r="DD62" s="198">
        <f t="shared" si="324"/>
        <v>31</v>
      </c>
      <c r="DE62" s="198">
        <f t="shared" si="325"/>
        <v>54</v>
      </c>
      <c r="DF62" s="198">
        <f t="shared" si="326"/>
        <v>52</v>
      </c>
      <c r="DG62" s="198">
        <f t="shared" si="326"/>
        <v>60440</v>
      </c>
      <c r="DH62" s="198">
        <f t="shared" si="327"/>
        <v>1162</v>
      </c>
      <c r="DI62" s="198">
        <f t="shared" si="328"/>
        <v>1993</v>
      </c>
      <c r="DJ62" s="198">
        <f t="shared" si="400"/>
        <v>45</v>
      </c>
      <c r="DK62" s="198">
        <f t="shared" si="400"/>
        <v>16</v>
      </c>
      <c r="DL62" s="198">
        <f t="shared" si="400"/>
        <v>3915</v>
      </c>
      <c r="DM62" s="198">
        <f t="shared" si="400"/>
        <v>1205</v>
      </c>
      <c r="DN62" s="198">
        <f t="shared" si="400"/>
        <v>23</v>
      </c>
      <c r="DO62" s="198">
        <f t="shared" si="400"/>
        <v>3139</v>
      </c>
      <c r="DP62" s="198">
        <f t="shared" si="400"/>
        <v>13920024</v>
      </c>
      <c r="DQ62" s="198">
        <f t="shared" si="330"/>
        <v>3556</v>
      </c>
      <c r="DR62" s="198">
        <f t="shared" si="331"/>
        <v>7566</v>
      </c>
      <c r="DS62" s="198">
        <f t="shared" si="332"/>
        <v>8491289</v>
      </c>
      <c r="DT62" s="198">
        <f t="shared" si="333"/>
        <v>7047</v>
      </c>
      <c r="DU62" s="198">
        <f t="shared" si="334"/>
        <v>13979</v>
      </c>
      <c r="DV62" s="198">
        <f t="shared" si="335"/>
        <v>113456</v>
      </c>
      <c r="DW62" s="198">
        <f t="shared" si="336"/>
        <v>4933</v>
      </c>
      <c r="DX62" s="198">
        <f t="shared" si="337"/>
        <v>10144</v>
      </c>
      <c r="DY62" s="198">
        <f t="shared" si="338"/>
        <v>23008679</v>
      </c>
      <c r="DZ62" s="198">
        <f t="shared" si="339"/>
        <v>7330</v>
      </c>
      <c r="EA62" s="198">
        <f t="shared" si="340"/>
        <v>15655</v>
      </c>
      <c r="EB62" s="202"/>
      <c r="EC62" s="198">
        <f t="shared" si="341"/>
        <v>9</v>
      </c>
      <c r="ED62" s="199">
        <f t="shared" ref="ED62" si="424">LEFT($B62,4)+IF(EC62&lt;4,1,0)</f>
        <v>2019</v>
      </c>
      <c r="EE62" s="200">
        <f t="shared" ref="EE62" si="425">DATE(LEFT($B62,4)+IF(EC62&lt;4,1,0),EC62,1)</f>
        <v>43709</v>
      </c>
      <c r="EF62" s="196">
        <f t="shared" si="349"/>
        <v>30</v>
      </c>
      <c r="EG62" s="195"/>
      <c r="EH62" s="198">
        <f t="shared" si="403"/>
        <v>94402</v>
      </c>
      <c r="EI62" s="198">
        <f t="shared" si="403"/>
        <v>453706</v>
      </c>
      <c r="EJ62" s="198">
        <f t="shared" si="403"/>
        <v>1027298</v>
      </c>
      <c r="EK62" s="198">
        <f t="shared" si="403"/>
        <v>5413578</v>
      </c>
      <c r="EL62" s="198">
        <f t="shared" si="403"/>
        <v>5499345</v>
      </c>
      <c r="EM62" s="198">
        <f t="shared" si="403"/>
        <v>4766628</v>
      </c>
      <c r="EN62" s="198">
        <f t="shared" si="403"/>
        <v>156382540</v>
      </c>
      <c r="EO62" s="198">
        <f t="shared" si="403"/>
        <v>176407620</v>
      </c>
      <c r="EP62" s="198">
        <f t="shared" si="403"/>
        <v>17793414</v>
      </c>
      <c r="EQ62" s="198">
        <f t="shared" si="403"/>
        <v>0</v>
      </c>
      <c r="ER62" s="198">
        <f t="shared" si="404"/>
        <v>0</v>
      </c>
      <c r="ES62" s="198">
        <f t="shared" si="404"/>
        <v>0</v>
      </c>
      <c r="ET62" s="198">
        <f t="shared" si="404"/>
        <v>0</v>
      </c>
      <c r="EU62" s="198">
        <f t="shared" si="404"/>
        <v>0</v>
      </c>
      <c r="EV62" s="198">
        <f t="shared" si="404"/>
        <v>0</v>
      </c>
      <c r="EW62" s="198">
        <f t="shared" si="404"/>
        <v>0</v>
      </c>
      <c r="EX62" s="198">
        <f t="shared" si="404"/>
        <v>0</v>
      </c>
      <c r="EY62" s="198">
        <f t="shared" si="404"/>
        <v>0</v>
      </c>
      <c r="EZ62" s="198">
        <f t="shared" si="404"/>
        <v>0</v>
      </c>
      <c r="FA62" s="198">
        <f t="shared" si="404"/>
        <v>103636</v>
      </c>
      <c r="FB62" s="198">
        <f t="shared" si="405"/>
        <v>57934</v>
      </c>
      <c r="FC62" s="198">
        <f t="shared" si="405"/>
        <v>250467</v>
      </c>
      <c r="FD62" s="198">
        <f t="shared" si="405"/>
        <v>29620890</v>
      </c>
      <c r="FE62" s="198">
        <f t="shared" si="405"/>
        <v>16844146</v>
      </c>
      <c r="FF62" s="198">
        <f t="shared" si="405"/>
        <v>233312</v>
      </c>
      <c r="FG62" s="198">
        <f t="shared" si="405"/>
        <v>49140467</v>
      </c>
      <c r="FH62" s="191"/>
      <c r="FI62" s="256"/>
      <c r="FJ62" s="256"/>
      <c r="FK62" s="256"/>
      <c r="FL62" s="256"/>
      <c r="FM62" s="256"/>
    </row>
    <row r="63" spans="1:169" s="257" customFormat="1" x14ac:dyDescent="0.2">
      <c r="A63" s="263" t="str">
        <f t="shared" ref="A63" si="426">B63&amp;C63&amp;D63</f>
        <v>2019-20OCTOBERY63</v>
      </c>
      <c r="B63" s="257" t="str">
        <f t="shared" si="368"/>
        <v>2019-20</v>
      </c>
      <c r="C63" s="257" t="s">
        <v>716</v>
      </c>
      <c r="D63" s="264" t="str">
        <f t="shared" si="350"/>
        <v>Y63</v>
      </c>
      <c r="E63" s="264" t="str">
        <f t="shared" si="350"/>
        <v>North East and Yorkshire</v>
      </c>
      <c r="F63" s="264" t="str">
        <f t="shared" ref="F63" si="427">D63</f>
        <v>Y63</v>
      </c>
      <c r="H63" s="198">
        <f t="shared" si="268"/>
        <v>151021</v>
      </c>
      <c r="I63" s="198">
        <f t="shared" si="268"/>
        <v>101187</v>
      </c>
      <c r="J63" s="198">
        <f t="shared" si="268"/>
        <v>463600</v>
      </c>
      <c r="K63" s="198">
        <f t="shared" si="269"/>
        <v>5</v>
      </c>
      <c r="L63" s="198">
        <f t="shared" si="270"/>
        <v>1</v>
      </c>
      <c r="M63" s="198">
        <f t="shared" si="271"/>
        <v>5</v>
      </c>
      <c r="N63" s="198">
        <f t="shared" si="272"/>
        <v>23</v>
      </c>
      <c r="O63" s="198">
        <f t="shared" si="273"/>
        <v>66</v>
      </c>
      <c r="P63" s="198" t="s">
        <v>717</v>
      </c>
      <c r="Q63" s="198">
        <f t="shared" si="397"/>
        <v>482</v>
      </c>
      <c r="R63" s="198">
        <f t="shared" si="397"/>
        <v>2871</v>
      </c>
      <c r="S63" s="198">
        <f t="shared" si="397"/>
        <v>1806</v>
      </c>
      <c r="T63" s="198">
        <f t="shared" si="397"/>
        <v>107477</v>
      </c>
      <c r="U63" s="198">
        <f t="shared" si="397"/>
        <v>9222</v>
      </c>
      <c r="V63" s="198">
        <f t="shared" si="397"/>
        <v>6442</v>
      </c>
      <c r="W63" s="198">
        <f t="shared" si="397"/>
        <v>61764</v>
      </c>
      <c r="X63" s="198">
        <f t="shared" si="397"/>
        <v>18237</v>
      </c>
      <c r="Y63" s="198">
        <f t="shared" si="397"/>
        <v>1033</v>
      </c>
      <c r="Z63" s="198">
        <f t="shared" si="397"/>
        <v>3931947</v>
      </c>
      <c r="AA63" s="198">
        <f t="shared" si="275"/>
        <v>426</v>
      </c>
      <c r="AB63" s="198">
        <f t="shared" si="276"/>
        <v>730</v>
      </c>
      <c r="AC63" s="198">
        <f t="shared" si="277"/>
        <v>3341087</v>
      </c>
      <c r="AD63" s="198">
        <f t="shared" si="278"/>
        <v>519</v>
      </c>
      <c r="AE63" s="198">
        <f t="shared" si="279"/>
        <v>930</v>
      </c>
      <c r="AF63" s="198">
        <f t="shared" si="280"/>
        <v>94043961</v>
      </c>
      <c r="AG63" s="198">
        <f t="shared" si="281"/>
        <v>1523</v>
      </c>
      <c r="AH63" s="198">
        <f t="shared" si="282"/>
        <v>3139</v>
      </c>
      <c r="AI63" s="198">
        <f t="shared" si="283"/>
        <v>80462764</v>
      </c>
      <c r="AJ63" s="198">
        <f t="shared" si="284"/>
        <v>4412</v>
      </c>
      <c r="AK63" s="198">
        <f t="shared" si="285"/>
        <v>10780</v>
      </c>
      <c r="AL63" s="198">
        <f t="shared" si="286"/>
        <v>4586246</v>
      </c>
      <c r="AM63" s="198">
        <f t="shared" si="287"/>
        <v>4440</v>
      </c>
      <c r="AN63" s="198">
        <f t="shared" si="288"/>
        <v>10493</v>
      </c>
      <c r="AO63" s="198">
        <f t="shared" si="398"/>
        <v>6671</v>
      </c>
      <c r="AP63" s="198">
        <f t="shared" si="398"/>
        <v>647</v>
      </c>
      <c r="AQ63" s="198">
        <f t="shared" si="398"/>
        <v>1816</v>
      </c>
      <c r="AR63" s="198">
        <f t="shared" si="398"/>
        <v>7640</v>
      </c>
      <c r="AS63" s="198">
        <f t="shared" si="398"/>
        <v>453</v>
      </c>
      <c r="AT63" s="198">
        <f t="shared" si="398"/>
        <v>3755</v>
      </c>
      <c r="AU63" s="198">
        <f t="shared" si="398"/>
        <v>1968</v>
      </c>
      <c r="AV63" s="198">
        <f t="shared" si="398"/>
        <v>63485</v>
      </c>
      <c r="AW63" s="198">
        <f t="shared" si="398"/>
        <v>10442</v>
      </c>
      <c r="AX63" s="198">
        <f t="shared" si="398"/>
        <v>26879</v>
      </c>
      <c r="AY63" s="198">
        <f t="shared" si="399"/>
        <v>100806</v>
      </c>
      <c r="AZ63" s="198">
        <f t="shared" si="399"/>
        <v>17170</v>
      </c>
      <c r="BA63" s="198">
        <f t="shared" si="399"/>
        <v>13689</v>
      </c>
      <c r="BB63" s="198">
        <f t="shared" si="399"/>
        <v>11676</v>
      </c>
      <c r="BC63" s="198">
        <f t="shared" si="399"/>
        <v>9488</v>
      </c>
      <c r="BD63" s="198">
        <f t="shared" si="399"/>
        <v>81117</v>
      </c>
      <c r="BE63" s="198">
        <f t="shared" si="399"/>
        <v>66488</v>
      </c>
      <c r="BF63" s="198">
        <f t="shared" si="399"/>
        <v>30707</v>
      </c>
      <c r="BG63" s="198">
        <f t="shared" si="399"/>
        <v>19280</v>
      </c>
      <c r="BH63" s="198">
        <f t="shared" si="399"/>
        <v>1649</v>
      </c>
      <c r="BI63" s="198">
        <f t="shared" si="399"/>
        <v>1185</v>
      </c>
      <c r="BJ63" s="198">
        <f t="shared" si="399"/>
        <v>335</v>
      </c>
      <c r="BK63" s="198">
        <f t="shared" si="399"/>
        <v>161366</v>
      </c>
      <c r="BL63" s="198">
        <f t="shared" si="291"/>
        <v>482</v>
      </c>
      <c r="BM63" s="198">
        <f t="shared" si="292"/>
        <v>895</v>
      </c>
      <c r="BN63" s="198">
        <f t="shared" si="293"/>
        <v>116</v>
      </c>
      <c r="BO63" s="198">
        <f t="shared" si="293"/>
        <v>47435</v>
      </c>
      <c r="BP63" s="198">
        <f t="shared" si="294"/>
        <v>409</v>
      </c>
      <c r="BQ63" s="198">
        <f t="shared" si="295"/>
        <v>765</v>
      </c>
      <c r="BR63" s="198">
        <f t="shared" si="296"/>
        <v>8771</v>
      </c>
      <c r="BS63" s="198">
        <f t="shared" si="296"/>
        <v>3723146</v>
      </c>
      <c r="BT63" s="198">
        <f t="shared" si="297"/>
        <v>424</v>
      </c>
      <c r="BU63" s="198">
        <f t="shared" si="298"/>
        <v>726</v>
      </c>
      <c r="BV63" s="198">
        <f t="shared" si="299"/>
        <v>6848</v>
      </c>
      <c r="BW63" s="198">
        <f t="shared" si="299"/>
        <v>11372506</v>
      </c>
      <c r="BX63" s="198">
        <f t="shared" si="300"/>
        <v>1661</v>
      </c>
      <c r="BY63" s="198">
        <f t="shared" si="301"/>
        <v>3345</v>
      </c>
      <c r="BZ63" s="198">
        <f t="shared" si="302"/>
        <v>1244</v>
      </c>
      <c r="CA63" s="198">
        <f t="shared" si="302"/>
        <v>1991130</v>
      </c>
      <c r="CB63" s="198">
        <f t="shared" si="303"/>
        <v>1601</v>
      </c>
      <c r="CC63" s="198">
        <f t="shared" si="304"/>
        <v>3569</v>
      </c>
      <c r="CD63" s="198">
        <f t="shared" si="305"/>
        <v>53672</v>
      </c>
      <c r="CE63" s="198">
        <f t="shared" si="305"/>
        <v>80680325</v>
      </c>
      <c r="CF63" s="198">
        <f t="shared" si="306"/>
        <v>1503</v>
      </c>
      <c r="CG63" s="198">
        <f t="shared" si="307"/>
        <v>3103</v>
      </c>
      <c r="CH63" s="198">
        <f t="shared" si="308"/>
        <v>3159</v>
      </c>
      <c r="CI63" s="198">
        <f t="shared" si="308"/>
        <v>15974999</v>
      </c>
      <c r="CJ63" s="198">
        <f t="shared" si="309"/>
        <v>5057</v>
      </c>
      <c r="CK63" s="198">
        <f t="shared" si="310"/>
        <v>10218</v>
      </c>
      <c r="CL63" s="198">
        <f t="shared" si="311"/>
        <v>1828</v>
      </c>
      <c r="CM63" s="198">
        <f t="shared" si="311"/>
        <v>8544473</v>
      </c>
      <c r="CN63" s="198">
        <f t="shared" si="312"/>
        <v>4674</v>
      </c>
      <c r="CO63" s="198">
        <f t="shared" si="313"/>
        <v>9923</v>
      </c>
      <c r="CP63" s="198">
        <f t="shared" si="314"/>
        <v>2408</v>
      </c>
      <c r="CQ63" s="198">
        <f t="shared" si="314"/>
        <v>17495016</v>
      </c>
      <c r="CR63" s="198">
        <f t="shared" si="315"/>
        <v>7265</v>
      </c>
      <c r="CS63" s="198">
        <f t="shared" si="316"/>
        <v>15305</v>
      </c>
      <c r="CT63" s="198">
        <f t="shared" si="317"/>
        <v>1288</v>
      </c>
      <c r="CU63" s="198">
        <f t="shared" si="317"/>
        <v>6866609</v>
      </c>
      <c r="CV63" s="198">
        <f t="shared" si="318"/>
        <v>5331</v>
      </c>
      <c r="CW63" s="198">
        <f t="shared" si="319"/>
        <v>12295</v>
      </c>
      <c r="CX63" s="198">
        <f t="shared" si="320"/>
        <v>70</v>
      </c>
      <c r="CY63" s="198">
        <f t="shared" si="320"/>
        <v>30227</v>
      </c>
      <c r="CZ63" s="198">
        <f t="shared" si="321"/>
        <v>432</v>
      </c>
      <c r="DA63" s="198">
        <f t="shared" si="322"/>
        <v>662</v>
      </c>
      <c r="DB63" s="198">
        <f t="shared" si="323"/>
        <v>5516</v>
      </c>
      <c r="DC63" s="198">
        <f t="shared" si="323"/>
        <v>177095</v>
      </c>
      <c r="DD63" s="198">
        <f t="shared" si="324"/>
        <v>32</v>
      </c>
      <c r="DE63" s="198">
        <f t="shared" si="325"/>
        <v>58</v>
      </c>
      <c r="DF63" s="198">
        <f t="shared" si="326"/>
        <v>63</v>
      </c>
      <c r="DG63" s="198">
        <f t="shared" si="326"/>
        <v>70788</v>
      </c>
      <c r="DH63" s="198">
        <f t="shared" si="327"/>
        <v>1124</v>
      </c>
      <c r="DI63" s="198">
        <f t="shared" si="328"/>
        <v>2249</v>
      </c>
      <c r="DJ63" s="198">
        <f t="shared" ref="DJ63:DK66" si="428">SUMIFS(DJ$255:DJ$1524,$B$255:$B$1524,$B63,$C$255:$C$1524,$C63,$D$255:$D$1524,$D63)</f>
        <v>51</v>
      </c>
      <c r="DK63" s="198">
        <f t="shared" si="428"/>
        <v>29</v>
      </c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202"/>
      <c r="EC63" s="198">
        <f t="shared" si="341"/>
        <v>10</v>
      </c>
      <c r="ED63" s="199">
        <f t="shared" ref="ED63" si="429">LEFT($B63,4)+IF(EC63&lt;4,1,0)</f>
        <v>2019</v>
      </c>
      <c r="EE63" s="200">
        <f t="shared" ref="EE63" si="430">DATE(LEFT($B63,4)+IF(EC63&lt;4,1,0),EC63,1)</f>
        <v>43739</v>
      </c>
      <c r="EF63" s="196">
        <f t="shared" si="349"/>
        <v>31</v>
      </c>
      <c r="EG63" s="195"/>
      <c r="EH63" s="198">
        <f t="shared" si="403"/>
        <v>101187</v>
      </c>
      <c r="EI63" s="198">
        <f t="shared" si="403"/>
        <v>515799</v>
      </c>
      <c r="EJ63" s="198">
        <f t="shared" si="403"/>
        <v>2359386</v>
      </c>
      <c r="EK63" s="198">
        <f t="shared" si="403"/>
        <v>6651216</v>
      </c>
      <c r="EL63" s="198">
        <f t="shared" si="403"/>
        <v>6729636</v>
      </c>
      <c r="EM63" s="198">
        <f t="shared" si="403"/>
        <v>5993528</v>
      </c>
      <c r="EN63" s="198">
        <f t="shared" si="403"/>
        <v>193849729</v>
      </c>
      <c r="EO63" s="198">
        <f t="shared" si="403"/>
        <v>196600662</v>
      </c>
      <c r="EP63" s="198">
        <f t="shared" si="403"/>
        <v>10838815</v>
      </c>
      <c r="EQ63" s="198">
        <f t="shared" si="403"/>
        <v>299983</v>
      </c>
      <c r="ER63" s="198">
        <f t="shared" si="404"/>
        <v>88772</v>
      </c>
      <c r="ES63" s="198">
        <f t="shared" si="404"/>
        <v>6363774</v>
      </c>
      <c r="ET63" s="198">
        <f t="shared" si="404"/>
        <v>22904908</v>
      </c>
      <c r="EU63" s="198">
        <f t="shared" si="404"/>
        <v>4439440</v>
      </c>
      <c r="EV63" s="198">
        <f t="shared" si="404"/>
        <v>166550868</v>
      </c>
      <c r="EW63" s="198">
        <f t="shared" si="404"/>
        <v>32278770</v>
      </c>
      <c r="EX63" s="198">
        <f t="shared" si="404"/>
        <v>18139623</v>
      </c>
      <c r="EY63" s="198">
        <f t="shared" si="404"/>
        <v>36853684</v>
      </c>
      <c r="EZ63" s="198">
        <f t="shared" si="404"/>
        <v>15836029</v>
      </c>
      <c r="FA63" s="198">
        <f t="shared" si="404"/>
        <v>141687</v>
      </c>
      <c r="FB63" s="198">
        <f t="shared" si="405"/>
        <v>46340</v>
      </c>
      <c r="FC63" s="198">
        <f t="shared" si="405"/>
        <v>319928</v>
      </c>
      <c r="FD63" s="198">
        <f t="shared" si="405"/>
        <v>0</v>
      </c>
      <c r="FE63" s="198">
        <f t="shared" si="405"/>
        <v>0</v>
      </c>
      <c r="FF63" s="198">
        <f t="shared" si="405"/>
        <v>0</v>
      </c>
      <c r="FG63" s="198">
        <f t="shared" si="405"/>
        <v>0</v>
      </c>
      <c r="FH63" s="191"/>
      <c r="FI63" s="256"/>
      <c r="FJ63" s="256"/>
      <c r="FK63" s="256"/>
      <c r="FL63" s="256"/>
      <c r="FM63" s="256"/>
    </row>
    <row r="64" spans="1:169" s="257" customFormat="1" x14ac:dyDescent="0.2">
      <c r="A64" s="263" t="str">
        <f t="shared" ref="A64" si="431">B64&amp;C64&amp;D64</f>
        <v>2019-20NOVEMBERY63</v>
      </c>
      <c r="B64" s="257" t="str">
        <f t="shared" si="368"/>
        <v>2019-20</v>
      </c>
      <c r="C64" s="257" t="s">
        <v>722</v>
      </c>
      <c r="D64" s="264" t="str">
        <f t="shared" si="350"/>
        <v>Y63</v>
      </c>
      <c r="E64" s="264" t="str">
        <f t="shared" si="350"/>
        <v>North East and Yorkshire</v>
      </c>
      <c r="F64" s="264" t="str">
        <f t="shared" ref="F64" si="432">D64</f>
        <v>Y63</v>
      </c>
      <c r="H64" s="198">
        <f t="shared" si="268"/>
        <v>154469</v>
      </c>
      <c r="I64" s="198">
        <f t="shared" si="268"/>
        <v>94925</v>
      </c>
      <c r="J64" s="198">
        <f t="shared" si="268"/>
        <v>722182</v>
      </c>
      <c r="K64" s="198">
        <f t="shared" si="269"/>
        <v>8</v>
      </c>
      <c r="L64" s="198">
        <f t="shared" si="270"/>
        <v>1</v>
      </c>
      <c r="M64" s="198">
        <f t="shared" si="271"/>
        <v>17</v>
      </c>
      <c r="N64" s="198">
        <f t="shared" si="272"/>
        <v>39</v>
      </c>
      <c r="O64" s="198">
        <f t="shared" si="273"/>
        <v>109</v>
      </c>
      <c r="P64" s="198" t="s">
        <v>717</v>
      </c>
      <c r="Q64" s="198">
        <f t="shared" si="397"/>
        <v>509</v>
      </c>
      <c r="R64" s="198">
        <f t="shared" si="397"/>
        <v>2699</v>
      </c>
      <c r="S64" s="198">
        <f t="shared" si="397"/>
        <v>1622</v>
      </c>
      <c r="T64" s="198">
        <f t="shared" si="397"/>
        <v>108278</v>
      </c>
      <c r="U64" s="198">
        <f t="shared" si="397"/>
        <v>9014</v>
      </c>
      <c r="V64" s="198">
        <f t="shared" si="397"/>
        <v>6349</v>
      </c>
      <c r="W64" s="198">
        <f t="shared" si="397"/>
        <v>63273</v>
      </c>
      <c r="X64" s="198">
        <f t="shared" si="397"/>
        <v>17207</v>
      </c>
      <c r="Y64" s="198">
        <f t="shared" si="397"/>
        <v>782</v>
      </c>
      <c r="Z64" s="198">
        <f t="shared" si="397"/>
        <v>3965007</v>
      </c>
      <c r="AA64" s="198">
        <f t="shared" si="275"/>
        <v>440</v>
      </c>
      <c r="AB64" s="198">
        <f t="shared" si="276"/>
        <v>755</v>
      </c>
      <c r="AC64" s="198">
        <f t="shared" si="277"/>
        <v>3342434</v>
      </c>
      <c r="AD64" s="198">
        <f t="shared" si="278"/>
        <v>526</v>
      </c>
      <c r="AE64" s="198">
        <f t="shared" si="279"/>
        <v>941</v>
      </c>
      <c r="AF64" s="198">
        <f t="shared" si="280"/>
        <v>106161629</v>
      </c>
      <c r="AG64" s="198">
        <f t="shared" si="281"/>
        <v>1678</v>
      </c>
      <c r="AH64" s="198">
        <f t="shared" si="282"/>
        <v>3467</v>
      </c>
      <c r="AI64" s="198">
        <f t="shared" si="283"/>
        <v>83528509</v>
      </c>
      <c r="AJ64" s="198">
        <f t="shared" si="284"/>
        <v>4854</v>
      </c>
      <c r="AK64" s="198">
        <f t="shared" si="285"/>
        <v>11828</v>
      </c>
      <c r="AL64" s="198">
        <f t="shared" si="286"/>
        <v>3970686</v>
      </c>
      <c r="AM64" s="198">
        <f t="shared" si="287"/>
        <v>5078</v>
      </c>
      <c r="AN64" s="198">
        <f t="shared" si="288"/>
        <v>11608</v>
      </c>
      <c r="AO64" s="198">
        <f t="shared" si="398"/>
        <v>7472</v>
      </c>
      <c r="AP64" s="198">
        <f t="shared" si="398"/>
        <v>792</v>
      </c>
      <c r="AQ64" s="198">
        <f t="shared" si="398"/>
        <v>2164</v>
      </c>
      <c r="AR64" s="198">
        <f t="shared" si="398"/>
        <v>8433</v>
      </c>
      <c r="AS64" s="198">
        <f t="shared" si="398"/>
        <v>490</v>
      </c>
      <c r="AT64" s="198">
        <f t="shared" si="398"/>
        <v>4026</v>
      </c>
      <c r="AU64" s="198">
        <f t="shared" si="398"/>
        <v>2087</v>
      </c>
      <c r="AV64" s="198">
        <f t="shared" si="398"/>
        <v>63427</v>
      </c>
      <c r="AW64" s="198">
        <f t="shared" si="398"/>
        <v>9949</v>
      </c>
      <c r="AX64" s="198">
        <f t="shared" si="398"/>
        <v>27430</v>
      </c>
      <c r="AY64" s="198">
        <f t="shared" si="399"/>
        <v>100806</v>
      </c>
      <c r="AZ64" s="198">
        <f t="shared" si="399"/>
        <v>17226</v>
      </c>
      <c r="BA64" s="198">
        <f t="shared" si="399"/>
        <v>13683</v>
      </c>
      <c r="BB64" s="198">
        <f t="shared" si="399"/>
        <v>11790</v>
      </c>
      <c r="BC64" s="198">
        <f t="shared" si="399"/>
        <v>9474</v>
      </c>
      <c r="BD64" s="198">
        <f t="shared" si="399"/>
        <v>83914</v>
      </c>
      <c r="BE64" s="198">
        <f t="shared" si="399"/>
        <v>69064</v>
      </c>
      <c r="BF64" s="198">
        <f t="shared" si="399"/>
        <v>29717</v>
      </c>
      <c r="BG64" s="198">
        <f t="shared" si="399"/>
        <v>21816</v>
      </c>
      <c r="BH64" s="198">
        <f t="shared" si="399"/>
        <v>1259</v>
      </c>
      <c r="BI64" s="198">
        <f t="shared" si="399"/>
        <v>822</v>
      </c>
      <c r="BJ64" s="198">
        <f t="shared" si="399"/>
        <v>364</v>
      </c>
      <c r="BK64" s="198">
        <f t="shared" si="399"/>
        <v>183406</v>
      </c>
      <c r="BL64" s="198">
        <f t="shared" si="291"/>
        <v>504</v>
      </c>
      <c r="BM64" s="198">
        <f t="shared" si="292"/>
        <v>847</v>
      </c>
      <c r="BN64" s="198">
        <f t="shared" si="293"/>
        <v>124</v>
      </c>
      <c r="BO64" s="198">
        <f t="shared" si="293"/>
        <v>62412</v>
      </c>
      <c r="BP64" s="198">
        <f t="shared" si="294"/>
        <v>503</v>
      </c>
      <c r="BQ64" s="198">
        <f t="shared" si="295"/>
        <v>881</v>
      </c>
      <c r="BR64" s="198">
        <f t="shared" si="296"/>
        <v>8526</v>
      </c>
      <c r="BS64" s="198">
        <f t="shared" si="296"/>
        <v>3719189</v>
      </c>
      <c r="BT64" s="198">
        <f t="shared" si="297"/>
        <v>436</v>
      </c>
      <c r="BU64" s="198">
        <f t="shared" si="298"/>
        <v>748</v>
      </c>
      <c r="BV64" s="198">
        <f t="shared" si="299"/>
        <v>7854</v>
      </c>
      <c r="BW64" s="198">
        <f t="shared" si="299"/>
        <v>13961072</v>
      </c>
      <c r="BX64" s="198">
        <f t="shared" si="300"/>
        <v>1778</v>
      </c>
      <c r="BY64" s="198">
        <f t="shared" si="301"/>
        <v>3551</v>
      </c>
      <c r="BZ64" s="198">
        <f t="shared" si="302"/>
        <v>1418</v>
      </c>
      <c r="CA64" s="198">
        <f t="shared" si="302"/>
        <v>2425375</v>
      </c>
      <c r="CB64" s="198">
        <f t="shared" si="303"/>
        <v>1710</v>
      </c>
      <c r="CC64" s="198">
        <f t="shared" si="304"/>
        <v>3632</v>
      </c>
      <c r="CD64" s="198">
        <f t="shared" si="305"/>
        <v>54001</v>
      </c>
      <c r="CE64" s="198">
        <f t="shared" si="305"/>
        <v>89775182</v>
      </c>
      <c r="CF64" s="198">
        <f t="shared" si="306"/>
        <v>1662</v>
      </c>
      <c r="CG64" s="198">
        <f t="shared" si="307"/>
        <v>3449</v>
      </c>
      <c r="CH64" s="198">
        <f t="shared" si="308"/>
        <v>2983</v>
      </c>
      <c r="CI64" s="198">
        <f t="shared" si="308"/>
        <v>15958764</v>
      </c>
      <c r="CJ64" s="198">
        <f t="shared" si="309"/>
        <v>5350</v>
      </c>
      <c r="CK64" s="198">
        <f t="shared" si="310"/>
        <v>10702</v>
      </c>
      <c r="CL64" s="198">
        <f t="shared" si="311"/>
        <v>1726</v>
      </c>
      <c r="CM64" s="198">
        <f t="shared" si="311"/>
        <v>9615691</v>
      </c>
      <c r="CN64" s="198">
        <f t="shared" si="312"/>
        <v>5571</v>
      </c>
      <c r="CO64" s="198">
        <f t="shared" si="313"/>
        <v>12169</v>
      </c>
      <c r="CP64" s="198">
        <f t="shared" si="314"/>
        <v>2791</v>
      </c>
      <c r="CQ64" s="198">
        <f t="shared" si="314"/>
        <v>20506023</v>
      </c>
      <c r="CR64" s="198">
        <f t="shared" si="315"/>
        <v>7347</v>
      </c>
      <c r="CS64" s="198">
        <f t="shared" si="316"/>
        <v>16055</v>
      </c>
      <c r="CT64" s="198">
        <f t="shared" si="317"/>
        <v>1323</v>
      </c>
      <c r="CU64" s="198">
        <f t="shared" si="317"/>
        <v>8475768</v>
      </c>
      <c r="CV64" s="198">
        <f t="shared" si="318"/>
        <v>6406</v>
      </c>
      <c r="CW64" s="198">
        <f t="shared" si="319"/>
        <v>16224</v>
      </c>
      <c r="CX64" s="198">
        <f t="shared" si="320"/>
        <v>79</v>
      </c>
      <c r="CY64" s="198">
        <f t="shared" si="320"/>
        <v>39368</v>
      </c>
      <c r="CZ64" s="198">
        <f t="shared" si="321"/>
        <v>498</v>
      </c>
      <c r="DA64" s="198">
        <f t="shared" si="322"/>
        <v>847</v>
      </c>
      <c r="DB64" s="198">
        <f t="shared" si="323"/>
        <v>5491</v>
      </c>
      <c r="DC64" s="198">
        <f t="shared" si="323"/>
        <v>214348</v>
      </c>
      <c r="DD64" s="198">
        <f t="shared" si="324"/>
        <v>39</v>
      </c>
      <c r="DE64" s="198">
        <f t="shared" si="325"/>
        <v>73</v>
      </c>
      <c r="DF64" s="198">
        <f t="shared" si="326"/>
        <v>47</v>
      </c>
      <c r="DG64" s="198">
        <f t="shared" si="326"/>
        <v>76276</v>
      </c>
      <c r="DH64" s="198">
        <f t="shared" si="327"/>
        <v>1623</v>
      </c>
      <c r="DI64" s="198">
        <f t="shared" si="328"/>
        <v>3238</v>
      </c>
      <c r="DJ64" s="198">
        <f t="shared" si="428"/>
        <v>35</v>
      </c>
      <c r="DK64" s="198">
        <f t="shared" si="428"/>
        <v>54</v>
      </c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202"/>
      <c r="EC64" s="198">
        <f t="shared" ref="EC64" si="433">MONTH(1&amp;C64)</f>
        <v>11</v>
      </c>
      <c r="ED64" s="199">
        <f t="shared" ref="ED64" si="434">LEFT($B64,4)+IF(EC64&lt;4,1,0)</f>
        <v>2019</v>
      </c>
      <c r="EE64" s="200">
        <f t="shared" ref="EE64" si="435">DATE(LEFT($B64,4)+IF(EC64&lt;4,1,0),EC64,1)</f>
        <v>43770</v>
      </c>
      <c r="EF64" s="196">
        <f t="shared" ref="EF64" si="436">DAY(DATE(LEFT($B64,4)+IF(EC64&lt;4,1,0),$EC64+1,1)-1)</f>
        <v>30</v>
      </c>
      <c r="EG64" s="195"/>
      <c r="EH64" s="198">
        <f t="shared" si="403"/>
        <v>94925</v>
      </c>
      <c r="EI64" s="198">
        <f t="shared" si="403"/>
        <v>1569287</v>
      </c>
      <c r="EJ64" s="198">
        <f t="shared" si="403"/>
        <v>3726330</v>
      </c>
      <c r="EK64" s="198">
        <f t="shared" si="403"/>
        <v>10310531</v>
      </c>
      <c r="EL64" s="198">
        <f t="shared" si="403"/>
        <v>6803476</v>
      </c>
      <c r="EM64" s="198">
        <f t="shared" si="403"/>
        <v>5971567</v>
      </c>
      <c r="EN64" s="198">
        <f t="shared" si="403"/>
        <v>219354282</v>
      </c>
      <c r="EO64" s="198">
        <f t="shared" si="403"/>
        <v>203522273</v>
      </c>
      <c r="EP64" s="198">
        <f t="shared" si="403"/>
        <v>9077524</v>
      </c>
      <c r="EQ64" s="198">
        <f t="shared" si="403"/>
        <v>308352</v>
      </c>
      <c r="ER64" s="198">
        <f t="shared" si="404"/>
        <v>109194</v>
      </c>
      <c r="ES64" s="198">
        <f t="shared" si="404"/>
        <v>6377757</v>
      </c>
      <c r="ET64" s="198">
        <f t="shared" si="404"/>
        <v>27887768</v>
      </c>
      <c r="EU64" s="198">
        <f t="shared" si="404"/>
        <v>5150562</v>
      </c>
      <c r="EV64" s="198">
        <f t="shared" si="404"/>
        <v>186273791</v>
      </c>
      <c r="EW64" s="198">
        <f t="shared" si="404"/>
        <v>31923036</v>
      </c>
      <c r="EX64" s="198">
        <f t="shared" si="404"/>
        <v>21004311</v>
      </c>
      <c r="EY64" s="198">
        <f t="shared" si="404"/>
        <v>44809509</v>
      </c>
      <c r="EZ64" s="198">
        <f t="shared" si="404"/>
        <v>21464705</v>
      </c>
      <c r="FA64" s="198">
        <f t="shared" si="404"/>
        <v>152186</v>
      </c>
      <c r="FB64" s="198">
        <f t="shared" si="405"/>
        <v>66913</v>
      </c>
      <c r="FC64" s="198">
        <f t="shared" si="405"/>
        <v>402649</v>
      </c>
      <c r="FD64" s="198">
        <f t="shared" si="405"/>
        <v>0</v>
      </c>
      <c r="FE64" s="198">
        <f t="shared" si="405"/>
        <v>0</v>
      </c>
      <c r="FF64" s="198">
        <f t="shared" si="405"/>
        <v>0</v>
      </c>
      <c r="FG64" s="198">
        <f t="shared" si="405"/>
        <v>0</v>
      </c>
      <c r="FH64" s="191"/>
      <c r="FI64" s="256"/>
      <c r="FJ64" s="256"/>
      <c r="FK64" s="256"/>
      <c r="FL64" s="256"/>
      <c r="FM64" s="256"/>
    </row>
    <row r="65" spans="1:169" s="257" customFormat="1" x14ac:dyDescent="0.2">
      <c r="A65" s="263" t="str">
        <f t="shared" ref="A65" si="437">B65&amp;C65&amp;D65</f>
        <v>2019-20DECEMBERY63</v>
      </c>
      <c r="B65" s="257" t="str">
        <f t="shared" si="368"/>
        <v>2019-20</v>
      </c>
      <c r="C65" s="257" t="s">
        <v>730</v>
      </c>
      <c r="D65" s="264" t="str">
        <f t="shared" si="350"/>
        <v>Y63</v>
      </c>
      <c r="E65" s="264" t="str">
        <f t="shared" si="350"/>
        <v>North East and Yorkshire</v>
      </c>
      <c r="F65" s="264" t="str">
        <f t="shared" ref="F65" si="438">D65</f>
        <v>Y63</v>
      </c>
      <c r="H65" s="198">
        <f t="shared" si="268"/>
        <v>164804</v>
      </c>
      <c r="I65" s="198">
        <f t="shared" si="268"/>
        <v>96376</v>
      </c>
      <c r="J65" s="198">
        <f t="shared" si="268"/>
        <v>798366</v>
      </c>
      <c r="K65" s="198">
        <f t="shared" ref="K65" si="439">IFERROR(ROUND(J65/I65,$H$1),"-")</f>
        <v>8</v>
      </c>
      <c r="L65" s="198">
        <f t="shared" ref="L65" si="440">IFERROR(ROUND(EH65/I65,$H$1),"-")</f>
        <v>1</v>
      </c>
      <c r="M65" s="198">
        <f t="shared" ref="M65" si="441">IFERROR(ROUND(EI65/I65,$H$1),"-")</f>
        <v>13</v>
      </c>
      <c r="N65" s="198">
        <f t="shared" ref="N65" si="442">IFERROR(ROUND(EJ65/I65,$H$1),"-")</f>
        <v>34</v>
      </c>
      <c r="O65" s="198">
        <f t="shared" ref="O65" si="443">IFERROR(ROUND(EK65/I65,$H$1),"-")</f>
        <v>94</v>
      </c>
      <c r="P65" s="198" t="s">
        <v>717</v>
      </c>
      <c r="Q65" s="198">
        <f t="shared" si="397"/>
        <v>709</v>
      </c>
      <c r="R65" s="198">
        <f t="shared" si="397"/>
        <v>2884</v>
      </c>
      <c r="S65" s="198">
        <f t="shared" si="397"/>
        <v>2083</v>
      </c>
      <c r="T65" s="198">
        <f t="shared" si="397"/>
        <v>113590</v>
      </c>
      <c r="U65" s="198">
        <f t="shared" si="397"/>
        <v>9998</v>
      </c>
      <c r="V65" s="198">
        <f t="shared" si="397"/>
        <v>7072</v>
      </c>
      <c r="W65" s="198">
        <f t="shared" si="397"/>
        <v>66458</v>
      </c>
      <c r="X65" s="198">
        <f t="shared" si="397"/>
        <v>16180</v>
      </c>
      <c r="Y65" s="198">
        <f t="shared" si="397"/>
        <v>850</v>
      </c>
      <c r="Z65" s="198">
        <f t="shared" si="397"/>
        <v>4558957</v>
      </c>
      <c r="AA65" s="198">
        <f t="shared" ref="AA65" si="444">IFERROR(ROUND(Z65/U65,$H$1),"-")</f>
        <v>456</v>
      </c>
      <c r="AB65" s="198">
        <f t="shared" ref="AB65" si="445">IFERROR(ROUND(EL65/U65,$H$1),"-")</f>
        <v>779</v>
      </c>
      <c r="AC65" s="198">
        <f t="shared" si="277"/>
        <v>3981659</v>
      </c>
      <c r="AD65" s="198">
        <f t="shared" ref="AD65" si="446">IFERROR(ROUND(AC65/V65,$H$1),"-")</f>
        <v>563</v>
      </c>
      <c r="AE65" s="198">
        <f t="shared" ref="AE65" si="447">IFERROR(ROUND(EM65/V65,$H$1),"-")</f>
        <v>999</v>
      </c>
      <c r="AF65" s="198">
        <f t="shared" si="280"/>
        <v>124554448</v>
      </c>
      <c r="AG65" s="198">
        <f t="shared" ref="AG65" si="448">IFERROR(ROUND(AF65/W65,$H$1),"-")</f>
        <v>1874</v>
      </c>
      <c r="AH65" s="198">
        <f t="shared" ref="AH65" si="449">IFERROR(ROUND(EN65/W65,$H$1),"-")</f>
        <v>3882</v>
      </c>
      <c r="AI65" s="198">
        <f t="shared" si="283"/>
        <v>89279759</v>
      </c>
      <c r="AJ65" s="198">
        <f t="shared" ref="AJ65" si="450">IFERROR(ROUND(AI65/X65,$H$1),"-")</f>
        <v>5518</v>
      </c>
      <c r="AK65" s="198">
        <f t="shared" ref="AK65" si="451">IFERROR(ROUND(EO65/X65,$H$1),"-")</f>
        <v>13663</v>
      </c>
      <c r="AL65" s="198">
        <f t="shared" si="286"/>
        <v>4630536</v>
      </c>
      <c r="AM65" s="198">
        <f t="shared" ref="AM65" si="452">IFERROR(ROUND(AL65/Y65,$H$1),"-")</f>
        <v>5448</v>
      </c>
      <c r="AN65" s="198">
        <f t="shared" ref="AN65" si="453">IFERROR(ROUND(EP65/Y65,$H$1),"-")</f>
        <v>11690</v>
      </c>
      <c r="AO65" s="198">
        <f t="shared" si="398"/>
        <v>9219</v>
      </c>
      <c r="AP65" s="198">
        <f t="shared" si="398"/>
        <v>877</v>
      </c>
      <c r="AQ65" s="198">
        <f t="shared" si="398"/>
        <v>2447</v>
      </c>
      <c r="AR65" s="198">
        <f t="shared" si="398"/>
        <v>8729</v>
      </c>
      <c r="AS65" s="198">
        <f t="shared" si="398"/>
        <v>1061</v>
      </c>
      <c r="AT65" s="198">
        <f t="shared" si="398"/>
        <v>4834</v>
      </c>
      <c r="AU65" s="198">
        <f t="shared" si="398"/>
        <v>1900</v>
      </c>
      <c r="AV65" s="198">
        <f t="shared" si="398"/>
        <v>65437</v>
      </c>
      <c r="AW65" s="198">
        <f t="shared" si="398"/>
        <v>9996</v>
      </c>
      <c r="AX65" s="198">
        <f t="shared" si="398"/>
        <v>28938</v>
      </c>
      <c r="AY65" s="198">
        <f t="shared" si="399"/>
        <v>104371</v>
      </c>
      <c r="AZ65" s="198">
        <f t="shared" si="399"/>
        <v>19527</v>
      </c>
      <c r="BA65" s="198">
        <f t="shared" si="399"/>
        <v>15633</v>
      </c>
      <c r="BB65" s="198">
        <f t="shared" si="399"/>
        <v>13425</v>
      </c>
      <c r="BC65" s="198">
        <f t="shared" si="399"/>
        <v>10899</v>
      </c>
      <c r="BD65" s="198">
        <f t="shared" si="399"/>
        <v>87593</v>
      </c>
      <c r="BE65" s="198">
        <f t="shared" si="399"/>
        <v>72559</v>
      </c>
      <c r="BF65" s="198">
        <f t="shared" si="399"/>
        <v>27925</v>
      </c>
      <c r="BG65" s="198">
        <f t="shared" si="399"/>
        <v>17644</v>
      </c>
      <c r="BH65" s="198">
        <f t="shared" si="399"/>
        <v>1416</v>
      </c>
      <c r="BI65" s="198">
        <f t="shared" si="399"/>
        <v>1044</v>
      </c>
      <c r="BJ65" s="198">
        <f t="shared" si="399"/>
        <v>319</v>
      </c>
      <c r="BK65" s="198">
        <f t="shared" si="399"/>
        <v>174915</v>
      </c>
      <c r="BL65" s="198">
        <f t="shared" ref="BL65" si="454">IFERROR(ROUND(BK65/BJ65,$H$1),"-")</f>
        <v>548</v>
      </c>
      <c r="BM65" s="198">
        <f t="shared" ref="BM65" si="455">IFERROR(ROUND(EQ65/BJ65,$H$1),"-")</f>
        <v>913</v>
      </c>
      <c r="BN65" s="198">
        <f t="shared" si="293"/>
        <v>116</v>
      </c>
      <c r="BO65" s="198">
        <f t="shared" si="293"/>
        <v>49944</v>
      </c>
      <c r="BP65" s="198">
        <f t="shared" ref="BP65" si="456">IFERROR(ROUND(BO65/BN65,$H$1),"-")</f>
        <v>431</v>
      </c>
      <c r="BQ65" s="198">
        <f t="shared" ref="BQ65" si="457">IFERROR(ROUND(ER65/BN65,$H$1),"-")</f>
        <v>820</v>
      </c>
      <c r="BR65" s="198">
        <f t="shared" si="296"/>
        <v>9563</v>
      </c>
      <c r="BS65" s="198">
        <f t="shared" si="296"/>
        <v>4334098</v>
      </c>
      <c r="BT65" s="198">
        <f t="shared" ref="BT65" si="458">IFERROR(ROUND(BS65/BR65,$H$1),"-")</f>
        <v>453</v>
      </c>
      <c r="BU65" s="198">
        <f t="shared" ref="BU65" si="459">IFERROR(ROUND(ES65/BR65,$H$1),"-")</f>
        <v>773</v>
      </c>
      <c r="BV65" s="198">
        <f t="shared" si="299"/>
        <v>7745</v>
      </c>
      <c r="BW65" s="198">
        <f t="shared" si="299"/>
        <v>15309924</v>
      </c>
      <c r="BX65" s="198">
        <f t="shared" ref="BX65" si="460">IFERROR(ROUND(BW65/BV65,$H$1),"-")</f>
        <v>1977</v>
      </c>
      <c r="BY65" s="198">
        <f t="shared" ref="BY65" si="461">IFERROR(ROUND(ET65/BV65,$H$1),"-")</f>
        <v>3950</v>
      </c>
      <c r="BZ65" s="198">
        <f t="shared" si="302"/>
        <v>1496</v>
      </c>
      <c r="CA65" s="198">
        <f t="shared" si="302"/>
        <v>2768186</v>
      </c>
      <c r="CB65" s="198">
        <f t="shared" ref="CB65" si="462">IFERROR(ROUND(CA65/BZ65,$H$1),"-")</f>
        <v>1850</v>
      </c>
      <c r="CC65" s="198">
        <f t="shared" ref="CC65" si="463">IFERROR(ROUND(EU65/BZ65,$H$1),"-")</f>
        <v>3811</v>
      </c>
      <c r="CD65" s="198">
        <f t="shared" si="305"/>
        <v>57217</v>
      </c>
      <c r="CE65" s="198">
        <f t="shared" si="305"/>
        <v>106476338</v>
      </c>
      <c r="CF65" s="198">
        <f t="shared" ref="CF65" si="464">IFERROR(ROUND(CE65/CD65,$H$1),"-")</f>
        <v>1861</v>
      </c>
      <c r="CG65" s="198">
        <f t="shared" ref="CG65" si="465">IFERROR(ROUND(EV65/CD65,$H$1),"-")</f>
        <v>3876</v>
      </c>
      <c r="CH65" s="198">
        <f t="shared" si="308"/>
        <v>3098</v>
      </c>
      <c r="CI65" s="198">
        <f t="shared" si="308"/>
        <v>16324241</v>
      </c>
      <c r="CJ65" s="198">
        <f t="shared" ref="CJ65" si="466">IFERROR(ROUND(CI65/CH65,$H$1),"-")</f>
        <v>5269</v>
      </c>
      <c r="CK65" s="198">
        <f t="shared" ref="CK65" si="467">IFERROR(ROUND(EW65/CH65,$H$1),"-")</f>
        <v>11020</v>
      </c>
      <c r="CL65" s="198">
        <f t="shared" si="311"/>
        <v>1814</v>
      </c>
      <c r="CM65" s="198">
        <f t="shared" si="311"/>
        <v>9649501</v>
      </c>
      <c r="CN65" s="198">
        <f t="shared" ref="CN65" si="468">IFERROR(ROUND(CM65/CL65,$H$1),"-")</f>
        <v>5319</v>
      </c>
      <c r="CO65" s="198">
        <f t="shared" ref="CO65" si="469">IFERROR(ROUND(EX65/CL65,$H$1),"-")</f>
        <v>11927</v>
      </c>
      <c r="CP65" s="198">
        <f t="shared" si="314"/>
        <v>2618</v>
      </c>
      <c r="CQ65" s="198">
        <f t="shared" si="314"/>
        <v>19152296</v>
      </c>
      <c r="CR65" s="198">
        <f t="shared" ref="CR65" si="470">IFERROR(ROUND(CQ65/CP65,$H$1),"-")</f>
        <v>7316</v>
      </c>
      <c r="CS65" s="198">
        <f t="shared" ref="CS65" si="471">IFERROR(ROUND(EY65/CP65,$H$1),"-")</f>
        <v>15618</v>
      </c>
      <c r="CT65" s="198">
        <f t="shared" si="317"/>
        <v>1210</v>
      </c>
      <c r="CU65" s="198">
        <f t="shared" si="317"/>
        <v>7087925</v>
      </c>
      <c r="CV65" s="198">
        <f t="shared" ref="CV65" si="472">IFERROR(ROUND(CU65/CT65,$H$1),"-")</f>
        <v>5858</v>
      </c>
      <c r="CW65" s="198">
        <f t="shared" ref="CW65" si="473">IFERROR(ROUND(EZ65/CT65,$H$1),"-")</f>
        <v>13145</v>
      </c>
      <c r="CX65" s="198">
        <f t="shared" si="320"/>
        <v>92</v>
      </c>
      <c r="CY65" s="198">
        <f t="shared" si="320"/>
        <v>44355</v>
      </c>
      <c r="CZ65" s="198">
        <f t="shared" ref="CZ65" si="474">IFERROR(ROUND(CY65/CX65,$H$1),"-")</f>
        <v>482</v>
      </c>
      <c r="DA65" s="198">
        <f t="shared" ref="DA65" si="475">IFERROR(ROUND(FB65/CX65,$H$1),"-")</f>
        <v>727</v>
      </c>
      <c r="DB65" s="198">
        <f t="shared" si="323"/>
        <v>6059</v>
      </c>
      <c r="DC65" s="198">
        <f t="shared" si="323"/>
        <v>262933</v>
      </c>
      <c r="DD65" s="198">
        <f t="shared" ref="DD65" si="476">IFERROR(ROUND(DC65/DB65,$H$1),"-")</f>
        <v>43</v>
      </c>
      <c r="DE65" s="198">
        <f t="shared" ref="DE65" si="477">IFERROR(ROUND(FC65/DB65,$H$1),"-")</f>
        <v>77</v>
      </c>
      <c r="DF65" s="198">
        <f t="shared" si="326"/>
        <v>49</v>
      </c>
      <c r="DG65" s="198">
        <f t="shared" si="326"/>
        <v>60204</v>
      </c>
      <c r="DH65" s="198">
        <f t="shared" ref="DH65" si="478">IFERROR(ROUND(DG65/DF65,$H$1),"-")</f>
        <v>1229</v>
      </c>
      <c r="DI65" s="198">
        <f t="shared" ref="DI65" si="479">IFERROR(ROUND(FA65/DF65,$H$1),"-")</f>
        <v>2535</v>
      </c>
      <c r="DJ65" s="198">
        <f t="shared" si="428"/>
        <v>34</v>
      </c>
      <c r="DK65" s="198">
        <f t="shared" si="428"/>
        <v>32</v>
      </c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202"/>
      <c r="EC65" s="198">
        <f t="shared" ref="EC65" si="480">MONTH(1&amp;C65)</f>
        <v>12</v>
      </c>
      <c r="ED65" s="199">
        <f t="shared" ref="ED65" si="481">LEFT($B65,4)+IF(EC65&lt;4,1,0)</f>
        <v>2019</v>
      </c>
      <c r="EE65" s="200">
        <f t="shared" ref="EE65" si="482">DATE(LEFT($B65,4)+IF(EC65&lt;4,1,0),EC65,1)</f>
        <v>43800</v>
      </c>
      <c r="EF65" s="196">
        <f t="shared" ref="EF65" si="483">DAY(DATE(LEFT($B65,4)+IF(EC65&lt;4,1,0),$EC65+1,1)-1)</f>
        <v>31</v>
      </c>
      <c r="EG65" s="195"/>
      <c r="EH65" s="198">
        <f t="shared" si="403"/>
        <v>96376</v>
      </c>
      <c r="EI65" s="198">
        <f t="shared" si="403"/>
        <v>1274642</v>
      </c>
      <c r="EJ65" s="198">
        <f t="shared" si="403"/>
        <v>3301572</v>
      </c>
      <c r="EK65" s="198">
        <f t="shared" si="403"/>
        <v>9077806</v>
      </c>
      <c r="EL65" s="198">
        <f t="shared" si="403"/>
        <v>7790875</v>
      </c>
      <c r="EM65" s="198">
        <f t="shared" si="403"/>
        <v>7065812</v>
      </c>
      <c r="EN65" s="198">
        <f t="shared" si="403"/>
        <v>257962959</v>
      </c>
      <c r="EO65" s="198">
        <f t="shared" si="403"/>
        <v>221070496</v>
      </c>
      <c r="EP65" s="198">
        <f t="shared" si="403"/>
        <v>9936844</v>
      </c>
      <c r="EQ65" s="198">
        <f t="shared" si="403"/>
        <v>291203</v>
      </c>
      <c r="ER65" s="198">
        <f t="shared" si="404"/>
        <v>95150</v>
      </c>
      <c r="ES65" s="198">
        <f t="shared" si="404"/>
        <v>7394418</v>
      </c>
      <c r="ET65" s="198">
        <f t="shared" si="404"/>
        <v>30592920</v>
      </c>
      <c r="EU65" s="198">
        <f t="shared" si="404"/>
        <v>5701311</v>
      </c>
      <c r="EV65" s="198">
        <f t="shared" si="404"/>
        <v>221796179</v>
      </c>
      <c r="EW65" s="198">
        <f t="shared" si="404"/>
        <v>34139580</v>
      </c>
      <c r="EX65" s="198">
        <f t="shared" si="404"/>
        <v>21635380</v>
      </c>
      <c r="EY65" s="198">
        <f t="shared" si="404"/>
        <v>40886685</v>
      </c>
      <c r="EZ65" s="198">
        <f t="shared" si="404"/>
        <v>15905746</v>
      </c>
      <c r="FA65" s="198">
        <f t="shared" si="404"/>
        <v>124215</v>
      </c>
      <c r="FB65" s="198">
        <f t="shared" si="405"/>
        <v>66884</v>
      </c>
      <c r="FC65" s="198">
        <f t="shared" si="405"/>
        <v>464804</v>
      </c>
      <c r="FD65" s="198">
        <f t="shared" si="405"/>
        <v>0</v>
      </c>
      <c r="FE65" s="198">
        <f t="shared" si="405"/>
        <v>0</v>
      </c>
      <c r="FF65" s="198">
        <f t="shared" si="405"/>
        <v>0</v>
      </c>
      <c r="FG65" s="198">
        <f t="shared" si="405"/>
        <v>0</v>
      </c>
      <c r="FH65" s="191"/>
      <c r="FI65" s="256"/>
      <c r="FJ65" s="256"/>
      <c r="FK65" s="256"/>
      <c r="FL65" s="256"/>
      <c r="FM65" s="256"/>
    </row>
    <row r="66" spans="1:169" s="257" customFormat="1" x14ac:dyDescent="0.2">
      <c r="A66" s="263" t="str">
        <f t="shared" ref="A66" si="484">B66&amp;C66&amp;D66</f>
        <v>2019-20JANUARYY63</v>
      </c>
      <c r="B66" s="257" t="str">
        <f t="shared" si="368"/>
        <v>2019-20</v>
      </c>
      <c r="C66" s="257" t="s">
        <v>767</v>
      </c>
      <c r="D66" s="264" t="str">
        <f t="shared" si="350"/>
        <v>Y63</v>
      </c>
      <c r="E66" s="264" t="str">
        <f t="shared" si="350"/>
        <v>North East and Yorkshire</v>
      </c>
      <c r="F66" s="264" t="str">
        <f t="shared" ref="F66" si="485">D66</f>
        <v>Y63</v>
      </c>
      <c r="H66" s="198">
        <f t="shared" si="268"/>
        <v>140920</v>
      </c>
      <c r="I66" s="198">
        <f t="shared" si="268"/>
        <v>79855</v>
      </c>
      <c r="J66" s="198">
        <f t="shared" si="268"/>
        <v>253185</v>
      </c>
      <c r="K66" s="198">
        <f t="shared" ref="K66" si="486">IFERROR(ROUND(J66/I66,$H$1),"-")</f>
        <v>3</v>
      </c>
      <c r="L66" s="198">
        <f t="shared" ref="L66" si="487">IFERROR(ROUND(EH66/I66,$H$1),"-")</f>
        <v>1</v>
      </c>
      <c r="M66" s="198">
        <f t="shared" ref="M66" si="488">IFERROR(ROUND(EI66/I66,$H$1),"-")</f>
        <v>3</v>
      </c>
      <c r="N66" s="198">
        <f t="shared" ref="N66" si="489">IFERROR(ROUND(EJ66/I66,$H$1),"-")</f>
        <v>9</v>
      </c>
      <c r="O66" s="198">
        <f t="shared" ref="O66" si="490">IFERROR(ROUND(EK66/I66,$H$1),"-")</f>
        <v>58</v>
      </c>
      <c r="P66" s="198" t="s">
        <v>717</v>
      </c>
      <c r="Q66" s="198">
        <f t="shared" si="397"/>
        <v>571</v>
      </c>
      <c r="R66" s="198">
        <f t="shared" si="397"/>
        <v>2597</v>
      </c>
      <c r="S66" s="198">
        <f t="shared" si="397"/>
        <v>3054</v>
      </c>
      <c r="T66" s="198">
        <f t="shared" si="397"/>
        <v>108109</v>
      </c>
      <c r="U66" s="198">
        <f t="shared" si="397"/>
        <v>8310</v>
      </c>
      <c r="V66" s="198">
        <f t="shared" si="397"/>
        <v>5666</v>
      </c>
      <c r="W66" s="198">
        <f t="shared" si="397"/>
        <v>60236</v>
      </c>
      <c r="X66" s="198">
        <f t="shared" si="397"/>
        <v>18842</v>
      </c>
      <c r="Y66" s="198">
        <f t="shared" si="397"/>
        <v>1093</v>
      </c>
      <c r="Z66" s="198">
        <f t="shared" si="397"/>
        <v>3462551</v>
      </c>
      <c r="AA66" s="198">
        <f t="shared" ref="AA66" si="491">IFERROR(ROUND(Z66/U66,$H$1),"-")</f>
        <v>417</v>
      </c>
      <c r="AB66" s="198">
        <f t="shared" ref="AB66" si="492">IFERROR(ROUND(EL66/U66,$H$1),"-")</f>
        <v>710</v>
      </c>
      <c r="AC66" s="198">
        <f t="shared" si="277"/>
        <v>2773867</v>
      </c>
      <c r="AD66" s="198">
        <f t="shared" ref="AD66" si="493">IFERROR(ROUND(AC66/V66,$H$1),"-")</f>
        <v>490</v>
      </c>
      <c r="AE66" s="198">
        <f t="shared" ref="AE66" si="494">IFERROR(ROUND(EM66/V66,$H$1),"-")</f>
        <v>869</v>
      </c>
      <c r="AF66" s="198">
        <f t="shared" si="280"/>
        <v>75251035</v>
      </c>
      <c r="AG66" s="198">
        <f t="shared" ref="AG66" si="495">IFERROR(ROUND(AF66/W66,$H$1),"-")</f>
        <v>1249</v>
      </c>
      <c r="AH66" s="198">
        <f t="shared" ref="AH66" si="496">IFERROR(ROUND(EN66/W66,$H$1),"-")</f>
        <v>2547</v>
      </c>
      <c r="AI66" s="198">
        <f t="shared" si="283"/>
        <v>55661726</v>
      </c>
      <c r="AJ66" s="198">
        <f t="shared" ref="AJ66" si="497">IFERROR(ROUND(AI66/X66,$H$1),"-")</f>
        <v>2954</v>
      </c>
      <c r="AK66" s="198">
        <f t="shared" ref="AK66" si="498">IFERROR(ROUND(EO66/X66,$H$1),"-")</f>
        <v>6997</v>
      </c>
      <c r="AL66" s="198">
        <f t="shared" si="286"/>
        <v>3799892</v>
      </c>
      <c r="AM66" s="198">
        <f t="shared" ref="AM66" si="499">IFERROR(ROUND(AL66/Y66,$H$1),"-")</f>
        <v>3477</v>
      </c>
      <c r="AN66" s="198">
        <f t="shared" ref="AN66" si="500">IFERROR(ROUND(EP66/Y66,$H$1),"-")</f>
        <v>8189</v>
      </c>
      <c r="AO66" s="198">
        <f t="shared" si="398"/>
        <v>6783</v>
      </c>
      <c r="AP66" s="198">
        <f t="shared" si="398"/>
        <v>428</v>
      </c>
      <c r="AQ66" s="198">
        <f t="shared" si="398"/>
        <v>1330</v>
      </c>
      <c r="AR66" s="198">
        <f t="shared" si="398"/>
        <v>7554</v>
      </c>
      <c r="AS66" s="198">
        <f t="shared" si="398"/>
        <v>756</v>
      </c>
      <c r="AT66" s="198">
        <f t="shared" si="398"/>
        <v>4269</v>
      </c>
      <c r="AU66" s="198">
        <f t="shared" si="398"/>
        <v>2004</v>
      </c>
      <c r="AV66" s="198">
        <f t="shared" si="398"/>
        <v>63435</v>
      </c>
      <c r="AW66" s="198">
        <f t="shared" si="398"/>
        <v>10391</v>
      </c>
      <c r="AX66" s="198">
        <f t="shared" si="398"/>
        <v>27500</v>
      </c>
      <c r="AY66" s="198">
        <f t="shared" si="399"/>
        <v>101326</v>
      </c>
      <c r="AZ66" s="198">
        <f t="shared" si="399"/>
        <v>16194</v>
      </c>
      <c r="BA66" s="198">
        <f t="shared" si="399"/>
        <v>12918</v>
      </c>
      <c r="BB66" s="198">
        <f t="shared" si="399"/>
        <v>10135</v>
      </c>
      <c r="BC66" s="198">
        <f t="shared" si="399"/>
        <v>8229</v>
      </c>
      <c r="BD66" s="198">
        <f t="shared" si="399"/>
        <v>78523</v>
      </c>
      <c r="BE66" s="198">
        <f t="shared" si="399"/>
        <v>65753</v>
      </c>
      <c r="BF66" s="198">
        <f t="shared" si="399"/>
        <v>32009</v>
      </c>
      <c r="BG66" s="198">
        <f t="shared" si="399"/>
        <v>20383</v>
      </c>
      <c r="BH66" s="198">
        <f t="shared" si="399"/>
        <v>1813</v>
      </c>
      <c r="BI66" s="198">
        <f t="shared" si="399"/>
        <v>1294</v>
      </c>
      <c r="BJ66" s="198">
        <f t="shared" si="399"/>
        <v>299</v>
      </c>
      <c r="BK66" s="198">
        <f t="shared" si="399"/>
        <v>143958</v>
      </c>
      <c r="BL66" s="198">
        <f t="shared" ref="BL66" si="501">IFERROR(ROUND(BK66/BJ66,$H$1),"-")</f>
        <v>481</v>
      </c>
      <c r="BM66" s="198">
        <f t="shared" ref="BM66" si="502">IFERROR(ROUND(EQ66/BJ66,$H$1),"-")</f>
        <v>834</v>
      </c>
      <c r="BN66" s="198">
        <f t="shared" si="293"/>
        <v>113</v>
      </c>
      <c r="BO66" s="198">
        <f t="shared" si="293"/>
        <v>44633</v>
      </c>
      <c r="BP66" s="198">
        <f t="shared" ref="BP66" si="503">IFERROR(ROUND(BO66/BN66,$H$1),"-")</f>
        <v>395</v>
      </c>
      <c r="BQ66" s="198">
        <f t="shared" ref="BQ66" si="504">IFERROR(ROUND(ER66/BN66,$H$1),"-")</f>
        <v>802</v>
      </c>
      <c r="BR66" s="198">
        <f t="shared" si="296"/>
        <v>7898</v>
      </c>
      <c r="BS66" s="198">
        <f t="shared" si="296"/>
        <v>3273960</v>
      </c>
      <c r="BT66" s="198">
        <f t="shared" ref="BT66" si="505">IFERROR(ROUND(BS66/BR66,$H$1),"-")</f>
        <v>415</v>
      </c>
      <c r="BU66" s="198">
        <f t="shared" ref="BU66" si="506">IFERROR(ROUND(ES66/BR66,$H$1),"-")</f>
        <v>705</v>
      </c>
      <c r="BV66" s="198">
        <f t="shared" si="299"/>
        <v>7522</v>
      </c>
      <c r="BW66" s="198">
        <f t="shared" si="299"/>
        <v>9908995</v>
      </c>
      <c r="BX66" s="198">
        <f t="shared" ref="BX66" si="507">IFERROR(ROUND(BW66/BV66,$H$1),"-")</f>
        <v>1317</v>
      </c>
      <c r="BY66" s="198">
        <f t="shared" ref="BY66" si="508">IFERROR(ROUND(ET66/BV66,$H$1),"-")</f>
        <v>2627</v>
      </c>
      <c r="BZ66" s="198">
        <f t="shared" si="302"/>
        <v>1469</v>
      </c>
      <c r="CA66" s="198">
        <f t="shared" si="302"/>
        <v>1674843</v>
      </c>
      <c r="CB66" s="198">
        <f t="shared" ref="CB66" si="509">IFERROR(ROUND(CA66/BZ66,$H$1),"-")</f>
        <v>1140</v>
      </c>
      <c r="CC66" s="198">
        <f t="shared" ref="CC66" si="510">IFERROR(ROUND(EU66/BZ66,$H$1),"-")</f>
        <v>2490</v>
      </c>
      <c r="CD66" s="198">
        <f t="shared" si="305"/>
        <v>51245</v>
      </c>
      <c r="CE66" s="198">
        <f t="shared" si="305"/>
        <v>63667197</v>
      </c>
      <c r="CF66" s="198">
        <f t="shared" ref="CF66" si="511">IFERROR(ROUND(CE66/CD66,$H$1),"-")</f>
        <v>1242</v>
      </c>
      <c r="CG66" s="198">
        <f t="shared" ref="CG66" si="512">IFERROR(ROUND(EV66/CD66,$H$1),"-")</f>
        <v>2537</v>
      </c>
      <c r="CH66" s="198">
        <f t="shared" si="308"/>
        <v>3749</v>
      </c>
      <c r="CI66" s="198">
        <f t="shared" si="308"/>
        <v>15330768</v>
      </c>
      <c r="CJ66" s="198">
        <f t="shared" ref="CJ66" si="513">IFERROR(ROUND(CI66/CH66,$H$1),"-")</f>
        <v>4089</v>
      </c>
      <c r="CK66" s="198">
        <f t="shared" ref="CK66" si="514">IFERROR(ROUND(EW66/CH66,$H$1),"-")</f>
        <v>8338</v>
      </c>
      <c r="CL66" s="198">
        <f t="shared" si="311"/>
        <v>1974</v>
      </c>
      <c r="CM66" s="198">
        <f t="shared" si="311"/>
        <v>6961850</v>
      </c>
      <c r="CN66" s="198">
        <f t="shared" ref="CN66" si="515">IFERROR(ROUND(CM66/CL66,$H$1),"-")</f>
        <v>3527</v>
      </c>
      <c r="CO66" s="198">
        <f t="shared" ref="CO66" si="516">IFERROR(ROUND(EX66/CL66,$H$1),"-")</f>
        <v>7548</v>
      </c>
      <c r="CP66" s="198">
        <f t="shared" si="314"/>
        <v>2724</v>
      </c>
      <c r="CQ66" s="198">
        <f t="shared" si="314"/>
        <v>16454111</v>
      </c>
      <c r="CR66" s="198">
        <f t="shared" ref="CR66" si="517">IFERROR(ROUND(CQ66/CP66,$H$1),"-")</f>
        <v>6040</v>
      </c>
      <c r="CS66" s="198">
        <f t="shared" ref="CS66" si="518">IFERROR(ROUND(EY66/CP66,$H$1),"-")</f>
        <v>13071</v>
      </c>
      <c r="CT66" s="198">
        <f t="shared" si="317"/>
        <v>1297</v>
      </c>
      <c r="CU66" s="198">
        <f t="shared" si="317"/>
        <v>5166551</v>
      </c>
      <c r="CV66" s="198">
        <f t="shared" ref="CV66" si="519">IFERROR(ROUND(CU66/CT66,$H$1),"-")</f>
        <v>3983</v>
      </c>
      <c r="CW66" s="198">
        <f t="shared" ref="CW66" si="520">IFERROR(ROUND(EZ66/CT66,$H$1),"-")</f>
        <v>9261</v>
      </c>
      <c r="CX66" s="198">
        <f t="shared" si="320"/>
        <v>84</v>
      </c>
      <c r="CY66" s="198">
        <f t="shared" si="320"/>
        <v>38448</v>
      </c>
      <c r="CZ66" s="198">
        <f t="shared" ref="CZ66" si="521">IFERROR(ROUND(CY66/CX66,$H$1),"-")</f>
        <v>458</v>
      </c>
      <c r="DA66" s="198">
        <f t="shared" ref="DA66" si="522">IFERROR(ROUND(FB66/CX66,$H$1),"-")</f>
        <v>760</v>
      </c>
      <c r="DB66" s="198">
        <f t="shared" si="323"/>
        <v>5165</v>
      </c>
      <c r="DC66" s="198">
        <f t="shared" si="323"/>
        <v>231919</v>
      </c>
      <c r="DD66" s="198">
        <f t="shared" ref="DD66" si="523">IFERROR(ROUND(DC66/DB66,$H$1),"-")</f>
        <v>45</v>
      </c>
      <c r="DE66" s="198">
        <f t="shared" ref="DE66" si="524">IFERROR(ROUND(FC66/DB66,$H$1),"-")</f>
        <v>74</v>
      </c>
      <c r="DF66" s="198">
        <f t="shared" si="326"/>
        <v>57</v>
      </c>
      <c r="DG66" s="198">
        <f t="shared" si="326"/>
        <v>52440</v>
      </c>
      <c r="DH66" s="198">
        <f t="shared" ref="DH66" si="525">IFERROR(ROUND(DG66/DF66,$H$1),"-")</f>
        <v>920</v>
      </c>
      <c r="DI66" s="198">
        <f t="shared" ref="DI66" si="526">IFERROR(ROUND(FA66/DF66,$H$1),"-")</f>
        <v>2068</v>
      </c>
      <c r="DJ66" s="198">
        <f t="shared" si="428"/>
        <v>48</v>
      </c>
      <c r="DK66" s="198">
        <f t="shared" si="428"/>
        <v>20</v>
      </c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202"/>
      <c r="EC66" s="198">
        <f t="shared" ref="EC66" si="527">MONTH(1&amp;C66)</f>
        <v>1</v>
      </c>
      <c r="ED66" s="199">
        <f t="shared" ref="ED66" si="528">LEFT($B66,4)+IF(EC66&lt;4,1,0)</f>
        <v>2020</v>
      </c>
      <c r="EE66" s="200">
        <f t="shared" ref="EE66" si="529">DATE(LEFT($B66,4)+IF(EC66&lt;4,1,0),EC66,1)</f>
        <v>43831</v>
      </c>
      <c r="EF66" s="196">
        <f t="shared" ref="EF66" si="530">DAY(DATE(LEFT($B66,4)+IF(EC66&lt;4,1,0),$EC66+1,1)-1)</f>
        <v>31</v>
      </c>
      <c r="EG66" s="195"/>
      <c r="EH66" s="198">
        <f t="shared" si="403"/>
        <v>79855</v>
      </c>
      <c r="EI66" s="198">
        <f t="shared" si="403"/>
        <v>203299</v>
      </c>
      <c r="EJ66" s="198">
        <f t="shared" si="403"/>
        <v>713290</v>
      </c>
      <c r="EK66" s="198">
        <f t="shared" si="403"/>
        <v>4649374</v>
      </c>
      <c r="EL66" s="198">
        <f t="shared" si="403"/>
        <v>5898019</v>
      </c>
      <c r="EM66" s="198">
        <f t="shared" si="403"/>
        <v>4924926</v>
      </c>
      <c r="EN66" s="198">
        <f t="shared" si="403"/>
        <v>153416194</v>
      </c>
      <c r="EO66" s="198">
        <f t="shared" si="403"/>
        <v>131838160</v>
      </c>
      <c r="EP66" s="198">
        <f t="shared" si="403"/>
        <v>8950057</v>
      </c>
      <c r="EQ66" s="198">
        <f t="shared" si="403"/>
        <v>249340</v>
      </c>
      <c r="ER66" s="198">
        <f t="shared" si="404"/>
        <v>90657</v>
      </c>
      <c r="ES66" s="198">
        <f t="shared" si="404"/>
        <v>5568878</v>
      </c>
      <c r="ET66" s="198">
        <f t="shared" si="404"/>
        <v>19757459</v>
      </c>
      <c r="EU66" s="198">
        <f t="shared" si="404"/>
        <v>3658297</v>
      </c>
      <c r="EV66" s="198">
        <f t="shared" si="404"/>
        <v>130015533</v>
      </c>
      <c r="EW66" s="198">
        <f t="shared" si="404"/>
        <v>31258838</v>
      </c>
      <c r="EX66" s="198">
        <f t="shared" si="404"/>
        <v>14899064</v>
      </c>
      <c r="EY66" s="198">
        <f t="shared" si="404"/>
        <v>35604726</v>
      </c>
      <c r="EZ66" s="198">
        <f t="shared" si="404"/>
        <v>12011772</v>
      </c>
      <c r="FA66" s="198">
        <f t="shared" si="404"/>
        <v>117876</v>
      </c>
      <c r="FB66" s="198">
        <f t="shared" si="405"/>
        <v>63840</v>
      </c>
      <c r="FC66" s="198">
        <f t="shared" si="405"/>
        <v>381522</v>
      </c>
      <c r="FD66" s="198">
        <f t="shared" si="405"/>
        <v>0</v>
      </c>
      <c r="FE66" s="198">
        <f t="shared" si="405"/>
        <v>0</v>
      </c>
      <c r="FF66" s="198">
        <f t="shared" si="405"/>
        <v>0</v>
      </c>
      <c r="FG66" s="198">
        <f t="shared" si="405"/>
        <v>0</v>
      </c>
      <c r="FH66" s="191"/>
      <c r="FI66" s="256"/>
      <c r="FJ66" s="256"/>
      <c r="FK66" s="256"/>
      <c r="FL66" s="256"/>
      <c r="FM66" s="256"/>
    </row>
    <row r="67" spans="1:169" s="257" customFormat="1" x14ac:dyDescent="0.2">
      <c r="A67" s="342"/>
      <c r="H67" s="201"/>
      <c r="I67" s="201"/>
      <c r="J67" s="201"/>
      <c r="K67" s="201"/>
      <c r="L67" s="201"/>
      <c r="M67" s="201"/>
      <c r="N67" s="201"/>
      <c r="O67" s="201"/>
      <c r="P67" s="201" t="s">
        <v>717</v>
      </c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2"/>
      <c r="EC67" s="201"/>
      <c r="ED67" s="201"/>
      <c r="EE67" s="201"/>
      <c r="EF67" s="189"/>
      <c r="EG67" s="195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7"/>
      <c r="FI67" s="256"/>
      <c r="FJ67" s="256"/>
      <c r="FK67" s="256"/>
      <c r="FL67" s="256"/>
      <c r="FM67" s="256"/>
    </row>
    <row r="68" spans="1:169" s="257" customFormat="1" x14ac:dyDescent="0.2">
      <c r="A68" s="272" t="str">
        <f>B68&amp;C68&amp;D68</f>
        <v>2017-18AUGUSTY62</v>
      </c>
      <c r="B68" s="273" t="s">
        <v>648</v>
      </c>
      <c r="C68" s="273" t="s">
        <v>649</v>
      </c>
      <c r="D68" s="343" t="str">
        <f>FK9</f>
        <v>Y62</v>
      </c>
      <c r="E68" s="343" t="str">
        <f>FM9</f>
        <v>North West</v>
      </c>
      <c r="F68" s="274" t="str">
        <f t="shared" ref="F68:F87" si="531">D68</f>
        <v>Y62</v>
      </c>
      <c r="G68" s="273"/>
      <c r="H68" s="204">
        <f t="shared" ref="H68:J97" si="532">SUMIFS(H$255:H$1524,$B$255:$B$1524,$B68,$C$255:$C$1524,$C68,$D$255:$D$1524,$D68)</f>
        <v>99343</v>
      </c>
      <c r="I68" s="204">
        <f t="shared" si="532"/>
        <v>75832</v>
      </c>
      <c r="J68" s="204">
        <f t="shared" si="532"/>
        <v>1466629</v>
      </c>
      <c r="K68" s="198">
        <f t="shared" ref="K68:K95" si="533">IFERROR(ROUND(J68/I68,$H$1),"-")</f>
        <v>19</v>
      </c>
      <c r="L68" s="198">
        <f t="shared" ref="L68:L95" si="534">IFERROR(ROUND(EH68/I68,$H$1),"-")</f>
        <v>1</v>
      </c>
      <c r="M68" s="198">
        <f t="shared" ref="M68:M95" si="535">IFERROR(ROUND(EI68/I68,$H$1),"-")</f>
        <v>0</v>
      </c>
      <c r="N68" s="198">
        <f t="shared" ref="N68:N95" si="536">IFERROR(ROUND(EJ68/I68,$H$1),"-")</f>
        <v>98</v>
      </c>
      <c r="O68" s="198">
        <f t="shared" ref="O68:O95" si="537">IFERROR(ROUND(EK68/I68,$H$1),"-")</f>
        <v>203</v>
      </c>
      <c r="P68" s="198" t="s">
        <v>717</v>
      </c>
      <c r="Q68" s="204">
        <f t="shared" ref="Q68:Z77" si="538">SUMIFS(Q$255:Q$1524,$B$255:$B$1524,$B68,$C$255:$C$1524,$C68,$D$255:$D$1524,$D68)</f>
        <v>0</v>
      </c>
      <c r="R68" s="204">
        <f t="shared" si="538"/>
        <v>0</v>
      </c>
      <c r="S68" s="204">
        <f t="shared" si="538"/>
        <v>0</v>
      </c>
      <c r="T68" s="204">
        <f t="shared" si="538"/>
        <v>0</v>
      </c>
      <c r="U68" s="204">
        <f t="shared" si="538"/>
        <v>5973</v>
      </c>
      <c r="V68" s="204">
        <f t="shared" si="538"/>
        <v>4181</v>
      </c>
      <c r="W68" s="204">
        <f t="shared" si="538"/>
        <v>37433</v>
      </c>
      <c r="X68" s="204">
        <f t="shared" si="538"/>
        <v>18239</v>
      </c>
      <c r="Y68" s="204">
        <f t="shared" si="538"/>
        <v>2359</v>
      </c>
      <c r="Z68" s="204">
        <f t="shared" si="538"/>
        <v>3627802</v>
      </c>
      <c r="AA68" s="198">
        <f t="shared" ref="AA68:AA95" si="539">IFERROR(ROUND(Z68/U68,$H$1),"-")</f>
        <v>607</v>
      </c>
      <c r="AB68" s="198">
        <f t="shared" ref="AB68:AB95" si="540">IFERROR(ROUND(EL68/U68,$H$1),"-")</f>
        <v>959</v>
      </c>
      <c r="AC68" s="203">
        <f t="shared" ref="AC68:AC97" si="541">SUMIFS(AC$255:AC$1524,$B$255:$B$1524,$B68,$C$255:$C$1524,$C68,$D$255:$D$1524,$D68)</f>
        <v>3926783</v>
      </c>
      <c r="AD68" s="198">
        <f t="shared" ref="AD68:AD95" si="542">IFERROR(ROUND(AC68/V68,$H$1),"-")</f>
        <v>939</v>
      </c>
      <c r="AE68" s="198">
        <f t="shared" ref="AE68:AE95" si="543">IFERROR(ROUND(EM68/V68,$H$1),"-")</f>
        <v>1765</v>
      </c>
      <c r="AF68" s="204">
        <f t="shared" ref="AF68:AF97" si="544">SUMIFS(AF$255:AF$1524,$B$255:$B$1524,$B68,$C$255:$C$1524,$C68,$D$255:$D$1524,$D68)</f>
        <v>54641393</v>
      </c>
      <c r="AG68" s="198">
        <f t="shared" ref="AG68:AG95" si="545">IFERROR(ROUND(AF68/W68,$H$1),"-")</f>
        <v>1460</v>
      </c>
      <c r="AH68" s="198">
        <f t="shared" ref="AH68:AH95" si="546">IFERROR(ROUND(EN68/W68,$H$1),"-")</f>
        <v>3354</v>
      </c>
      <c r="AI68" s="204">
        <f t="shared" ref="AI68:AI97" si="547">SUMIFS(AI$255:AI$1524,$B$255:$B$1524,$B68,$C$255:$C$1524,$C68,$D$255:$D$1524,$D68)</f>
        <v>46719293</v>
      </c>
      <c r="AJ68" s="198">
        <f t="shared" ref="AJ68:AJ95" si="548">IFERROR(ROUND(AI68/X68,$H$1),"-")</f>
        <v>2562</v>
      </c>
      <c r="AK68" s="198">
        <f t="shared" ref="AK68:AK95" si="549">IFERROR(ROUND(EO68/X68,$H$1),"-")</f>
        <v>5849</v>
      </c>
      <c r="AL68" s="204">
        <f t="shared" ref="AL68:AL97" si="550">SUMIFS(AL$255:AL$1524,$B$255:$B$1524,$B68,$C$255:$C$1524,$C68,$D$255:$D$1524,$D68)</f>
        <v>11918626</v>
      </c>
      <c r="AM68" s="198">
        <f t="shared" ref="AM68:AM95" si="551">IFERROR(ROUND(AL68/Y68,$H$1),"-")</f>
        <v>5052</v>
      </c>
      <c r="AN68" s="198">
        <f t="shared" ref="AN68:AN95" si="552">IFERROR(ROUND(EP68/Y68,$H$1),"-")</f>
        <v>9261</v>
      </c>
      <c r="AO68" s="204">
        <f t="shared" ref="AO68:AX77" si="553">SUMIFS(AO$255:AO$1524,$B$255:$B$1524,$B68,$C$255:$C$1524,$C68,$D$255:$D$1524,$D68)</f>
        <v>0</v>
      </c>
      <c r="AP68" s="204">
        <f t="shared" si="553"/>
        <v>0</v>
      </c>
      <c r="AQ68" s="204">
        <f t="shared" si="553"/>
        <v>0</v>
      </c>
      <c r="AR68" s="204">
        <f t="shared" si="553"/>
        <v>0</v>
      </c>
      <c r="AS68" s="204">
        <f t="shared" si="553"/>
        <v>0</v>
      </c>
      <c r="AT68" s="204">
        <f t="shared" si="553"/>
        <v>0</v>
      </c>
      <c r="AU68" s="204">
        <f t="shared" si="553"/>
        <v>0</v>
      </c>
      <c r="AV68" s="204">
        <f t="shared" si="553"/>
        <v>47271</v>
      </c>
      <c r="AW68" s="204">
        <f t="shared" si="553"/>
        <v>5598</v>
      </c>
      <c r="AX68" s="204">
        <f t="shared" si="553"/>
        <v>17661</v>
      </c>
      <c r="AY68" s="204">
        <f t="shared" ref="AY68:BK77" si="554">SUMIFS(AY$255:AY$1524,$B$255:$B$1524,$B68,$C$255:$C$1524,$C68,$D$255:$D$1524,$D68)</f>
        <v>70530</v>
      </c>
      <c r="AZ68" s="204">
        <f t="shared" si="554"/>
        <v>12125</v>
      </c>
      <c r="BA68" s="204">
        <f t="shared" si="554"/>
        <v>10524</v>
      </c>
      <c r="BB68" s="204">
        <f t="shared" si="554"/>
        <v>8474</v>
      </c>
      <c r="BC68" s="204">
        <f t="shared" si="554"/>
        <v>7508</v>
      </c>
      <c r="BD68" s="204">
        <f t="shared" si="554"/>
        <v>52232</v>
      </c>
      <c r="BE68" s="204">
        <f t="shared" si="554"/>
        <v>44938</v>
      </c>
      <c r="BF68" s="204">
        <f t="shared" si="554"/>
        <v>26150</v>
      </c>
      <c r="BG68" s="204">
        <f t="shared" si="554"/>
        <v>20740</v>
      </c>
      <c r="BH68" s="204">
        <f t="shared" si="554"/>
        <v>3367</v>
      </c>
      <c r="BI68" s="204">
        <f t="shared" si="554"/>
        <v>2579</v>
      </c>
      <c r="BJ68" s="204">
        <f t="shared" si="554"/>
        <v>0</v>
      </c>
      <c r="BK68" s="204">
        <f t="shared" si="554"/>
        <v>0</v>
      </c>
      <c r="BL68" s="198" t="str">
        <f t="shared" ref="BL68:BL95" si="555">IFERROR(ROUND(BK68/BJ68,$H$1),"-")</f>
        <v>-</v>
      </c>
      <c r="BM68" s="198" t="str">
        <f t="shared" ref="BM68:BM95" si="556">IFERROR(ROUND(EQ68/BJ68,$H$1),"-")</f>
        <v>-</v>
      </c>
      <c r="BN68" s="204">
        <f t="shared" ref="BN68:BO97" si="557">SUMIFS(BN$255:BN$1524,$B$255:$B$1524,$B68,$C$255:$C$1524,$C68,$D$255:$D$1524,$D68)</f>
        <v>0</v>
      </c>
      <c r="BO68" s="204">
        <f t="shared" si="557"/>
        <v>0</v>
      </c>
      <c r="BP68" s="198" t="str">
        <f t="shared" ref="BP68:BP95" si="558">IFERROR(ROUND(BO68/BN68,$H$1),"-")</f>
        <v>-</v>
      </c>
      <c r="BQ68" s="204" t="str">
        <f t="shared" ref="BQ68:BQ95" si="559">IFERROR(ROUND(ER68/BN68,$H$1),"-")</f>
        <v>-</v>
      </c>
      <c r="BR68" s="204">
        <f t="shared" ref="BR68:BS97" si="560">SUMIFS(BR$255:BR$1524,$B$255:$B$1524,$B68,$C$255:$C$1524,$C68,$D$255:$D$1524,$D68)</f>
        <v>0</v>
      </c>
      <c r="BS68" s="204">
        <f t="shared" si="560"/>
        <v>0</v>
      </c>
      <c r="BT68" s="198" t="str">
        <f t="shared" ref="BT68:BT95" si="561">IFERROR(ROUND(BS68/BR68,$H$1),"-")</f>
        <v>-</v>
      </c>
      <c r="BU68" s="204" t="str">
        <f t="shared" ref="BU68:BU95" si="562">IFERROR(ROUND(ES68/BR68,$H$1),"-")</f>
        <v>-</v>
      </c>
      <c r="BV68" s="204">
        <f t="shared" ref="BV68:BW97" si="563">SUMIFS(BV$255:BV$1524,$B$255:$B$1524,$B68,$C$255:$C$1524,$C68,$D$255:$D$1524,$D68)</f>
        <v>0</v>
      </c>
      <c r="BW68" s="204">
        <f t="shared" si="563"/>
        <v>0</v>
      </c>
      <c r="BX68" s="198" t="str">
        <f t="shared" ref="BX68:BX95" si="564">IFERROR(ROUND(BW68/BV68,$H$1),"-")</f>
        <v>-</v>
      </c>
      <c r="BY68" s="204" t="str">
        <f t="shared" ref="BY68:BY95" si="565">IFERROR(ROUND(ET68/BV68,$H$1),"-")</f>
        <v>-</v>
      </c>
      <c r="BZ68" s="204">
        <f t="shared" ref="BZ68:CA97" si="566">SUMIFS(BZ$255:BZ$1524,$B$255:$B$1524,$B68,$C$255:$C$1524,$C68,$D$255:$D$1524,$D68)</f>
        <v>0</v>
      </c>
      <c r="CA68" s="204">
        <f t="shared" si="566"/>
        <v>0</v>
      </c>
      <c r="CB68" s="198" t="str">
        <f t="shared" ref="CB68:CB95" si="567">IFERROR(ROUND(CA68/BZ68,$H$1),"-")</f>
        <v>-</v>
      </c>
      <c r="CC68" s="204" t="str">
        <f t="shared" ref="CC68:CC95" si="568">IFERROR(ROUND(EU68/BZ68,$H$1),"-")</f>
        <v>-</v>
      </c>
      <c r="CD68" s="204">
        <f t="shared" ref="CD68:CE97" si="569">SUMIFS(CD$255:CD$1524,$B$255:$B$1524,$B68,$C$255:$C$1524,$C68,$D$255:$D$1524,$D68)</f>
        <v>0</v>
      </c>
      <c r="CE68" s="204">
        <f t="shared" si="569"/>
        <v>0</v>
      </c>
      <c r="CF68" s="198" t="str">
        <f t="shared" ref="CF68:CF95" si="570">IFERROR(ROUND(CE68/CD68,$H$1),"-")</f>
        <v>-</v>
      </c>
      <c r="CG68" s="204" t="str">
        <f t="shared" ref="CG68:CG95" si="571">IFERROR(ROUND(EV68/CD68,$H$1),"-")</f>
        <v>-</v>
      </c>
      <c r="CH68" s="204">
        <f t="shared" ref="CH68:CI97" si="572">SUMIFS(CH$255:CH$1524,$B$255:$B$1524,$B68,$C$255:$C$1524,$C68,$D$255:$D$1524,$D68)</f>
        <v>0</v>
      </c>
      <c r="CI68" s="204">
        <f t="shared" si="572"/>
        <v>0</v>
      </c>
      <c r="CJ68" s="198" t="str">
        <f t="shared" ref="CJ68:CJ95" si="573">IFERROR(ROUND(CI68/CH68,$H$1),"-")</f>
        <v>-</v>
      </c>
      <c r="CK68" s="204" t="str">
        <f t="shared" ref="CK68:CK95" si="574">IFERROR(ROUND(EW68/CH68,$H$1),"-")</f>
        <v>-</v>
      </c>
      <c r="CL68" s="204">
        <f t="shared" ref="CL68:CM97" si="575">SUMIFS(CL$255:CL$1524,$B$255:$B$1524,$B68,$C$255:$C$1524,$C68,$D$255:$D$1524,$D68)</f>
        <v>0</v>
      </c>
      <c r="CM68" s="204">
        <f t="shared" si="575"/>
        <v>0</v>
      </c>
      <c r="CN68" s="198" t="str">
        <f t="shared" ref="CN68:CN95" si="576">IFERROR(ROUND(CM68/CL68,$H$1),"-")</f>
        <v>-</v>
      </c>
      <c r="CO68" s="204" t="str">
        <f t="shared" ref="CO68:CO95" si="577">IFERROR(ROUND(EX68/CL68,$H$1),"-")</f>
        <v>-</v>
      </c>
      <c r="CP68" s="204">
        <f t="shared" ref="CP68:CQ97" si="578">SUMIFS(CP$255:CP$1524,$B$255:$B$1524,$B68,$C$255:$C$1524,$C68,$D$255:$D$1524,$D68)</f>
        <v>0</v>
      </c>
      <c r="CQ68" s="204">
        <f t="shared" si="578"/>
        <v>0</v>
      </c>
      <c r="CR68" s="198" t="str">
        <f t="shared" ref="CR68:CR95" si="579">IFERROR(ROUND(CQ68/CP68,$H$1),"-")</f>
        <v>-</v>
      </c>
      <c r="CS68" s="204" t="str">
        <f t="shared" ref="CS68:CS95" si="580">IFERROR(ROUND(EY68/CP68,$H$1),"-")</f>
        <v>-</v>
      </c>
      <c r="CT68" s="204">
        <f t="shared" ref="CT68:CU97" si="581">SUMIFS(CT$255:CT$1524,$B$255:$B$1524,$B68,$C$255:$C$1524,$C68,$D$255:$D$1524,$D68)</f>
        <v>0</v>
      </c>
      <c r="CU68" s="204">
        <f t="shared" si="581"/>
        <v>0</v>
      </c>
      <c r="CV68" s="198" t="str">
        <f t="shared" ref="CV68:CV95" si="582">IFERROR(ROUND(CU68/CT68,$H$1),"-")</f>
        <v>-</v>
      </c>
      <c r="CW68" s="204" t="str">
        <f t="shared" ref="CW68:CW95" si="583">IFERROR(ROUND(EZ68/CT68,$H$1),"-")</f>
        <v>-</v>
      </c>
      <c r="CX68" s="204">
        <f t="shared" ref="CX68:CY97" si="584">SUMIFS(CX$255:CX$1524,$B$255:$B$1524,$B68,$C$255:$C$1524,$C68,$D$255:$D$1524,$D68)</f>
        <v>0</v>
      </c>
      <c r="CY68" s="204">
        <f t="shared" si="584"/>
        <v>0</v>
      </c>
      <c r="CZ68" s="198" t="str">
        <f t="shared" ref="CZ68:CZ95" si="585">IFERROR(ROUND(CY68/CX68,$H$1),"-")</f>
        <v>-</v>
      </c>
      <c r="DA68" s="198" t="str">
        <f t="shared" ref="DA68:DA95" si="586">IFERROR(ROUND(FB68/CX68,$H$1),"-")</f>
        <v>-</v>
      </c>
      <c r="DB68" s="204">
        <f t="shared" ref="DB68:DC97" si="587">SUMIFS(DB$255:DB$1524,$B$255:$B$1524,$B68,$C$255:$C$1524,$C68,$D$255:$D$1524,$D68)</f>
        <v>1355</v>
      </c>
      <c r="DC68" s="204">
        <f t="shared" si="587"/>
        <v>55934</v>
      </c>
      <c r="DD68" s="198">
        <f t="shared" ref="DD68:DD95" si="588">IFERROR(ROUND(DC68/DB68,$H$1),"-")</f>
        <v>41</v>
      </c>
      <c r="DE68" s="198">
        <f t="shared" ref="DE68:DE95" si="589">IFERROR(ROUND(FC68/DB68,$H$1),"-")</f>
        <v>94</v>
      </c>
      <c r="DF68" s="204">
        <f t="shared" ref="DF68:DG97" si="590">SUMIFS(DF$255:DF$1524,$B$255:$B$1524,$B68,$C$255:$C$1524,$C68,$D$255:$D$1524,$D68)</f>
        <v>0</v>
      </c>
      <c r="DG68" s="204">
        <f t="shared" si="590"/>
        <v>0</v>
      </c>
      <c r="DH68" s="198" t="str">
        <f t="shared" ref="DH68:DH95" si="591">IFERROR(ROUND(DG68/DF68,$H$1),"-")</f>
        <v>-</v>
      </c>
      <c r="DI68" s="198" t="str">
        <f t="shared" ref="DI68:DI95" si="592">IFERROR(ROUND(FA68/DF68,$H$1),"-")</f>
        <v>-</v>
      </c>
      <c r="DJ68" s="204">
        <f t="shared" ref="DJ68:DP77" si="593">SUMIFS(DJ$255:DJ$1524,$B$255:$B$1524,$B68,$C$255:$C$1524,$C68,$D$255:$D$1524,$D68)</f>
        <v>0</v>
      </c>
      <c r="DK68" s="204">
        <f t="shared" si="593"/>
        <v>192</v>
      </c>
      <c r="DL68" s="204">
        <f t="shared" si="593"/>
        <v>2722</v>
      </c>
      <c r="DM68" s="204">
        <f t="shared" si="593"/>
        <v>1314</v>
      </c>
      <c r="DN68" s="204">
        <f t="shared" si="593"/>
        <v>100</v>
      </c>
      <c r="DO68" s="204">
        <f t="shared" si="593"/>
        <v>895</v>
      </c>
      <c r="DP68" s="204">
        <f t="shared" si="593"/>
        <v>11920690</v>
      </c>
      <c r="DQ68" s="198">
        <f t="shared" ref="DQ68:DQ93" si="594">IFERROR(ROUND(DP68/DL68,$H$1),"-")</f>
        <v>4379</v>
      </c>
      <c r="DR68" s="198">
        <f t="shared" ref="DR68:DR93" si="595">IFERROR(ROUND(FD68/DL68,$H$1),"-")</f>
        <v>8741</v>
      </c>
      <c r="DS68" s="204">
        <f t="shared" ref="DS68:DS93" si="596">SUMIFS(DS$255:DS$1524,$B$255:$B$1524,$B68,$C$255:$C$1524,$C68,$D$255:$D$1524,$D68)</f>
        <v>6173884</v>
      </c>
      <c r="DT68" s="198">
        <f t="shared" ref="DT68:DT93" si="597">IFERROR(ROUND(DS68/DM68,$H$1),"-")</f>
        <v>4699</v>
      </c>
      <c r="DU68" s="198">
        <f t="shared" ref="DU68:DU93" si="598">IFERROR(ROUND(FE68/DM68,$H$1),"-")</f>
        <v>10027</v>
      </c>
      <c r="DV68" s="204">
        <f t="shared" ref="DV68:DV93" si="599">SUMIFS(DV$255:DV$1524,$B$255:$B$1524,$B68,$C$255:$C$1524,$C68,$D$255:$D$1524,$D68)</f>
        <v>559592</v>
      </c>
      <c r="DW68" s="198">
        <f t="shared" ref="DW68:DW93" si="600">IFERROR(ROUND(DV68/DN68,$H$1),"-")</f>
        <v>5596</v>
      </c>
      <c r="DX68" s="198">
        <f t="shared" ref="DX68:DX93" si="601">IFERROR(ROUND(FF68/DN68,$H$1),"-")</f>
        <v>12455</v>
      </c>
      <c r="DY68" s="204">
        <f t="shared" ref="DY68:DY93" si="602">SUMIFS(DY$255:DY$1524,$B$255:$B$1524,$B68,$C$255:$C$1524,$C68,$D$255:$D$1524,$D68)</f>
        <v>4816254</v>
      </c>
      <c r="DZ68" s="198">
        <f t="shared" ref="DZ68:DZ93" si="603">IFERROR(ROUND(DY68/DO68,$H$1),"-")</f>
        <v>5381</v>
      </c>
      <c r="EA68" s="198">
        <f t="shared" ref="EA68:EA93" si="604">IFERROR(ROUND(FG68/DO68,$H$1),"-")</f>
        <v>12379</v>
      </c>
      <c r="EB68" s="202"/>
      <c r="EC68" s="204">
        <f t="shared" ref="EC68:EC94" si="605">MONTH(1&amp;C68)</f>
        <v>8</v>
      </c>
      <c r="ED68" s="199">
        <f>LEFT($B68,4)+IF(EC68&lt;4,1,0)</f>
        <v>2017</v>
      </c>
      <c r="EE68" s="200">
        <f>DATE($ED68,$EC68,1)</f>
        <v>42948</v>
      </c>
      <c r="EF68" s="196">
        <f>DAY(DATE($ED68,$EC68+1,1)-1)</f>
        <v>31</v>
      </c>
      <c r="EG68" s="195"/>
      <c r="EH68" s="204">
        <f t="shared" ref="EH68:EQ77" si="606">SUMIFS(EH$255:EH$1524,$B$255:$B$1524,$B68,$C$255:$C$1524,$C68,$D$255:$D$1524,$D68)</f>
        <v>75832</v>
      </c>
      <c r="EI68" s="204">
        <f t="shared" si="606"/>
        <v>0</v>
      </c>
      <c r="EJ68" s="204">
        <f t="shared" si="606"/>
        <v>7431536</v>
      </c>
      <c r="EK68" s="204">
        <f t="shared" si="606"/>
        <v>15393896</v>
      </c>
      <c r="EL68" s="204">
        <f t="shared" si="606"/>
        <v>5728107</v>
      </c>
      <c r="EM68" s="204">
        <f t="shared" si="606"/>
        <v>7379465</v>
      </c>
      <c r="EN68" s="204">
        <f t="shared" si="606"/>
        <v>125550282</v>
      </c>
      <c r="EO68" s="204">
        <f t="shared" si="606"/>
        <v>106679911</v>
      </c>
      <c r="EP68" s="204">
        <f t="shared" si="606"/>
        <v>21846699</v>
      </c>
      <c r="EQ68" s="204">
        <f t="shared" si="606"/>
        <v>0</v>
      </c>
      <c r="ER68" s="204">
        <f t="shared" ref="ER68:FA77" si="607">SUMIFS(ER$255:ER$1524,$B$255:$B$1524,$B68,$C$255:$C$1524,$C68,$D$255:$D$1524,$D68)</f>
        <v>0</v>
      </c>
      <c r="ES68" s="204">
        <f t="shared" si="607"/>
        <v>0</v>
      </c>
      <c r="ET68" s="204">
        <f t="shared" si="607"/>
        <v>0</v>
      </c>
      <c r="EU68" s="204">
        <f t="shared" si="607"/>
        <v>0</v>
      </c>
      <c r="EV68" s="204">
        <f t="shared" si="607"/>
        <v>0</v>
      </c>
      <c r="EW68" s="204">
        <f t="shared" si="607"/>
        <v>0</v>
      </c>
      <c r="EX68" s="204">
        <f t="shared" si="607"/>
        <v>0</v>
      </c>
      <c r="EY68" s="204">
        <f t="shared" si="607"/>
        <v>0</v>
      </c>
      <c r="EZ68" s="204">
        <f t="shared" si="607"/>
        <v>0</v>
      </c>
      <c r="FA68" s="204">
        <f t="shared" si="607"/>
        <v>0</v>
      </c>
      <c r="FB68" s="204">
        <f t="shared" ref="FB68:FG77" si="608">SUMIFS(FB$255:FB$1524,$B$255:$B$1524,$B68,$C$255:$C$1524,$C68,$D$255:$D$1524,$D68)</f>
        <v>0</v>
      </c>
      <c r="FC68" s="204">
        <f t="shared" si="608"/>
        <v>127370</v>
      </c>
      <c r="FD68" s="204">
        <f t="shared" si="608"/>
        <v>23793002</v>
      </c>
      <c r="FE68" s="204">
        <f t="shared" si="608"/>
        <v>13175478</v>
      </c>
      <c r="FF68" s="204">
        <f t="shared" si="608"/>
        <v>1245500</v>
      </c>
      <c r="FG68" s="204">
        <f t="shared" si="608"/>
        <v>11079205</v>
      </c>
      <c r="FH68" s="191"/>
      <c r="FI68" s="256"/>
      <c r="FJ68" s="256"/>
      <c r="FK68" s="256"/>
      <c r="FL68" s="256"/>
      <c r="FM68" s="256"/>
    </row>
    <row r="69" spans="1:169" s="257" customFormat="1" x14ac:dyDescent="0.2">
      <c r="A69" s="263" t="str">
        <f t="shared" ref="A69:A87" si="609">B69&amp;C69&amp;D69</f>
        <v>2017-18SEPTEMBERY62</v>
      </c>
      <c r="B69" s="257" t="str">
        <f t="shared" ref="B69:B97" si="610">IF($C69="April",LEFT($B68,4)+1&amp;"-"&amp;RIGHT($B68,2)+1,$B68)</f>
        <v>2017-18</v>
      </c>
      <c r="C69" s="257" t="s">
        <v>673</v>
      </c>
      <c r="D69" s="264" t="str">
        <f>D68</f>
        <v>Y62</v>
      </c>
      <c r="E69" s="264" t="str">
        <f>E68</f>
        <v>North West</v>
      </c>
      <c r="F69" s="264" t="str">
        <f t="shared" si="531"/>
        <v>Y62</v>
      </c>
      <c r="H69" s="198">
        <f t="shared" si="532"/>
        <v>125385</v>
      </c>
      <c r="I69" s="198">
        <f t="shared" si="532"/>
        <v>96984</v>
      </c>
      <c r="J69" s="198">
        <f t="shared" si="532"/>
        <v>5508018</v>
      </c>
      <c r="K69" s="198">
        <f t="shared" si="533"/>
        <v>57</v>
      </c>
      <c r="L69" s="198">
        <f t="shared" si="534"/>
        <v>2</v>
      </c>
      <c r="M69" s="198">
        <f t="shared" si="535"/>
        <v>0</v>
      </c>
      <c r="N69" s="198">
        <f t="shared" si="536"/>
        <v>175</v>
      </c>
      <c r="O69" s="198">
        <f t="shared" si="537"/>
        <v>263</v>
      </c>
      <c r="P69" s="198" t="s">
        <v>717</v>
      </c>
      <c r="Q69" s="198">
        <f t="shared" si="538"/>
        <v>0</v>
      </c>
      <c r="R69" s="198">
        <f t="shared" si="538"/>
        <v>0</v>
      </c>
      <c r="S69" s="198">
        <f t="shared" si="538"/>
        <v>0</v>
      </c>
      <c r="T69" s="198">
        <f t="shared" si="538"/>
        <v>0</v>
      </c>
      <c r="U69" s="198">
        <f t="shared" si="538"/>
        <v>7521</v>
      </c>
      <c r="V69" s="198">
        <f t="shared" si="538"/>
        <v>5362</v>
      </c>
      <c r="W69" s="198">
        <f t="shared" si="538"/>
        <v>47669</v>
      </c>
      <c r="X69" s="198">
        <f t="shared" si="538"/>
        <v>21630</v>
      </c>
      <c r="Y69" s="198">
        <f t="shared" si="538"/>
        <v>2926</v>
      </c>
      <c r="Z69" s="198">
        <f t="shared" si="538"/>
        <v>4434136</v>
      </c>
      <c r="AA69" s="198">
        <f t="shared" si="539"/>
        <v>590</v>
      </c>
      <c r="AB69" s="198">
        <f t="shared" si="540"/>
        <v>981</v>
      </c>
      <c r="AC69" s="198">
        <f t="shared" si="541"/>
        <v>4900340</v>
      </c>
      <c r="AD69" s="198">
        <f t="shared" si="542"/>
        <v>914</v>
      </c>
      <c r="AE69" s="198">
        <f t="shared" si="543"/>
        <v>1664</v>
      </c>
      <c r="AF69" s="198">
        <f t="shared" si="544"/>
        <v>71741773</v>
      </c>
      <c r="AG69" s="198">
        <f t="shared" si="545"/>
        <v>1505</v>
      </c>
      <c r="AH69" s="198">
        <f t="shared" si="546"/>
        <v>3373</v>
      </c>
      <c r="AI69" s="198">
        <f t="shared" si="547"/>
        <v>66320301</v>
      </c>
      <c r="AJ69" s="198">
        <f t="shared" si="548"/>
        <v>3066</v>
      </c>
      <c r="AK69" s="198">
        <f t="shared" si="549"/>
        <v>7101</v>
      </c>
      <c r="AL69" s="198">
        <f t="shared" si="550"/>
        <v>15622188</v>
      </c>
      <c r="AM69" s="198">
        <f t="shared" si="551"/>
        <v>5339</v>
      </c>
      <c r="AN69" s="198">
        <f t="shared" si="552"/>
        <v>9714</v>
      </c>
      <c r="AO69" s="198">
        <f t="shared" si="553"/>
        <v>0</v>
      </c>
      <c r="AP69" s="198">
        <f t="shared" si="553"/>
        <v>0</v>
      </c>
      <c r="AQ69" s="198">
        <f t="shared" si="553"/>
        <v>0</v>
      </c>
      <c r="AR69" s="198">
        <f t="shared" si="553"/>
        <v>0</v>
      </c>
      <c r="AS69" s="198">
        <f t="shared" si="553"/>
        <v>0</v>
      </c>
      <c r="AT69" s="198">
        <f t="shared" si="553"/>
        <v>0</v>
      </c>
      <c r="AU69" s="198">
        <f t="shared" si="553"/>
        <v>0</v>
      </c>
      <c r="AV69" s="198">
        <f t="shared" si="553"/>
        <v>59014</v>
      </c>
      <c r="AW69" s="198">
        <f t="shared" si="553"/>
        <v>6720</v>
      </c>
      <c r="AX69" s="198">
        <f t="shared" si="553"/>
        <v>21544</v>
      </c>
      <c r="AY69" s="198">
        <f t="shared" si="554"/>
        <v>87278</v>
      </c>
      <c r="AZ69" s="198">
        <f t="shared" si="554"/>
        <v>15096</v>
      </c>
      <c r="BA69" s="198">
        <f t="shared" si="554"/>
        <v>13038</v>
      </c>
      <c r="BB69" s="198">
        <f t="shared" si="554"/>
        <v>10673</v>
      </c>
      <c r="BC69" s="198">
        <f t="shared" si="554"/>
        <v>9435</v>
      </c>
      <c r="BD69" s="198">
        <f t="shared" si="554"/>
        <v>65770</v>
      </c>
      <c r="BE69" s="198">
        <f t="shared" si="554"/>
        <v>56721</v>
      </c>
      <c r="BF69" s="198">
        <f t="shared" si="554"/>
        <v>31707</v>
      </c>
      <c r="BG69" s="198">
        <f t="shared" si="554"/>
        <v>25038</v>
      </c>
      <c r="BH69" s="198">
        <f t="shared" si="554"/>
        <v>4109</v>
      </c>
      <c r="BI69" s="198">
        <f t="shared" si="554"/>
        <v>3224</v>
      </c>
      <c r="BJ69" s="198">
        <f t="shared" si="554"/>
        <v>0</v>
      </c>
      <c r="BK69" s="198">
        <f t="shared" si="554"/>
        <v>0</v>
      </c>
      <c r="BL69" s="198" t="str">
        <f t="shared" si="555"/>
        <v>-</v>
      </c>
      <c r="BM69" s="198" t="str">
        <f t="shared" si="556"/>
        <v>-</v>
      </c>
      <c r="BN69" s="198">
        <f t="shared" si="557"/>
        <v>0</v>
      </c>
      <c r="BO69" s="198">
        <f t="shared" si="557"/>
        <v>0</v>
      </c>
      <c r="BP69" s="198" t="str">
        <f t="shared" si="558"/>
        <v>-</v>
      </c>
      <c r="BQ69" s="198" t="str">
        <f t="shared" si="559"/>
        <v>-</v>
      </c>
      <c r="BR69" s="198">
        <f t="shared" si="560"/>
        <v>0</v>
      </c>
      <c r="BS69" s="198">
        <f t="shared" si="560"/>
        <v>0</v>
      </c>
      <c r="BT69" s="198" t="str">
        <f t="shared" si="561"/>
        <v>-</v>
      </c>
      <c r="BU69" s="198" t="str">
        <f t="shared" si="562"/>
        <v>-</v>
      </c>
      <c r="BV69" s="198">
        <f t="shared" si="563"/>
        <v>0</v>
      </c>
      <c r="BW69" s="198">
        <f t="shared" si="563"/>
        <v>0</v>
      </c>
      <c r="BX69" s="198" t="str">
        <f t="shared" si="564"/>
        <v>-</v>
      </c>
      <c r="BY69" s="198" t="str">
        <f t="shared" si="565"/>
        <v>-</v>
      </c>
      <c r="BZ69" s="198">
        <f t="shared" si="566"/>
        <v>0</v>
      </c>
      <c r="CA69" s="198">
        <f t="shared" si="566"/>
        <v>0</v>
      </c>
      <c r="CB69" s="198" t="str">
        <f t="shared" si="567"/>
        <v>-</v>
      </c>
      <c r="CC69" s="198" t="str">
        <f t="shared" si="568"/>
        <v>-</v>
      </c>
      <c r="CD69" s="198">
        <f t="shared" si="569"/>
        <v>0</v>
      </c>
      <c r="CE69" s="198">
        <f t="shared" si="569"/>
        <v>0</v>
      </c>
      <c r="CF69" s="198" t="str">
        <f t="shared" si="570"/>
        <v>-</v>
      </c>
      <c r="CG69" s="198" t="str">
        <f t="shared" si="571"/>
        <v>-</v>
      </c>
      <c r="CH69" s="198">
        <f t="shared" si="572"/>
        <v>0</v>
      </c>
      <c r="CI69" s="198">
        <f t="shared" si="572"/>
        <v>0</v>
      </c>
      <c r="CJ69" s="198" t="str">
        <f t="shared" si="573"/>
        <v>-</v>
      </c>
      <c r="CK69" s="198" t="str">
        <f t="shared" si="574"/>
        <v>-</v>
      </c>
      <c r="CL69" s="198">
        <f t="shared" si="575"/>
        <v>0</v>
      </c>
      <c r="CM69" s="198">
        <f t="shared" si="575"/>
        <v>0</v>
      </c>
      <c r="CN69" s="198" t="str">
        <f t="shared" si="576"/>
        <v>-</v>
      </c>
      <c r="CO69" s="198" t="str">
        <f t="shared" si="577"/>
        <v>-</v>
      </c>
      <c r="CP69" s="198">
        <f t="shared" si="578"/>
        <v>0</v>
      </c>
      <c r="CQ69" s="198">
        <f t="shared" si="578"/>
        <v>0</v>
      </c>
      <c r="CR69" s="198" t="str">
        <f t="shared" si="579"/>
        <v>-</v>
      </c>
      <c r="CS69" s="198" t="str">
        <f t="shared" si="580"/>
        <v>-</v>
      </c>
      <c r="CT69" s="198">
        <f t="shared" si="581"/>
        <v>0</v>
      </c>
      <c r="CU69" s="198">
        <f t="shared" si="581"/>
        <v>0</v>
      </c>
      <c r="CV69" s="198" t="str">
        <f t="shared" si="582"/>
        <v>-</v>
      </c>
      <c r="CW69" s="198" t="str">
        <f t="shared" si="583"/>
        <v>-</v>
      </c>
      <c r="CX69" s="198">
        <f t="shared" si="584"/>
        <v>0</v>
      </c>
      <c r="CY69" s="198">
        <f t="shared" si="584"/>
        <v>0</v>
      </c>
      <c r="CZ69" s="198" t="str">
        <f t="shared" si="585"/>
        <v>-</v>
      </c>
      <c r="DA69" s="198" t="str">
        <f t="shared" si="586"/>
        <v>-</v>
      </c>
      <c r="DB69" s="198">
        <f t="shared" si="587"/>
        <v>1628</v>
      </c>
      <c r="DC69" s="198">
        <f t="shared" si="587"/>
        <v>93483</v>
      </c>
      <c r="DD69" s="198">
        <f t="shared" si="588"/>
        <v>57</v>
      </c>
      <c r="DE69" s="198">
        <f t="shared" si="589"/>
        <v>143</v>
      </c>
      <c r="DF69" s="198">
        <f t="shared" si="590"/>
        <v>0</v>
      </c>
      <c r="DG69" s="198">
        <f t="shared" si="590"/>
        <v>0</v>
      </c>
      <c r="DH69" s="198" t="str">
        <f t="shared" si="591"/>
        <v>-</v>
      </c>
      <c r="DI69" s="198" t="str">
        <f t="shared" si="592"/>
        <v>-</v>
      </c>
      <c r="DJ69" s="198">
        <f t="shared" si="593"/>
        <v>0</v>
      </c>
      <c r="DK69" s="198">
        <f t="shared" si="593"/>
        <v>258</v>
      </c>
      <c r="DL69" s="198">
        <f t="shared" si="593"/>
        <v>3242</v>
      </c>
      <c r="DM69" s="198">
        <f t="shared" si="593"/>
        <v>1432</v>
      </c>
      <c r="DN69" s="198">
        <f t="shared" si="593"/>
        <v>125</v>
      </c>
      <c r="DO69" s="198">
        <f t="shared" si="593"/>
        <v>1045</v>
      </c>
      <c r="DP69" s="198">
        <f t="shared" si="593"/>
        <v>16113705</v>
      </c>
      <c r="DQ69" s="198">
        <f t="shared" si="594"/>
        <v>4970</v>
      </c>
      <c r="DR69" s="198">
        <f t="shared" si="595"/>
        <v>10406</v>
      </c>
      <c r="DS69" s="198">
        <f t="shared" si="596"/>
        <v>7697687</v>
      </c>
      <c r="DT69" s="198">
        <f t="shared" si="597"/>
        <v>5375</v>
      </c>
      <c r="DU69" s="198">
        <f t="shared" si="598"/>
        <v>11020</v>
      </c>
      <c r="DV69" s="198">
        <f t="shared" si="599"/>
        <v>749965</v>
      </c>
      <c r="DW69" s="198">
        <f t="shared" si="600"/>
        <v>6000</v>
      </c>
      <c r="DX69" s="198">
        <f t="shared" si="601"/>
        <v>12021</v>
      </c>
      <c r="DY69" s="198">
        <f t="shared" si="602"/>
        <v>6259876</v>
      </c>
      <c r="DZ69" s="198">
        <f t="shared" si="603"/>
        <v>5990</v>
      </c>
      <c r="EA69" s="198">
        <f t="shared" si="604"/>
        <v>13532</v>
      </c>
      <c r="EB69" s="202"/>
      <c r="EC69" s="198">
        <f t="shared" si="605"/>
        <v>9</v>
      </c>
      <c r="ED69" s="199">
        <f t="shared" ref="ED69:ED87" si="611">LEFT($B69,4)+IF(EC69&lt;4,1,0)</f>
        <v>2017</v>
      </c>
      <c r="EE69" s="200">
        <f t="shared" ref="EE69:EE87" si="612">DATE(LEFT($B69,4)+IF(EC69&lt;4,1,0),EC69,1)</f>
        <v>42979</v>
      </c>
      <c r="EF69" s="196">
        <f t="shared" ref="EF69:EF94" si="613">DAY(DATE(LEFT($B69,4)+IF(EC69&lt;4,1,0),$EC69+1,1)-1)</f>
        <v>30</v>
      </c>
      <c r="EG69" s="195"/>
      <c r="EH69" s="198">
        <f t="shared" si="606"/>
        <v>193968</v>
      </c>
      <c r="EI69" s="198">
        <f t="shared" si="606"/>
        <v>0</v>
      </c>
      <c r="EJ69" s="198">
        <f t="shared" si="606"/>
        <v>16972200</v>
      </c>
      <c r="EK69" s="198">
        <f t="shared" si="606"/>
        <v>25506792</v>
      </c>
      <c r="EL69" s="198">
        <f t="shared" si="606"/>
        <v>7378101</v>
      </c>
      <c r="EM69" s="198">
        <f t="shared" si="606"/>
        <v>8922368</v>
      </c>
      <c r="EN69" s="198">
        <f t="shared" si="606"/>
        <v>160787537</v>
      </c>
      <c r="EO69" s="198">
        <f t="shared" si="606"/>
        <v>153594630</v>
      </c>
      <c r="EP69" s="198">
        <f t="shared" si="606"/>
        <v>28423164</v>
      </c>
      <c r="EQ69" s="198">
        <f t="shared" si="606"/>
        <v>0</v>
      </c>
      <c r="ER69" s="198">
        <f t="shared" si="607"/>
        <v>0</v>
      </c>
      <c r="ES69" s="198">
        <f t="shared" si="607"/>
        <v>0</v>
      </c>
      <c r="ET69" s="198">
        <f t="shared" si="607"/>
        <v>0</v>
      </c>
      <c r="EU69" s="198">
        <f t="shared" si="607"/>
        <v>0</v>
      </c>
      <c r="EV69" s="198">
        <f t="shared" si="607"/>
        <v>0</v>
      </c>
      <c r="EW69" s="198">
        <f t="shared" si="607"/>
        <v>0</v>
      </c>
      <c r="EX69" s="198">
        <f t="shared" si="607"/>
        <v>0</v>
      </c>
      <c r="EY69" s="198">
        <f t="shared" si="607"/>
        <v>0</v>
      </c>
      <c r="EZ69" s="198">
        <f t="shared" si="607"/>
        <v>0</v>
      </c>
      <c r="FA69" s="198">
        <f t="shared" si="607"/>
        <v>0</v>
      </c>
      <c r="FB69" s="198">
        <f t="shared" si="608"/>
        <v>0</v>
      </c>
      <c r="FC69" s="198">
        <f t="shared" si="608"/>
        <v>232804</v>
      </c>
      <c r="FD69" s="198">
        <f t="shared" si="608"/>
        <v>33736252</v>
      </c>
      <c r="FE69" s="198">
        <f t="shared" si="608"/>
        <v>15780640</v>
      </c>
      <c r="FF69" s="198">
        <f t="shared" si="608"/>
        <v>1502625</v>
      </c>
      <c r="FG69" s="198">
        <f t="shared" si="608"/>
        <v>14140940</v>
      </c>
      <c r="FH69" s="191"/>
      <c r="FI69" s="256"/>
      <c r="FJ69" s="256"/>
      <c r="FK69" s="256"/>
      <c r="FL69" s="256"/>
      <c r="FM69" s="256"/>
    </row>
    <row r="70" spans="1:169" s="257" customFormat="1" x14ac:dyDescent="0.2">
      <c r="A70" s="263" t="str">
        <f t="shared" si="609"/>
        <v>2017-18OCTOBERY62</v>
      </c>
      <c r="B70" s="257" t="str">
        <f t="shared" si="610"/>
        <v>2017-18</v>
      </c>
      <c r="C70" s="257" t="s">
        <v>716</v>
      </c>
      <c r="D70" s="264" t="str">
        <f t="shared" ref="D70:E70" si="614">D69</f>
        <v>Y62</v>
      </c>
      <c r="E70" s="264" t="str">
        <f t="shared" si="614"/>
        <v>North West</v>
      </c>
      <c r="F70" s="264" t="str">
        <f t="shared" si="531"/>
        <v>Y62</v>
      </c>
      <c r="H70" s="198">
        <f t="shared" si="532"/>
        <v>133858</v>
      </c>
      <c r="I70" s="198">
        <f t="shared" si="532"/>
        <v>102708</v>
      </c>
      <c r="J70" s="198">
        <f t="shared" si="532"/>
        <v>3446219</v>
      </c>
      <c r="K70" s="198">
        <f t="shared" si="533"/>
        <v>34</v>
      </c>
      <c r="L70" s="198">
        <f t="shared" si="534"/>
        <v>1</v>
      </c>
      <c r="M70" s="198">
        <f t="shared" si="535"/>
        <v>0</v>
      </c>
      <c r="N70" s="198">
        <f t="shared" si="536"/>
        <v>145</v>
      </c>
      <c r="O70" s="198">
        <f t="shared" si="537"/>
        <v>248</v>
      </c>
      <c r="P70" s="198" t="s">
        <v>717</v>
      </c>
      <c r="Q70" s="198">
        <f t="shared" si="538"/>
        <v>0</v>
      </c>
      <c r="R70" s="198">
        <f t="shared" si="538"/>
        <v>0</v>
      </c>
      <c r="S70" s="198">
        <f t="shared" si="538"/>
        <v>0</v>
      </c>
      <c r="T70" s="198">
        <f t="shared" si="538"/>
        <v>95348</v>
      </c>
      <c r="U70" s="198">
        <f t="shared" si="538"/>
        <v>7820</v>
      </c>
      <c r="V70" s="198">
        <f t="shared" si="538"/>
        <v>5733</v>
      </c>
      <c r="W70" s="198">
        <f t="shared" si="538"/>
        <v>52620</v>
      </c>
      <c r="X70" s="198">
        <f t="shared" si="538"/>
        <v>20898</v>
      </c>
      <c r="Y70" s="198">
        <f t="shared" si="538"/>
        <v>3488</v>
      </c>
      <c r="Z70" s="198">
        <f t="shared" si="538"/>
        <v>4445784</v>
      </c>
      <c r="AA70" s="198">
        <f t="shared" si="539"/>
        <v>569</v>
      </c>
      <c r="AB70" s="198">
        <f t="shared" si="540"/>
        <v>936</v>
      </c>
      <c r="AC70" s="198">
        <f t="shared" si="541"/>
        <v>5112466</v>
      </c>
      <c r="AD70" s="198">
        <f t="shared" si="542"/>
        <v>892</v>
      </c>
      <c r="AE70" s="198">
        <f t="shared" si="543"/>
        <v>1594</v>
      </c>
      <c r="AF70" s="198">
        <f t="shared" si="544"/>
        <v>82057913</v>
      </c>
      <c r="AG70" s="198">
        <f t="shared" si="545"/>
        <v>1559</v>
      </c>
      <c r="AH70" s="198">
        <f t="shared" si="546"/>
        <v>3469</v>
      </c>
      <c r="AI70" s="198">
        <f t="shared" si="547"/>
        <v>65084558</v>
      </c>
      <c r="AJ70" s="198">
        <f t="shared" si="548"/>
        <v>3114</v>
      </c>
      <c r="AK70" s="198">
        <f t="shared" si="549"/>
        <v>7328</v>
      </c>
      <c r="AL70" s="198">
        <f t="shared" si="550"/>
        <v>17011507</v>
      </c>
      <c r="AM70" s="198">
        <f t="shared" si="551"/>
        <v>4877</v>
      </c>
      <c r="AN70" s="198">
        <f t="shared" si="552"/>
        <v>9011</v>
      </c>
      <c r="AO70" s="198">
        <f t="shared" si="553"/>
        <v>2641</v>
      </c>
      <c r="AP70" s="198">
        <f t="shared" si="553"/>
        <v>171</v>
      </c>
      <c r="AQ70" s="198">
        <f t="shared" si="553"/>
        <v>1084</v>
      </c>
      <c r="AR70" s="198">
        <f t="shared" si="553"/>
        <v>5478</v>
      </c>
      <c r="AS70" s="198">
        <f t="shared" si="553"/>
        <v>292</v>
      </c>
      <c r="AT70" s="198">
        <f t="shared" si="553"/>
        <v>1094</v>
      </c>
      <c r="AU70" s="198">
        <f t="shared" si="553"/>
        <v>0</v>
      </c>
      <c r="AV70" s="198">
        <f t="shared" si="553"/>
        <v>62986</v>
      </c>
      <c r="AW70" s="198">
        <f t="shared" si="553"/>
        <v>7030</v>
      </c>
      <c r="AX70" s="198">
        <f t="shared" si="553"/>
        <v>22691</v>
      </c>
      <c r="AY70" s="198">
        <f t="shared" si="554"/>
        <v>92707</v>
      </c>
      <c r="AZ70" s="198">
        <f t="shared" si="554"/>
        <v>15527</v>
      </c>
      <c r="BA70" s="198">
        <f t="shared" si="554"/>
        <v>13455</v>
      </c>
      <c r="BB70" s="198">
        <f t="shared" si="554"/>
        <v>11275</v>
      </c>
      <c r="BC70" s="198">
        <f t="shared" si="554"/>
        <v>9953</v>
      </c>
      <c r="BD70" s="198">
        <f t="shared" si="554"/>
        <v>71974</v>
      </c>
      <c r="BE70" s="198">
        <f t="shared" si="554"/>
        <v>61939</v>
      </c>
      <c r="BF70" s="198">
        <f t="shared" si="554"/>
        <v>30553</v>
      </c>
      <c r="BG70" s="198">
        <f t="shared" si="554"/>
        <v>24006</v>
      </c>
      <c r="BH70" s="198">
        <f t="shared" si="554"/>
        <v>4683</v>
      </c>
      <c r="BI70" s="198">
        <f t="shared" si="554"/>
        <v>3798</v>
      </c>
      <c r="BJ70" s="198">
        <f t="shared" si="554"/>
        <v>0</v>
      </c>
      <c r="BK70" s="198">
        <f t="shared" si="554"/>
        <v>0</v>
      </c>
      <c r="BL70" s="198" t="str">
        <f t="shared" si="555"/>
        <v>-</v>
      </c>
      <c r="BM70" s="198" t="str">
        <f t="shared" si="556"/>
        <v>-</v>
      </c>
      <c r="BN70" s="198">
        <f t="shared" si="557"/>
        <v>0</v>
      </c>
      <c r="BO70" s="198">
        <f t="shared" si="557"/>
        <v>0</v>
      </c>
      <c r="BP70" s="198" t="str">
        <f t="shared" si="558"/>
        <v>-</v>
      </c>
      <c r="BQ70" s="198" t="str">
        <f t="shared" si="559"/>
        <v>-</v>
      </c>
      <c r="BR70" s="198">
        <f t="shared" si="560"/>
        <v>0</v>
      </c>
      <c r="BS70" s="198">
        <f t="shared" si="560"/>
        <v>0</v>
      </c>
      <c r="BT70" s="198" t="str">
        <f t="shared" si="561"/>
        <v>-</v>
      </c>
      <c r="BU70" s="198" t="str">
        <f t="shared" si="562"/>
        <v>-</v>
      </c>
      <c r="BV70" s="198">
        <f t="shared" si="563"/>
        <v>0</v>
      </c>
      <c r="BW70" s="198">
        <f t="shared" si="563"/>
        <v>0</v>
      </c>
      <c r="BX70" s="198" t="str">
        <f t="shared" si="564"/>
        <v>-</v>
      </c>
      <c r="BY70" s="198" t="str">
        <f t="shared" si="565"/>
        <v>-</v>
      </c>
      <c r="BZ70" s="198">
        <f t="shared" si="566"/>
        <v>0</v>
      </c>
      <c r="CA70" s="198">
        <f t="shared" si="566"/>
        <v>0</v>
      </c>
      <c r="CB70" s="198" t="str">
        <f t="shared" si="567"/>
        <v>-</v>
      </c>
      <c r="CC70" s="198" t="str">
        <f t="shared" si="568"/>
        <v>-</v>
      </c>
      <c r="CD70" s="198">
        <f t="shared" si="569"/>
        <v>0</v>
      </c>
      <c r="CE70" s="198">
        <f t="shared" si="569"/>
        <v>0</v>
      </c>
      <c r="CF70" s="198" t="str">
        <f t="shared" si="570"/>
        <v>-</v>
      </c>
      <c r="CG70" s="198" t="str">
        <f t="shared" si="571"/>
        <v>-</v>
      </c>
      <c r="CH70" s="198">
        <f t="shared" si="572"/>
        <v>0</v>
      </c>
      <c r="CI70" s="198">
        <f t="shared" si="572"/>
        <v>0</v>
      </c>
      <c r="CJ70" s="198" t="str">
        <f t="shared" si="573"/>
        <v>-</v>
      </c>
      <c r="CK70" s="198" t="str">
        <f t="shared" si="574"/>
        <v>-</v>
      </c>
      <c r="CL70" s="198">
        <f t="shared" si="575"/>
        <v>0</v>
      </c>
      <c r="CM70" s="198">
        <f t="shared" si="575"/>
        <v>0</v>
      </c>
      <c r="CN70" s="198" t="str">
        <f t="shared" si="576"/>
        <v>-</v>
      </c>
      <c r="CO70" s="198" t="str">
        <f t="shared" si="577"/>
        <v>-</v>
      </c>
      <c r="CP70" s="198">
        <f t="shared" si="578"/>
        <v>0</v>
      </c>
      <c r="CQ70" s="198">
        <f t="shared" si="578"/>
        <v>0</v>
      </c>
      <c r="CR70" s="198" t="str">
        <f t="shared" si="579"/>
        <v>-</v>
      </c>
      <c r="CS70" s="198" t="str">
        <f t="shared" si="580"/>
        <v>-</v>
      </c>
      <c r="CT70" s="198">
        <f t="shared" si="581"/>
        <v>0</v>
      </c>
      <c r="CU70" s="198">
        <f t="shared" si="581"/>
        <v>0</v>
      </c>
      <c r="CV70" s="198" t="str">
        <f t="shared" si="582"/>
        <v>-</v>
      </c>
      <c r="CW70" s="198" t="str">
        <f t="shared" si="583"/>
        <v>-</v>
      </c>
      <c r="CX70" s="198">
        <f t="shared" si="584"/>
        <v>0</v>
      </c>
      <c r="CY70" s="198">
        <f t="shared" si="584"/>
        <v>0</v>
      </c>
      <c r="CZ70" s="198" t="str">
        <f t="shared" si="585"/>
        <v>-</v>
      </c>
      <c r="DA70" s="198" t="str">
        <f t="shared" si="586"/>
        <v>-</v>
      </c>
      <c r="DB70" s="198">
        <f t="shared" si="587"/>
        <v>1671</v>
      </c>
      <c r="DC70" s="198">
        <f t="shared" si="587"/>
        <v>81771</v>
      </c>
      <c r="DD70" s="198">
        <f t="shared" si="588"/>
        <v>49</v>
      </c>
      <c r="DE70" s="198">
        <f t="shared" si="589"/>
        <v>119</v>
      </c>
      <c r="DF70" s="198">
        <f t="shared" si="590"/>
        <v>0</v>
      </c>
      <c r="DG70" s="198">
        <f t="shared" si="590"/>
        <v>0</v>
      </c>
      <c r="DH70" s="198" t="str">
        <f t="shared" si="591"/>
        <v>-</v>
      </c>
      <c r="DI70" s="198" t="str">
        <f t="shared" si="592"/>
        <v>-</v>
      </c>
      <c r="DJ70" s="198">
        <f t="shared" si="593"/>
        <v>0</v>
      </c>
      <c r="DK70" s="198">
        <f t="shared" si="593"/>
        <v>285</v>
      </c>
      <c r="DL70" s="198">
        <f t="shared" si="593"/>
        <v>3354</v>
      </c>
      <c r="DM70" s="198">
        <f t="shared" si="593"/>
        <v>1522</v>
      </c>
      <c r="DN70" s="198">
        <f t="shared" si="593"/>
        <v>131</v>
      </c>
      <c r="DO70" s="198">
        <f t="shared" si="593"/>
        <v>1096</v>
      </c>
      <c r="DP70" s="198">
        <f t="shared" si="593"/>
        <v>18264038</v>
      </c>
      <c r="DQ70" s="198">
        <f t="shared" si="594"/>
        <v>5445</v>
      </c>
      <c r="DR70" s="198">
        <f t="shared" si="595"/>
        <v>11766</v>
      </c>
      <c r="DS70" s="198">
        <f t="shared" si="596"/>
        <v>8268231</v>
      </c>
      <c r="DT70" s="198">
        <f t="shared" si="597"/>
        <v>5432</v>
      </c>
      <c r="DU70" s="198">
        <f t="shared" si="598"/>
        <v>11489</v>
      </c>
      <c r="DV70" s="198">
        <f t="shared" si="599"/>
        <v>969008</v>
      </c>
      <c r="DW70" s="198">
        <f t="shared" si="600"/>
        <v>7397</v>
      </c>
      <c r="DX70" s="198">
        <f t="shared" si="601"/>
        <v>14852</v>
      </c>
      <c r="DY70" s="198">
        <f t="shared" si="602"/>
        <v>7959502</v>
      </c>
      <c r="DZ70" s="198">
        <f t="shared" si="603"/>
        <v>7262</v>
      </c>
      <c r="EA70" s="198">
        <f t="shared" si="604"/>
        <v>16032</v>
      </c>
      <c r="EB70" s="202"/>
      <c r="EC70" s="198">
        <f t="shared" si="605"/>
        <v>10</v>
      </c>
      <c r="ED70" s="199">
        <f t="shared" si="611"/>
        <v>2017</v>
      </c>
      <c r="EE70" s="200">
        <f t="shared" si="612"/>
        <v>43009</v>
      </c>
      <c r="EF70" s="196">
        <f t="shared" si="613"/>
        <v>31</v>
      </c>
      <c r="EG70" s="195"/>
      <c r="EH70" s="198">
        <f t="shared" si="606"/>
        <v>102708</v>
      </c>
      <c r="EI70" s="198">
        <f t="shared" si="606"/>
        <v>0</v>
      </c>
      <c r="EJ70" s="198">
        <f t="shared" si="606"/>
        <v>14892660</v>
      </c>
      <c r="EK70" s="198">
        <f t="shared" si="606"/>
        <v>25471584</v>
      </c>
      <c r="EL70" s="198">
        <f t="shared" si="606"/>
        <v>7319520</v>
      </c>
      <c r="EM70" s="198">
        <f t="shared" si="606"/>
        <v>9138402</v>
      </c>
      <c r="EN70" s="198">
        <f t="shared" si="606"/>
        <v>182538780</v>
      </c>
      <c r="EO70" s="198">
        <f t="shared" si="606"/>
        <v>153140544</v>
      </c>
      <c r="EP70" s="198">
        <f t="shared" si="606"/>
        <v>31430368</v>
      </c>
      <c r="EQ70" s="198">
        <f t="shared" si="606"/>
        <v>0</v>
      </c>
      <c r="ER70" s="198">
        <f t="shared" si="607"/>
        <v>0</v>
      </c>
      <c r="ES70" s="198">
        <f t="shared" si="607"/>
        <v>0</v>
      </c>
      <c r="ET70" s="198">
        <f t="shared" si="607"/>
        <v>0</v>
      </c>
      <c r="EU70" s="198">
        <f t="shared" si="607"/>
        <v>0</v>
      </c>
      <c r="EV70" s="198">
        <f t="shared" si="607"/>
        <v>0</v>
      </c>
      <c r="EW70" s="198">
        <f t="shared" si="607"/>
        <v>0</v>
      </c>
      <c r="EX70" s="198">
        <f t="shared" si="607"/>
        <v>0</v>
      </c>
      <c r="EY70" s="198">
        <f t="shared" si="607"/>
        <v>0</v>
      </c>
      <c r="EZ70" s="198">
        <f t="shared" si="607"/>
        <v>0</v>
      </c>
      <c r="FA70" s="198">
        <f t="shared" si="607"/>
        <v>0</v>
      </c>
      <c r="FB70" s="198">
        <f t="shared" si="608"/>
        <v>0</v>
      </c>
      <c r="FC70" s="198">
        <f t="shared" si="608"/>
        <v>198849</v>
      </c>
      <c r="FD70" s="198">
        <f t="shared" si="608"/>
        <v>39463164</v>
      </c>
      <c r="FE70" s="198">
        <f t="shared" si="608"/>
        <v>17486258</v>
      </c>
      <c r="FF70" s="198">
        <f t="shared" si="608"/>
        <v>1945612</v>
      </c>
      <c r="FG70" s="198">
        <f t="shared" si="608"/>
        <v>17571072</v>
      </c>
      <c r="FH70" s="191"/>
      <c r="FI70" s="256"/>
      <c r="FJ70" s="256"/>
      <c r="FK70" s="256"/>
      <c r="FL70" s="256"/>
      <c r="FM70" s="256"/>
    </row>
    <row r="71" spans="1:169" s="257" customFormat="1" x14ac:dyDescent="0.2">
      <c r="A71" s="263" t="str">
        <f t="shared" si="609"/>
        <v>2017-18NOVEMBERY62</v>
      </c>
      <c r="B71" s="257" t="str">
        <f t="shared" si="610"/>
        <v>2017-18</v>
      </c>
      <c r="C71" s="257" t="s">
        <v>722</v>
      </c>
      <c r="D71" s="264" t="str">
        <f t="shared" ref="D71:E71" si="615">D70</f>
        <v>Y62</v>
      </c>
      <c r="E71" s="264" t="str">
        <f t="shared" si="615"/>
        <v>North West</v>
      </c>
      <c r="F71" s="264" t="str">
        <f t="shared" si="531"/>
        <v>Y62</v>
      </c>
      <c r="H71" s="198">
        <f t="shared" si="532"/>
        <v>131821</v>
      </c>
      <c r="I71" s="198">
        <f t="shared" si="532"/>
        <v>100337</v>
      </c>
      <c r="J71" s="198">
        <f t="shared" si="532"/>
        <v>3452893</v>
      </c>
      <c r="K71" s="198">
        <f t="shared" si="533"/>
        <v>34</v>
      </c>
      <c r="L71" s="198">
        <f t="shared" si="534"/>
        <v>1</v>
      </c>
      <c r="M71" s="198">
        <f t="shared" si="535"/>
        <v>0</v>
      </c>
      <c r="N71" s="198">
        <f t="shared" si="536"/>
        <v>159</v>
      </c>
      <c r="O71" s="198">
        <f t="shared" si="537"/>
        <v>252</v>
      </c>
      <c r="P71" s="198" t="s">
        <v>717</v>
      </c>
      <c r="Q71" s="198">
        <f t="shared" si="538"/>
        <v>0</v>
      </c>
      <c r="R71" s="198">
        <f t="shared" si="538"/>
        <v>0</v>
      </c>
      <c r="S71" s="198">
        <f t="shared" si="538"/>
        <v>0</v>
      </c>
      <c r="T71" s="198">
        <f t="shared" si="538"/>
        <v>93607</v>
      </c>
      <c r="U71" s="198">
        <f t="shared" si="538"/>
        <v>7758</v>
      </c>
      <c r="V71" s="198">
        <f t="shared" si="538"/>
        <v>5728</v>
      </c>
      <c r="W71" s="198">
        <f t="shared" si="538"/>
        <v>52872</v>
      </c>
      <c r="X71" s="198">
        <f t="shared" si="538"/>
        <v>19759</v>
      </c>
      <c r="Y71" s="198">
        <f t="shared" si="538"/>
        <v>2759</v>
      </c>
      <c r="Z71" s="198">
        <f t="shared" si="538"/>
        <v>4526903</v>
      </c>
      <c r="AA71" s="198">
        <f t="shared" si="539"/>
        <v>584</v>
      </c>
      <c r="AB71" s="198">
        <f t="shared" si="540"/>
        <v>974</v>
      </c>
      <c r="AC71" s="198">
        <f t="shared" si="541"/>
        <v>5181660</v>
      </c>
      <c r="AD71" s="198">
        <f t="shared" si="542"/>
        <v>905</v>
      </c>
      <c r="AE71" s="198">
        <f t="shared" si="543"/>
        <v>1661</v>
      </c>
      <c r="AF71" s="198">
        <f t="shared" si="544"/>
        <v>96963089</v>
      </c>
      <c r="AG71" s="198">
        <f t="shared" si="545"/>
        <v>1834</v>
      </c>
      <c r="AH71" s="198">
        <f t="shared" si="546"/>
        <v>4219</v>
      </c>
      <c r="AI71" s="198">
        <f t="shared" si="547"/>
        <v>61990530</v>
      </c>
      <c r="AJ71" s="198">
        <f t="shared" si="548"/>
        <v>3137</v>
      </c>
      <c r="AK71" s="198">
        <f t="shared" si="549"/>
        <v>7319</v>
      </c>
      <c r="AL71" s="198">
        <f t="shared" si="550"/>
        <v>13952305</v>
      </c>
      <c r="AM71" s="198">
        <f t="shared" si="551"/>
        <v>5057</v>
      </c>
      <c r="AN71" s="198">
        <f t="shared" si="552"/>
        <v>9360</v>
      </c>
      <c r="AO71" s="198">
        <f t="shared" si="553"/>
        <v>2687</v>
      </c>
      <c r="AP71" s="198">
        <f t="shared" si="553"/>
        <v>198</v>
      </c>
      <c r="AQ71" s="198">
        <f t="shared" si="553"/>
        <v>1242</v>
      </c>
      <c r="AR71" s="198">
        <f t="shared" si="553"/>
        <v>5357</v>
      </c>
      <c r="AS71" s="198">
        <f t="shared" si="553"/>
        <v>247</v>
      </c>
      <c r="AT71" s="198">
        <f t="shared" si="553"/>
        <v>1000</v>
      </c>
      <c r="AU71" s="198">
        <f t="shared" si="553"/>
        <v>0</v>
      </c>
      <c r="AV71" s="198">
        <f t="shared" si="553"/>
        <v>62188</v>
      </c>
      <c r="AW71" s="198">
        <f t="shared" si="553"/>
        <v>6909</v>
      </c>
      <c r="AX71" s="198">
        <f t="shared" si="553"/>
        <v>21823</v>
      </c>
      <c r="AY71" s="198">
        <f t="shared" si="554"/>
        <v>90920</v>
      </c>
      <c r="AZ71" s="198">
        <f t="shared" si="554"/>
        <v>15571</v>
      </c>
      <c r="BA71" s="198">
        <f t="shared" si="554"/>
        <v>13350</v>
      </c>
      <c r="BB71" s="198">
        <f t="shared" si="554"/>
        <v>11386</v>
      </c>
      <c r="BC71" s="198">
        <f t="shared" si="554"/>
        <v>9972</v>
      </c>
      <c r="BD71" s="198">
        <f t="shared" si="554"/>
        <v>72351</v>
      </c>
      <c r="BE71" s="198">
        <f t="shared" si="554"/>
        <v>61567</v>
      </c>
      <c r="BF71" s="198">
        <f t="shared" si="554"/>
        <v>29192</v>
      </c>
      <c r="BG71" s="198">
        <f t="shared" si="554"/>
        <v>23131</v>
      </c>
      <c r="BH71" s="198">
        <f t="shared" si="554"/>
        <v>3665</v>
      </c>
      <c r="BI71" s="198">
        <f t="shared" si="554"/>
        <v>3047</v>
      </c>
      <c r="BJ71" s="198">
        <f t="shared" si="554"/>
        <v>0</v>
      </c>
      <c r="BK71" s="198">
        <f t="shared" si="554"/>
        <v>0</v>
      </c>
      <c r="BL71" s="198" t="str">
        <f t="shared" si="555"/>
        <v>-</v>
      </c>
      <c r="BM71" s="198" t="str">
        <f t="shared" si="556"/>
        <v>-</v>
      </c>
      <c r="BN71" s="198">
        <f t="shared" si="557"/>
        <v>0</v>
      </c>
      <c r="BO71" s="198">
        <f t="shared" si="557"/>
        <v>0</v>
      </c>
      <c r="BP71" s="198" t="str">
        <f t="shared" si="558"/>
        <v>-</v>
      </c>
      <c r="BQ71" s="198" t="str">
        <f t="shared" si="559"/>
        <v>-</v>
      </c>
      <c r="BR71" s="198">
        <f t="shared" si="560"/>
        <v>0</v>
      </c>
      <c r="BS71" s="198">
        <f t="shared" si="560"/>
        <v>0</v>
      </c>
      <c r="BT71" s="198" t="str">
        <f t="shared" si="561"/>
        <v>-</v>
      </c>
      <c r="BU71" s="198" t="str">
        <f t="shared" si="562"/>
        <v>-</v>
      </c>
      <c r="BV71" s="198">
        <f t="shared" si="563"/>
        <v>0</v>
      </c>
      <c r="BW71" s="198">
        <f t="shared" si="563"/>
        <v>0</v>
      </c>
      <c r="BX71" s="198" t="str">
        <f t="shared" si="564"/>
        <v>-</v>
      </c>
      <c r="BY71" s="198" t="str">
        <f t="shared" si="565"/>
        <v>-</v>
      </c>
      <c r="BZ71" s="198">
        <f t="shared" si="566"/>
        <v>0</v>
      </c>
      <c r="CA71" s="198">
        <f t="shared" si="566"/>
        <v>0</v>
      </c>
      <c r="CB71" s="198" t="str">
        <f t="shared" si="567"/>
        <v>-</v>
      </c>
      <c r="CC71" s="198" t="str">
        <f t="shared" si="568"/>
        <v>-</v>
      </c>
      <c r="CD71" s="198">
        <f t="shared" si="569"/>
        <v>0</v>
      </c>
      <c r="CE71" s="198">
        <f t="shared" si="569"/>
        <v>0</v>
      </c>
      <c r="CF71" s="198" t="str">
        <f t="shared" si="570"/>
        <v>-</v>
      </c>
      <c r="CG71" s="198" t="str">
        <f t="shared" si="571"/>
        <v>-</v>
      </c>
      <c r="CH71" s="198">
        <f t="shared" si="572"/>
        <v>0</v>
      </c>
      <c r="CI71" s="198">
        <f t="shared" si="572"/>
        <v>0</v>
      </c>
      <c r="CJ71" s="198" t="str">
        <f t="shared" si="573"/>
        <v>-</v>
      </c>
      <c r="CK71" s="198" t="str">
        <f t="shared" si="574"/>
        <v>-</v>
      </c>
      <c r="CL71" s="198">
        <f t="shared" si="575"/>
        <v>0</v>
      </c>
      <c r="CM71" s="198">
        <f t="shared" si="575"/>
        <v>0</v>
      </c>
      <c r="CN71" s="198" t="str">
        <f t="shared" si="576"/>
        <v>-</v>
      </c>
      <c r="CO71" s="198" t="str">
        <f t="shared" si="577"/>
        <v>-</v>
      </c>
      <c r="CP71" s="198">
        <f t="shared" si="578"/>
        <v>0</v>
      </c>
      <c r="CQ71" s="198">
        <f t="shared" si="578"/>
        <v>0</v>
      </c>
      <c r="CR71" s="198" t="str">
        <f t="shared" si="579"/>
        <v>-</v>
      </c>
      <c r="CS71" s="198" t="str">
        <f t="shared" si="580"/>
        <v>-</v>
      </c>
      <c r="CT71" s="198">
        <f t="shared" si="581"/>
        <v>0</v>
      </c>
      <c r="CU71" s="198">
        <f t="shared" si="581"/>
        <v>0</v>
      </c>
      <c r="CV71" s="198" t="str">
        <f t="shared" si="582"/>
        <v>-</v>
      </c>
      <c r="CW71" s="198" t="str">
        <f t="shared" si="583"/>
        <v>-</v>
      </c>
      <c r="CX71" s="198">
        <f t="shared" si="584"/>
        <v>0</v>
      </c>
      <c r="CY71" s="198">
        <f t="shared" si="584"/>
        <v>0</v>
      </c>
      <c r="CZ71" s="198" t="str">
        <f t="shared" si="585"/>
        <v>-</v>
      </c>
      <c r="DA71" s="198" t="str">
        <f t="shared" si="586"/>
        <v>-</v>
      </c>
      <c r="DB71" s="198">
        <f t="shared" si="587"/>
        <v>1890</v>
      </c>
      <c r="DC71" s="198">
        <f t="shared" si="587"/>
        <v>101706</v>
      </c>
      <c r="DD71" s="198">
        <f t="shared" si="588"/>
        <v>54</v>
      </c>
      <c r="DE71" s="198">
        <f t="shared" si="589"/>
        <v>129</v>
      </c>
      <c r="DF71" s="198">
        <f t="shared" si="590"/>
        <v>0</v>
      </c>
      <c r="DG71" s="198">
        <f t="shared" si="590"/>
        <v>0</v>
      </c>
      <c r="DH71" s="198" t="str">
        <f t="shared" si="591"/>
        <v>-</v>
      </c>
      <c r="DI71" s="198" t="str">
        <f t="shared" si="592"/>
        <v>-</v>
      </c>
      <c r="DJ71" s="198">
        <f t="shared" si="593"/>
        <v>0</v>
      </c>
      <c r="DK71" s="198">
        <f t="shared" si="593"/>
        <v>301</v>
      </c>
      <c r="DL71" s="198">
        <f t="shared" si="593"/>
        <v>3408</v>
      </c>
      <c r="DM71" s="198">
        <f t="shared" si="593"/>
        <v>1479</v>
      </c>
      <c r="DN71" s="198">
        <f t="shared" si="593"/>
        <v>139</v>
      </c>
      <c r="DO71" s="198">
        <f t="shared" si="593"/>
        <v>1024</v>
      </c>
      <c r="DP71" s="198">
        <f t="shared" si="593"/>
        <v>18845561</v>
      </c>
      <c r="DQ71" s="198">
        <f t="shared" si="594"/>
        <v>5530</v>
      </c>
      <c r="DR71" s="198">
        <f t="shared" si="595"/>
        <v>11578</v>
      </c>
      <c r="DS71" s="198">
        <f t="shared" si="596"/>
        <v>8726110</v>
      </c>
      <c r="DT71" s="198">
        <f t="shared" si="597"/>
        <v>5900</v>
      </c>
      <c r="DU71" s="198">
        <f t="shared" si="598"/>
        <v>12524</v>
      </c>
      <c r="DV71" s="198">
        <f t="shared" si="599"/>
        <v>1156531</v>
      </c>
      <c r="DW71" s="198">
        <f t="shared" si="600"/>
        <v>8320</v>
      </c>
      <c r="DX71" s="198">
        <f t="shared" si="601"/>
        <v>17276</v>
      </c>
      <c r="DY71" s="198">
        <f t="shared" si="602"/>
        <v>7638866</v>
      </c>
      <c r="DZ71" s="198">
        <f t="shared" si="603"/>
        <v>7460</v>
      </c>
      <c r="EA71" s="198">
        <f t="shared" si="604"/>
        <v>16851</v>
      </c>
      <c r="EB71" s="202"/>
      <c r="EC71" s="198">
        <f t="shared" si="605"/>
        <v>11</v>
      </c>
      <c r="ED71" s="199">
        <f t="shared" si="611"/>
        <v>2017</v>
      </c>
      <c r="EE71" s="200">
        <f t="shared" si="612"/>
        <v>43040</v>
      </c>
      <c r="EF71" s="196">
        <f t="shared" si="613"/>
        <v>30</v>
      </c>
      <c r="EG71" s="195"/>
      <c r="EH71" s="198">
        <f t="shared" si="606"/>
        <v>100337</v>
      </c>
      <c r="EI71" s="198">
        <f t="shared" si="606"/>
        <v>0</v>
      </c>
      <c r="EJ71" s="198">
        <f t="shared" si="606"/>
        <v>15953583</v>
      </c>
      <c r="EK71" s="198">
        <f t="shared" si="606"/>
        <v>25284924</v>
      </c>
      <c r="EL71" s="198">
        <f t="shared" si="606"/>
        <v>7556292</v>
      </c>
      <c r="EM71" s="198">
        <f t="shared" si="606"/>
        <v>9514208</v>
      </c>
      <c r="EN71" s="198">
        <f t="shared" si="606"/>
        <v>223066968</v>
      </c>
      <c r="EO71" s="198">
        <f t="shared" si="606"/>
        <v>144616121</v>
      </c>
      <c r="EP71" s="198">
        <f t="shared" si="606"/>
        <v>25824240</v>
      </c>
      <c r="EQ71" s="198">
        <f t="shared" si="606"/>
        <v>0</v>
      </c>
      <c r="ER71" s="198">
        <f t="shared" si="607"/>
        <v>0</v>
      </c>
      <c r="ES71" s="198">
        <f t="shared" si="607"/>
        <v>0</v>
      </c>
      <c r="ET71" s="198">
        <f t="shared" si="607"/>
        <v>0</v>
      </c>
      <c r="EU71" s="198">
        <f t="shared" si="607"/>
        <v>0</v>
      </c>
      <c r="EV71" s="198">
        <f t="shared" si="607"/>
        <v>0</v>
      </c>
      <c r="EW71" s="198">
        <f t="shared" si="607"/>
        <v>0</v>
      </c>
      <c r="EX71" s="198">
        <f t="shared" si="607"/>
        <v>0</v>
      </c>
      <c r="EY71" s="198">
        <f t="shared" si="607"/>
        <v>0</v>
      </c>
      <c r="EZ71" s="198">
        <f t="shared" si="607"/>
        <v>0</v>
      </c>
      <c r="FA71" s="198">
        <f t="shared" si="607"/>
        <v>0</v>
      </c>
      <c r="FB71" s="198">
        <f t="shared" si="608"/>
        <v>0</v>
      </c>
      <c r="FC71" s="198">
        <f t="shared" si="608"/>
        <v>243810</v>
      </c>
      <c r="FD71" s="198">
        <f t="shared" si="608"/>
        <v>39457824</v>
      </c>
      <c r="FE71" s="198">
        <f t="shared" si="608"/>
        <v>18522996</v>
      </c>
      <c r="FF71" s="198">
        <f t="shared" si="608"/>
        <v>2401364</v>
      </c>
      <c r="FG71" s="198">
        <f t="shared" si="608"/>
        <v>17255424</v>
      </c>
      <c r="FH71" s="191"/>
      <c r="FI71" s="256"/>
      <c r="FJ71" s="256"/>
      <c r="FK71" s="256"/>
      <c r="FL71" s="256"/>
      <c r="FM71" s="256"/>
    </row>
    <row r="72" spans="1:169" s="257" customFormat="1" x14ac:dyDescent="0.2">
      <c r="A72" s="263" t="str">
        <f t="shared" si="609"/>
        <v>2017-18DECEMBERY62</v>
      </c>
      <c r="B72" s="257" t="str">
        <f t="shared" si="610"/>
        <v>2017-18</v>
      </c>
      <c r="C72" s="257" t="s">
        <v>730</v>
      </c>
      <c r="D72" s="264" t="str">
        <f t="shared" ref="D72:E72" si="616">D71</f>
        <v>Y62</v>
      </c>
      <c r="E72" s="264" t="str">
        <f t="shared" si="616"/>
        <v>North West</v>
      </c>
      <c r="F72" s="264" t="str">
        <f t="shared" si="531"/>
        <v>Y62</v>
      </c>
      <c r="H72" s="198">
        <f t="shared" si="532"/>
        <v>155088</v>
      </c>
      <c r="I72" s="198">
        <f t="shared" si="532"/>
        <v>120604</v>
      </c>
      <c r="J72" s="198">
        <f t="shared" si="532"/>
        <v>7063447</v>
      </c>
      <c r="K72" s="198">
        <f t="shared" si="533"/>
        <v>59</v>
      </c>
      <c r="L72" s="198">
        <f t="shared" si="534"/>
        <v>14</v>
      </c>
      <c r="M72" s="198">
        <f t="shared" si="535"/>
        <v>0</v>
      </c>
      <c r="N72" s="198">
        <f t="shared" si="536"/>
        <v>204</v>
      </c>
      <c r="O72" s="198">
        <f t="shared" si="537"/>
        <v>266</v>
      </c>
      <c r="P72" s="198" t="s">
        <v>717</v>
      </c>
      <c r="Q72" s="198">
        <f t="shared" si="538"/>
        <v>0</v>
      </c>
      <c r="R72" s="198">
        <f t="shared" si="538"/>
        <v>0</v>
      </c>
      <c r="S72" s="198">
        <f t="shared" si="538"/>
        <v>0</v>
      </c>
      <c r="T72" s="198">
        <f t="shared" si="538"/>
        <v>100261</v>
      </c>
      <c r="U72" s="198">
        <f t="shared" si="538"/>
        <v>10295</v>
      </c>
      <c r="V72" s="198">
        <f t="shared" si="538"/>
        <v>7729</v>
      </c>
      <c r="W72" s="198">
        <f t="shared" si="538"/>
        <v>57992</v>
      </c>
      <c r="X72" s="198">
        <f t="shared" si="538"/>
        <v>19386</v>
      </c>
      <c r="Y72" s="198">
        <f t="shared" si="538"/>
        <v>3631</v>
      </c>
      <c r="Z72" s="198">
        <f t="shared" si="538"/>
        <v>6965261</v>
      </c>
      <c r="AA72" s="198">
        <f t="shared" si="539"/>
        <v>677</v>
      </c>
      <c r="AB72" s="198">
        <f t="shared" si="540"/>
        <v>1115</v>
      </c>
      <c r="AC72" s="198">
        <f t="shared" si="541"/>
        <v>8059617</v>
      </c>
      <c r="AD72" s="198">
        <f t="shared" si="542"/>
        <v>1043</v>
      </c>
      <c r="AE72" s="198">
        <f t="shared" si="543"/>
        <v>1916</v>
      </c>
      <c r="AF72" s="198">
        <f t="shared" si="544"/>
        <v>155920400</v>
      </c>
      <c r="AG72" s="198">
        <f t="shared" si="545"/>
        <v>2689</v>
      </c>
      <c r="AH72" s="198">
        <f t="shared" si="546"/>
        <v>6235</v>
      </c>
      <c r="AI72" s="198">
        <f t="shared" si="547"/>
        <v>87908044</v>
      </c>
      <c r="AJ72" s="198">
        <f t="shared" si="548"/>
        <v>4535</v>
      </c>
      <c r="AK72" s="198">
        <f t="shared" si="549"/>
        <v>10488</v>
      </c>
      <c r="AL72" s="198">
        <f t="shared" si="550"/>
        <v>23056770</v>
      </c>
      <c r="AM72" s="198">
        <f t="shared" si="551"/>
        <v>6350</v>
      </c>
      <c r="AN72" s="198">
        <f t="shared" si="552"/>
        <v>12815</v>
      </c>
      <c r="AO72" s="198">
        <f t="shared" si="553"/>
        <v>3510</v>
      </c>
      <c r="AP72" s="198">
        <f t="shared" si="553"/>
        <v>299</v>
      </c>
      <c r="AQ72" s="198">
        <f t="shared" si="553"/>
        <v>2174</v>
      </c>
      <c r="AR72" s="198">
        <f t="shared" si="553"/>
        <v>5252</v>
      </c>
      <c r="AS72" s="198">
        <f t="shared" si="553"/>
        <v>193</v>
      </c>
      <c r="AT72" s="198">
        <f t="shared" si="553"/>
        <v>844</v>
      </c>
      <c r="AU72" s="198">
        <f t="shared" si="553"/>
        <v>0</v>
      </c>
      <c r="AV72" s="198">
        <f t="shared" si="553"/>
        <v>64928</v>
      </c>
      <c r="AW72" s="198">
        <f t="shared" si="553"/>
        <v>6854</v>
      </c>
      <c r="AX72" s="198">
        <f t="shared" si="553"/>
        <v>24969</v>
      </c>
      <c r="AY72" s="198">
        <f t="shared" si="554"/>
        <v>96751</v>
      </c>
      <c r="AZ72" s="198">
        <f t="shared" si="554"/>
        <v>20168</v>
      </c>
      <c r="BA72" s="198">
        <f t="shared" si="554"/>
        <v>17008</v>
      </c>
      <c r="BB72" s="198">
        <f t="shared" si="554"/>
        <v>14905</v>
      </c>
      <c r="BC72" s="198">
        <f t="shared" si="554"/>
        <v>12796</v>
      </c>
      <c r="BD72" s="198">
        <f t="shared" si="554"/>
        <v>82051</v>
      </c>
      <c r="BE72" s="198">
        <f t="shared" si="554"/>
        <v>67903</v>
      </c>
      <c r="BF72" s="198">
        <f t="shared" si="554"/>
        <v>28501</v>
      </c>
      <c r="BG72" s="198">
        <f t="shared" si="554"/>
        <v>22544</v>
      </c>
      <c r="BH72" s="198">
        <f t="shared" si="554"/>
        <v>4743</v>
      </c>
      <c r="BI72" s="198">
        <f t="shared" si="554"/>
        <v>3934</v>
      </c>
      <c r="BJ72" s="198">
        <f t="shared" si="554"/>
        <v>0</v>
      </c>
      <c r="BK72" s="198">
        <f t="shared" si="554"/>
        <v>0</v>
      </c>
      <c r="BL72" s="198" t="str">
        <f t="shared" si="555"/>
        <v>-</v>
      </c>
      <c r="BM72" s="198" t="str">
        <f t="shared" si="556"/>
        <v>-</v>
      </c>
      <c r="BN72" s="198">
        <f t="shared" si="557"/>
        <v>0</v>
      </c>
      <c r="BO72" s="198">
        <f t="shared" si="557"/>
        <v>0</v>
      </c>
      <c r="BP72" s="198" t="str">
        <f t="shared" si="558"/>
        <v>-</v>
      </c>
      <c r="BQ72" s="198" t="str">
        <f t="shared" si="559"/>
        <v>-</v>
      </c>
      <c r="BR72" s="198">
        <f t="shared" si="560"/>
        <v>0</v>
      </c>
      <c r="BS72" s="198">
        <f t="shared" si="560"/>
        <v>0</v>
      </c>
      <c r="BT72" s="198" t="str">
        <f t="shared" si="561"/>
        <v>-</v>
      </c>
      <c r="BU72" s="198" t="str">
        <f t="shared" si="562"/>
        <v>-</v>
      </c>
      <c r="BV72" s="198">
        <f t="shared" si="563"/>
        <v>0</v>
      </c>
      <c r="BW72" s="198">
        <f t="shared" si="563"/>
        <v>0</v>
      </c>
      <c r="BX72" s="198" t="str">
        <f t="shared" si="564"/>
        <v>-</v>
      </c>
      <c r="BY72" s="198" t="str">
        <f t="shared" si="565"/>
        <v>-</v>
      </c>
      <c r="BZ72" s="198">
        <f t="shared" si="566"/>
        <v>0</v>
      </c>
      <c r="CA72" s="198">
        <f t="shared" si="566"/>
        <v>0</v>
      </c>
      <c r="CB72" s="198" t="str">
        <f t="shared" si="567"/>
        <v>-</v>
      </c>
      <c r="CC72" s="198" t="str">
        <f t="shared" si="568"/>
        <v>-</v>
      </c>
      <c r="CD72" s="198">
        <f t="shared" si="569"/>
        <v>0</v>
      </c>
      <c r="CE72" s="198">
        <f t="shared" si="569"/>
        <v>0</v>
      </c>
      <c r="CF72" s="198" t="str">
        <f t="shared" si="570"/>
        <v>-</v>
      </c>
      <c r="CG72" s="198" t="str">
        <f t="shared" si="571"/>
        <v>-</v>
      </c>
      <c r="CH72" s="198">
        <f t="shared" si="572"/>
        <v>0</v>
      </c>
      <c r="CI72" s="198">
        <f t="shared" si="572"/>
        <v>0</v>
      </c>
      <c r="CJ72" s="198" t="str">
        <f t="shared" si="573"/>
        <v>-</v>
      </c>
      <c r="CK72" s="198" t="str">
        <f t="shared" si="574"/>
        <v>-</v>
      </c>
      <c r="CL72" s="198">
        <f t="shared" si="575"/>
        <v>0</v>
      </c>
      <c r="CM72" s="198">
        <f t="shared" si="575"/>
        <v>0</v>
      </c>
      <c r="CN72" s="198" t="str">
        <f t="shared" si="576"/>
        <v>-</v>
      </c>
      <c r="CO72" s="198" t="str">
        <f t="shared" si="577"/>
        <v>-</v>
      </c>
      <c r="CP72" s="198">
        <f t="shared" si="578"/>
        <v>0</v>
      </c>
      <c r="CQ72" s="198">
        <f t="shared" si="578"/>
        <v>0</v>
      </c>
      <c r="CR72" s="198" t="str">
        <f t="shared" si="579"/>
        <v>-</v>
      </c>
      <c r="CS72" s="198" t="str">
        <f t="shared" si="580"/>
        <v>-</v>
      </c>
      <c r="CT72" s="198">
        <f t="shared" si="581"/>
        <v>0</v>
      </c>
      <c r="CU72" s="198">
        <f t="shared" si="581"/>
        <v>0</v>
      </c>
      <c r="CV72" s="198" t="str">
        <f t="shared" si="582"/>
        <v>-</v>
      </c>
      <c r="CW72" s="198" t="str">
        <f t="shared" si="583"/>
        <v>-</v>
      </c>
      <c r="CX72" s="198">
        <f t="shared" si="584"/>
        <v>0</v>
      </c>
      <c r="CY72" s="198">
        <f t="shared" si="584"/>
        <v>0</v>
      </c>
      <c r="CZ72" s="198" t="str">
        <f t="shared" si="585"/>
        <v>-</v>
      </c>
      <c r="DA72" s="198" t="str">
        <f t="shared" si="586"/>
        <v>-</v>
      </c>
      <c r="DB72" s="198">
        <f t="shared" si="587"/>
        <v>3974</v>
      </c>
      <c r="DC72" s="198">
        <f t="shared" si="587"/>
        <v>403300</v>
      </c>
      <c r="DD72" s="198">
        <f t="shared" si="588"/>
        <v>101</v>
      </c>
      <c r="DE72" s="198">
        <f t="shared" si="589"/>
        <v>206</v>
      </c>
      <c r="DF72" s="198">
        <f t="shared" si="590"/>
        <v>0</v>
      </c>
      <c r="DG72" s="198">
        <f t="shared" si="590"/>
        <v>0</v>
      </c>
      <c r="DH72" s="198" t="str">
        <f t="shared" si="591"/>
        <v>-</v>
      </c>
      <c r="DI72" s="198" t="str">
        <f t="shared" si="592"/>
        <v>-</v>
      </c>
      <c r="DJ72" s="198">
        <f t="shared" si="593"/>
        <v>0</v>
      </c>
      <c r="DK72" s="198">
        <f t="shared" si="593"/>
        <v>241</v>
      </c>
      <c r="DL72" s="198">
        <f t="shared" si="593"/>
        <v>1877</v>
      </c>
      <c r="DM72" s="198">
        <f t="shared" si="593"/>
        <v>1196</v>
      </c>
      <c r="DN72" s="198">
        <f t="shared" si="593"/>
        <v>85</v>
      </c>
      <c r="DO72" s="198">
        <f t="shared" si="593"/>
        <v>959</v>
      </c>
      <c r="DP72" s="198">
        <f t="shared" si="593"/>
        <v>10354759</v>
      </c>
      <c r="DQ72" s="198">
        <f t="shared" si="594"/>
        <v>5517</v>
      </c>
      <c r="DR72" s="198">
        <f t="shared" si="595"/>
        <v>11267</v>
      </c>
      <c r="DS72" s="198">
        <f t="shared" si="596"/>
        <v>7633688</v>
      </c>
      <c r="DT72" s="198">
        <f t="shared" si="597"/>
        <v>6383</v>
      </c>
      <c r="DU72" s="198">
        <f t="shared" si="598"/>
        <v>13735</v>
      </c>
      <c r="DV72" s="198">
        <f t="shared" si="599"/>
        <v>661957</v>
      </c>
      <c r="DW72" s="198">
        <f t="shared" si="600"/>
        <v>7788</v>
      </c>
      <c r="DX72" s="198">
        <f t="shared" si="601"/>
        <v>17307</v>
      </c>
      <c r="DY72" s="198">
        <f t="shared" si="602"/>
        <v>8116742</v>
      </c>
      <c r="DZ72" s="198">
        <f t="shared" si="603"/>
        <v>8464</v>
      </c>
      <c r="EA72" s="198">
        <f t="shared" si="604"/>
        <v>19417</v>
      </c>
      <c r="EB72" s="202"/>
      <c r="EC72" s="198">
        <f t="shared" si="605"/>
        <v>12</v>
      </c>
      <c r="ED72" s="199">
        <f t="shared" si="611"/>
        <v>2017</v>
      </c>
      <c r="EE72" s="200">
        <f t="shared" si="612"/>
        <v>43070</v>
      </c>
      <c r="EF72" s="196">
        <f t="shared" si="613"/>
        <v>31</v>
      </c>
      <c r="EG72" s="195"/>
      <c r="EH72" s="198">
        <f t="shared" si="606"/>
        <v>1688456</v>
      </c>
      <c r="EI72" s="198">
        <f t="shared" si="606"/>
        <v>0</v>
      </c>
      <c r="EJ72" s="198">
        <f t="shared" si="606"/>
        <v>24603216</v>
      </c>
      <c r="EK72" s="198">
        <f t="shared" si="606"/>
        <v>32080664</v>
      </c>
      <c r="EL72" s="198">
        <f t="shared" si="606"/>
        <v>11478925</v>
      </c>
      <c r="EM72" s="198">
        <f t="shared" si="606"/>
        <v>14808764</v>
      </c>
      <c r="EN72" s="198">
        <f t="shared" si="606"/>
        <v>361580120</v>
      </c>
      <c r="EO72" s="198">
        <f t="shared" si="606"/>
        <v>203320368</v>
      </c>
      <c r="EP72" s="198">
        <f t="shared" si="606"/>
        <v>46531265</v>
      </c>
      <c r="EQ72" s="198">
        <f t="shared" si="606"/>
        <v>0</v>
      </c>
      <c r="ER72" s="198">
        <f t="shared" si="607"/>
        <v>0</v>
      </c>
      <c r="ES72" s="198">
        <f t="shared" si="607"/>
        <v>0</v>
      </c>
      <c r="ET72" s="198">
        <f t="shared" si="607"/>
        <v>0</v>
      </c>
      <c r="EU72" s="198">
        <f t="shared" si="607"/>
        <v>0</v>
      </c>
      <c r="EV72" s="198">
        <f t="shared" si="607"/>
        <v>0</v>
      </c>
      <c r="EW72" s="198">
        <f t="shared" si="607"/>
        <v>0</v>
      </c>
      <c r="EX72" s="198">
        <f t="shared" si="607"/>
        <v>0</v>
      </c>
      <c r="EY72" s="198">
        <f t="shared" si="607"/>
        <v>0</v>
      </c>
      <c r="EZ72" s="198">
        <f t="shared" si="607"/>
        <v>0</v>
      </c>
      <c r="FA72" s="198">
        <f t="shared" si="607"/>
        <v>0</v>
      </c>
      <c r="FB72" s="198">
        <f t="shared" si="608"/>
        <v>0</v>
      </c>
      <c r="FC72" s="198">
        <f t="shared" si="608"/>
        <v>818644</v>
      </c>
      <c r="FD72" s="198">
        <f t="shared" si="608"/>
        <v>21148159</v>
      </c>
      <c r="FE72" s="198">
        <f t="shared" si="608"/>
        <v>16427060</v>
      </c>
      <c r="FF72" s="198">
        <f t="shared" si="608"/>
        <v>1471095</v>
      </c>
      <c r="FG72" s="198">
        <f t="shared" si="608"/>
        <v>18620903</v>
      </c>
      <c r="FH72" s="191"/>
      <c r="FI72" s="256"/>
      <c r="FJ72" s="256"/>
      <c r="FK72" s="256"/>
      <c r="FL72" s="256"/>
      <c r="FM72" s="256"/>
    </row>
    <row r="73" spans="1:169" s="257" customFormat="1" x14ac:dyDescent="0.2">
      <c r="A73" s="263" t="str">
        <f t="shared" si="609"/>
        <v>2017-18JANUARYY62</v>
      </c>
      <c r="B73" s="257" t="str">
        <f t="shared" si="610"/>
        <v>2017-18</v>
      </c>
      <c r="C73" s="257" t="s">
        <v>767</v>
      </c>
      <c r="D73" s="264" t="str">
        <f t="shared" ref="D73:E73" si="617">D72</f>
        <v>Y62</v>
      </c>
      <c r="E73" s="264" t="str">
        <f t="shared" si="617"/>
        <v>North West</v>
      </c>
      <c r="F73" s="264" t="str">
        <f t="shared" si="531"/>
        <v>Y62</v>
      </c>
      <c r="H73" s="198">
        <f t="shared" si="532"/>
        <v>149066</v>
      </c>
      <c r="I73" s="198">
        <f t="shared" si="532"/>
        <v>112661</v>
      </c>
      <c r="J73" s="198">
        <f t="shared" si="532"/>
        <v>2754684</v>
      </c>
      <c r="K73" s="198">
        <f t="shared" si="533"/>
        <v>24</v>
      </c>
      <c r="L73" s="198">
        <f t="shared" si="534"/>
        <v>1</v>
      </c>
      <c r="M73" s="198">
        <f t="shared" si="535"/>
        <v>0</v>
      </c>
      <c r="N73" s="198">
        <f t="shared" si="536"/>
        <v>114</v>
      </c>
      <c r="O73" s="198">
        <f t="shared" si="537"/>
        <v>173</v>
      </c>
      <c r="P73" s="198" t="s">
        <v>717</v>
      </c>
      <c r="Q73" s="198">
        <f t="shared" si="538"/>
        <v>0</v>
      </c>
      <c r="R73" s="198">
        <f t="shared" si="538"/>
        <v>0</v>
      </c>
      <c r="S73" s="198">
        <f t="shared" si="538"/>
        <v>0</v>
      </c>
      <c r="T73" s="198">
        <f t="shared" si="538"/>
        <v>96141</v>
      </c>
      <c r="U73" s="198">
        <f t="shared" si="538"/>
        <v>10452</v>
      </c>
      <c r="V73" s="198">
        <f t="shared" si="538"/>
        <v>7692</v>
      </c>
      <c r="W73" s="198">
        <f t="shared" si="538"/>
        <v>52623</v>
      </c>
      <c r="X73" s="198">
        <f t="shared" si="538"/>
        <v>19590</v>
      </c>
      <c r="Y73" s="198">
        <f t="shared" si="538"/>
        <v>3965</v>
      </c>
      <c r="Z73" s="198">
        <f t="shared" si="538"/>
        <v>6181043</v>
      </c>
      <c r="AA73" s="198">
        <f t="shared" si="539"/>
        <v>591</v>
      </c>
      <c r="AB73" s="198">
        <f t="shared" si="540"/>
        <v>1004</v>
      </c>
      <c r="AC73" s="198">
        <f t="shared" si="541"/>
        <v>7452701</v>
      </c>
      <c r="AD73" s="198">
        <f t="shared" si="542"/>
        <v>969</v>
      </c>
      <c r="AE73" s="198">
        <f t="shared" si="543"/>
        <v>1799</v>
      </c>
      <c r="AF73" s="198">
        <f t="shared" si="544"/>
        <v>126251852</v>
      </c>
      <c r="AG73" s="198">
        <f t="shared" si="545"/>
        <v>2399</v>
      </c>
      <c r="AH73" s="198">
        <f t="shared" si="546"/>
        <v>5493</v>
      </c>
      <c r="AI73" s="198">
        <f t="shared" si="547"/>
        <v>95428524</v>
      </c>
      <c r="AJ73" s="198">
        <f t="shared" si="548"/>
        <v>4871</v>
      </c>
      <c r="AK73" s="198">
        <f t="shared" si="549"/>
        <v>11656</v>
      </c>
      <c r="AL73" s="198">
        <f t="shared" si="550"/>
        <v>24361137</v>
      </c>
      <c r="AM73" s="198">
        <f t="shared" si="551"/>
        <v>6144</v>
      </c>
      <c r="AN73" s="198">
        <f t="shared" si="552"/>
        <v>11791</v>
      </c>
      <c r="AO73" s="198">
        <f t="shared" si="553"/>
        <v>3891</v>
      </c>
      <c r="AP73" s="198">
        <f t="shared" si="553"/>
        <v>307</v>
      </c>
      <c r="AQ73" s="198">
        <f t="shared" si="553"/>
        <v>2507</v>
      </c>
      <c r="AR73" s="198">
        <f t="shared" si="553"/>
        <v>0</v>
      </c>
      <c r="AS73" s="198">
        <f t="shared" si="553"/>
        <v>199</v>
      </c>
      <c r="AT73" s="198">
        <f t="shared" si="553"/>
        <v>878</v>
      </c>
      <c r="AU73" s="198">
        <f t="shared" si="553"/>
        <v>0</v>
      </c>
      <c r="AV73" s="198">
        <f t="shared" si="553"/>
        <v>62077</v>
      </c>
      <c r="AW73" s="198">
        <f t="shared" si="553"/>
        <v>6855</v>
      </c>
      <c r="AX73" s="198">
        <f t="shared" si="553"/>
        <v>23318</v>
      </c>
      <c r="AY73" s="198">
        <f t="shared" si="554"/>
        <v>92250</v>
      </c>
      <c r="AZ73" s="198">
        <f t="shared" si="554"/>
        <v>20759</v>
      </c>
      <c r="BA73" s="198">
        <f t="shared" si="554"/>
        <v>17533</v>
      </c>
      <c r="BB73" s="198">
        <f t="shared" si="554"/>
        <v>15069</v>
      </c>
      <c r="BC73" s="198">
        <f t="shared" si="554"/>
        <v>12974</v>
      </c>
      <c r="BD73" s="198">
        <f t="shared" si="554"/>
        <v>70903</v>
      </c>
      <c r="BE73" s="198">
        <f t="shared" si="554"/>
        <v>59075</v>
      </c>
      <c r="BF73" s="198">
        <f t="shared" si="554"/>
        <v>28796</v>
      </c>
      <c r="BG73" s="198">
        <f t="shared" si="554"/>
        <v>22540</v>
      </c>
      <c r="BH73" s="198">
        <f t="shared" si="554"/>
        <v>5185</v>
      </c>
      <c r="BI73" s="198">
        <f t="shared" si="554"/>
        <v>4301</v>
      </c>
      <c r="BJ73" s="198">
        <f t="shared" si="554"/>
        <v>0</v>
      </c>
      <c r="BK73" s="198">
        <f t="shared" si="554"/>
        <v>0</v>
      </c>
      <c r="BL73" s="198" t="str">
        <f t="shared" si="555"/>
        <v>-</v>
      </c>
      <c r="BM73" s="198" t="str">
        <f t="shared" si="556"/>
        <v>-</v>
      </c>
      <c r="BN73" s="198">
        <f t="shared" si="557"/>
        <v>0</v>
      </c>
      <c r="BO73" s="198">
        <f t="shared" si="557"/>
        <v>0</v>
      </c>
      <c r="BP73" s="198" t="str">
        <f t="shared" si="558"/>
        <v>-</v>
      </c>
      <c r="BQ73" s="198" t="str">
        <f t="shared" si="559"/>
        <v>-</v>
      </c>
      <c r="BR73" s="198">
        <f t="shared" si="560"/>
        <v>0</v>
      </c>
      <c r="BS73" s="198">
        <f t="shared" si="560"/>
        <v>0</v>
      </c>
      <c r="BT73" s="198" t="str">
        <f t="shared" si="561"/>
        <v>-</v>
      </c>
      <c r="BU73" s="198" t="str">
        <f t="shared" si="562"/>
        <v>-</v>
      </c>
      <c r="BV73" s="198">
        <f t="shared" si="563"/>
        <v>0</v>
      </c>
      <c r="BW73" s="198">
        <f t="shared" si="563"/>
        <v>0</v>
      </c>
      <c r="BX73" s="198" t="str">
        <f t="shared" si="564"/>
        <v>-</v>
      </c>
      <c r="BY73" s="198" t="str">
        <f t="shared" si="565"/>
        <v>-</v>
      </c>
      <c r="BZ73" s="198">
        <f t="shared" si="566"/>
        <v>0</v>
      </c>
      <c r="CA73" s="198">
        <f t="shared" si="566"/>
        <v>0</v>
      </c>
      <c r="CB73" s="198" t="str">
        <f t="shared" si="567"/>
        <v>-</v>
      </c>
      <c r="CC73" s="198" t="str">
        <f t="shared" si="568"/>
        <v>-</v>
      </c>
      <c r="CD73" s="198">
        <f t="shared" si="569"/>
        <v>0</v>
      </c>
      <c r="CE73" s="198">
        <f t="shared" si="569"/>
        <v>0</v>
      </c>
      <c r="CF73" s="198" t="str">
        <f t="shared" si="570"/>
        <v>-</v>
      </c>
      <c r="CG73" s="198" t="str">
        <f t="shared" si="571"/>
        <v>-</v>
      </c>
      <c r="CH73" s="198">
        <f t="shared" si="572"/>
        <v>0</v>
      </c>
      <c r="CI73" s="198">
        <f t="shared" si="572"/>
        <v>0</v>
      </c>
      <c r="CJ73" s="198" t="str">
        <f t="shared" si="573"/>
        <v>-</v>
      </c>
      <c r="CK73" s="198" t="str">
        <f t="shared" si="574"/>
        <v>-</v>
      </c>
      <c r="CL73" s="198">
        <f t="shared" si="575"/>
        <v>0</v>
      </c>
      <c r="CM73" s="198">
        <f t="shared" si="575"/>
        <v>0</v>
      </c>
      <c r="CN73" s="198" t="str">
        <f t="shared" si="576"/>
        <v>-</v>
      </c>
      <c r="CO73" s="198" t="str">
        <f t="shared" si="577"/>
        <v>-</v>
      </c>
      <c r="CP73" s="198">
        <f t="shared" si="578"/>
        <v>0</v>
      </c>
      <c r="CQ73" s="198">
        <f t="shared" si="578"/>
        <v>0</v>
      </c>
      <c r="CR73" s="198" t="str">
        <f t="shared" si="579"/>
        <v>-</v>
      </c>
      <c r="CS73" s="198" t="str">
        <f t="shared" si="580"/>
        <v>-</v>
      </c>
      <c r="CT73" s="198">
        <f t="shared" si="581"/>
        <v>0</v>
      </c>
      <c r="CU73" s="198">
        <f t="shared" si="581"/>
        <v>0</v>
      </c>
      <c r="CV73" s="198" t="str">
        <f t="shared" si="582"/>
        <v>-</v>
      </c>
      <c r="CW73" s="198" t="str">
        <f t="shared" si="583"/>
        <v>-</v>
      </c>
      <c r="CX73" s="198">
        <f t="shared" si="584"/>
        <v>0</v>
      </c>
      <c r="CY73" s="198">
        <f t="shared" si="584"/>
        <v>0</v>
      </c>
      <c r="CZ73" s="198" t="str">
        <f t="shared" si="585"/>
        <v>-</v>
      </c>
      <c r="DA73" s="198" t="str">
        <f t="shared" si="586"/>
        <v>-</v>
      </c>
      <c r="DB73" s="198">
        <f t="shared" si="587"/>
        <v>3834</v>
      </c>
      <c r="DC73" s="198">
        <f t="shared" si="587"/>
        <v>255691</v>
      </c>
      <c r="DD73" s="198">
        <f t="shared" si="588"/>
        <v>67</v>
      </c>
      <c r="DE73" s="198">
        <f t="shared" si="589"/>
        <v>140</v>
      </c>
      <c r="DF73" s="198">
        <f t="shared" si="590"/>
        <v>0</v>
      </c>
      <c r="DG73" s="198">
        <f t="shared" si="590"/>
        <v>0</v>
      </c>
      <c r="DH73" s="198" t="str">
        <f t="shared" si="591"/>
        <v>-</v>
      </c>
      <c r="DI73" s="198" t="str">
        <f t="shared" si="592"/>
        <v>-</v>
      </c>
      <c r="DJ73" s="198">
        <f t="shared" si="593"/>
        <v>0</v>
      </c>
      <c r="DK73" s="198">
        <f t="shared" si="593"/>
        <v>254</v>
      </c>
      <c r="DL73" s="198">
        <f t="shared" si="593"/>
        <v>1796</v>
      </c>
      <c r="DM73" s="198">
        <f t="shared" si="593"/>
        <v>1267</v>
      </c>
      <c r="DN73" s="198">
        <f t="shared" si="593"/>
        <v>101</v>
      </c>
      <c r="DO73" s="198">
        <f t="shared" si="593"/>
        <v>1088</v>
      </c>
      <c r="DP73" s="198">
        <f t="shared" si="593"/>
        <v>10218072</v>
      </c>
      <c r="DQ73" s="198">
        <f t="shared" si="594"/>
        <v>5689</v>
      </c>
      <c r="DR73" s="198">
        <f t="shared" si="595"/>
        <v>11778</v>
      </c>
      <c r="DS73" s="198">
        <f t="shared" si="596"/>
        <v>8103232</v>
      </c>
      <c r="DT73" s="198">
        <f t="shared" si="597"/>
        <v>6396</v>
      </c>
      <c r="DU73" s="198">
        <f t="shared" si="598"/>
        <v>13883</v>
      </c>
      <c r="DV73" s="198">
        <f t="shared" si="599"/>
        <v>806602</v>
      </c>
      <c r="DW73" s="198">
        <f t="shared" si="600"/>
        <v>7986</v>
      </c>
      <c r="DX73" s="198">
        <f t="shared" si="601"/>
        <v>15349</v>
      </c>
      <c r="DY73" s="198">
        <f t="shared" si="602"/>
        <v>8874661</v>
      </c>
      <c r="DZ73" s="198">
        <f t="shared" si="603"/>
        <v>8157</v>
      </c>
      <c r="EA73" s="198">
        <f t="shared" si="604"/>
        <v>18347</v>
      </c>
      <c r="EB73" s="202"/>
      <c r="EC73" s="198">
        <f t="shared" si="605"/>
        <v>1</v>
      </c>
      <c r="ED73" s="199">
        <f t="shared" si="611"/>
        <v>2018</v>
      </c>
      <c r="EE73" s="200">
        <f t="shared" si="612"/>
        <v>43101</v>
      </c>
      <c r="EF73" s="196">
        <f t="shared" si="613"/>
        <v>31</v>
      </c>
      <c r="EG73" s="195"/>
      <c r="EH73" s="198">
        <f t="shared" si="606"/>
        <v>112661</v>
      </c>
      <c r="EI73" s="198">
        <f t="shared" si="606"/>
        <v>0</v>
      </c>
      <c r="EJ73" s="198">
        <f t="shared" si="606"/>
        <v>12843354</v>
      </c>
      <c r="EK73" s="198">
        <f t="shared" si="606"/>
        <v>19490353</v>
      </c>
      <c r="EL73" s="198">
        <f t="shared" si="606"/>
        <v>10493808</v>
      </c>
      <c r="EM73" s="198">
        <f t="shared" si="606"/>
        <v>13837908</v>
      </c>
      <c r="EN73" s="198">
        <f t="shared" si="606"/>
        <v>289058139</v>
      </c>
      <c r="EO73" s="198">
        <f t="shared" si="606"/>
        <v>228341040</v>
      </c>
      <c r="EP73" s="198">
        <f t="shared" si="606"/>
        <v>46751315</v>
      </c>
      <c r="EQ73" s="198">
        <f t="shared" si="606"/>
        <v>0</v>
      </c>
      <c r="ER73" s="198">
        <f t="shared" si="607"/>
        <v>0</v>
      </c>
      <c r="ES73" s="198">
        <f t="shared" si="607"/>
        <v>0</v>
      </c>
      <c r="ET73" s="198">
        <f t="shared" si="607"/>
        <v>0</v>
      </c>
      <c r="EU73" s="198">
        <f t="shared" si="607"/>
        <v>0</v>
      </c>
      <c r="EV73" s="198">
        <f t="shared" si="607"/>
        <v>0</v>
      </c>
      <c r="EW73" s="198">
        <f t="shared" si="607"/>
        <v>0</v>
      </c>
      <c r="EX73" s="198">
        <f t="shared" si="607"/>
        <v>0</v>
      </c>
      <c r="EY73" s="198">
        <f t="shared" si="607"/>
        <v>0</v>
      </c>
      <c r="EZ73" s="198">
        <f t="shared" si="607"/>
        <v>0</v>
      </c>
      <c r="FA73" s="198">
        <f t="shared" si="607"/>
        <v>0</v>
      </c>
      <c r="FB73" s="198">
        <f t="shared" si="608"/>
        <v>0</v>
      </c>
      <c r="FC73" s="198">
        <f t="shared" si="608"/>
        <v>536760</v>
      </c>
      <c r="FD73" s="198">
        <f t="shared" si="608"/>
        <v>21153288</v>
      </c>
      <c r="FE73" s="198">
        <f t="shared" si="608"/>
        <v>17589761</v>
      </c>
      <c r="FF73" s="198">
        <f t="shared" si="608"/>
        <v>1550249</v>
      </c>
      <c r="FG73" s="198">
        <f t="shared" si="608"/>
        <v>19961536</v>
      </c>
      <c r="FH73" s="191"/>
      <c r="FI73" s="256"/>
      <c r="FJ73" s="256"/>
      <c r="FK73" s="256"/>
      <c r="FL73" s="256"/>
      <c r="FM73" s="256"/>
    </row>
    <row r="74" spans="1:169" s="257" customFormat="1" x14ac:dyDescent="0.2">
      <c r="A74" s="263" t="str">
        <f t="shared" si="609"/>
        <v>2017-18FEBRUARYY62</v>
      </c>
      <c r="B74" s="257" t="str">
        <f t="shared" si="610"/>
        <v>2017-18</v>
      </c>
      <c r="C74" s="257" t="s">
        <v>771</v>
      </c>
      <c r="D74" s="264" t="str">
        <f t="shared" ref="D74:E74" si="618">D73</f>
        <v>Y62</v>
      </c>
      <c r="E74" s="264" t="str">
        <f t="shared" si="618"/>
        <v>North West</v>
      </c>
      <c r="F74" s="264" t="str">
        <f t="shared" si="531"/>
        <v>Y62</v>
      </c>
      <c r="H74" s="198">
        <f t="shared" si="532"/>
        <v>125640</v>
      </c>
      <c r="I74" s="198">
        <f t="shared" si="532"/>
        <v>98541</v>
      </c>
      <c r="J74" s="198">
        <f t="shared" si="532"/>
        <v>2179693</v>
      </c>
      <c r="K74" s="198">
        <f t="shared" si="533"/>
        <v>22</v>
      </c>
      <c r="L74" s="198">
        <f t="shared" si="534"/>
        <v>1</v>
      </c>
      <c r="M74" s="198">
        <f t="shared" si="535"/>
        <v>0</v>
      </c>
      <c r="N74" s="198">
        <f t="shared" si="536"/>
        <v>106</v>
      </c>
      <c r="O74" s="198">
        <f t="shared" si="537"/>
        <v>161</v>
      </c>
      <c r="P74" s="198" t="s">
        <v>717</v>
      </c>
      <c r="Q74" s="198">
        <f t="shared" si="538"/>
        <v>0</v>
      </c>
      <c r="R74" s="198">
        <f t="shared" si="538"/>
        <v>0</v>
      </c>
      <c r="S74" s="198">
        <f t="shared" si="538"/>
        <v>0</v>
      </c>
      <c r="T74" s="198">
        <f t="shared" si="538"/>
        <v>83170</v>
      </c>
      <c r="U74" s="198">
        <f t="shared" si="538"/>
        <v>8662</v>
      </c>
      <c r="V74" s="198">
        <f t="shared" si="538"/>
        <v>6495</v>
      </c>
      <c r="W74" s="198">
        <f t="shared" si="538"/>
        <v>43455</v>
      </c>
      <c r="X74" s="198">
        <f t="shared" si="538"/>
        <v>18629</v>
      </c>
      <c r="Y74" s="198">
        <f t="shared" si="538"/>
        <v>3799</v>
      </c>
      <c r="Z74" s="198">
        <f t="shared" si="538"/>
        <v>4600441</v>
      </c>
      <c r="AA74" s="198">
        <f t="shared" si="539"/>
        <v>531</v>
      </c>
      <c r="AB74" s="198">
        <f t="shared" si="540"/>
        <v>893</v>
      </c>
      <c r="AC74" s="198">
        <f t="shared" si="541"/>
        <v>5818512</v>
      </c>
      <c r="AD74" s="198">
        <f t="shared" si="542"/>
        <v>896</v>
      </c>
      <c r="AE74" s="198">
        <f t="shared" si="543"/>
        <v>1610</v>
      </c>
      <c r="AF74" s="198">
        <f t="shared" si="544"/>
        <v>83124637</v>
      </c>
      <c r="AG74" s="198">
        <f t="shared" si="545"/>
        <v>1913</v>
      </c>
      <c r="AH74" s="198">
        <f t="shared" si="546"/>
        <v>4309</v>
      </c>
      <c r="AI74" s="198">
        <f t="shared" si="547"/>
        <v>84912757</v>
      </c>
      <c r="AJ74" s="198">
        <f t="shared" si="548"/>
        <v>4558</v>
      </c>
      <c r="AK74" s="198">
        <f t="shared" si="549"/>
        <v>10913</v>
      </c>
      <c r="AL74" s="198">
        <f t="shared" si="550"/>
        <v>22312927</v>
      </c>
      <c r="AM74" s="198">
        <f t="shared" si="551"/>
        <v>5873</v>
      </c>
      <c r="AN74" s="198">
        <f t="shared" si="552"/>
        <v>11463</v>
      </c>
      <c r="AO74" s="198">
        <f t="shared" si="553"/>
        <v>3488</v>
      </c>
      <c r="AP74" s="198">
        <f t="shared" si="553"/>
        <v>267</v>
      </c>
      <c r="AQ74" s="198">
        <f t="shared" si="553"/>
        <v>1989</v>
      </c>
      <c r="AR74" s="198">
        <f t="shared" si="553"/>
        <v>4822</v>
      </c>
      <c r="AS74" s="198">
        <f t="shared" si="553"/>
        <v>232</v>
      </c>
      <c r="AT74" s="198">
        <f t="shared" si="553"/>
        <v>1000</v>
      </c>
      <c r="AU74" s="198">
        <f t="shared" si="553"/>
        <v>0</v>
      </c>
      <c r="AV74" s="198">
        <f t="shared" si="553"/>
        <v>54186</v>
      </c>
      <c r="AW74" s="198">
        <f t="shared" si="553"/>
        <v>6110</v>
      </c>
      <c r="AX74" s="198">
        <f t="shared" si="553"/>
        <v>19386</v>
      </c>
      <c r="AY74" s="198">
        <f t="shared" si="554"/>
        <v>79682</v>
      </c>
      <c r="AZ74" s="198">
        <f t="shared" si="554"/>
        <v>17714</v>
      </c>
      <c r="BA74" s="198">
        <f t="shared" si="554"/>
        <v>14940</v>
      </c>
      <c r="BB74" s="198">
        <f t="shared" si="554"/>
        <v>13160</v>
      </c>
      <c r="BC74" s="198">
        <f t="shared" si="554"/>
        <v>11270</v>
      </c>
      <c r="BD74" s="198">
        <f t="shared" si="554"/>
        <v>56657</v>
      </c>
      <c r="BE74" s="198">
        <f t="shared" si="554"/>
        <v>47304</v>
      </c>
      <c r="BF74" s="198">
        <f t="shared" si="554"/>
        <v>26562</v>
      </c>
      <c r="BG74" s="198">
        <f t="shared" si="554"/>
        <v>20944</v>
      </c>
      <c r="BH74" s="198">
        <f t="shared" si="554"/>
        <v>4936</v>
      </c>
      <c r="BI74" s="198">
        <f t="shared" si="554"/>
        <v>4090</v>
      </c>
      <c r="BJ74" s="198">
        <f t="shared" si="554"/>
        <v>0</v>
      </c>
      <c r="BK74" s="198">
        <f t="shared" si="554"/>
        <v>0</v>
      </c>
      <c r="BL74" s="198" t="str">
        <f t="shared" si="555"/>
        <v>-</v>
      </c>
      <c r="BM74" s="198" t="str">
        <f t="shared" si="556"/>
        <v>-</v>
      </c>
      <c r="BN74" s="198">
        <f t="shared" si="557"/>
        <v>0</v>
      </c>
      <c r="BO74" s="198">
        <f t="shared" si="557"/>
        <v>0</v>
      </c>
      <c r="BP74" s="198" t="str">
        <f t="shared" si="558"/>
        <v>-</v>
      </c>
      <c r="BQ74" s="198" t="str">
        <f t="shared" si="559"/>
        <v>-</v>
      </c>
      <c r="BR74" s="198">
        <f t="shared" si="560"/>
        <v>0</v>
      </c>
      <c r="BS74" s="198">
        <f t="shared" si="560"/>
        <v>0</v>
      </c>
      <c r="BT74" s="198" t="str">
        <f t="shared" si="561"/>
        <v>-</v>
      </c>
      <c r="BU74" s="198" t="str">
        <f t="shared" si="562"/>
        <v>-</v>
      </c>
      <c r="BV74" s="198">
        <f t="shared" si="563"/>
        <v>0</v>
      </c>
      <c r="BW74" s="198">
        <f t="shared" si="563"/>
        <v>0</v>
      </c>
      <c r="BX74" s="198" t="str">
        <f t="shared" si="564"/>
        <v>-</v>
      </c>
      <c r="BY74" s="198" t="str">
        <f t="shared" si="565"/>
        <v>-</v>
      </c>
      <c r="BZ74" s="198">
        <f t="shared" si="566"/>
        <v>0</v>
      </c>
      <c r="CA74" s="198">
        <f t="shared" si="566"/>
        <v>0</v>
      </c>
      <c r="CB74" s="198" t="str">
        <f t="shared" si="567"/>
        <v>-</v>
      </c>
      <c r="CC74" s="198" t="str">
        <f t="shared" si="568"/>
        <v>-</v>
      </c>
      <c r="CD74" s="198">
        <f t="shared" si="569"/>
        <v>0</v>
      </c>
      <c r="CE74" s="198">
        <f t="shared" si="569"/>
        <v>0</v>
      </c>
      <c r="CF74" s="198" t="str">
        <f t="shared" si="570"/>
        <v>-</v>
      </c>
      <c r="CG74" s="198" t="str">
        <f t="shared" si="571"/>
        <v>-</v>
      </c>
      <c r="CH74" s="198">
        <f t="shared" si="572"/>
        <v>0</v>
      </c>
      <c r="CI74" s="198">
        <f t="shared" si="572"/>
        <v>0</v>
      </c>
      <c r="CJ74" s="198" t="str">
        <f t="shared" si="573"/>
        <v>-</v>
      </c>
      <c r="CK74" s="198" t="str">
        <f t="shared" si="574"/>
        <v>-</v>
      </c>
      <c r="CL74" s="198">
        <f t="shared" si="575"/>
        <v>0</v>
      </c>
      <c r="CM74" s="198">
        <f t="shared" si="575"/>
        <v>0</v>
      </c>
      <c r="CN74" s="198" t="str">
        <f t="shared" si="576"/>
        <v>-</v>
      </c>
      <c r="CO74" s="198" t="str">
        <f t="shared" si="577"/>
        <v>-</v>
      </c>
      <c r="CP74" s="198">
        <f t="shared" si="578"/>
        <v>0</v>
      </c>
      <c r="CQ74" s="198">
        <f t="shared" si="578"/>
        <v>0</v>
      </c>
      <c r="CR74" s="198" t="str">
        <f t="shared" si="579"/>
        <v>-</v>
      </c>
      <c r="CS74" s="198" t="str">
        <f t="shared" si="580"/>
        <v>-</v>
      </c>
      <c r="CT74" s="198">
        <f t="shared" si="581"/>
        <v>0</v>
      </c>
      <c r="CU74" s="198">
        <f t="shared" si="581"/>
        <v>0</v>
      </c>
      <c r="CV74" s="198" t="str">
        <f t="shared" si="582"/>
        <v>-</v>
      </c>
      <c r="CW74" s="198" t="str">
        <f t="shared" si="583"/>
        <v>-</v>
      </c>
      <c r="CX74" s="198">
        <f t="shared" si="584"/>
        <v>0</v>
      </c>
      <c r="CY74" s="198">
        <f t="shared" si="584"/>
        <v>0</v>
      </c>
      <c r="CZ74" s="198" t="str">
        <f t="shared" si="585"/>
        <v>-</v>
      </c>
      <c r="DA74" s="198" t="str">
        <f t="shared" si="586"/>
        <v>-</v>
      </c>
      <c r="DB74" s="198">
        <f t="shared" si="587"/>
        <v>3404</v>
      </c>
      <c r="DC74" s="198">
        <f t="shared" si="587"/>
        <v>202797</v>
      </c>
      <c r="DD74" s="198">
        <f t="shared" si="588"/>
        <v>60</v>
      </c>
      <c r="DE74" s="198">
        <f t="shared" si="589"/>
        <v>126</v>
      </c>
      <c r="DF74" s="198">
        <f t="shared" si="590"/>
        <v>0</v>
      </c>
      <c r="DG74" s="198">
        <f t="shared" si="590"/>
        <v>0</v>
      </c>
      <c r="DH74" s="198" t="str">
        <f t="shared" si="591"/>
        <v>-</v>
      </c>
      <c r="DI74" s="198" t="str">
        <f t="shared" si="592"/>
        <v>-</v>
      </c>
      <c r="DJ74" s="198">
        <f t="shared" si="593"/>
        <v>0</v>
      </c>
      <c r="DK74" s="198">
        <f t="shared" si="593"/>
        <v>229</v>
      </c>
      <c r="DL74" s="198">
        <f t="shared" si="593"/>
        <v>1731</v>
      </c>
      <c r="DM74" s="198">
        <f t="shared" si="593"/>
        <v>1109</v>
      </c>
      <c r="DN74" s="198">
        <f t="shared" si="593"/>
        <v>76</v>
      </c>
      <c r="DO74" s="198">
        <f t="shared" si="593"/>
        <v>943</v>
      </c>
      <c r="DP74" s="198">
        <f t="shared" si="593"/>
        <v>8882038</v>
      </c>
      <c r="DQ74" s="198">
        <f t="shared" si="594"/>
        <v>5131</v>
      </c>
      <c r="DR74" s="198">
        <f t="shared" si="595"/>
        <v>10489</v>
      </c>
      <c r="DS74" s="198">
        <f t="shared" si="596"/>
        <v>6415935</v>
      </c>
      <c r="DT74" s="198">
        <f t="shared" si="597"/>
        <v>5785</v>
      </c>
      <c r="DU74" s="198">
        <f t="shared" si="598"/>
        <v>12107</v>
      </c>
      <c r="DV74" s="198">
        <f t="shared" si="599"/>
        <v>658897</v>
      </c>
      <c r="DW74" s="198">
        <f t="shared" si="600"/>
        <v>8670</v>
      </c>
      <c r="DX74" s="198">
        <f t="shared" si="601"/>
        <v>17611</v>
      </c>
      <c r="DY74" s="198">
        <f t="shared" si="602"/>
        <v>6961774</v>
      </c>
      <c r="DZ74" s="198">
        <f t="shared" si="603"/>
        <v>7383</v>
      </c>
      <c r="EA74" s="198">
        <f t="shared" si="604"/>
        <v>16356</v>
      </c>
      <c r="EB74" s="202"/>
      <c r="EC74" s="198">
        <f t="shared" si="605"/>
        <v>2</v>
      </c>
      <c r="ED74" s="199">
        <f t="shared" si="611"/>
        <v>2018</v>
      </c>
      <c r="EE74" s="200">
        <f t="shared" si="612"/>
        <v>43132</v>
      </c>
      <c r="EF74" s="196">
        <f t="shared" si="613"/>
        <v>28</v>
      </c>
      <c r="EG74" s="195"/>
      <c r="EH74" s="198">
        <f t="shared" si="606"/>
        <v>98541</v>
      </c>
      <c r="EI74" s="198">
        <f t="shared" si="606"/>
        <v>0</v>
      </c>
      <c r="EJ74" s="198">
        <f t="shared" si="606"/>
        <v>10445346</v>
      </c>
      <c r="EK74" s="198">
        <f t="shared" si="606"/>
        <v>15865101</v>
      </c>
      <c r="EL74" s="198">
        <f t="shared" si="606"/>
        <v>7735166</v>
      </c>
      <c r="EM74" s="198">
        <f t="shared" si="606"/>
        <v>10456950</v>
      </c>
      <c r="EN74" s="198">
        <f t="shared" si="606"/>
        <v>187247595</v>
      </c>
      <c r="EO74" s="198">
        <f t="shared" si="606"/>
        <v>203298277</v>
      </c>
      <c r="EP74" s="198">
        <f t="shared" si="606"/>
        <v>43547937</v>
      </c>
      <c r="EQ74" s="198">
        <f t="shared" si="606"/>
        <v>0</v>
      </c>
      <c r="ER74" s="198">
        <f t="shared" si="607"/>
        <v>0</v>
      </c>
      <c r="ES74" s="198">
        <f t="shared" si="607"/>
        <v>0</v>
      </c>
      <c r="ET74" s="198">
        <f t="shared" si="607"/>
        <v>0</v>
      </c>
      <c r="EU74" s="198">
        <f t="shared" si="607"/>
        <v>0</v>
      </c>
      <c r="EV74" s="198">
        <f t="shared" si="607"/>
        <v>0</v>
      </c>
      <c r="EW74" s="198">
        <f t="shared" si="607"/>
        <v>0</v>
      </c>
      <c r="EX74" s="198">
        <f t="shared" si="607"/>
        <v>0</v>
      </c>
      <c r="EY74" s="198">
        <f t="shared" si="607"/>
        <v>0</v>
      </c>
      <c r="EZ74" s="198">
        <f t="shared" si="607"/>
        <v>0</v>
      </c>
      <c r="FA74" s="198">
        <f t="shared" si="607"/>
        <v>0</v>
      </c>
      <c r="FB74" s="198">
        <f t="shared" si="608"/>
        <v>0</v>
      </c>
      <c r="FC74" s="198">
        <f t="shared" si="608"/>
        <v>428904</v>
      </c>
      <c r="FD74" s="198">
        <f t="shared" si="608"/>
        <v>18156459</v>
      </c>
      <c r="FE74" s="198">
        <f t="shared" si="608"/>
        <v>13426663</v>
      </c>
      <c r="FF74" s="198">
        <f t="shared" si="608"/>
        <v>1338436</v>
      </c>
      <c r="FG74" s="198">
        <f t="shared" si="608"/>
        <v>15423708</v>
      </c>
      <c r="FH74" s="191"/>
      <c r="FI74" s="256"/>
      <c r="FJ74" s="256"/>
      <c r="FK74" s="256"/>
      <c r="FL74" s="256"/>
      <c r="FM74" s="256"/>
    </row>
    <row r="75" spans="1:169" s="257" customFormat="1" x14ac:dyDescent="0.2">
      <c r="A75" s="263" t="str">
        <f t="shared" si="609"/>
        <v>2017-18MARCHY62</v>
      </c>
      <c r="B75" s="257" t="str">
        <f t="shared" si="610"/>
        <v>2017-18</v>
      </c>
      <c r="C75" s="257" t="s">
        <v>772</v>
      </c>
      <c r="D75" s="264" t="str">
        <f t="shared" ref="D75:E75" si="619">D74</f>
        <v>Y62</v>
      </c>
      <c r="E75" s="264" t="str">
        <f t="shared" si="619"/>
        <v>North West</v>
      </c>
      <c r="F75" s="264" t="str">
        <f t="shared" si="531"/>
        <v>Y62</v>
      </c>
      <c r="H75" s="198">
        <f t="shared" si="532"/>
        <v>145761</v>
      </c>
      <c r="I75" s="198">
        <f t="shared" si="532"/>
        <v>112661</v>
      </c>
      <c r="J75" s="198">
        <f t="shared" si="532"/>
        <v>2754684</v>
      </c>
      <c r="K75" s="198">
        <f t="shared" si="533"/>
        <v>24</v>
      </c>
      <c r="L75" s="198">
        <f t="shared" si="534"/>
        <v>1</v>
      </c>
      <c r="M75" s="198">
        <f t="shared" si="535"/>
        <v>0</v>
      </c>
      <c r="N75" s="198">
        <f t="shared" si="536"/>
        <v>114</v>
      </c>
      <c r="O75" s="198">
        <f t="shared" si="537"/>
        <v>173</v>
      </c>
      <c r="P75" s="198" t="s">
        <v>717</v>
      </c>
      <c r="Q75" s="198">
        <f t="shared" si="538"/>
        <v>0</v>
      </c>
      <c r="R75" s="198">
        <f t="shared" si="538"/>
        <v>0</v>
      </c>
      <c r="S75" s="198">
        <f t="shared" si="538"/>
        <v>0</v>
      </c>
      <c r="T75" s="198">
        <f t="shared" si="538"/>
        <v>96248</v>
      </c>
      <c r="U75" s="198">
        <f t="shared" si="538"/>
        <v>10450</v>
      </c>
      <c r="V75" s="198">
        <f t="shared" si="538"/>
        <v>7693</v>
      </c>
      <c r="W75" s="198">
        <f t="shared" si="538"/>
        <v>51616</v>
      </c>
      <c r="X75" s="198">
        <f t="shared" si="538"/>
        <v>20702</v>
      </c>
      <c r="Y75" s="198">
        <f t="shared" si="538"/>
        <v>3962</v>
      </c>
      <c r="Z75" s="198">
        <f t="shared" si="538"/>
        <v>6164000</v>
      </c>
      <c r="AA75" s="198">
        <f t="shared" si="539"/>
        <v>590</v>
      </c>
      <c r="AB75" s="198">
        <f t="shared" si="540"/>
        <v>1000</v>
      </c>
      <c r="AC75" s="198">
        <f t="shared" si="541"/>
        <v>7432972</v>
      </c>
      <c r="AD75" s="198">
        <f t="shared" si="542"/>
        <v>966</v>
      </c>
      <c r="AE75" s="198">
        <f t="shared" si="543"/>
        <v>1792</v>
      </c>
      <c r="AF75" s="198">
        <f t="shared" si="544"/>
        <v>113775393</v>
      </c>
      <c r="AG75" s="198">
        <f t="shared" si="545"/>
        <v>2204</v>
      </c>
      <c r="AH75" s="198">
        <f t="shared" si="546"/>
        <v>5108</v>
      </c>
      <c r="AI75" s="198">
        <f t="shared" si="547"/>
        <v>107404538</v>
      </c>
      <c r="AJ75" s="198">
        <f t="shared" si="548"/>
        <v>5188</v>
      </c>
      <c r="AK75" s="198">
        <f t="shared" si="549"/>
        <v>12420</v>
      </c>
      <c r="AL75" s="198">
        <f t="shared" si="550"/>
        <v>24338336</v>
      </c>
      <c r="AM75" s="198">
        <f t="shared" si="551"/>
        <v>6143</v>
      </c>
      <c r="AN75" s="198">
        <f t="shared" si="552"/>
        <v>11791</v>
      </c>
      <c r="AO75" s="198">
        <f t="shared" si="553"/>
        <v>3893</v>
      </c>
      <c r="AP75" s="198">
        <f t="shared" si="553"/>
        <v>307</v>
      </c>
      <c r="AQ75" s="198">
        <f t="shared" si="553"/>
        <v>2508</v>
      </c>
      <c r="AR75" s="198">
        <f t="shared" si="553"/>
        <v>4973</v>
      </c>
      <c r="AS75" s="198">
        <f t="shared" si="553"/>
        <v>199</v>
      </c>
      <c r="AT75" s="198">
        <f t="shared" si="553"/>
        <v>879</v>
      </c>
      <c r="AU75" s="198">
        <f t="shared" si="553"/>
        <v>0</v>
      </c>
      <c r="AV75" s="198">
        <f t="shared" si="553"/>
        <v>61842</v>
      </c>
      <c r="AW75" s="198">
        <f t="shared" si="553"/>
        <v>7057</v>
      </c>
      <c r="AX75" s="198">
        <f t="shared" si="553"/>
        <v>23456</v>
      </c>
      <c r="AY75" s="198">
        <f t="shared" si="554"/>
        <v>92355</v>
      </c>
      <c r="AZ75" s="198">
        <f t="shared" si="554"/>
        <v>20764</v>
      </c>
      <c r="BA75" s="198">
        <f t="shared" si="554"/>
        <v>17538</v>
      </c>
      <c r="BB75" s="198">
        <f t="shared" si="554"/>
        <v>15076</v>
      </c>
      <c r="BC75" s="198">
        <f t="shared" si="554"/>
        <v>12981</v>
      </c>
      <c r="BD75" s="198">
        <f t="shared" si="554"/>
        <v>69351</v>
      </c>
      <c r="BE75" s="198">
        <f t="shared" si="554"/>
        <v>57982</v>
      </c>
      <c r="BF75" s="198">
        <f t="shared" si="554"/>
        <v>30488</v>
      </c>
      <c r="BG75" s="198">
        <f t="shared" si="554"/>
        <v>23793</v>
      </c>
      <c r="BH75" s="198">
        <f t="shared" si="554"/>
        <v>5177</v>
      </c>
      <c r="BI75" s="198">
        <f t="shared" si="554"/>
        <v>4295</v>
      </c>
      <c r="BJ75" s="198">
        <f t="shared" si="554"/>
        <v>0</v>
      </c>
      <c r="BK75" s="198">
        <f t="shared" si="554"/>
        <v>0</v>
      </c>
      <c r="BL75" s="198" t="str">
        <f t="shared" si="555"/>
        <v>-</v>
      </c>
      <c r="BM75" s="198" t="str">
        <f t="shared" si="556"/>
        <v>-</v>
      </c>
      <c r="BN75" s="198">
        <f t="shared" si="557"/>
        <v>0</v>
      </c>
      <c r="BO75" s="198">
        <f t="shared" si="557"/>
        <v>0</v>
      </c>
      <c r="BP75" s="198" t="str">
        <f t="shared" si="558"/>
        <v>-</v>
      </c>
      <c r="BQ75" s="198" t="str">
        <f t="shared" si="559"/>
        <v>-</v>
      </c>
      <c r="BR75" s="198">
        <f t="shared" si="560"/>
        <v>0</v>
      </c>
      <c r="BS75" s="198">
        <f t="shared" si="560"/>
        <v>0</v>
      </c>
      <c r="BT75" s="198" t="str">
        <f t="shared" si="561"/>
        <v>-</v>
      </c>
      <c r="BU75" s="198" t="str">
        <f t="shared" si="562"/>
        <v>-</v>
      </c>
      <c r="BV75" s="198">
        <f t="shared" si="563"/>
        <v>0</v>
      </c>
      <c r="BW75" s="198">
        <f t="shared" si="563"/>
        <v>0</v>
      </c>
      <c r="BX75" s="198" t="str">
        <f t="shared" si="564"/>
        <v>-</v>
      </c>
      <c r="BY75" s="198" t="str">
        <f t="shared" si="565"/>
        <v>-</v>
      </c>
      <c r="BZ75" s="198">
        <f t="shared" si="566"/>
        <v>0</v>
      </c>
      <c r="CA75" s="198">
        <f t="shared" si="566"/>
        <v>0</v>
      </c>
      <c r="CB75" s="198" t="str">
        <f t="shared" si="567"/>
        <v>-</v>
      </c>
      <c r="CC75" s="198" t="str">
        <f t="shared" si="568"/>
        <v>-</v>
      </c>
      <c r="CD75" s="198">
        <f t="shared" si="569"/>
        <v>0</v>
      </c>
      <c r="CE75" s="198">
        <f t="shared" si="569"/>
        <v>0</v>
      </c>
      <c r="CF75" s="198" t="str">
        <f t="shared" si="570"/>
        <v>-</v>
      </c>
      <c r="CG75" s="198" t="str">
        <f t="shared" si="571"/>
        <v>-</v>
      </c>
      <c r="CH75" s="198">
        <f t="shared" si="572"/>
        <v>0</v>
      </c>
      <c r="CI75" s="198">
        <f t="shared" si="572"/>
        <v>0</v>
      </c>
      <c r="CJ75" s="198" t="str">
        <f t="shared" si="573"/>
        <v>-</v>
      </c>
      <c r="CK75" s="198" t="str">
        <f t="shared" si="574"/>
        <v>-</v>
      </c>
      <c r="CL75" s="198">
        <f t="shared" si="575"/>
        <v>0</v>
      </c>
      <c r="CM75" s="198">
        <f t="shared" si="575"/>
        <v>0</v>
      </c>
      <c r="CN75" s="198" t="str">
        <f t="shared" si="576"/>
        <v>-</v>
      </c>
      <c r="CO75" s="198" t="str">
        <f t="shared" si="577"/>
        <v>-</v>
      </c>
      <c r="CP75" s="198">
        <f t="shared" si="578"/>
        <v>0</v>
      </c>
      <c r="CQ75" s="198">
        <f t="shared" si="578"/>
        <v>0</v>
      </c>
      <c r="CR75" s="198" t="str">
        <f t="shared" si="579"/>
        <v>-</v>
      </c>
      <c r="CS75" s="198" t="str">
        <f t="shared" si="580"/>
        <v>-</v>
      </c>
      <c r="CT75" s="198">
        <f t="shared" si="581"/>
        <v>0</v>
      </c>
      <c r="CU75" s="198">
        <f t="shared" si="581"/>
        <v>0</v>
      </c>
      <c r="CV75" s="198" t="str">
        <f t="shared" si="582"/>
        <v>-</v>
      </c>
      <c r="CW75" s="198" t="str">
        <f t="shared" si="583"/>
        <v>-</v>
      </c>
      <c r="CX75" s="198">
        <f t="shared" si="584"/>
        <v>0</v>
      </c>
      <c r="CY75" s="198">
        <f t="shared" si="584"/>
        <v>0</v>
      </c>
      <c r="CZ75" s="198" t="str">
        <f t="shared" si="585"/>
        <v>-</v>
      </c>
      <c r="DA75" s="198" t="str">
        <f t="shared" si="586"/>
        <v>-</v>
      </c>
      <c r="DB75" s="198">
        <f t="shared" si="587"/>
        <v>4205</v>
      </c>
      <c r="DC75" s="198">
        <f t="shared" si="587"/>
        <v>267136</v>
      </c>
      <c r="DD75" s="198">
        <f t="shared" si="588"/>
        <v>64</v>
      </c>
      <c r="DE75" s="198">
        <f t="shared" si="589"/>
        <v>137</v>
      </c>
      <c r="DF75" s="198">
        <f t="shared" si="590"/>
        <v>0</v>
      </c>
      <c r="DG75" s="198">
        <f t="shared" si="590"/>
        <v>0</v>
      </c>
      <c r="DH75" s="198" t="str">
        <f t="shared" si="591"/>
        <v>-</v>
      </c>
      <c r="DI75" s="198" t="str">
        <f t="shared" si="592"/>
        <v>-</v>
      </c>
      <c r="DJ75" s="198">
        <f t="shared" si="593"/>
        <v>0</v>
      </c>
      <c r="DK75" s="198">
        <f t="shared" si="593"/>
        <v>255</v>
      </c>
      <c r="DL75" s="198">
        <f t="shared" si="593"/>
        <v>1796</v>
      </c>
      <c r="DM75" s="198">
        <f t="shared" si="593"/>
        <v>1267</v>
      </c>
      <c r="DN75" s="198">
        <f t="shared" si="593"/>
        <v>101</v>
      </c>
      <c r="DO75" s="198">
        <f t="shared" si="593"/>
        <v>1088</v>
      </c>
      <c r="DP75" s="198">
        <f t="shared" si="593"/>
        <v>10218072</v>
      </c>
      <c r="DQ75" s="198">
        <f t="shared" si="594"/>
        <v>5689</v>
      </c>
      <c r="DR75" s="198">
        <f t="shared" si="595"/>
        <v>11778</v>
      </c>
      <c r="DS75" s="198">
        <f t="shared" si="596"/>
        <v>8103232</v>
      </c>
      <c r="DT75" s="198">
        <f t="shared" si="597"/>
        <v>6396</v>
      </c>
      <c r="DU75" s="198">
        <f t="shared" si="598"/>
        <v>13883</v>
      </c>
      <c r="DV75" s="198">
        <f t="shared" si="599"/>
        <v>806602</v>
      </c>
      <c r="DW75" s="198">
        <f t="shared" si="600"/>
        <v>7986</v>
      </c>
      <c r="DX75" s="198">
        <f t="shared" si="601"/>
        <v>15349</v>
      </c>
      <c r="DY75" s="198">
        <f t="shared" si="602"/>
        <v>8874661</v>
      </c>
      <c r="DZ75" s="198">
        <f t="shared" si="603"/>
        <v>8157</v>
      </c>
      <c r="EA75" s="198">
        <f t="shared" si="604"/>
        <v>18347</v>
      </c>
      <c r="EB75" s="202"/>
      <c r="EC75" s="198">
        <f t="shared" si="605"/>
        <v>3</v>
      </c>
      <c r="ED75" s="199">
        <f t="shared" si="611"/>
        <v>2018</v>
      </c>
      <c r="EE75" s="200">
        <f t="shared" si="612"/>
        <v>43160</v>
      </c>
      <c r="EF75" s="196">
        <f t="shared" si="613"/>
        <v>31</v>
      </c>
      <c r="EG75" s="195"/>
      <c r="EH75" s="198">
        <f t="shared" si="606"/>
        <v>112661</v>
      </c>
      <c r="EI75" s="198">
        <f t="shared" si="606"/>
        <v>0</v>
      </c>
      <c r="EJ75" s="198">
        <f t="shared" si="606"/>
        <v>12843354</v>
      </c>
      <c r="EK75" s="198">
        <f t="shared" si="606"/>
        <v>19490353</v>
      </c>
      <c r="EL75" s="198">
        <f t="shared" si="606"/>
        <v>10450000</v>
      </c>
      <c r="EM75" s="198">
        <f t="shared" si="606"/>
        <v>13785856</v>
      </c>
      <c r="EN75" s="198">
        <f t="shared" si="606"/>
        <v>263654528</v>
      </c>
      <c r="EO75" s="198">
        <f t="shared" si="606"/>
        <v>257118840</v>
      </c>
      <c r="EP75" s="198">
        <f t="shared" si="606"/>
        <v>46715942</v>
      </c>
      <c r="EQ75" s="198">
        <f t="shared" si="606"/>
        <v>0</v>
      </c>
      <c r="ER75" s="198">
        <f t="shared" si="607"/>
        <v>0</v>
      </c>
      <c r="ES75" s="198">
        <f t="shared" si="607"/>
        <v>0</v>
      </c>
      <c r="ET75" s="198">
        <f t="shared" si="607"/>
        <v>0</v>
      </c>
      <c r="EU75" s="198">
        <f t="shared" si="607"/>
        <v>0</v>
      </c>
      <c r="EV75" s="198">
        <f t="shared" si="607"/>
        <v>0</v>
      </c>
      <c r="EW75" s="198">
        <f t="shared" si="607"/>
        <v>0</v>
      </c>
      <c r="EX75" s="198">
        <f t="shared" si="607"/>
        <v>0</v>
      </c>
      <c r="EY75" s="198">
        <f t="shared" si="607"/>
        <v>0</v>
      </c>
      <c r="EZ75" s="198">
        <f t="shared" si="607"/>
        <v>0</v>
      </c>
      <c r="FA75" s="198">
        <f t="shared" si="607"/>
        <v>0</v>
      </c>
      <c r="FB75" s="198">
        <f t="shared" si="608"/>
        <v>0</v>
      </c>
      <c r="FC75" s="198">
        <f t="shared" si="608"/>
        <v>576085</v>
      </c>
      <c r="FD75" s="198">
        <f t="shared" si="608"/>
        <v>21153288</v>
      </c>
      <c r="FE75" s="198">
        <f t="shared" si="608"/>
        <v>17589761</v>
      </c>
      <c r="FF75" s="198">
        <f t="shared" si="608"/>
        <v>1550249</v>
      </c>
      <c r="FG75" s="198">
        <f t="shared" si="608"/>
        <v>19961536</v>
      </c>
      <c r="FH75" s="191"/>
      <c r="FI75" s="256"/>
      <c r="FJ75" s="256"/>
      <c r="FK75" s="256"/>
      <c r="FL75" s="256"/>
      <c r="FM75" s="256"/>
    </row>
    <row r="76" spans="1:169" s="257" customFormat="1" x14ac:dyDescent="0.2">
      <c r="A76" s="263" t="str">
        <f t="shared" si="609"/>
        <v>2018-19APRILY62</v>
      </c>
      <c r="B76" s="257" t="str">
        <f t="shared" si="610"/>
        <v>2018-19</v>
      </c>
      <c r="C76" s="257" t="s">
        <v>774</v>
      </c>
      <c r="D76" s="264" t="str">
        <f t="shared" ref="D76:E76" si="620">D75</f>
        <v>Y62</v>
      </c>
      <c r="E76" s="264" t="str">
        <f t="shared" si="620"/>
        <v>North West</v>
      </c>
      <c r="F76" s="264" t="str">
        <f t="shared" si="531"/>
        <v>Y62</v>
      </c>
      <c r="H76" s="198">
        <f t="shared" si="532"/>
        <v>127184</v>
      </c>
      <c r="I76" s="198">
        <f t="shared" si="532"/>
        <v>97763</v>
      </c>
      <c r="J76" s="198">
        <f t="shared" si="532"/>
        <v>1015065</v>
      </c>
      <c r="K76" s="198">
        <f t="shared" si="533"/>
        <v>10</v>
      </c>
      <c r="L76" s="198">
        <f t="shared" si="534"/>
        <v>1</v>
      </c>
      <c r="M76" s="198">
        <f t="shared" si="535"/>
        <v>0</v>
      </c>
      <c r="N76" s="198">
        <f t="shared" si="536"/>
        <v>71</v>
      </c>
      <c r="O76" s="198">
        <f t="shared" si="537"/>
        <v>132</v>
      </c>
      <c r="P76" s="198" t="s">
        <v>717</v>
      </c>
      <c r="Q76" s="198">
        <f t="shared" si="538"/>
        <v>0</v>
      </c>
      <c r="R76" s="198">
        <f t="shared" si="538"/>
        <v>0</v>
      </c>
      <c r="S76" s="198">
        <f t="shared" si="538"/>
        <v>0</v>
      </c>
      <c r="T76" s="198">
        <f t="shared" si="538"/>
        <v>88856</v>
      </c>
      <c r="U76" s="198">
        <f t="shared" si="538"/>
        <v>9156</v>
      </c>
      <c r="V76" s="198">
        <f t="shared" si="538"/>
        <v>6926</v>
      </c>
      <c r="W76" s="198">
        <f t="shared" si="538"/>
        <v>45525</v>
      </c>
      <c r="X76" s="198">
        <f t="shared" si="538"/>
        <v>21093</v>
      </c>
      <c r="Y76" s="198">
        <f t="shared" si="538"/>
        <v>3992</v>
      </c>
      <c r="Z76" s="198">
        <f t="shared" si="538"/>
        <v>4311804</v>
      </c>
      <c r="AA76" s="198">
        <f t="shared" si="539"/>
        <v>471</v>
      </c>
      <c r="AB76" s="198">
        <f t="shared" si="540"/>
        <v>804</v>
      </c>
      <c r="AC76" s="198">
        <f t="shared" si="541"/>
        <v>5197622</v>
      </c>
      <c r="AD76" s="198">
        <f t="shared" si="542"/>
        <v>750</v>
      </c>
      <c r="AE76" s="198">
        <f t="shared" si="543"/>
        <v>1275</v>
      </c>
      <c r="AF76" s="198">
        <f t="shared" si="544"/>
        <v>64621492</v>
      </c>
      <c r="AG76" s="198">
        <f t="shared" si="545"/>
        <v>1419</v>
      </c>
      <c r="AH76" s="198">
        <f t="shared" si="546"/>
        <v>3118</v>
      </c>
      <c r="AI76" s="198">
        <f t="shared" si="547"/>
        <v>74994927</v>
      </c>
      <c r="AJ76" s="198">
        <f t="shared" si="548"/>
        <v>3555</v>
      </c>
      <c r="AK76" s="198">
        <f t="shared" si="549"/>
        <v>8498</v>
      </c>
      <c r="AL76" s="198">
        <f t="shared" si="550"/>
        <v>21189180</v>
      </c>
      <c r="AM76" s="198">
        <f t="shared" si="551"/>
        <v>5308</v>
      </c>
      <c r="AN76" s="198">
        <f t="shared" si="552"/>
        <v>10575</v>
      </c>
      <c r="AO76" s="198">
        <f t="shared" si="553"/>
        <v>4299</v>
      </c>
      <c r="AP76" s="198">
        <f t="shared" si="553"/>
        <v>389</v>
      </c>
      <c r="AQ76" s="198">
        <f t="shared" si="553"/>
        <v>2271</v>
      </c>
      <c r="AR76" s="198">
        <f t="shared" si="553"/>
        <v>5177</v>
      </c>
      <c r="AS76" s="198">
        <f t="shared" si="553"/>
        <v>298</v>
      </c>
      <c r="AT76" s="198">
        <f t="shared" si="553"/>
        <v>1341</v>
      </c>
      <c r="AU76" s="198">
        <f t="shared" si="553"/>
        <v>150</v>
      </c>
      <c r="AV76" s="198">
        <f t="shared" si="553"/>
        <v>57844</v>
      </c>
      <c r="AW76" s="198">
        <f t="shared" si="553"/>
        <v>5861</v>
      </c>
      <c r="AX76" s="198">
        <f t="shared" si="553"/>
        <v>20852</v>
      </c>
      <c r="AY76" s="198">
        <f t="shared" si="554"/>
        <v>84557</v>
      </c>
      <c r="AZ76" s="198">
        <f t="shared" si="554"/>
        <v>18063</v>
      </c>
      <c r="BA76" s="198">
        <f t="shared" si="554"/>
        <v>15334</v>
      </c>
      <c r="BB76" s="198">
        <f t="shared" si="554"/>
        <v>13506</v>
      </c>
      <c r="BC76" s="198">
        <f t="shared" si="554"/>
        <v>11644</v>
      </c>
      <c r="BD76" s="198">
        <f t="shared" si="554"/>
        <v>58024</v>
      </c>
      <c r="BE76" s="198">
        <f t="shared" si="554"/>
        <v>49135</v>
      </c>
      <c r="BF76" s="198">
        <f t="shared" si="554"/>
        <v>29398</v>
      </c>
      <c r="BG76" s="198">
        <f t="shared" si="554"/>
        <v>23026</v>
      </c>
      <c r="BH76" s="198">
        <f t="shared" si="554"/>
        <v>5147</v>
      </c>
      <c r="BI76" s="198">
        <f t="shared" si="554"/>
        <v>4291</v>
      </c>
      <c r="BJ76" s="198">
        <f t="shared" si="554"/>
        <v>0</v>
      </c>
      <c r="BK76" s="198">
        <f t="shared" si="554"/>
        <v>0</v>
      </c>
      <c r="BL76" s="198" t="str">
        <f t="shared" si="555"/>
        <v>-</v>
      </c>
      <c r="BM76" s="198" t="str">
        <f t="shared" si="556"/>
        <v>-</v>
      </c>
      <c r="BN76" s="198">
        <f t="shared" si="557"/>
        <v>0</v>
      </c>
      <c r="BO76" s="198">
        <f t="shared" si="557"/>
        <v>0</v>
      </c>
      <c r="BP76" s="198" t="str">
        <f t="shared" si="558"/>
        <v>-</v>
      </c>
      <c r="BQ76" s="198" t="str">
        <f t="shared" si="559"/>
        <v>-</v>
      </c>
      <c r="BR76" s="198">
        <f t="shared" si="560"/>
        <v>0</v>
      </c>
      <c r="BS76" s="198">
        <f t="shared" si="560"/>
        <v>0</v>
      </c>
      <c r="BT76" s="198" t="str">
        <f t="shared" si="561"/>
        <v>-</v>
      </c>
      <c r="BU76" s="198" t="str">
        <f t="shared" si="562"/>
        <v>-</v>
      </c>
      <c r="BV76" s="198">
        <f t="shared" si="563"/>
        <v>0</v>
      </c>
      <c r="BW76" s="198">
        <f t="shared" si="563"/>
        <v>0</v>
      </c>
      <c r="BX76" s="198" t="str">
        <f t="shared" si="564"/>
        <v>-</v>
      </c>
      <c r="BY76" s="198" t="str">
        <f t="shared" si="565"/>
        <v>-</v>
      </c>
      <c r="BZ76" s="198">
        <f t="shared" si="566"/>
        <v>0</v>
      </c>
      <c r="CA76" s="198">
        <f t="shared" si="566"/>
        <v>0</v>
      </c>
      <c r="CB76" s="198" t="str">
        <f t="shared" si="567"/>
        <v>-</v>
      </c>
      <c r="CC76" s="198" t="str">
        <f t="shared" si="568"/>
        <v>-</v>
      </c>
      <c r="CD76" s="198">
        <f t="shared" si="569"/>
        <v>0</v>
      </c>
      <c r="CE76" s="198">
        <f t="shared" si="569"/>
        <v>0</v>
      </c>
      <c r="CF76" s="198" t="str">
        <f t="shared" si="570"/>
        <v>-</v>
      </c>
      <c r="CG76" s="198" t="str">
        <f t="shared" si="571"/>
        <v>-</v>
      </c>
      <c r="CH76" s="198">
        <f t="shared" si="572"/>
        <v>0</v>
      </c>
      <c r="CI76" s="198">
        <f t="shared" si="572"/>
        <v>0</v>
      </c>
      <c r="CJ76" s="198" t="str">
        <f t="shared" si="573"/>
        <v>-</v>
      </c>
      <c r="CK76" s="198" t="str">
        <f t="shared" si="574"/>
        <v>-</v>
      </c>
      <c r="CL76" s="198">
        <f t="shared" si="575"/>
        <v>0</v>
      </c>
      <c r="CM76" s="198">
        <f t="shared" si="575"/>
        <v>0</v>
      </c>
      <c r="CN76" s="198" t="str">
        <f t="shared" si="576"/>
        <v>-</v>
      </c>
      <c r="CO76" s="198" t="str">
        <f t="shared" si="577"/>
        <v>-</v>
      </c>
      <c r="CP76" s="198">
        <f t="shared" si="578"/>
        <v>0</v>
      </c>
      <c r="CQ76" s="198">
        <f t="shared" si="578"/>
        <v>0</v>
      </c>
      <c r="CR76" s="198" t="str">
        <f t="shared" si="579"/>
        <v>-</v>
      </c>
      <c r="CS76" s="198" t="str">
        <f t="shared" si="580"/>
        <v>-</v>
      </c>
      <c r="CT76" s="198">
        <f t="shared" si="581"/>
        <v>0</v>
      </c>
      <c r="CU76" s="198">
        <f t="shared" si="581"/>
        <v>0</v>
      </c>
      <c r="CV76" s="198" t="str">
        <f t="shared" si="582"/>
        <v>-</v>
      </c>
      <c r="CW76" s="198" t="str">
        <f t="shared" si="583"/>
        <v>-</v>
      </c>
      <c r="CX76" s="198">
        <f t="shared" si="584"/>
        <v>0</v>
      </c>
      <c r="CY76" s="198">
        <f t="shared" si="584"/>
        <v>0</v>
      </c>
      <c r="CZ76" s="198" t="str">
        <f t="shared" si="585"/>
        <v>-</v>
      </c>
      <c r="DA76" s="198" t="str">
        <f t="shared" si="586"/>
        <v>-</v>
      </c>
      <c r="DB76" s="198">
        <f t="shared" si="587"/>
        <v>3669</v>
      </c>
      <c r="DC76" s="198">
        <f t="shared" si="587"/>
        <v>197854</v>
      </c>
      <c r="DD76" s="198">
        <f t="shared" si="588"/>
        <v>54</v>
      </c>
      <c r="DE76" s="198">
        <f t="shared" si="589"/>
        <v>106</v>
      </c>
      <c r="DF76" s="198">
        <f t="shared" si="590"/>
        <v>0</v>
      </c>
      <c r="DG76" s="198">
        <f t="shared" si="590"/>
        <v>0</v>
      </c>
      <c r="DH76" s="198" t="str">
        <f t="shared" si="591"/>
        <v>-</v>
      </c>
      <c r="DI76" s="198" t="str">
        <f t="shared" si="592"/>
        <v>-</v>
      </c>
      <c r="DJ76" s="198">
        <f t="shared" si="593"/>
        <v>0</v>
      </c>
      <c r="DK76" s="198">
        <f t="shared" si="593"/>
        <v>189</v>
      </c>
      <c r="DL76" s="198">
        <f t="shared" si="593"/>
        <v>1647</v>
      </c>
      <c r="DM76" s="198">
        <f t="shared" si="593"/>
        <v>1086</v>
      </c>
      <c r="DN76" s="198">
        <f t="shared" si="593"/>
        <v>105</v>
      </c>
      <c r="DO76" s="198">
        <f t="shared" si="593"/>
        <v>918</v>
      </c>
      <c r="DP76" s="198">
        <f t="shared" si="593"/>
        <v>8108793</v>
      </c>
      <c r="DQ76" s="198">
        <f t="shared" si="594"/>
        <v>4923</v>
      </c>
      <c r="DR76" s="198">
        <f t="shared" si="595"/>
        <v>9963</v>
      </c>
      <c r="DS76" s="198">
        <f t="shared" si="596"/>
        <v>5896707</v>
      </c>
      <c r="DT76" s="198">
        <f t="shared" si="597"/>
        <v>5430</v>
      </c>
      <c r="DU76" s="198">
        <f t="shared" si="598"/>
        <v>11410</v>
      </c>
      <c r="DV76" s="198">
        <f t="shared" si="599"/>
        <v>662237</v>
      </c>
      <c r="DW76" s="198">
        <f t="shared" si="600"/>
        <v>6307</v>
      </c>
      <c r="DX76" s="198">
        <f t="shared" si="601"/>
        <v>13538</v>
      </c>
      <c r="DY76" s="198">
        <f t="shared" si="602"/>
        <v>6360335</v>
      </c>
      <c r="DZ76" s="198">
        <f t="shared" si="603"/>
        <v>6928</v>
      </c>
      <c r="EA76" s="198">
        <f t="shared" si="604"/>
        <v>15933</v>
      </c>
      <c r="EB76" s="202"/>
      <c r="EC76" s="198">
        <f t="shared" si="605"/>
        <v>4</v>
      </c>
      <c r="ED76" s="199">
        <f t="shared" si="611"/>
        <v>2018</v>
      </c>
      <c r="EE76" s="200">
        <f t="shared" si="612"/>
        <v>43191</v>
      </c>
      <c r="EF76" s="196">
        <f t="shared" si="613"/>
        <v>30</v>
      </c>
      <c r="EG76" s="195"/>
      <c r="EH76" s="198">
        <f t="shared" si="606"/>
        <v>97763</v>
      </c>
      <c r="EI76" s="198">
        <f t="shared" si="606"/>
        <v>0</v>
      </c>
      <c r="EJ76" s="198">
        <f t="shared" si="606"/>
        <v>6941173</v>
      </c>
      <c r="EK76" s="198">
        <f t="shared" si="606"/>
        <v>12904716</v>
      </c>
      <c r="EL76" s="198">
        <f t="shared" si="606"/>
        <v>7361424</v>
      </c>
      <c r="EM76" s="198">
        <f t="shared" si="606"/>
        <v>8830650</v>
      </c>
      <c r="EN76" s="198">
        <f t="shared" si="606"/>
        <v>141946950</v>
      </c>
      <c r="EO76" s="198">
        <f t="shared" si="606"/>
        <v>179248314</v>
      </c>
      <c r="EP76" s="198">
        <f t="shared" si="606"/>
        <v>42215400</v>
      </c>
      <c r="EQ76" s="198">
        <f t="shared" si="606"/>
        <v>0</v>
      </c>
      <c r="ER76" s="198">
        <f t="shared" si="607"/>
        <v>0</v>
      </c>
      <c r="ES76" s="198">
        <f t="shared" si="607"/>
        <v>0</v>
      </c>
      <c r="ET76" s="198">
        <f t="shared" si="607"/>
        <v>0</v>
      </c>
      <c r="EU76" s="198">
        <f t="shared" si="607"/>
        <v>0</v>
      </c>
      <c r="EV76" s="198">
        <f t="shared" si="607"/>
        <v>0</v>
      </c>
      <c r="EW76" s="198">
        <f t="shared" si="607"/>
        <v>0</v>
      </c>
      <c r="EX76" s="198">
        <f t="shared" si="607"/>
        <v>0</v>
      </c>
      <c r="EY76" s="198">
        <f t="shared" si="607"/>
        <v>0</v>
      </c>
      <c r="EZ76" s="198">
        <f t="shared" si="607"/>
        <v>0</v>
      </c>
      <c r="FA76" s="198">
        <f t="shared" si="607"/>
        <v>0</v>
      </c>
      <c r="FB76" s="198">
        <f t="shared" si="608"/>
        <v>0</v>
      </c>
      <c r="FC76" s="198">
        <f t="shared" si="608"/>
        <v>388914</v>
      </c>
      <c r="FD76" s="198">
        <f t="shared" si="608"/>
        <v>16409061</v>
      </c>
      <c r="FE76" s="198">
        <f t="shared" si="608"/>
        <v>12391260</v>
      </c>
      <c r="FF76" s="198">
        <f t="shared" si="608"/>
        <v>1421490</v>
      </c>
      <c r="FG76" s="198">
        <f t="shared" si="608"/>
        <v>14626494</v>
      </c>
      <c r="FH76" s="191"/>
      <c r="FI76" s="256"/>
      <c r="FJ76" s="256"/>
      <c r="FK76" s="256"/>
      <c r="FL76" s="256"/>
      <c r="FM76" s="256"/>
    </row>
    <row r="77" spans="1:169" s="257" customFormat="1" x14ac:dyDescent="0.2">
      <c r="A77" s="263" t="str">
        <f t="shared" si="609"/>
        <v>2018-19MAYY62</v>
      </c>
      <c r="B77" s="257" t="str">
        <f t="shared" si="610"/>
        <v>2018-19</v>
      </c>
      <c r="C77" s="257" t="s">
        <v>812</v>
      </c>
      <c r="D77" s="264" t="str">
        <f t="shared" ref="D77:E77" si="621">D76</f>
        <v>Y62</v>
      </c>
      <c r="E77" s="264" t="str">
        <f t="shared" si="621"/>
        <v>North West</v>
      </c>
      <c r="F77" s="264" t="str">
        <f t="shared" si="531"/>
        <v>Y62</v>
      </c>
      <c r="H77" s="198">
        <f t="shared" si="532"/>
        <v>141290</v>
      </c>
      <c r="I77" s="198">
        <f t="shared" si="532"/>
        <v>109402</v>
      </c>
      <c r="J77" s="198">
        <f t="shared" si="532"/>
        <v>1839366</v>
      </c>
      <c r="K77" s="198">
        <f t="shared" si="533"/>
        <v>17</v>
      </c>
      <c r="L77" s="198">
        <f t="shared" si="534"/>
        <v>1</v>
      </c>
      <c r="M77" s="198">
        <f t="shared" si="535"/>
        <v>0</v>
      </c>
      <c r="N77" s="198">
        <f t="shared" si="536"/>
        <v>93</v>
      </c>
      <c r="O77" s="198">
        <f t="shared" si="537"/>
        <v>147</v>
      </c>
      <c r="P77" s="198" t="s">
        <v>717</v>
      </c>
      <c r="Q77" s="198">
        <f t="shared" si="538"/>
        <v>0</v>
      </c>
      <c r="R77" s="198">
        <f t="shared" si="538"/>
        <v>0</v>
      </c>
      <c r="S77" s="198">
        <f t="shared" si="538"/>
        <v>0</v>
      </c>
      <c r="T77" s="198">
        <f t="shared" si="538"/>
        <v>94996</v>
      </c>
      <c r="U77" s="198">
        <f t="shared" si="538"/>
        <v>9688</v>
      </c>
      <c r="V77" s="198">
        <f t="shared" si="538"/>
        <v>7272</v>
      </c>
      <c r="W77" s="198">
        <f t="shared" si="538"/>
        <v>48657</v>
      </c>
      <c r="X77" s="198">
        <f t="shared" si="538"/>
        <v>23023</v>
      </c>
      <c r="Y77" s="198">
        <f t="shared" si="538"/>
        <v>4169</v>
      </c>
      <c r="Z77" s="198">
        <f t="shared" si="538"/>
        <v>4748135</v>
      </c>
      <c r="AA77" s="198">
        <f t="shared" si="539"/>
        <v>490</v>
      </c>
      <c r="AB77" s="198">
        <f t="shared" si="540"/>
        <v>831</v>
      </c>
      <c r="AC77" s="198">
        <f t="shared" si="541"/>
        <v>5559411</v>
      </c>
      <c r="AD77" s="198">
        <f t="shared" si="542"/>
        <v>764</v>
      </c>
      <c r="AE77" s="198">
        <f t="shared" si="543"/>
        <v>1318</v>
      </c>
      <c r="AF77" s="198">
        <f t="shared" si="544"/>
        <v>72293779</v>
      </c>
      <c r="AG77" s="198">
        <f t="shared" si="545"/>
        <v>1486</v>
      </c>
      <c r="AH77" s="198">
        <f t="shared" si="546"/>
        <v>3285</v>
      </c>
      <c r="AI77" s="198">
        <f t="shared" si="547"/>
        <v>92103937</v>
      </c>
      <c r="AJ77" s="198">
        <f t="shared" si="548"/>
        <v>4001</v>
      </c>
      <c r="AK77" s="198">
        <f t="shared" si="549"/>
        <v>9531</v>
      </c>
      <c r="AL77" s="198">
        <f t="shared" si="550"/>
        <v>23621017</v>
      </c>
      <c r="AM77" s="198">
        <f t="shared" si="551"/>
        <v>5666</v>
      </c>
      <c r="AN77" s="198">
        <f t="shared" si="552"/>
        <v>11208</v>
      </c>
      <c r="AO77" s="198">
        <f t="shared" si="553"/>
        <v>4606</v>
      </c>
      <c r="AP77" s="198">
        <f t="shared" si="553"/>
        <v>446</v>
      </c>
      <c r="AQ77" s="198">
        <f t="shared" si="553"/>
        <v>2295</v>
      </c>
      <c r="AR77" s="198">
        <f t="shared" si="553"/>
        <v>5855</v>
      </c>
      <c r="AS77" s="198">
        <f t="shared" si="553"/>
        <v>351</v>
      </c>
      <c r="AT77" s="198">
        <f t="shared" si="553"/>
        <v>1514</v>
      </c>
      <c r="AU77" s="198">
        <f t="shared" si="553"/>
        <v>94</v>
      </c>
      <c r="AV77" s="198">
        <f t="shared" si="553"/>
        <v>60809</v>
      </c>
      <c r="AW77" s="198">
        <f t="shared" si="553"/>
        <v>6262</v>
      </c>
      <c r="AX77" s="198">
        <f t="shared" si="553"/>
        <v>23319</v>
      </c>
      <c r="AY77" s="198">
        <f t="shared" si="554"/>
        <v>90390</v>
      </c>
      <c r="AZ77" s="198">
        <f t="shared" si="554"/>
        <v>19007</v>
      </c>
      <c r="BA77" s="198">
        <f t="shared" si="554"/>
        <v>16331</v>
      </c>
      <c r="BB77" s="198">
        <f t="shared" si="554"/>
        <v>14033</v>
      </c>
      <c r="BC77" s="198">
        <f t="shared" si="554"/>
        <v>12257</v>
      </c>
      <c r="BD77" s="198">
        <f t="shared" si="554"/>
        <v>62387</v>
      </c>
      <c r="BE77" s="198">
        <f t="shared" si="554"/>
        <v>52741</v>
      </c>
      <c r="BF77" s="198">
        <f t="shared" si="554"/>
        <v>32039</v>
      </c>
      <c r="BG77" s="198">
        <f t="shared" si="554"/>
        <v>25161</v>
      </c>
      <c r="BH77" s="198">
        <f t="shared" si="554"/>
        <v>5382</v>
      </c>
      <c r="BI77" s="198">
        <f t="shared" si="554"/>
        <v>4477</v>
      </c>
      <c r="BJ77" s="198">
        <f t="shared" si="554"/>
        <v>0</v>
      </c>
      <c r="BK77" s="198">
        <f t="shared" si="554"/>
        <v>0</v>
      </c>
      <c r="BL77" s="198" t="str">
        <f t="shared" si="555"/>
        <v>-</v>
      </c>
      <c r="BM77" s="198" t="str">
        <f t="shared" si="556"/>
        <v>-</v>
      </c>
      <c r="BN77" s="198">
        <f t="shared" si="557"/>
        <v>0</v>
      </c>
      <c r="BO77" s="198">
        <f t="shared" si="557"/>
        <v>0</v>
      </c>
      <c r="BP77" s="198" t="str">
        <f t="shared" si="558"/>
        <v>-</v>
      </c>
      <c r="BQ77" s="198" t="str">
        <f t="shared" si="559"/>
        <v>-</v>
      </c>
      <c r="BR77" s="198">
        <f t="shared" si="560"/>
        <v>0</v>
      </c>
      <c r="BS77" s="198">
        <f t="shared" si="560"/>
        <v>0</v>
      </c>
      <c r="BT77" s="198" t="str">
        <f t="shared" si="561"/>
        <v>-</v>
      </c>
      <c r="BU77" s="198" t="str">
        <f t="shared" si="562"/>
        <v>-</v>
      </c>
      <c r="BV77" s="198">
        <f t="shared" si="563"/>
        <v>0</v>
      </c>
      <c r="BW77" s="198">
        <f t="shared" si="563"/>
        <v>0</v>
      </c>
      <c r="BX77" s="198" t="str">
        <f t="shared" si="564"/>
        <v>-</v>
      </c>
      <c r="BY77" s="198" t="str">
        <f t="shared" si="565"/>
        <v>-</v>
      </c>
      <c r="BZ77" s="198">
        <f t="shared" si="566"/>
        <v>0</v>
      </c>
      <c r="CA77" s="198">
        <f t="shared" si="566"/>
        <v>0</v>
      </c>
      <c r="CB77" s="198" t="str">
        <f t="shared" si="567"/>
        <v>-</v>
      </c>
      <c r="CC77" s="198" t="str">
        <f t="shared" si="568"/>
        <v>-</v>
      </c>
      <c r="CD77" s="198">
        <f t="shared" si="569"/>
        <v>0</v>
      </c>
      <c r="CE77" s="198">
        <f t="shared" si="569"/>
        <v>0</v>
      </c>
      <c r="CF77" s="198" t="str">
        <f t="shared" si="570"/>
        <v>-</v>
      </c>
      <c r="CG77" s="198" t="str">
        <f t="shared" si="571"/>
        <v>-</v>
      </c>
      <c r="CH77" s="198">
        <f t="shared" si="572"/>
        <v>0</v>
      </c>
      <c r="CI77" s="198">
        <f t="shared" si="572"/>
        <v>0</v>
      </c>
      <c r="CJ77" s="198" t="str">
        <f t="shared" si="573"/>
        <v>-</v>
      </c>
      <c r="CK77" s="198" t="str">
        <f t="shared" si="574"/>
        <v>-</v>
      </c>
      <c r="CL77" s="198">
        <f t="shared" si="575"/>
        <v>0</v>
      </c>
      <c r="CM77" s="198">
        <f t="shared" si="575"/>
        <v>0</v>
      </c>
      <c r="CN77" s="198" t="str">
        <f t="shared" si="576"/>
        <v>-</v>
      </c>
      <c r="CO77" s="198" t="str">
        <f t="shared" si="577"/>
        <v>-</v>
      </c>
      <c r="CP77" s="198">
        <f t="shared" si="578"/>
        <v>0</v>
      </c>
      <c r="CQ77" s="198">
        <f t="shared" si="578"/>
        <v>0</v>
      </c>
      <c r="CR77" s="198" t="str">
        <f t="shared" si="579"/>
        <v>-</v>
      </c>
      <c r="CS77" s="198" t="str">
        <f t="shared" si="580"/>
        <v>-</v>
      </c>
      <c r="CT77" s="198">
        <f t="shared" si="581"/>
        <v>0</v>
      </c>
      <c r="CU77" s="198">
        <f t="shared" si="581"/>
        <v>0</v>
      </c>
      <c r="CV77" s="198" t="str">
        <f t="shared" si="582"/>
        <v>-</v>
      </c>
      <c r="CW77" s="198" t="str">
        <f t="shared" si="583"/>
        <v>-</v>
      </c>
      <c r="CX77" s="198">
        <f t="shared" si="584"/>
        <v>0</v>
      </c>
      <c r="CY77" s="198">
        <f t="shared" si="584"/>
        <v>0</v>
      </c>
      <c r="CZ77" s="198" t="str">
        <f t="shared" si="585"/>
        <v>-</v>
      </c>
      <c r="DA77" s="198" t="str">
        <f t="shared" si="586"/>
        <v>-</v>
      </c>
      <c r="DB77" s="198">
        <f t="shared" si="587"/>
        <v>3835</v>
      </c>
      <c r="DC77" s="198">
        <f t="shared" si="587"/>
        <v>220402</v>
      </c>
      <c r="DD77" s="198">
        <f t="shared" si="588"/>
        <v>57</v>
      </c>
      <c r="DE77" s="198">
        <f t="shared" si="589"/>
        <v>118</v>
      </c>
      <c r="DF77" s="198">
        <f t="shared" si="590"/>
        <v>0</v>
      </c>
      <c r="DG77" s="198">
        <f t="shared" si="590"/>
        <v>0</v>
      </c>
      <c r="DH77" s="198" t="str">
        <f t="shared" si="591"/>
        <v>-</v>
      </c>
      <c r="DI77" s="198" t="str">
        <f t="shared" si="592"/>
        <v>-</v>
      </c>
      <c r="DJ77" s="198">
        <f t="shared" si="593"/>
        <v>0</v>
      </c>
      <c r="DK77" s="198">
        <f t="shared" si="593"/>
        <v>251</v>
      </c>
      <c r="DL77" s="198">
        <f t="shared" si="593"/>
        <v>1702</v>
      </c>
      <c r="DM77" s="198">
        <f t="shared" si="593"/>
        <v>1137</v>
      </c>
      <c r="DN77" s="198">
        <f t="shared" si="593"/>
        <v>85</v>
      </c>
      <c r="DO77" s="198">
        <f t="shared" si="593"/>
        <v>929</v>
      </c>
      <c r="DP77" s="198">
        <f t="shared" si="593"/>
        <v>9411483</v>
      </c>
      <c r="DQ77" s="198">
        <f t="shared" si="594"/>
        <v>5530</v>
      </c>
      <c r="DR77" s="198">
        <f t="shared" si="595"/>
        <v>11804</v>
      </c>
      <c r="DS77" s="198">
        <f t="shared" si="596"/>
        <v>6863242</v>
      </c>
      <c r="DT77" s="198">
        <f t="shared" si="597"/>
        <v>6036</v>
      </c>
      <c r="DU77" s="198">
        <f t="shared" si="598"/>
        <v>13124</v>
      </c>
      <c r="DV77" s="198">
        <f t="shared" si="599"/>
        <v>607955</v>
      </c>
      <c r="DW77" s="198">
        <f t="shared" si="600"/>
        <v>7152</v>
      </c>
      <c r="DX77" s="198">
        <f t="shared" si="601"/>
        <v>14288</v>
      </c>
      <c r="DY77" s="198">
        <f t="shared" si="602"/>
        <v>7662855</v>
      </c>
      <c r="DZ77" s="198">
        <f t="shared" si="603"/>
        <v>8248</v>
      </c>
      <c r="EA77" s="198">
        <f t="shared" si="604"/>
        <v>18450</v>
      </c>
      <c r="EB77" s="202"/>
      <c r="EC77" s="198">
        <f t="shared" si="605"/>
        <v>5</v>
      </c>
      <c r="ED77" s="199">
        <f t="shared" si="611"/>
        <v>2018</v>
      </c>
      <c r="EE77" s="200">
        <f t="shared" si="612"/>
        <v>43221</v>
      </c>
      <c r="EF77" s="196">
        <f t="shared" si="613"/>
        <v>31</v>
      </c>
      <c r="EG77" s="195"/>
      <c r="EH77" s="198">
        <f t="shared" si="606"/>
        <v>109402</v>
      </c>
      <c r="EI77" s="198">
        <f t="shared" si="606"/>
        <v>0</v>
      </c>
      <c r="EJ77" s="198">
        <f t="shared" si="606"/>
        <v>10174386</v>
      </c>
      <c r="EK77" s="198">
        <f t="shared" si="606"/>
        <v>16082094</v>
      </c>
      <c r="EL77" s="198">
        <f t="shared" si="606"/>
        <v>8050728</v>
      </c>
      <c r="EM77" s="198">
        <f t="shared" si="606"/>
        <v>9584496</v>
      </c>
      <c r="EN77" s="198">
        <f t="shared" si="606"/>
        <v>159838245</v>
      </c>
      <c r="EO77" s="198">
        <f t="shared" si="606"/>
        <v>219432213</v>
      </c>
      <c r="EP77" s="198">
        <f t="shared" si="606"/>
        <v>46726152</v>
      </c>
      <c r="EQ77" s="198">
        <f t="shared" si="606"/>
        <v>0</v>
      </c>
      <c r="ER77" s="198">
        <f t="shared" si="607"/>
        <v>0</v>
      </c>
      <c r="ES77" s="198">
        <f t="shared" si="607"/>
        <v>0</v>
      </c>
      <c r="ET77" s="198">
        <f t="shared" si="607"/>
        <v>0</v>
      </c>
      <c r="EU77" s="198">
        <f t="shared" si="607"/>
        <v>0</v>
      </c>
      <c r="EV77" s="198">
        <f t="shared" si="607"/>
        <v>0</v>
      </c>
      <c r="EW77" s="198">
        <f t="shared" si="607"/>
        <v>0</v>
      </c>
      <c r="EX77" s="198">
        <f t="shared" si="607"/>
        <v>0</v>
      </c>
      <c r="EY77" s="198">
        <f t="shared" si="607"/>
        <v>0</v>
      </c>
      <c r="EZ77" s="198">
        <f t="shared" si="607"/>
        <v>0</v>
      </c>
      <c r="FA77" s="198">
        <f t="shared" si="607"/>
        <v>0</v>
      </c>
      <c r="FB77" s="198">
        <f t="shared" si="608"/>
        <v>0</v>
      </c>
      <c r="FC77" s="198">
        <f t="shared" si="608"/>
        <v>452530</v>
      </c>
      <c r="FD77" s="198">
        <f t="shared" si="608"/>
        <v>20090408</v>
      </c>
      <c r="FE77" s="198">
        <f t="shared" si="608"/>
        <v>14921988</v>
      </c>
      <c r="FF77" s="198">
        <f t="shared" si="608"/>
        <v>1214480</v>
      </c>
      <c r="FG77" s="198">
        <f t="shared" si="608"/>
        <v>17140050</v>
      </c>
      <c r="FH77" s="191"/>
      <c r="FI77" s="256"/>
      <c r="FJ77" s="256"/>
      <c r="FK77" s="256"/>
      <c r="FL77" s="256"/>
      <c r="FM77" s="256"/>
    </row>
    <row r="78" spans="1:169" s="257" customFormat="1" x14ac:dyDescent="0.2">
      <c r="A78" s="263" t="str">
        <f t="shared" si="609"/>
        <v>2018-19JUNEY62</v>
      </c>
      <c r="B78" s="257" t="str">
        <f t="shared" si="610"/>
        <v>2018-19</v>
      </c>
      <c r="C78" s="257" t="s">
        <v>822</v>
      </c>
      <c r="D78" s="264" t="str">
        <f t="shared" ref="D78:E78" si="622">D77</f>
        <v>Y62</v>
      </c>
      <c r="E78" s="264" t="str">
        <f t="shared" si="622"/>
        <v>North West</v>
      </c>
      <c r="F78" s="264" t="str">
        <f t="shared" si="531"/>
        <v>Y62</v>
      </c>
      <c r="H78" s="198">
        <f t="shared" si="532"/>
        <v>134928</v>
      </c>
      <c r="I78" s="198">
        <f t="shared" si="532"/>
        <v>105700</v>
      </c>
      <c r="J78" s="198">
        <f t="shared" si="532"/>
        <v>2085480</v>
      </c>
      <c r="K78" s="198">
        <f t="shared" si="533"/>
        <v>20</v>
      </c>
      <c r="L78" s="198">
        <f t="shared" si="534"/>
        <v>1</v>
      </c>
      <c r="M78" s="198">
        <f t="shared" si="535"/>
        <v>0</v>
      </c>
      <c r="N78" s="198">
        <f t="shared" si="536"/>
        <v>99</v>
      </c>
      <c r="O78" s="198">
        <f t="shared" si="537"/>
        <v>149</v>
      </c>
      <c r="P78" s="198" t="s">
        <v>717</v>
      </c>
      <c r="Q78" s="198">
        <f t="shared" ref="Q78:Z87" si="623">SUMIFS(Q$255:Q$1524,$B$255:$B$1524,$B78,$C$255:$C$1524,$C78,$D$255:$D$1524,$D78)</f>
        <v>0</v>
      </c>
      <c r="R78" s="198">
        <f t="shared" si="623"/>
        <v>0</v>
      </c>
      <c r="S78" s="198">
        <f t="shared" si="623"/>
        <v>0</v>
      </c>
      <c r="T78" s="198">
        <f t="shared" si="623"/>
        <v>91875</v>
      </c>
      <c r="U78" s="198">
        <f t="shared" si="623"/>
        <v>9355</v>
      </c>
      <c r="V78" s="198">
        <f t="shared" si="623"/>
        <v>6899</v>
      </c>
      <c r="W78" s="198">
        <f t="shared" si="623"/>
        <v>46984</v>
      </c>
      <c r="X78" s="198">
        <f t="shared" si="623"/>
        <v>21923</v>
      </c>
      <c r="Y78" s="198">
        <f t="shared" si="623"/>
        <v>4043</v>
      </c>
      <c r="Z78" s="198">
        <f t="shared" si="623"/>
        <v>4660154</v>
      </c>
      <c r="AA78" s="198">
        <f t="shared" si="539"/>
        <v>498</v>
      </c>
      <c r="AB78" s="198">
        <f t="shared" si="540"/>
        <v>851</v>
      </c>
      <c r="AC78" s="198">
        <f t="shared" si="541"/>
        <v>5119202</v>
      </c>
      <c r="AD78" s="198">
        <f t="shared" si="542"/>
        <v>742</v>
      </c>
      <c r="AE78" s="198">
        <f t="shared" si="543"/>
        <v>1285</v>
      </c>
      <c r="AF78" s="198">
        <f t="shared" si="544"/>
        <v>65527624</v>
      </c>
      <c r="AG78" s="198">
        <f t="shared" si="545"/>
        <v>1395</v>
      </c>
      <c r="AH78" s="198">
        <f t="shared" si="546"/>
        <v>3085</v>
      </c>
      <c r="AI78" s="198">
        <f t="shared" si="547"/>
        <v>82187863</v>
      </c>
      <c r="AJ78" s="198">
        <f t="shared" si="548"/>
        <v>3749</v>
      </c>
      <c r="AK78" s="198">
        <f t="shared" si="549"/>
        <v>8856</v>
      </c>
      <c r="AL78" s="198">
        <f t="shared" si="550"/>
        <v>22185722</v>
      </c>
      <c r="AM78" s="198">
        <f t="shared" si="551"/>
        <v>5487</v>
      </c>
      <c r="AN78" s="198">
        <f t="shared" si="552"/>
        <v>10952</v>
      </c>
      <c r="AO78" s="198">
        <f t="shared" ref="AO78:AX87" si="624">SUMIFS(AO$255:AO$1524,$B$255:$B$1524,$B78,$C$255:$C$1524,$C78,$D$255:$D$1524,$D78)</f>
        <v>4701</v>
      </c>
      <c r="AP78" s="198">
        <f t="shared" si="624"/>
        <v>395</v>
      </c>
      <c r="AQ78" s="198">
        <f t="shared" si="624"/>
        <v>2445</v>
      </c>
      <c r="AR78" s="198">
        <f t="shared" si="624"/>
        <v>5539</v>
      </c>
      <c r="AS78" s="198">
        <f t="shared" si="624"/>
        <v>314</v>
      </c>
      <c r="AT78" s="198">
        <f t="shared" si="624"/>
        <v>1547</v>
      </c>
      <c r="AU78" s="198">
        <f t="shared" si="624"/>
        <v>30</v>
      </c>
      <c r="AV78" s="198">
        <f t="shared" si="624"/>
        <v>57656</v>
      </c>
      <c r="AW78" s="198">
        <f t="shared" si="624"/>
        <v>6210</v>
      </c>
      <c r="AX78" s="198">
        <f t="shared" si="624"/>
        <v>23308</v>
      </c>
      <c r="AY78" s="198">
        <f t="shared" ref="AY78:BK87" si="625">SUMIFS(AY$255:AY$1524,$B$255:$B$1524,$B78,$C$255:$C$1524,$C78,$D$255:$D$1524,$D78)</f>
        <v>87174</v>
      </c>
      <c r="AZ78" s="198">
        <f t="shared" si="625"/>
        <v>17680</v>
      </c>
      <c r="BA78" s="198">
        <f t="shared" si="625"/>
        <v>15245</v>
      </c>
      <c r="BB78" s="198">
        <f t="shared" si="625"/>
        <v>12881</v>
      </c>
      <c r="BC78" s="198">
        <f t="shared" si="625"/>
        <v>11267</v>
      </c>
      <c r="BD78" s="198">
        <f t="shared" si="625"/>
        <v>59342</v>
      </c>
      <c r="BE78" s="198">
        <f t="shared" si="625"/>
        <v>50651</v>
      </c>
      <c r="BF78" s="198">
        <f t="shared" si="625"/>
        <v>30035</v>
      </c>
      <c r="BG78" s="198">
        <f t="shared" si="625"/>
        <v>23760</v>
      </c>
      <c r="BH78" s="198">
        <f t="shared" si="625"/>
        <v>5173</v>
      </c>
      <c r="BI78" s="198">
        <f t="shared" si="625"/>
        <v>4356</v>
      </c>
      <c r="BJ78" s="198">
        <f t="shared" si="625"/>
        <v>0</v>
      </c>
      <c r="BK78" s="198">
        <f t="shared" si="625"/>
        <v>0</v>
      </c>
      <c r="BL78" s="198" t="str">
        <f t="shared" si="555"/>
        <v>-</v>
      </c>
      <c r="BM78" s="198" t="str">
        <f t="shared" si="556"/>
        <v>-</v>
      </c>
      <c r="BN78" s="198">
        <f t="shared" si="557"/>
        <v>0</v>
      </c>
      <c r="BO78" s="198">
        <f t="shared" si="557"/>
        <v>0</v>
      </c>
      <c r="BP78" s="198" t="str">
        <f t="shared" si="558"/>
        <v>-</v>
      </c>
      <c r="BQ78" s="198" t="str">
        <f t="shared" si="559"/>
        <v>-</v>
      </c>
      <c r="BR78" s="198">
        <f t="shared" si="560"/>
        <v>0</v>
      </c>
      <c r="BS78" s="198">
        <f t="shared" si="560"/>
        <v>0</v>
      </c>
      <c r="BT78" s="198" t="str">
        <f t="shared" si="561"/>
        <v>-</v>
      </c>
      <c r="BU78" s="198" t="str">
        <f t="shared" si="562"/>
        <v>-</v>
      </c>
      <c r="BV78" s="198">
        <f t="shared" si="563"/>
        <v>0</v>
      </c>
      <c r="BW78" s="198">
        <f t="shared" si="563"/>
        <v>0</v>
      </c>
      <c r="BX78" s="198" t="str">
        <f t="shared" si="564"/>
        <v>-</v>
      </c>
      <c r="BY78" s="198" t="str">
        <f t="shared" si="565"/>
        <v>-</v>
      </c>
      <c r="BZ78" s="198">
        <f t="shared" si="566"/>
        <v>0</v>
      </c>
      <c r="CA78" s="198">
        <f t="shared" si="566"/>
        <v>0</v>
      </c>
      <c r="CB78" s="198" t="str">
        <f t="shared" si="567"/>
        <v>-</v>
      </c>
      <c r="CC78" s="198" t="str">
        <f t="shared" si="568"/>
        <v>-</v>
      </c>
      <c r="CD78" s="198">
        <f t="shared" si="569"/>
        <v>0</v>
      </c>
      <c r="CE78" s="198">
        <f t="shared" si="569"/>
        <v>0</v>
      </c>
      <c r="CF78" s="198" t="str">
        <f t="shared" si="570"/>
        <v>-</v>
      </c>
      <c r="CG78" s="198" t="str">
        <f t="shared" si="571"/>
        <v>-</v>
      </c>
      <c r="CH78" s="198">
        <f t="shared" si="572"/>
        <v>0</v>
      </c>
      <c r="CI78" s="198">
        <f t="shared" si="572"/>
        <v>0</v>
      </c>
      <c r="CJ78" s="198" t="str">
        <f t="shared" si="573"/>
        <v>-</v>
      </c>
      <c r="CK78" s="198" t="str">
        <f t="shared" si="574"/>
        <v>-</v>
      </c>
      <c r="CL78" s="198">
        <f t="shared" si="575"/>
        <v>0</v>
      </c>
      <c r="CM78" s="198">
        <f t="shared" si="575"/>
        <v>0</v>
      </c>
      <c r="CN78" s="198" t="str">
        <f t="shared" si="576"/>
        <v>-</v>
      </c>
      <c r="CO78" s="198" t="str">
        <f t="shared" si="577"/>
        <v>-</v>
      </c>
      <c r="CP78" s="198">
        <f t="shared" si="578"/>
        <v>0</v>
      </c>
      <c r="CQ78" s="198">
        <f t="shared" si="578"/>
        <v>0</v>
      </c>
      <c r="CR78" s="198" t="str">
        <f t="shared" si="579"/>
        <v>-</v>
      </c>
      <c r="CS78" s="198" t="str">
        <f t="shared" si="580"/>
        <v>-</v>
      </c>
      <c r="CT78" s="198">
        <f t="shared" si="581"/>
        <v>0</v>
      </c>
      <c r="CU78" s="198">
        <f t="shared" si="581"/>
        <v>0</v>
      </c>
      <c r="CV78" s="198" t="str">
        <f t="shared" si="582"/>
        <v>-</v>
      </c>
      <c r="CW78" s="198" t="str">
        <f t="shared" si="583"/>
        <v>-</v>
      </c>
      <c r="CX78" s="198">
        <f t="shared" si="584"/>
        <v>0</v>
      </c>
      <c r="CY78" s="198">
        <f t="shared" si="584"/>
        <v>0</v>
      </c>
      <c r="CZ78" s="198" t="str">
        <f t="shared" si="585"/>
        <v>-</v>
      </c>
      <c r="DA78" s="198" t="str">
        <f t="shared" si="586"/>
        <v>-</v>
      </c>
      <c r="DB78" s="198">
        <f t="shared" si="587"/>
        <v>4082</v>
      </c>
      <c r="DC78" s="198">
        <f t="shared" si="587"/>
        <v>231453</v>
      </c>
      <c r="DD78" s="198">
        <f t="shared" si="588"/>
        <v>57</v>
      </c>
      <c r="DE78" s="198">
        <f t="shared" si="589"/>
        <v>120</v>
      </c>
      <c r="DF78" s="198">
        <f t="shared" si="590"/>
        <v>0</v>
      </c>
      <c r="DG78" s="198">
        <f t="shared" si="590"/>
        <v>0</v>
      </c>
      <c r="DH78" s="198" t="str">
        <f t="shared" si="591"/>
        <v>-</v>
      </c>
      <c r="DI78" s="198" t="str">
        <f t="shared" si="592"/>
        <v>-</v>
      </c>
      <c r="DJ78" s="198">
        <f t="shared" ref="DJ78:DP87" si="626">SUMIFS(DJ$255:DJ$1524,$B$255:$B$1524,$B78,$C$255:$C$1524,$C78,$D$255:$D$1524,$D78)</f>
        <v>0</v>
      </c>
      <c r="DK78" s="198">
        <f t="shared" si="626"/>
        <v>258</v>
      </c>
      <c r="DL78" s="198">
        <f t="shared" si="626"/>
        <v>1655</v>
      </c>
      <c r="DM78" s="198">
        <f t="shared" si="626"/>
        <v>1123</v>
      </c>
      <c r="DN78" s="198">
        <f t="shared" si="626"/>
        <v>95</v>
      </c>
      <c r="DO78" s="198">
        <f t="shared" si="626"/>
        <v>948</v>
      </c>
      <c r="DP78" s="198">
        <f t="shared" si="626"/>
        <v>8322450</v>
      </c>
      <c r="DQ78" s="198">
        <f t="shared" si="594"/>
        <v>5029</v>
      </c>
      <c r="DR78" s="198">
        <f t="shared" si="595"/>
        <v>10628</v>
      </c>
      <c r="DS78" s="198">
        <f t="shared" si="596"/>
        <v>6674934</v>
      </c>
      <c r="DT78" s="198">
        <f t="shared" si="597"/>
        <v>5944</v>
      </c>
      <c r="DU78" s="198">
        <f t="shared" si="598"/>
        <v>12657</v>
      </c>
      <c r="DV78" s="198">
        <f t="shared" si="599"/>
        <v>718177</v>
      </c>
      <c r="DW78" s="198">
        <f t="shared" si="600"/>
        <v>7560</v>
      </c>
      <c r="DX78" s="198">
        <f t="shared" si="601"/>
        <v>16849</v>
      </c>
      <c r="DY78" s="198">
        <f t="shared" si="602"/>
        <v>7235952</v>
      </c>
      <c r="DZ78" s="198">
        <f t="shared" si="603"/>
        <v>7633</v>
      </c>
      <c r="EA78" s="198">
        <f t="shared" si="604"/>
        <v>17710</v>
      </c>
      <c r="EB78" s="202"/>
      <c r="EC78" s="198">
        <f t="shared" si="605"/>
        <v>6</v>
      </c>
      <c r="ED78" s="199">
        <f t="shared" si="611"/>
        <v>2018</v>
      </c>
      <c r="EE78" s="200">
        <f t="shared" si="612"/>
        <v>43252</v>
      </c>
      <c r="EF78" s="196">
        <f t="shared" si="613"/>
        <v>30</v>
      </c>
      <c r="EG78" s="195"/>
      <c r="EH78" s="198">
        <f t="shared" ref="EH78:EQ87" si="627">SUMIFS(EH$255:EH$1524,$B$255:$B$1524,$B78,$C$255:$C$1524,$C78,$D$255:$D$1524,$D78)</f>
        <v>105700</v>
      </c>
      <c r="EI78" s="198">
        <f t="shared" si="627"/>
        <v>0</v>
      </c>
      <c r="EJ78" s="198">
        <f t="shared" si="627"/>
        <v>10464300</v>
      </c>
      <c r="EK78" s="198">
        <f t="shared" si="627"/>
        <v>15749300</v>
      </c>
      <c r="EL78" s="198">
        <f t="shared" si="627"/>
        <v>7961105</v>
      </c>
      <c r="EM78" s="198">
        <f t="shared" si="627"/>
        <v>8865215</v>
      </c>
      <c r="EN78" s="198">
        <f t="shared" si="627"/>
        <v>144945640</v>
      </c>
      <c r="EO78" s="198">
        <f t="shared" si="627"/>
        <v>194150088</v>
      </c>
      <c r="EP78" s="198">
        <f t="shared" si="627"/>
        <v>44278936</v>
      </c>
      <c r="EQ78" s="198">
        <f t="shared" si="627"/>
        <v>0</v>
      </c>
      <c r="ER78" s="198">
        <f t="shared" ref="ER78:FA87" si="628">SUMIFS(ER$255:ER$1524,$B$255:$B$1524,$B78,$C$255:$C$1524,$C78,$D$255:$D$1524,$D78)</f>
        <v>0</v>
      </c>
      <c r="ES78" s="198">
        <f t="shared" si="628"/>
        <v>0</v>
      </c>
      <c r="ET78" s="198">
        <f t="shared" si="628"/>
        <v>0</v>
      </c>
      <c r="EU78" s="198">
        <f t="shared" si="628"/>
        <v>0</v>
      </c>
      <c r="EV78" s="198">
        <f t="shared" si="628"/>
        <v>0</v>
      </c>
      <c r="EW78" s="198">
        <f t="shared" si="628"/>
        <v>0</v>
      </c>
      <c r="EX78" s="198">
        <f t="shared" si="628"/>
        <v>0</v>
      </c>
      <c r="EY78" s="198">
        <f t="shared" si="628"/>
        <v>0</v>
      </c>
      <c r="EZ78" s="198">
        <f t="shared" si="628"/>
        <v>0</v>
      </c>
      <c r="FA78" s="198">
        <f t="shared" si="628"/>
        <v>0</v>
      </c>
      <c r="FB78" s="198">
        <f t="shared" ref="FB78:FG87" si="629">SUMIFS(FB$255:FB$1524,$B$255:$B$1524,$B78,$C$255:$C$1524,$C78,$D$255:$D$1524,$D78)</f>
        <v>0</v>
      </c>
      <c r="FC78" s="198">
        <f t="shared" si="629"/>
        <v>489840</v>
      </c>
      <c r="FD78" s="198">
        <f t="shared" si="629"/>
        <v>17589340</v>
      </c>
      <c r="FE78" s="198">
        <f t="shared" si="629"/>
        <v>14213811</v>
      </c>
      <c r="FF78" s="198">
        <f t="shared" si="629"/>
        <v>1600655</v>
      </c>
      <c r="FG78" s="198">
        <f t="shared" si="629"/>
        <v>16789080</v>
      </c>
      <c r="FH78" s="191"/>
      <c r="FI78" s="256"/>
      <c r="FJ78" s="256"/>
      <c r="FK78" s="256"/>
      <c r="FL78" s="256"/>
      <c r="FM78" s="256"/>
    </row>
    <row r="79" spans="1:169" s="257" customFormat="1" x14ac:dyDescent="0.2">
      <c r="A79" s="263" t="str">
        <f t="shared" si="609"/>
        <v>2018-19JULYY62</v>
      </c>
      <c r="B79" s="257" t="str">
        <f t="shared" si="610"/>
        <v>2018-19</v>
      </c>
      <c r="C79" s="257" t="s">
        <v>825</v>
      </c>
      <c r="D79" s="264" t="str">
        <f t="shared" ref="D79:E79" si="630">D78</f>
        <v>Y62</v>
      </c>
      <c r="E79" s="264" t="str">
        <f t="shared" si="630"/>
        <v>North West</v>
      </c>
      <c r="F79" s="264" t="str">
        <f t="shared" si="531"/>
        <v>Y62</v>
      </c>
      <c r="H79" s="198">
        <f t="shared" si="532"/>
        <v>142974</v>
      </c>
      <c r="I79" s="198">
        <f t="shared" si="532"/>
        <v>113072</v>
      </c>
      <c r="J79" s="198">
        <f t="shared" si="532"/>
        <v>2647801</v>
      </c>
      <c r="K79" s="198">
        <f t="shared" si="533"/>
        <v>23</v>
      </c>
      <c r="L79" s="198">
        <f t="shared" si="534"/>
        <v>1</v>
      </c>
      <c r="M79" s="198">
        <f t="shared" si="535"/>
        <v>0</v>
      </c>
      <c r="N79" s="198">
        <f t="shared" si="536"/>
        <v>109</v>
      </c>
      <c r="O79" s="198">
        <f t="shared" si="537"/>
        <v>163</v>
      </c>
      <c r="P79" s="198" t="s">
        <v>717</v>
      </c>
      <c r="Q79" s="198">
        <f t="shared" si="623"/>
        <v>0</v>
      </c>
      <c r="R79" s="198">
        <f t="shared" si="623"/>
        <v>0</v>
      </c>
      <c r="S79" s="198">
        <f t="shared" si="623"/>
        <v>0</v>
      </c>
      <c r="T79" s="198">
        <f t="shared" si="623"/>
        <v>93826</v>
      </c>
      <c r="U79" s="198">
        <f t="shared" si="623"/>
        <v>9840</v>
      </c>
      <c r="V79" s="198">
        <f t="shared" si="623"/>
        <v>7245</v>
      </c>
      <c r="W79" s="198">
        <f t="shared" si="623"/>
        <v>48267</v>
      </c>
      <c r="X79" s="198">
        <f t="shared" si="623"/>
        <v>22167</v>
      </c>
      <c r="Y79" s="198">
        <f t="shared" si="623"/>
        <v>3747</v>
      </c>
      <c r="Z79" s="198">
        <f t="shared" si="623"/>
        <v>4729643</v>
      </c>
      <c r="AA79" s="198">
        <f t="shared" si="539"/>
        <v>481</v>
      </c>
      <c r="AB79" s="198">
        <f t="shared" si="540"/>
        <v>807</v>
      </c>
      <c r="AC79" s="198">
        <f t="shared" si="541"/>
        <v>5015466</v>
      </c>
      <c r="AD79" s="198">
        <f t="shared" si="542"/>
        <v>692</v>
      </c>
      <c r="AE79" s="198">
        <f t="shared" si="543"/>
        <v>1183</v>
      </c>
      <c r="AF79" s="198">
        <f t="shared" si="544"/>
        <v>74351342</v>
      </c>
      <c r="AG79" s="198">
        <f t="shared" si="545"/>
        <v>1540</v>
      </c>
      <c r="AH79" s="198">
        <f t="shared" si="546"/>
        <v>3417</v>
      </c>
      <c r="AI79" s="198">
        <f t="shared" si="547"/>
        <v>94837020</v>
      </c>
      <c r="AJ79" s="198">
        <f t="shared" si="548"/>
        <v>4278</v>
      </c>
      <c r="AK79" s="198">
        <f t="shared" si="549"/>
        <v>10364</v>
      </c>
      <c r="AL79" s="198">
        <f t="shared" si="550"/>
        <v>22381891</v>
      </c>
      <c r="AM79" s="198">
        <f t="shared" si="551"/>
        <v>5973</v>
      </c>
      <c r="AN79" s="198">
        <f t="shared" si="552"/>
        <v>11702</v>
      </c>
      <c r="AO79" s="198">
        <f t="shared" si="624"/>
        <v>5112</v>
      </c>
      <c r="AP79" s="198">
        <f t="shared" si="624"/>
        <v>413</v>
      </c>
      <c r="AQ79" s="198">
        <f t="shared" si="624"/>
        <v>2650</v>
      </c>
      <c r="AR79" s="198">
        <f t="shared" si="624"/>
        <v>5940</v>
      </c>
      <c r="AS79" s="198">
        <f t="shared" si="624"/>
        <v>364</v>
      </c>
      <c r="AT79" s="198">
        <f t="shared" si="624"/>
        <v>1685</v>
      </c>
      <c r="AU79" s="198">
        <f t="shared" si="624"/>
        <v>10</v>
      </c>
      <c r="AV79" s="198">
        <f t="shared" si="624"/>
        <v>59306</v>
      </c>
      <c r="AW79" s="198">
        <f t="shared" si="624"/>
        <v>6013</v>
      </c>
      <c r="AX79" s="198">
        <f t="shared" si="624"/>
        <v>23395</v>
      </c>
      <c r="AY79" s="198">
        <f t="shared" si="625"/>
        <v>88714</v>
      </c>
      <c r="AZ79" s="198">
        <f t="shared" si="625"/>
        <v>18667</v>
      </c>
      <c r="BA79" s="198">
        <f t="shared" si="625"/>
        <v>15854</v>
      </c>
      <c r="BB79" s="198">
        <f t="shared" si="625"/>
        <v>13530</v>
      </c>
      <c r="BC79" s="198">
        <f t="shared" si="625"/>
        <v>11688</v>
      </c>
      <c r="BD79" s="198">
        <f t="shared" si="625"/>
        <v>60833</v>
      </c>
      <c r="BE79" s="198">
        <f t="shared" si="625"/>
        <v>51751</v>
      </c>
      <c r="BF79" s="198">
        <f t="shared" si="625"/>
        <v>30248</v>
      </c>
      <c r="BG79" s="198">
        <f t="shared" si="625"/>
        <v>23829</v>
      </c>
      <c r="BH79" s="198">
        <f t="shared" si="625"/>
        <v>4789</v>
      </c>
      <c r="BI79" s="198">
        <f t="shared" si="625"/>
        <v>4000</v>
      </c>
      <c r="BJ79" s="198">
        <f t="shared" si="625"/>
        <v>0</v>
      </c>
      <c r="BK79" s="198">
        <f t="shared" si="625"/>
        <v>0</v>
      </c>
      <c r="BL79" s="198" t="str">
        <f t="shared" si="555"/>
        <v>-</v>
      </c>
      <c r="BM79" s="198" t="str">
        <f t="shared" si="556"/>
        <v>-</v>
      </c>
      <c r="BN79" s="198">
        <f t="shared" si="557"/>
        <v>0</v>
      </c>
      <c r="BO79" s="198">
        <f t="shared" si="557"/>
        <v>0</v>
      </c>
      <c r="BP79" s="198" t="str">
        <f t="shared" si="558"/>
        <v>-</v>
      </c>
      <c r="BQ79" s="198" t="str">
        <f t="shared" si="559"/>
        <v>-</v>
      </c>
      <c r="BR79" s="198">
        <f t="shared" si="560"/>
        <v>0</v>
      </c>
      <c r="BS79" s="198">
        <f t="shared" si="560"/>
        <v>0</v>
      </c>
      <c r="BT79" s="198" t="str">
        <f t="shared" si="561"/>
        <v>-</v>
      </c>
      <c r="BU79" s="198" t="str">
        <f t="shared" si="562"/>
        <v>-</v>
      </c>
      <c r="BV79" s="198">
        <f t="shared" si="563"/>
        <v>0</v>
      </c>
      <c r="BW79" s="198">
        <f t="shared" si="563"/>
        <v>0</v>
      </c>
      <c r="BX79" s="198" t="str">
        <f t="shared" si="564"/>
        <v>-</v>
      </c>
      <c r="BY79" s="198" t="str">
        <f t="shared" si="565"/>
        <v>-</v>
      </c>
      <c r="BZ79" s="198">
        <f t="shared" si="566"/>
        <v>0</v>
      </c>
      <c r="CA79" s="198">
        <f t="shared" si="566"/>
        <v>0</v>
      </c>
      <c r="CB79" s="198" t="str">
        <f t="shared" si="567"/>
        <v>-</v>
      </c>
      <c r="CC79" s="198" t="str">
        <f t="shared" si="568"/>
        <v>-</v>
      </c>
      <c r="CD79" s="198">
        <f t="shared" si="569"/>
        <v>0</v>
      </c>
      <c r="CE79" s="198">
        <f t="shared" si="569"/>
        <v>0</v>
      </c>
      <c r="CF79" s="198" t="str">
        <f t="shared" si="570"/>
        <v>-</v>
      </c>
      <c r="CG79" s="198" t="str">
        <f t="shared" si="571"/>
        <v>-</v>
      </c>
      <c r="CH79" s="198">
        <f t="shared" si="572"/>
        <v>0</v>
      </c>
      <c r="CI79" s="198">
        <f t="shared" si="572"/>
        <v>0</v>
      </c>
      <c r="CJ79" s="198" t="str">
        <f t="shared" si="573"/>
        <v>-</v>
      </c>
      <c r="CK79" s="198" t="str">
        <f t="shared" si="574"/>
        <v>-</v>
      </c>
      <c r="CL79" s="198">
        <f t="shared" si="575"/>
        <v>0</v>
      </c>
      <c r="CM79" s="198">
        <f t="shared" si="575"/>
        <v>0</v>
      </c>
      <c r="CN79" s="198" t="str">
        <f t="shared" si="576"/>
        <v>-</v>
      </c>
      <c r="CO79" s="198" t="str">
        <f t="shared" si="577"/>
        <v>-</v>
      </c>
      <c r="CP79" s="198">
        <f t="shared" si="578"/>
        <v>0</v>
      </c>
      <c r="CQ79" s="198">
        <f t="shared" si="578"/>
        <v>0</v>
      </c>
      <c r="CR79" s="198" t="str">
        <f t="shared" si="579"/>
        <v>-</v>
      </c>
      <c r="CS79" s="198" t="str">
        <f t="shared" si="580"/>
        <v>-</v>
      </c>
      <c r="CT79" s="198">
        <f t="shared" si="581"/>
        <v>0</v>
      </c>
      <c r="CU79" s="198">
        <f t="shared" si="581"/>
        <v>0</v>
      </c>
      <c r="CV79" s="198" t="str">
        <f t="shared" si="582"/>
        <v>-</v>
      </c>
      <c r="CW79" s="198" t="str">
        <f t="shared" si="583"/>
        <v>-</v>
      </c>
      <c r="CX79" s="198">
        <f t="shared" si="584"/>
        <v>0</v>
      </c>
      <c r="CY79" s="198">
        <f t="shared" si="584"/>
        <v>0</v>
      </c>
      <c r="CZ79" s="198" t="str">
        <f t="shared" si="585"/>
        <v>-</v>
      </c>
      <c r="DA79" s="198" t="str">
        <f t="shared" si="586"/>
        <v>-</v>
      </c>
      <c r="DB79" s="198">
        <f t="shared" si="587"/>
        <v>5490</v>
      </c>
      <c r="DC79" s="198">
        <f t="shared" si="587"/>
        <v>299916</v>
      </c>
      <c r="DD79" s="198">
        <f t="shared" si="588"/>
        <v>55</v>
      </c>
      <c r="DE79" s="198">
        <f t="shared" si="589"/>
        <v>121</v>
      </c>
      <c r="DF79" s="198">
        <f t="shared" si="590"/>
        <v>0</v>
      </c>
      <c r="DG79" s="198">
        <f t="shared" si="590"/>
        <v>0</v>
      </c>
      <c r="DH79" s="198" t="str">
        <f t="shared" si="591"/>
        <v>-</v>
      </c>
      <c r="DI79" s="198" t="str">
        <f t="shared" si="592"/>
        <v>-</v>
      </c>
      <c r="DJ79" s="198">
        <f t="shared" si="626"/>
        <v>0</v>
      </c>
      <c r="DK79" s="198">
        <f t="shared" si="626"/>
        <v>233</v>
      </c>
      <c r="DL79" s="198">
        <f t="shared" si="626"/>
        <v>1504</v>
      </c>
      <c r="DM79" s="198">
        <f t="shared" si="626"/>
        <v>1107</v>
      </c>
      <c r="DN79" s="198">
        <f t="shared" si="626"/>
        <v>89</v>
      </c>
      <c r="DO79" s="198">
        <f t="shared" si="626"/>
        <v>976</v>
      </c>
      <c r="DP79" s="198">
        <f t="shared" si="626"/>
        <v>8620902</v>
      </c>
      <c r="DQ79" s="198">
        <f t="shared" si="594"/>
        <v>5732</v>
      </c>
      <c r="DR79" s="198">
        <f t="shared" si="595"/>
        <v>11488</v>
      </c>
      <c r="DS79" s="198">
        <f t="shared" si="596"/>
        <v>6864705</v>
      </c>
      <c r="DT79" s="198">
        <f t="shared" si="597"/>
        <v>6201</v>
      </c>
      <c r="DU79" s="198">
        <f t="shared" si="598"/>
        <v>13070</v>
      </c>
      <c r="DV79" s="198">
        <f t="shared" si="599"/>
        <v>644175</v>
      </c>
      <c r="DW79" s="198">
        <f t="shared" si="600"/>
        <v>7238</v>
      </c>
      <c r="DX79" s="198">
        <f t="shared" si="601"/>
        <v>14459</v>
      </c>
      <c r="DY79" s="198">
        <f t="shared" si="602"/>
        <v>8594579</v>
      </c>
      <c r="DZ79" s="198">
        <f t="shared" si="603"/>
        <v>8806</v>
      </c>
      <c r="EA79" s="198">
        <f t="shared" si="604"/>
        <v>18670</v>
      </c>
      <c r="EB79" s="202"/>
      <c r="EC79" s="198">
        <f t="shared" si="605"/>
        <v>7</v>
      </c>
      <c r="ED79" s="199">
        <f t="shared" si="611"/>
        <v>2018</v>
      </c>
      <c r="EE79" s="200">
        <f t="shared" si="612"/>
        <v>43282</v>
      </c>
      <c r="EF79" s="196">
        <f t="shared" si="613"/>
        <v>31</v>
      </c>
      <c r="EG79" s="195"/>
      <c r="EH79" s="198">
        <f t="shared" si="627"/>
        <v>113072</v>
      </c>
      <c r="EI79" s="198">
        <f t="shared" si="627"/>
        <v>0</v>
      </c>
      <c r="EJ79" s="198">
        <f t="shared" si="627"/>
        <v>12324848</v>
      </c>
      <c r="EK79" s="198">
        <f t="shared" si="627"/>
        <v>18430736</v>
      </c>
      <c r="EL79" s="198">
        <f t="shared" si="627"/>
        <v>7940880</v>
      </c>
      <c r="EM79" s="198">
        <f t="shared" si="627"/>
        <v>8570835</v>
      </c>
      <c r="EN79" s="198">
        <f t="shared" si="627"/>
        <v>164928339</v>
      </c>
      <c r="EO79" s="198">
        <f t="shared" si="627"/>
        <v>229738788</v>
      </c>
      <c r="EP79" s="198">
        <f t="shared" si="627"/>
        <v>43847394</v>
      </c>
      <c r="EQ79" s="198">
        <f t="shared" si="627"/>
        <v>0</v>
      </c>
      <c r="ER79" s="198">
        <f t="shared" si="628"/>
        <v>0</v>
      </c>
      <c r="ES79" s="198">
        <f t="shared" si="628"/>
        <v>0</v>
      </c>
      <c r="ET79" s="198">
        <f t="shared" si="628"/>
        <v>0</v>
      </c>
      <c r="EU79" s="198">
        <f t="shared" si="628"/>
        <v>0</v>
      </c>
      <c r="EV79" s="198">
        <f t="shared" si="628"/>
        <v>0</v>
      </c>
      <c r="EW79" s="198">
        <f t="shared" si="628"/>
        <v>0</v>
      </c>
      <c r="EX79" s="198">
        <f t="shared" si="628"/>
        <v>0</v>
      </c>
      <c r="EY79" s="198">
        <f t="shared" si="628"/>
        <v>0</v>
      </c>
      <c r="EZ79" s="198">
        <f t="shared" si="628"/>
        <v>0</v>
      </c>
      <c r="FA79" s="198">
        <f t="shared" si="628"/>
        <v>0</v>
      </c>
      <c r="FB79" s="198">
        <f t="shared" si="629"/>
        <v>0</v>
      </c>
      <c r="FC79" s="198">
        <f t="shared" si="629"/>
        <v>664290</v>
      </c>
      <c r="FD79" s="198">
        <f t="shared" si="629"/>
        <v>17277952</v>
      </c>
      <c r="FE79" s="198">
        <f t="shared" si="629"/>
        <v>14468490</v>
      </c>
      <c r="FF79" s="198">
        <f t="shared" si="629"/>
        <v>1286851</v>
      </c>
      <c r="FG79" s="198">
        <f t="shared" si="629"/>
        <v>18221920</v>
      </c>
      <c r="FH79" s="191"/>
      <c r="FI79" s="256"/>
      <c r="FJ79" s="256"/>
      <c r="FK79" s="256"/>
      <c r="FL79" s="256"/>
      <c r="FM79" s="256"/>
    </row>
    <row r="80" spans="1:169" s="257" customFormat="1" x14ac:dyDescent="0.2">
      <c r="A80" s="263" t="str">
        <f t="shared" si="609"/>
        <v>2018-19AUGUSTY62</v>
      </c>
      <c r="B80" s="257" t="str">
        <f t="shared" si="610"/>
        <v>2018-19</v>
      </c>
      <c r="C80" s="257" t="s">
        <v>649</v>
      </c>
      <c r="D80" s="264" t="str">
        <f t="shared" ref="D80:E80" si="631">D79</f>
        <v>Y62</v>
      </c>
      <c r="E80" s="264" t="str">
        <f t="shared" si="631"/>
        <v>North West</v>
      </c>
      <c r="F80" s="264" t="str">
        <f t="shared" si="531"/>
        <v>Y62</v>
      </c>
      <c r="H80" s="198">
        <f t="shared" si="532"/>
        <v>131596</v>
      </c>
      <c r="I80" s="198">
        <f t="shared" si="532"/>
        <v>102646</v>
      </c>
      <c r="J80" s="198">
        <f t="shared" si="532"/>
        <v>1357953</v>
      </c>
      <c r="K80" s="198">
        <f t="shared" si="533"/>
        <v>13</v>
      </c>
      <c r="L80" s="198">
        <f t="shared" si="534"/>
        <v>1</v>
      </c>
      <c r="M80" s="198">
        <f t="shared" si="535"/>
        <v>0</v>
      </c>
      <c r="N80" s="198">
        <f t="shared" si="536"/>
        <v>82</v>
      </c>
      <c r="O80" s="198">
        <f t="shared" si="537"/>
        <v>143</v>
      </c>
      <c r="P80" s="198" t="s">
        <v>717</v>
      </c>
      <c r="Q80" s="198">
        <f t="shared" si="623"/>
        <v>0</v>
      </c>
      <c r="R80" s="198">
        <f t="shared" si="623"/>
        <v>0</v>
      </c>
      <c r="S80" s="198">
        <f t="shared" si="623"/>
        <v>0</v>
      </c>
      <c r="T80" s="198">
        <f t="shared" si="623"/>
        <v>90491</v>
      </c>
      <c r="U80" s="198">
        <f t="shared" si="623"/>
        <v>8372</v>
      </c>
      <c r="V80" s="198">
        <f t="shared" si="623"/>
        <v>6072</v>
      </c>
      <c r="W80" s="198">
        <f t="shared" si="623"/>
        <v>46630</v>
      </c>
      <c r="X80" s="198">
        <f t="shared" si="623"/>
        <v>21981</v>
      </c>
      <c r="Y80" s="198">
        <f t="shared" si="623"/>
        <v>3705</v>
      </c>
      <c r="Z80" s="198">
        <f t="shared" si="623"/>
        <v>3956449</v>
      </c>
      <c r="AA80" s="198">
        <f t="shared" si="539"/>
        <v>473</v>
      </c>
      <c r="AB80" s="198">
        <f t="shared" si="540"/>
        <v>799</v>
      </c>
      <c r="AC80" s="198">
        <f t="shared" si="541"/>
        <v>3884158</v>
      </c>
      <c r="AD80" s="198">
        <f t="shared" si="542"/>
        <v>640</v>
      </c>
      <c r="AE80" s="198">
        <f t="shared" si="543"/>
        <v>1115</v>
      </c>
      <c r="AF80" s="198">
        <f t="shared" si="544"/>
        <v>60892287</v>
      </c>
      <c r="AG80" s="198">
        <f t="shared" si="545"/>
        <v>1306</v>
      </c>
      <c r="AH80" s="198">
        <f t="shared" si="546"/>
        <v>2784</v>
      </c>
      <c r="AI80" s="198">
        <f t="shared" si="547"/>
        <v>79281258</v>
      </c>
      <c r="AJ80" s="198">
        <f t="shared" si="548"/>
        <v>3607</v>
      </c>
      <c r="AK80" s="198">
        <f t="shared" si="549"/>
        <v>8491</v>
      </c>
      <c r="AL80" s="198">
        <f t="shared" si="550"/>
        <v>19804956</v>
      </c>
      <c r="AM80" s="198">
        <f t="shared" si="551"/>
        <v>5345</v>
      </c>
      <c r="AN80" s="198">
        <f t="shared" si="552"/>
        <v>10705</v>
      </c>
      <c r="AO80" s="198">
        <f t="shared" si="624"/>
        <v>5215</v>
      </c>
      <c r="AP80" s="198">
        <f t="shared" si="624"/>
        <v>401</v>
      </c>
      <c r="AQ80" s="198">
        <f t="shared" si="624"/>
        <v>2840</v>
      </c>
      <c r="AR80" s="198">
        <f t="shared" si="624"/>
        <v>5709</v>
      </c>
      <c r="AS80" s="198">
        <f t="shared" si="624"/>
        <v>332</v>
      </c>
      <c r="AT80" s="198">
        <f t="shared" si="624"/>
        <v>1642</v>
      </c>
      <c r="AU80" s="198">
        <f t="shared" si="624"/>
        <v>0</v>
      </c>
      <c r="AV80" s="198">
        <f t="shared" si="624"/>
        <v>57476</v>
      </c>
      <c r="AW80" s="198">
        <f t="shared" si="624"/>
        <v>5736</v>
      </c>
      <c r="AX80" s="198">
        <f t="shared" si="624"/>
        <v>22064</v>
      </c>
      <c r="AY80" s="198">
        <f t="shared" si="625"/>
        <v>85276</v>
      </c>
      <c r="AZ80" s="198">
        <f t="shared" si="625"/>
        <v>16338</v>
      </c>
      <c r="BA80" s="198">
        <f t="shared" si="625"/>
        <v>13418</v>
      </c>
      <c r="BB80" s="198">
        <f t="shared" si="625"/>
        <v>11696</v>
      </c>
      <c r="BC80" s="198">
        <f t="shared" si="625"/>
        <v>9752</v>
      </c>
      <c r="BD80" s="198">
        <f t="shared" si="625"/>
        <v>58951</v>
      </c>
      <c r="BE80" s="198">
        <f t="shared" si="625"/>
        <v>49957</v>
      </c>
      <c r="BF80" s="198">
        <f t="shared" si="625"/>
        <v>30103</v>
      </c>
      <c r="BG80" s="198">
        <f t="shared" si="625"/>
        <v>23485</v>
      </c>
      <c r="BH80" s="198">
        <f t="shared" si="625"/>
        <v>4717</v>
      </c>
      <c r="BI80" s="198">
        <f t="shared" si="625"/>
        <v>3960</v>
      </c>
      <c r="BJ80" s="198">
        <f t="shared" si="625"/>
        <v>0</v>
      </c>
      <c r="BK80" s="198">
        <f t="shared" si="625"/>
        <v>0</v>
      </c>
      <c r="BL80" s="198" t="str">
        <f t="shared" si="555"/>
        <v>-</v>
      </c>
      <c r="BM80" s="198" t="str">
        <f t="shared" si="556"/>
        <v>-</v>
      </c>
      <c r="BN80" s="198">
        <f t="shared" si="557"/>
        <v>0</v>
      </c>
      <c r="BO80" s="198">
        <f t="shared" si="557"/>
        <v>0</v>
      </c>
      <c r="BP80" s="198" t="str">
        <f t="shared" si="558"/>
        <v>-</v>
      </c>
      <c r="BQ80" s="198" t="str">
        <f t="shared" si="559"/>
        <v>-</v>
      </c>
      <c r="BR80" s="198">
        <f t="shared" si="560"/>
        <v>0</v>
      </c>
      <c r="BS80" s="198">
        <f t="shared" si="560"/>
        <v>0</v>
      </c>
      <c r="BT80" s="198" t="str">
        <f t="shared" si="561"/>
        <v>-</v>
      </c>
      <c r="BU80" s="198" t="str">
        <f t="shared" si="562"/>
        <v>-</v>
      </c>
      <c r="BV80" s="198">
        <f t="shared" si="563"/>
        <v>0</v>
      </c>
      <c r="BW80" s="198">
        <f t="shared" si="563"/>
        <v>0</v>
      </c>
      <c r="BX80" s="198" t="str">
        <f t="shared" si="564"/>
        <v>-</v>
      </c>
      <c r="BY80" s="198" t="str">
        <f t="shared" si="565"/>
        <v>-</v>
      </c>
      <c r="BZ80" s="198">
        <f t="shared" si="566"/>
        <v>0</v>
      </c>
      <c r="CA80" s="198">
        <f t="shared" si="566"/>
        <v>0</v>
      </c>
      <c r="CB80" s="198" t="str">
        <f t="shared" si="567"/>
        <v>-</v>
      </c>
      <c r="CC80" s="198" t="str">
        <f t="shared" si="568"/>
        <v>-</v>
      </c>
      <c r="CD80" s="198">
        <f t="shared" si="569"/>
        <v>0</v>
      </c>
      <c r="CE80" s="198">
        <f t="shared" si="569"/>
        <v>0</v>
      </c>
      <c r="CF80" s="198" t="str">
        <f t="shared" si="570"/>
        <v>-</v>
      </c>
      <c r="CG80" s="198" t="str">
        <f t="shared" si="571"/>
        <v>-</v>
      </c>
      <c r="CH80" s="198">
        <f t="shared" si="572"/>
        <v>0</v>
      </c>
      <c r="CI80" s="198">
        <f t="shared" si="572"/>
        <v>0</v>
      </c>
      <c r="CJ80" s="198" t="str">
        <f t="shared" si="573"/>
        <v>-</v>
      </c>
      <c r="CK80" s="198" t="str">
        <f t="shared" si="574"/>
        <v>-</v>
      </c>
      <c r="CL80" s="198">
        <f t="shared" si="575"/>
        <v>0</v>
      </c>
      <c r="CM80" s="198">
        <f t="shared" si="575"/>
        <v>0</v>
      </c>
      <c r="CN80" s="198" t="str">
        <f t="shared" si="576"/>
        <v>-</v>
      </c>
      <c r="CO80" s="198" t="str">
        <f t="shared" si="577"/>
        <v>-</v>
      </c>
      <c r="CP80" s="198">
        <f t="shared" si="578"/>
        <v>0</v>
      </c>
      <c r="CQ80" s="198">
        <f t="shared" si="578"/>
        <v>0</v>
      </c>
      <c r="CR80" s="198" t="str">
        <f t="shared" si="579"/>
        <v>-</v>
      </c>
      <c r="CS80" s="198" t="str">
        <f t="shared" si="580"/>
        <v>-</v>
      </c>
      <c r="CT80" s="198">
        <f t="shared" si="581"/>
        <v>0</v>
      </c>
      <c r="CU80" s="198">
        <f t="shared" si="581"/>
        <v>0</v>
      </c>
      <c r="CV80" s="198" t="str">
        <f t="shared" si="582"/>
        <v>-</v>
      </c>
      <c r="CW80" s="198" t="str">
        <f t="shared" si="583"/>
        <v>-</v>
      </c>
      <c r="CX80" s="198">
        <f t="shared" si="584"/>
        <v>0</v>
      </c>
      <c r="CY80" s="198">
        <f t="shared" si="584"/>
        <v>0</v>
      </c>
      <c r="CZ80" s="198" t="str">
        <f t="shared" si="585"/>
        <v>-</v>
      </c>
      <c r="DA80" s="198" t="str">
        <f t="shared" si="586"/>
        <v>-</v>
      </c>
      <c r="DB80" s="198">
        <f t="shared" si="587"/>
        <v>4630</v>
      </c>
      <c r="DC80" s="198">
        <f t="shared" si="587"/>
        <v>205473</v>
      </c>
      <c r="DD80" s="198">
        <f t="shared" si="588"/>
        <v>44</v>
      </c>
      <c r="DE80" s="198">
        <f t="shared" si="589"/>
        <v>95</v>
      </c>
      <c r="DF80" s="198">
        <f t="shared" si="590"/>
        <v>0</v>
      </c>
      <c r="DG80" s="198">
        <f t="shared" si="590"/>
        <v>0</v>
      </c>
      <c r="DH80" s="198" t="str">
        <f t="shared" si="591"/>
        <v>-</v>
      </c>
      <c r="DI80" s="198" t="str">
        <f t="shared" si="592"/>
        <v>-</v>
      </c>
      <c r="DJ80" s="198">
        <f t="shared" si="626"/>
        <v>0</v>
      </c>
      <c r="DK80" s="198">
        <f t="shared" si="626"/>
        <v>210</v>
      </c>
      <c r="DL80" s="198">
        <f t="shared" si="626"/>
        <v>1614</v>
      </c>
      <c r="DM80" s="198">
        <f t="shared" si="626"/>
        <v>1085</v>
      </c>
      <c r="DN80" s="198">
        <f t="shared" si="626"/>
        <v>83</v>
      </c>
      <c r="DO80" s="198">
        <f t="shared" si="626"/>
        <v>839</v>
      </c>
      <c r="DP80" s="198">
        <f t="shared" si="626"/>
        <v>8192155</v>
      </c>
      <c r="DQ80" s="198">
        <f t="shared" si="594"/>
        <v>5076</v>
      </c>
      <c r="DR80" s="198">
        <f t="shared" si="595"/>
        <v>10543</v>
      </c>
      <c r="DS80" s="198">
        <f t="shared" si="596"/>
        <v>6062527</v>
      </c>
      <c r="DT80" s="198">
        <f t="shared" si="597"/>
        <v>5588</v>
      </c>
      <c r="DU80" s="198">
        <f t="shared" si="598"/>
        <v>11647</v>
      </c>
      <c r="DV80" s="198">
        <f t="shared" si="599"/>
        <v>648267</v>
      </c>
      <c r="DW80" s="198">
        <f t="shared" si="600"/>
        <v>7810</v>
      </c>
      <c r="DX80" s="198">
        <f t="shared" si="601"/>
        <v>16431</v>
      </c>
      <c r="DY80" s="198">
        <f t="shared" si="602"/>
        <v>6447916</v>
      </c>
      <c r="DZ80" s="198">
        <f t="shared" si="603"/>
        <v>7685</v>
      </c>
      <c r="EA80" s="198">
        <f t="shared" si="604"/>
        <v>17708</v>
      </c>
      <c r="EB80" s="202"/>
      <c r="EC80" s="198">
        <f t="shared" si="605"/>
        <v>8</v>
      </c>
      <c r="ED80" s="199">
        <f t="shared" si="611"/>
        <v>2018</v>
      </c>
      <c r="EE80" s="200">
        <f t="shared" si="612"/>
        <v>43313</v>
      </c>
      <c r="EF80" s="196">
        <f t="shared" si="613"/>
        <v>31</v>
      </c>
      <c r="EG80" s="195"/>
      <c r="EH80" s="198">
        <f t="shared" si="627"/>
        <v>102646</v>
      </c>
      <c r="EI80" s="198">
        <f t="shared" si="627"/>
        <v>0</v>
      </c>
      <c r="EJ80" s="198">
        <f t="shared" si="627"/>
        <v>8416972</v>
      </c>
      <c r="EK80" s="198">
        <f t="shared" si="627"/>
        <v>14678378</v>
      </c>
      <c r="EL80" s="198">
        <f t="shared" si="627"/>
        <v>6689228</v>
      </c>
      <c r="EM80" s="198">
        <f t="shared" si="627"/>
        <v>6770280</v>
      </c>
      <c r="EN80" s="198">
        <f t="shared" si="627"/>
        <v>129817920</v>
      </c>
      <c r="EO80" s="198">
        <f t="shared" si="627"/>
        <v>186640671</v>
      </c>
      <c r="EP80" s="198">
        <f t="shared" si="627"/>
        <v>39662025</v>
      </c>
      <c r="EQ80" s="198">
        <f t="shared" si="627"/>
        <v>0</v>
      </c>
      <c r="ER80" s="198">
        <f t="shared" si="628"/>
        <v>0</v>
      </c>
      <c r="ES80" s="198">
        <f t="shared" si="628"/>
        <v>0</v>
      </c>
      <c r="ET80" s="198">
        <f t="shared" si="628"/>
        <v>0</v>
      </c>
      <c r="EU80" s="198">
        <f t="shared" si="628"/>
        <v>0</v>
      </c>
      <c r="EV80" s="198">
        <f t="shared" si="628"/>
        <v>0</v>
      </c>
      <c r="EW80" s="198">
        <f t="shared" si="628"/>
        <v>0</v>
      </c>
      <c r="EX80" s="198">
        <f t="shared" si="628"/>
        <v>0</v>
      </c>
      <c r="EY80" s="198">
        <f t="shared" si="628"/>
        <v>0</v>
      </c>
      <c r="EZ80" s="198">
        <f t="shared" si="628"/>
        <v>0</v>
      </c>
      <c r="FA80" s="198">
        <f t="shared" si="628"/>
        <v>0</v>
      </c>
      <c r="FB80" s="198">
        <f t="shared" si="629"/>
        <v>0</v>
      </c>
      <c r="FC80" s="198">
        <f t="shared" si="629"/>
        <v>439850</v>
      </c>
      <c r="FD80" s="198">
        <f t="shared" si="629"/>
        <v>17016402</v>
      </c>
      <c r="FE80" s="198">
        <f t="shared" si="629"/>
        <v>12636995</v>
      </c>
      <c r="FF80" s="198">
        <f t="shared" si="629"/>
        <v>1363773</v>
      </c>
      <c r="FG80" s="198">
        <f t="shared" si="629"/>
        <v>14857012</v>
      </c>
      <c r="FH80" s="191"/>
      <c r="FI80" s="256"/>
      <c r="FJ80" s="256"/>
      <c r="FK80" s="256"/>
      <c r="FL80" s="256"/>
      <c r="FM80" s="256"/>
    </row>
    <row r="81" spans="1:169" s="257" customFormat="1" x14ac:dyDescent="0.2">
      <c r="A81" s="263" t="str">
        <f t="shared" si="609"/>
        <v>2018-19SEPTEMBERY62</v>
      </c>
      <c r="B81" s="257" t="str">
        <f t="shared" si="610"/>
        <v>2018-19</v>
      </c>
      <c r="C81" s="257" t="s">
        <v>673</v>
      </c>
      <c r="D81" s="264" t="str">
        <f t="shared" ref="D81:E81" si="632">D80</f>
        <v>Y62</v>
      </c>
      <c r="E81" s="264" t="str">
        <f t="shared" si="632"/>
        <v>North West</v>
      </c>
      <c r="F81" s="264" t="str">
        <f t="shared" si="531"/>
        <v>Y62</v>
      </c>
      <c r="H81" s="198">
        <f t="shared" si="532"/>
        <v>129192</v>
      </c>
      <c r="I81" s="198">
        <f t="shared" si="532"/>
        <v>100544</v>
      </c>
      <c r="J81" s="198">
        <f t="shared" si="532"/>
        <v>1541202</v>
      </c>
      <c r="K81" s="198">
        <f t="shared" si="533"/>
        <v>15</v>
      </c>
      <c r="L81" s="198">
        <f t="shared" si="534"/>
        <v>1</v>
      </c>
      <c r="M81" s="198">
        <f t="shared" si="535"/>
        <v>0</v>
      </c>
      <c r="N81" s="198">
        <f t="shared" si="536"/>
        <v>90</v>
      </c>
      <c r="O81" s="198">
        <f t="shared" si="537"/>
        <v>143</v>
      </c>
      <c r="P81" s="198" t="s">
        <v>717</v>
      </c>
      <c r="Q81" s="198">
        <f t="shared" si="623"/>
        <v>0</v>
      </c>
      <c r="R81" s="198">
        <f t="shared" si="623"/>
        <v>0</v>
      </c>
      <c r="S81" s="198">
        <f t="shared" si="623"/>
        <v>0</v>
      </c>
      <c r="T81" s="198">
        <f t="shared" si="623"/>
        <v>89571</v>
      </c>
      <c r="U81" s="198">
        <f t="shared" si="623"/>
        <v>8005</v>
      </c>
      <c r="V81" s="198">
        <f t="shared" si="623"/>
        <v>5774</v>
      </c>
      <c r="W81" s="198">
        <f t="shared" si="623"/>
        <v>47386</v>
      </c>
      <c r="X81" s="198">
        <f t="shared" si="623"/>
        <v>21617</v>
      </c>
      <c r="Y81" s="198">
        <f t="shared" si="623"/>
        <v>3346</v>
      </c>
      <c r="Z81" s="198">
        <f t="shared" si="623"/>
        <v>3805774</v>
      </c>
      <c r="AA81" s="198">
        <f t="shared" si="539"/>
        <v>475</v>
      </c>
      <c r="AB81" s="198">
        <f t="shared" si="540"/>
        <v>797</v>
      </c>
      <c r="AC81" s="198">
        <f t="shared" si="541"/>
        <v>3692128</v>
      </c>
      <c r="AD81" s="198">
        <f t="shared" si="542"/>
        <v>639</v>
      </c>
      <c r="AE81" s="198">
        <f t="shared" si="543"/>
        <v>1102</v>
      </c>
      <c r="AF81" s="198">
        <f t="shared" si="544"/>
        <v>64707314</v>
      </c>
      <c r="AG81" s="198">
        <f t="shared" si="545"/>
        <v>1366</v>
      </c>
      <c r="AH81" s="198">
        <f t="shared" si="546"/>
        <v>2912</v>
      </c>
      <c r="AI81" s="198">
        <f t="shared" si="547"/>
        <v>88561278</v>
      </c>
      <c r="AJ81" s="198">
        <f t="shared" si="548"/>
        <v>4097</v>
      </c>
      <c r="AK81" s="198">
        <f t="shared" si="549"/>
        <v>9618</v>
      </c>
      <c r="AL81" s="198">
        <f t="shared" si="550"/>
        <v>18622938</v>
      </c>
      <c r="AM81" s="198">
        <f t="shared" si="551"/>
        <v>5566</v>
      </c>
      <c r="AN81" s="198">
        <f t="shared" si="552"/>
        <v>11592</v>
      </c>
      <c r="AO81" s="198">
        <f t="shared" si="624"/>
        <v>5063</v>
      </c>
      <c r="AP81" s="198">
        <f t="shared" si="624"/>
        <v>410</v>
      </c>
      <c r="AQ81" s="198">
        <f t="shared" si="624"/>
        <v>2653</v>
      </c>
      <c r="AR81" s="198">
        <f t="shared" si="624"/>
        <v>5572</v>
      </c>
      <c r="AS81" s="198">
        <f t="shared" si="624"/>
        <v>313</v>
      </c>
      <c r="AT81" s="198">
        <f t="shared" si="624"/>
        <v>1687</v>
      </c>
      <c r="AU81" s="198">
        <f t="shared" si="624"/>
        <v>0</v>
      </c>
      <c r="AV81" s="198">
        <f t="shared" si="624"/>
        <v>56672</v>
      </c>
      <c r="AW81" s="198">
        <f t="shared" si="624"/>
        <v>5727</v>
      </c>
      <c r="AX81" s="198">
        <f t="shared" si="624"/>
        <v>22109</v>
      </c>
      <c r="AY81" s="198">
        <f t="shared" si="625"/>
        <v>84508</v>
      </c>
      <c r="AZ81" s="198">
        <f t="shared" si="625"/>
        <v>15903</v>
      </c>
      <c r="BA81" s="198">
        <f t="shared" si="625"/>
        <v>12819</v>
      </c>
      <c r="BB81" s="198">
        <f t="shared" si="625"/>
        <v>11370</v>
      </c>
      <c r="BC81" s="198">
        <f t="shared" si="625"/>
        <v>9305</v>
      </c>
      <c r="BD81" s="198">
        <f t="shared" si="625"/>
        <v>59944</v>
      </c>
      <c r="BE81" s="198">
        <f t="shared" si="625"/>
        <v>50588</v>
      </c>
      <c r="BF81" s="198">
        <f t="shared" si="625"/>
        <v>29658</v>
      </c>
      <c r="BG81" s="198">
        <f t="shared" si="625"/>
        <v>22950</v>
      </c>
      <c r="BH81" s="198">
        <f t="shared" si="625"/>
        <v>4344</v>
      </c>
      <c r="BI81" s="198">
        <f t="shared" si="625"/>
        <v>3585</v>
      </c>
      <c r="BJ81" s="198">
        <f t="shared" si="625"/>
        <v>0</v>
      </c>
      <c r="BK81" s="198">
        <f t="shared" si="625"/>
        <v>0</v>
      </c>
      <c r="BL81" s="198" t="str">
        <f t="shared" si="555"/>
        <v>-</v>
      </c>
      <c r="BM81" s="198" t="str">
        <f t="shared" si="556"/>
        <v>-</v>
      </c>
      <c r="BN81" s="198">
        <f t="shared" si="557"/>
        <v>0</v>
      </c>
      <c r="BO81" s="198">
        <f t="shared" si="557"/>
        <v>0</v>
      </c>
      <c r="BP81" s="198" t="str">
        <f t="shared" si="558"/>
        <v>-</v>
      </c>
      <c r="BQ81" s="198" t="str">
        <f t="shared" si="559"/>
        <v>-</v>
      </c>
      <c r="BR81" s="198">
        <f t="shared" si="560"/>
        <v>0</v>
      </c>
      <c r="BS81" s="198">
        <f t="shared" si="560"/>
        <v>0</v>
      </c>
      <c r="BT81" s="198" t="str">
        <f t="shared" si="561"/>
        <v>-</v>
      </c>
      <c r="BU81" s="198" t="str">
        <f t="shared" si="562"/>
        <v>-</v>
      </c>
      <c r="BV81" s="198">
        <f t="shared" si="563"/>
        <v>0</v>
      </c>
      <c r="BW81" s="198">
        <f t="shared" si="563"/>
        <v>0</v>
      </c>
      <c r="BX81" s="198" t="str">
        <f t="shared" si="564"/>
        <v>-</v>
      </c>
      <c r="BY81" s="198" t="str">
        <f t="shared" si="565"/>
        <v>-</v>
      </c>
      <c r="BZ81" s="198">
        <f t="shared" si="566"/>
        <v>0</v>
      </c>
      <c r="CA81" s="198">
        <f t="shared" si="566"/>
        <v>0</v>
      </c>
      <c r="CB81" s="198" t="str">
        <f t="shared" si="567"/>
        <v>-</v>
      </c>
      <c r="CC81" s="198" t="str">
        <f t="shared" si="568"/>
        <v>-</v>
      </c>
      <c r="CD81" s="198">
        <f t="shared" si="569"/>
        <v>0</v>
      </c>
      <c r="CE81" s="198">
        <f t="shared" si="569"/>
        <v>0</v>
      </c>
      <c r="CF81" s="198" t="str">
        <f t="shared" si="570"/>
        <v>-</v>
      </c>
      <c r="CG81" s="198" t="str">
        <f t="shared" si="571"/>
        <v>-</v>
      </c>
      <c r="CH81" s="198">
        <f t="shared" si="572"/>
        <v>0</v>
      </c>
      <c r="CI81" s="198">
        <f t="shared" si="572"/>
        <v>0</v>
      </c>
      <c r="CJ81" s="198" t="str">
        <f t="shared" si="573"/>
        <v>-</v>
      </c>
      <c r="CK81" s="198" t="str">
        <f t="shared" si="574"/>
        <v>-</v>
      </c>
      <c r="CL81" s="198">
        <f t="shared" si="575"/>
        <v>0</v>
      </c>
      <c r="CM81" s="198">
        <f t="shared" si="575"/>
        <v>0</v>
      </c>
      <c r="CN81" s="198" t="str">
        <f t="shared" si="576"/>
        <v>-</v>
      </c>
      <c r="CO81" s="198" t="str">
        <f t="shared" si="577"/>
        <v>-</v>
      </c>
      <c r="CP81" s="198">
        <f t="shared" si="578"/>
        <v>0</v>
      </c>
      <c r="CQ81" s="198">
        <f t="shared" si="578"/>
        <v>0</v>
      </c>
      <c r="CR81" s="198" t="str">
        <f t="shared" si="579"/>
        <v>-</v>
      </c>
      <c r="CS81" s="198" t="str">
        <f t="shared" si="580"/>
        <v>-</v>
      </c>
      <c r="CT81" s="198">
        <f t="shared" si="581"/>
        <v>0</v>
      </c>
      <c r="CU81" s="198">
        <f t="shared" si="581"/>
        <v>0</v>
      </c>
      <c r="CV81" s="198" t="str">
        <f t="shared" si="582"/>
        <v>-</v>
      </c>
      <c r="CW81" s="198" t="str">
        <f t="shared" si="583"/>
        <v>-</v>
      </c>
      <c r="CX81" s="198">
        <f t="shared" si="584"/>
        <v>0</v>
      </c>
      <c r="CY81" s="198">
        <f t="shared" si="584"/>
        <v>0</v>
      </c>
      <c r="CZ81" s="198" t="str">
        <f t="shared" si="585"/>
        <v>-</v>
      </c>
      <c r="DA81" s="198" t="str">
        <f t="shared" si="586"/>
        <v>-</v>
      </c>
      <c r="DB81" s="198">
        <f t="shared" si="587"/>
        <v>4632</v>
      </c>
      <c r="DC81" s="198">
        <f t="shared" si="587"/>
        <v>200695</v>
      </c>
      <c r="DD81" s="198">
        <f t="shared" si="588"/>
        <v>43</v>
      </c>
      <c r="DE81" s="198">
        <f t="shared" si="589"/>
        <v>94</v>
      </c>
      <c r="DF81" s="198">
        <f t="shared" si="590"/>
        <v>0</v>
      </c>
      <c r="DG81" s="198">
        <f t="shared" si="590"/>
        <v>0</v>
      </c>
      <c r="DH81" s="198" t="str">
        <f t="shared" si="591"/>
        <v>-</v>
      </c>
      <c r="DI81" s="198" t="str">
        <f t="shared" si="592"/>
        <v>-</v>
      </c>
      <c r="DJ81" s="198">
        <f t="shared" si="626"/>
        <v>0</v>
      </c>
      <c r="DK81" s="198">
        <f t="shared" si="626"/>
        <v>227</v>
      </c>
      <c r="DL81" s="198">
        <f t="shared" si="626"/>
        <v>1460</v>
      </c>
      <c r="DM81" s="198">
        <f t="shared" si="626"/>
        <v>927</v>
      </c>
      <c r="DN81" s="198">
        <f t="shared" si="626"/>
        <v>65</v>
      </c>
      <c r="DO81" s="198">
        <f t="shared" si="626"/>
        <v>751</v>
      </c>
      <c r="DP81" s="198">
        <f t="shared" si="626"/>
        <v>8026923</v>
      </c>
      <c r="DQ81" s="198">
        <f t="shared" si="594"/>
        <v>5498</v>
      </c>
      <c r="DR81" s="198">
        <f t="shared" si="595"/>
        <v>11014</v>
      </c>
      <c r="DS81" s="198">
        <f t="shared" si="596"/>
        <v>5920105</v>
      </c>
      <c r="DT81" s="198">
        <f t="shared" si="597"/>
        <v>6386</v>
      </c>
      <c r="DU81" s="198">
        <f t="shared" si="598"/>
        <v>12648</v>
      </c>
      <c r="DV81" s="198">
        <f t="shared" si="599"/>
        <v>496757</v>
      </c>
      <c r="DW81" s="198">
        <f t="shared" si="600"/>
        <v>7642</v>
      </c>
      <c r="DX81" s="198">
        <f t="shared" si="601"/>
        <v>14809</v>
      </c>
      <c r="DY81" s="198">
        <f t="shared" si="602"/>
        <v>6864621</v>
      </c>
      <c r="DZ81" s="198">
        <f t="shared" si="603"/>
        <v>9141</v>
      </c>
      <c r="EA81" s="198">
        <f t="shared" si="604"/>
        <v>19860</v>
      </c>
      <c r="EB81" s="202"/>
      <c r="EC81" s="198">
        <f t="shared" si="605"/>
        <v>9</v>
      </c>
      <c r="ED81" s="199">
        <f t="shared" si="611"/>
        <v>2018</v>
      </c>
      <c r="EE81" s="200">
        <f t="shared" si="612"/>
        <v>43344</v>
      </c>
      <c r="EF81" s="196">
        <f t="shared" si="613"/>
        <v>30</v>
      </c>
      <c r="EG81" s="195"/>
      <c r="EH81" s="198">
        <f t="shared" si="627"/>
        <v>100544</v>
      </c>
      <c r="EI81" s="198">
        <f t="shared" si="627"/>
        <v>0</v>
      </c>
      <c r="EJ81" s="198">
        <f t="shared" si="627"/>
        <v>9048960</v>
      </c>
      <c r="EK81" s="198">
        <f t="shared" si="627"/>
        <v>14377792</v>
      </c>
      <c r="EL81" s="198">
        <f t="shared" si="627"/>
        <v>6379985</v>
      </c>
      <c r="EM81" s="198">
        <f t="shared" si="627"/>
        <v>6362948</v>
      </c>
      <c r="EN81" s="198">
        <f t="shared" si="627"/>
        <v>137988032</v>
      </c>
      <c r="EO81" s="198">
        <f t="shared" si="627"/>
        <v>207912306</v>
      </c>
      <c r="EP81" s="198">
        <f t="shared" si="627"/>
        <v>38786832</v>
      </c>
      <c r="EQ81" s="198">
        <f t="shared" si="627"/>
        <v>0</v>
      </c>
      <c r="ER81" s="198">
        <f t="shared" si="628"/>
        <v>0</v>
      </c>
      <c r="ES81" s="198">
        <f t="shared" si="628"/>
        <v>0</v>
      </c>
      <c r="ET81" s="198">
        <f t="shared" si="628"/>
        <v>0</v>
      </c>
      <c r="EU81" s="198">
        <f t="shared" si="628"/>
        <v>0</v>
      </c>
      <c r="EV81" s="198">
        <f t="shared" si="628"/>
        <v>0</v>
      </c>
      <c r="EW81" s="198">
        <f t="shared" si="628"/>
        <v>0</v>
      </c>
      <c r="EX81" s="198">
        <f t="shared" si="628"/>
        <v>0</v>
      </c>
      <c r="EY81" s="198">
        <f t="shared" si="628"/>
        <v>0</v>
      </c>
      <c r="EZ81" s="198">
        <f t="shared" si="628"/>
        <v>0</v>
      </c>
      <c r="FA81" s="198">
        <f t="shared" si="628"/>
        <v>0</v>
      </c>
      <c r="FB81" s="198">
        <f t="shared" si="629"/>
        <v>0</v>
      </c>
      <c r="FC81" s="198">
        <f t="shared" si="629"/>
        <v>435408</v>
      </c>
      <c r="FD81" s="198">
        <f t="shared" si="629"/>
        <v>16080440</v>
      </c>
      <c r="FE81" s="198">
        <f t="shared" si="629"/>
        <v>11724696</v>
      </c>
      <c r="FF81" s="198">
        <f t="shared" si="629"/>
        <v>962585</v>
      </c>
      <c r="FG81" s="198">
        <f t="shared" si="629"/>
        <v>14914860</v>
      </c>
      <c r="FH81" s="191"/>
      <c r="FI81" s="256"/>
      <c r="FJ81" s="256"/>
      <c r="FK81" s="256"/>
      <c r="FL81" s="256"/>
      <c r="FM81" s="256"/>
    </row>
    <row r="82" spans="1:169" s="257" customFormat="1" x14ac:dyDescent="0.2">
      <c r="A82" s="263" t="str">
        <f t="shared" si="609"/>
        <v>2018-19OCTOBERY62</v>
      </c>
      <c r="B82" s="257" t="str">
        <f t="shared" si="610"/>
        <v>2018-19</v>
      </c>
      <c r="C82" s="257" t="s">
        <v>716</v>
      </c>
      <c r="D82" s="264" t="str">
        <f t="shared" ref="D82:E82" si="633">D81</f>
        <v>Y62</v>
      </c>
      <c r="E82" s="264" t="str">
        <f t="shared" si="633"/>
        <v>North West</v>
      </c>
      <c r="F82" s="264" t="str">
        <f t="shared" si="531"/>
        <v>Y62</v>
      </c>
      <c r="H82" s="198">
        <f t="shared" si="532"/>
        <v>143528</v>
      </c>
      <c r="I82" s="198">
        <f t="shared" si="532"/>
        <v>110811</v>
      </c>
      <c r="J82" s="198">
        <f t="shared" si="532"/>
        <v>1379357</v>
      </c>
      <c r="K82" s="198">
        <f t="shared" si="533"/>
        <v>12</v>
      </c>
      <c r="L82" s="198">
        <f t="shared" si="534"/>
        <v>1</v>
      </c>
      <c r="M82" s="198">
        <f t="shared" si="535"/>
        <v>0</v>
      </c>
      <c r="N82" s="198">
        <f t="shared" si="536"/>
        <v>76</v>
      </c>
      <c r="O82" s="198">
        <f t="shared" si="537"/>
        <v>132</v>
      </c>
      <c r="P82" s="198" t="s">
        <v>717</v>
      </c>
      <c r="Q82" s="198">
        <f t="shared" si="623"/>
        <v>0</v>
      </c>
      <c r="R82" s="198">
        <f t="shared" si="623"/>
        <v>0</v>
      </c>
      <c r="S82" s="198">
        <f t="shared" si="623"/>
        <v>0</v>
      </c>
      <c r="T82" s="198">
        <f t="shared" si="623"/>
        <v>96074</v>
      </c>
      <c r="U82" s="198">
        <f t="shared" si="623"/>
        <v>8606</v>
      </c>
      <c r="V82" s="198">
        <f t="shared" si="623"/>
        <v>6218</v>
      </c>
      <c r="W82" s="198">
        <f t="shared" si="623"/>
        <v>51063</v>
      </c>
      <c r="X82" s="198">
        <f t="shared" si="623"/>
        <v>22461</v>
      </c>
      <c r="Y82" s="198">
        <f t="shared" si="623"/>
        <v>3206</v>
      </c>
      <c r="Z82" s="198">
        <f t="shared" si="623"/>
        <v>4143341</v>
      </c>
      <c r="AA82" s="198">
        <f t="shared" si="539"/>
        <v>481</v>
      </c>
      <c r="AB82" s="198">
        <f t="shared" si="540"/>
        <v>800</v>
      </c>
      <c r="AC82" s="198">
        <f t="shared" si="541"/>
        <v>3979508</v>
      </c>
      <c r="AD82" s="198">
        <f t="shared" si="542"/>
        <v>640</v>
      </c>
      <c r="AE82" s="198">
        <f t="shared" si="543"/>
        <v>1092</v>
      </c>
      <c r="AF82" s="198">
        <f t="shared" si="544"/>
        <v>75475704</v>
      </c>
      <c r="AG82" s="198">
        <f t="shared" si="545"/>
        <v>1478</v>
      </c>
      <c r="AH82" s="198">
        <f t="shared" si="546"/>
        <v>3163</v>
      </c>
      <c r="AI82" s="198">
        <f t="shared" si="547"/>
        <v>105719724</v>
      </c>
      <c r="AJ82" s="198">
        <f t="shared" si="548"/>
        <v>4707</v>
      </c>
      <c r="AK82" s="198">
        <f t="shared" si="549"/>
        <v>11193</v>
      </c>
      <c r="AL82" s="198">
        <f t="shared" si="550"/>
        <v>18090789</v>
      </c>
      <c r="AM82" s="198">
        <f t="shared" si="551"/>
        <v>5643</v>
      </c>
      <c r="AN82" s="198">
        <f t="shared" si="552"/>
        <v>11988</v>
      </c>
      <c r="AO82" s="198">
        <f t="shared" si="624"/>
        <v>6569</v>
      </c>
      <c r="AP82" s="198">
        <f t="shared" si="624"/>
        <v>503</v>
      </c>
      <c r="AQ82" s="198">
        <f t="shared" si="624"/>
        <v>3571</v>
      </c>
      <c r="AR82" s="198">
        <f t="shared" si="624"/>
        <v>5873</v>
      </c>
      <c r="AS82" s="198">
        <f t="shared" si="624"/>
        <v>371</v>
      </c>
      <c r="AT82" s="198">
        <f t="shared" si="624"/>
        <v>2124</v>
      </c>
      <c r="AU82" s="198">
        <f t="shared" si="624"/>
        <v>0</v>
      </c>
      <c r="AV82" s="198">
        <f t="shared" si="624"/>
        <v>59938</v>
      </c>
      <c r="AW82" s="198">
        <f t="shared" si="624"/>
        <v>5994</v>
      </c>
      <c r="AX82" s="198">
        <f t="shared" si="624"/>
        <v>23573</v>
      </c>
      <c r="AY82" s="198">
        <f t="shared" si="625"/>
        <v>89505</v>
      </c>
      <c r="AZ82" s="198">
        <f t="shared" si="625"/>
        <v>17093</v>
      </c>
      <c r="BA82" s="198">
        <f t="shared" si="625"/>
        <v>13875</v>
      </c>
      <c r="BB82" s="198">
        <f t="shared" si="625"/>
        <v>12181</v>
      </c>
      <c r="BC82" s="198">
        <f t="shared" si="625"/>
        <v>10040</v>
      </c>
      <c r="BD82" s="198">
        <f t="shared" si="625"/>
        <v>64684</v>
      </c>
      <c r="BE82" s="198">
        <f t="shared" si="625"/>
        <v>54501</v>
      </c>
      <c r="BF82" s="198">
        <f t="shared" si="625"/>
        <v>30585</v>
      </c>
      <c r="BG82" s="198">
        <f t="shared" si="625"/>
        <v>23788</v>
      </c>
      <c r="BH82" s="198">
        <f t="shared" si="625"/>
        <v>4115</v>
      </c>
      <c r="BI82" s="198">
        <f t="shared" si="625"/>
        <v>3436</v>
      </c>
      <c r="BJ82" s="198">
        <f t="shared" si="625"/>
        <v>0</v>
      </c>
      <c r="BK82" s="198">
        <f t="shared" si="625"/>
        <v>0</v>
      </c>
      <c r="BL82" s="198" t="str">
        <f t="shared" si="555"/>
        <v>-</v>
      </c>
      <c r="BM82" s="198" t="str">
        <f t="shared" si="556"/>
        <v>-</v>
      </c>
      <c r="BN82" s="198">
        <f t="shared" si="557"/>
        <v>0</v>
      </c>
      <c r="BO82" s="198">
        <f t="shared" si="557"/>
        <v>0</v>
      </c>
      <c r="BP82" s="198" t="str">
        <f t="shared" si="558"/>
        <v>-</v>
      </c>
      <c r="BQ82" s="198" t="str">
        <f t="shared" si="559"/>
        <v>-</v>
      </c>
      <c r="BR82" s="198">
        <f t="shared" si="560"/>
        <v>0</v>
      </c>
      <c r="BS82" s="198">
        <f t="shared" si="560"/>
        <v>0</v>
      </c>
      <c r="BT82" s="198" t="str">
        <f t="shared" si="561"/>
        <v>-</v>
      </c>
      <c r="BU82" s="198" t="str">
        <f t="shared" si="562"/>
        <v>-</v>
      </c>
      <c r="BV82" s="198">
        <f t="shared" si="563"/>
        <v>0</v>
      </c>
      <c r="BW82" s="198">
        <f t="shared" si="563"/>
        <v>0</v>
      </c>
      <c r="BX82" s="198" t="str">
        <f t="shared" si="564"/>
        <v>-</v>
      </c>
      <c r="BY82" s="198" t="str">
        <f t="shared" si="565"/>
        <v>-</v>
      </c>
      <c r="BZ82" s="198">
        <f t="shared" si="566"/>
        <v>0</v>
      </c>
      <c r="CA82" s="198">
        <f t="shared" si="566"/>
        <v>0</v>
      </c>
      <c r="CB82" s="198" t="str">
        <f t="shared" si="567"/>
        <v>-</v>
      </c>
      <c r="CC82" s="198" t="str">
        <f t="shared" si="568"/>
        <v>-</v>
      </c>
      <c r="CD82" s="198">
        <f t="shared" si="569"/>
        <v>0</v>
      </c>
      <c r="CE82" s="198">
        <f t="shared" si="569"/>
        <v>0</v>
      </c>
      <c r="CF82" s="198" t="str">
        <f t="shared" si="570"/>
        <v>-</v>
      </c>
      <c r="CG82" s="198" t="str">
        <f t="shared" si="571"/>
        <v>-</v>
      </c>
      <c r="CH82" s="198">
        <f t="shared" si="572"/>
        <v>0</v>
      </c>
      <c r="CI82" s="198">
        <f t="shared" si="572"/>
        <v>0</v>
      </c>
      <c r="CJ82" s="198" t="str">
        <f t="shared" si="573"/>
        <v>-</v>
      </c>
      <c r="CK82" s="198" t="str">
        <f t="shared" si="574"/>
        <v>-</v>
      </c>
      <c r="CL82" s="198">
        <f t="shared" si="575"/>
        <v>0</v>
      </c>
      <c r="CM82" s="198">
        <f t="shared" si="575"/>
        <v>0</v>
      </c>
      <c r="CN82" s="198" t="str">
        <f t="shared" si="576"/>
        <v>-</v>
      </c>
      <c r="CO82" s="198" t="str">
        <f t="shared" si="577"/>
        <v>-</v>
      </c>
      <c r="CP82" s="198">
        <f t="shared" si="578"/>
        <v>0</v>
      </c>
      <c r="CQ82" s="198">
        <f t="shared" si="578"/>
        <v>0</v>
      </c>
      <c r="CR82" s="198" t="str">
        <f t="shared" si="579"/>
        <v>-</v>
      </c>
      <c r="CS82" s="198" t="str">
        <f t="shared" si="580"/>
        <v>-</v>
      </c>
      <c r="CT82" s="198">
        <f t="shared" si="581"/>
        <v>0</v>
      </c>
      <c r="CU82" s="198">
        <f t="shared" si="581"/>
        <v>0</v>
      </c>
      <c r="CV82" s="198" t="str">
        <f t="shared" si="582"/>
        <v>-</v>
      </c>
      <c r="CW82" s="198" t="str">
        <f t="shared" si="583"/>
        <v>-</v>
      </c>
      <c r="CX82" s="198">
        <f t="shared" si="584"/>
        <v>0</v>
      </c>
      <c r="CY82" s="198">
        <f t="shared" si="584"/>
        <v>0</v>
      </c>
      <c r="CZ82" s="198" t="str">
        <f t="shared" si="585"/>
        <v>-</v>
      </c>
      <c r="DA82" s="198" t="str">
        <f t="shared" si="586"/>
        <v>-</v>
      </c>
      <c r="DB82" s="198">
        <f t="shared" si="587"/>
        <v>4720</v>
      </c>
      <c r="DC82" s="198">
        <f t="shared" si="587"/>
        <v>178341</v>
      </c>
      <c r="DD82" s="198">
        <f t="shared" si="588"/>
        <v>38</v>
      </c>
      <c r="DE82" s="198">
        <f t="shared" si="589"/>
        <v>78</v>
      </c>
      <c r="DF82" s="198">
        <f t="shared" si="590"/>
        <v>0</v>
      </c>
      <c r="DG82" s="198">
        <f t="shared" si="590"/>
        <v>0</v>
      </c>
      <c r="DH82" s="198" t="str">
        <f t="shared" si="591"/>
        <v>-</v>
      </c>
      <c r="DI82" s="198" t="str">
        <f t="shared" si="592"/>
        <v>-</v>
      </c>
      <c r="DJ82" s="198">
        <f t="shared" si="626"/>
        <v>0</v>
      </c>
      <c r="DK82" s="198">
        <f t="shared" si="626"/>
        <v>278</v>
      </c>
      <c r="DL82" s="198">
        <f t="shared" si="626"/>
        <v>1385</v>
      </c>
      <c r="DM82" s="198">
        <f t="shared" si="626"/>
        <v>993</v>
      </c>
      <c r="DN82" s="198">
        <f t="shared" si="626"/>
        <v>105</v>
      </c>
      <c r="DO82" s="198">
        <f t="shared" si="626"/>
        <v>747</v>
      </c>
      <c r="DP82" s="198">
        <f t="shared" si="626"/>
        <v>8551920</v>
      </c>
      <c r="DQ82" s="198">
        <f t="shared" si="594"/>
        <v>6175</v>
      </c>
      <c r="DR82" s="198">
        <f t="shared" si="595"/>
        <v>13021</v>
      </c>
      <c r="DS82" s="198">
        <f t="shared" si="596"/>
        <v>6847218</v>
      </c>
      <c r="DT82" s="198">
        <f t="shared" si="597"/>
        <v>6895</v>
      </c>
      <c r="DU82" s="198">
        <f t="shared" si="598"/>
        <v>14548</v>
      </c>
      <c r="DV82" s="198">
        <f t="shared" si="599"/>
        <v>1014245</v>
      </c>
      <c r="DW82" s="198">
        <f t="shared" si="600"/>
        <v>9659</v>
      </c>
      <c r="DX82" s="198">
        <f t="shared" si="601"/>
        <v>17166</v>
      </c>
      <c r="DY82" s="198">
        <f t="shared" si="602"/>
        <v>6907075</v>
      </c>
      <c r="DZ82" s="198">
        <f t="shared" si="603"/>
        <v>9246</v>
      </c>
      <c r="EA82" s="198">
        <f t="shared" si="604"/>
        <v>20003</v>
      </c>
      <c r="EB82" s="202"/>
      <c r="EC82" s="198">
        <f t="shared" si="605"/>
        <v>10</v>
      </c>
      <c r="ED82" s="199">
        <f t="shared" si="611"/>
        <v>2018</v>
      </c>
      <c r="EE82" s="200">
        <f t="shared" si="612"/>
        <v>43374</v>
      </c>
      <c r="EF82" s="196">
        <f t="shared" si="613"/>
        <v>31</v>
      </c>
      <c r="EG82" s="195"/>
      <c r="EH82" s="198">
        <f t="shared" si="627"/>
        <v>110811</v>
      </c>
      <c r="EI82" s="198">
        <f t="shared" si="627"/>
        <v>0</v>
      </c>
      <c r="EJ82" s="198">
        <f t="shared" si="627"/>
        <v>8421636</v>
      </c>
      <c r="EK82" s="198">
        <f t="shared" si="627"/>
        <v>14627052</v>
      </c>
      <c r="EL82" s="198">
        <f t="shared" si="627"/>
        <v>6884800</v>
      </c>
      <c r="EM82" s="198">
        <f t="shared" si="627"/>
        <v>6790056</v>
      </c>
      <c r="EN82" s="198">
        <f t="shared" si="627"/>
        <v>161512269</v>
      </c>
      <c r="EO82" s="198">
        <f t="shared" si="627"/>
        <v>251405973</v>
      </c>
      <c r="EP82" s="198">
        <f t="shared" si="627"/>
        <v>38433528</v>
      </c>
      <c r="EQ82" s="198">
        <f t="shared" si="627"/>
        <v>0</v>
      </c>
      <c r="ER82" s="198">
        <f t="shared" si="628"/>
        <v>0</v>
      </c>
      <c r="ES82" s="198">
        <f t="shared" si="628"/>
        <v>0</v>
      </c>
      <c r="ET82" s="198">
        <f t="shared" si="628"/>
        <v>0</v>
      </c>
      <c r="EU82" s="198">
        <f t="shared" si="628"/>
        <v>0</v>
      </c>
      <c r="EV82" s="198">
        <f t="shared" si="628"/>
        <v>0</v>
      </c>
      <c r="EW82" s="198">
        <f t="shared" si="628"/>
        <v>0</v>
      </c>
      <c r="EX82" s="198">
        <f t="shared" si="628"/>
        <v>0</v>
      </c>
      <c r="EY82" s="198">
        <f t="shared" si="628"/>
        <v>0</v>
      </c>
      <c r="EZ82" s="198">
        <f t="shared" si="628"/>
        <v>0</v>
      </c>
      <c r="FA82" s="198">
        <f t="shared" si="628"/>
        <v>0</v>
      </c>
      <c r="FB82" s="198">
        <f t="shared" si="629"/>
        <v>0</v>
      </c>
      <c r="FC82" s="198">
        <f t="shared" si="629"/>
        <v>368160</v>
      </c>
      <c r="FD82" s="198">
        <f t="shared" si="629"/>
        <v>18034085</v>
      </c>
      <c r="FE82" s="198">
        <f t="shared" si="629"/>
        <v>14446164</v>
      </c>
      <c r="FF82" s="198">
        <f t="shared" si="629"/>
        <v>1802430</v>
      </c>
      <c r="FG82" s="198">
        <f t="shared" si="629"/>
        <v>14942241</v>
      </c>
      <c r="FH82" s="191"/>
      <c r="FI82" s="256"/>
      <c r="FJ82" s="256"/>
      <c r="FK82" s="256"/>
      <c r="FL82" s="256"/>
      <c r="FM82" s="256"/>
    </row>
    <row r="83" spans="1:169" s="257" customFormat="1" x14ac:dyDescent="0.2">
      <c r="A83" s="263" t="str">
        <f t="shared" si="609"/>
        <v>2018-19NOVEMBERY62</v>
      </c>
      <c r="B83" s="257" t="str">
        <f t="shared" si="610"/>
        <v>2018-19</v>
      </c>
      <c r="C83" s="257" t="s">
        <v>722</v>
      </c>
      <c r="D83" s="264" t="str">
        <f t="shared" ref="D83:E83" si="634">D82</f>
        <v>Y62</v>
      </c>
      <c r="E83" s="264" t="str">
        <f t="shared" si="634"/>
        <v>North West</v>
      </c>
      <c r="F83" s="264" t="str">
        <f t="shared" si="531"/>
        <v>Y62</v>
      </c>
      <c r="H83" s="198">
        <f t="shared" si="532"/>
        <v>136311</v>
      </c>
      <c r="I83" s="198">
        <f t="shared" si="532"/>
        <v>103941</v>
      </c>
      <c r="J83" s="198">
        <f t="shared" si="532"/>
        <v>1173027</v>
      </c>
      <c r="K83" s="198">
        <f t="shared" si="533"/>
        <v>11</v>
      </c>
      <c r="L83" s="198">
        <f t="shared" si="534"/>
        <v>1</v>
      </c>
      <c r="M83" s="198">
        <f t="shared" si="535"/>
        <v>0</v>
      </c>
      <c r="N83" s="198">
        <f t="shared" si="536"/>
        <v>72</v>
      </c>
      <c r="O83" s="198">
        <f t="shared" si="537"/>
        <v>124</v>
      </c>
      <c r="P83" s="198" t="s">
        <v>717</v>
      </c>
      <c r="Q83" s="198">
        <f t="shared" si="623"/>
        <v>0</v>
      </c>
      <c r="R83" s="198">
        <f t="shared" si="623"/>
        <v>0</v>
      </c>
      <c r="S83" s="198">
        <f t="shared" si="623"/>
        <v>0</v>
      </c>
      <c r="T83" s="198">
        <f t="shared" si="623"/>
        <v>95132</v>
      </c>
      <c r="U83" s="198">
        <f t="shared" si="623"/>
        <v>8360</v>
      </c>
      <c r="V83" s="198">
        <f t="shared" si="623"/>
        <v>5966</v>
      </c>
      <c r="W83" s="198">
        <f t="shared" si="623"/>
        <v>50763</v>
      </c>
      <c r="X83" s="198">
        <f t="shared" si="623"/>
        <v>21207</v>
      </c>
      <c r="Y83" s="198">
        <f t="shared" si="623"/>
        <v>3233</v>
      </c>
      <c r="Z83" s="198">
        <f t="shared" si="623"/>
        <v>3861610</v>
      </c>
      <c r="AA83" s="198">
        <f t="shared" si="539"/>
        <v>462</v>
      </c>
      <c r="AB83" s="198">
        <f t="shared" si="540"/>
        <v>771</v>
      </c>
      <c r="AC83" s="198">
        <f t="shared" si="541"/>
        <v>3730635</v>
      </c>
      <c r="AD83" s="198">
        <f t="shared" si="542"/>
        <v>625</v>
      </c>
      <c r="AE83" s="198">
        <f t="shared" si="543"/>
        <v>1078</v>
      </c>
      <c r="AF83" s="198">
        <f t="shared" si="544"/>
        <v>70787187</v>
      </c>
      <c r="AG83" s="198">
        <f t="shared" si="545"/>
        <v>1394</v>
      </c>
      <c r="AH83" s="198">
        <f t="shared" si="546"/>
        <v>2985</v>
      </c>
      <c r="AI83" s="198">
        <f t="shared" si="547"/>
        <v>86870871</v>
      </c>
      <c r="AJ83" s="198">
        <f t="shared" si="548"/>
        <v>4096</v>
      </c>
      <c r="AK83" s="198">
        <f t="shared" si="549"/>
        <v>9794</v>
      </c>
      <c r="AL83" s="198">
        <f t="shared" si="550"/>
        <v>17074904</v>
      </c>
      <c r="AM83" s="198">
        <f t="shared" si="551"/>
        <v>5281</v>
      </c>
      <c r="AN83" s="198">
        <f t="shared" si="552"/>
        <v>11342</v>
      </c>
      <c r="AO83" s="198">
        <f t="shared" si="624"/>
        <v>6837</v>
      </c>
      <c r="AP83" s="198">
        <f t="shared" si="624"/>
        <v>559</v>
      </c>
      <c r="AQ83" s="198">
        <f t="shared" si="624"/>
        <v>3797</v>
      </c>
      <c r="AR83" s="198">
        <f t="shared" si="624"/>
        <v>5443</v>
      </c>
      <c r="AS83" s="198">
        <f t="shared" si="624"/>
        <v>321</v>
      </c>
      <c r="AT83" s="198">
        <f t="shared" si="624"/>
        <v>2160</v>
      </c>
      <c r="AU83" s="198">
        <f t="shared" si="624"/>
        <v>0</v>
      </c>
      <c r="AV83" s="198">
        <f t="shared" si="624"/>
        <v>58829</v>
      </c>
      <c r="AW83" s="198">
        <f t="shared" si="624"/>
        <v>5839</v>
      </c>
      <c r="AX83" s="198">
        <f t="shared" si="624"/>
        <v>23627</v>
      </c>
      <c r="AY83" s="198">
        <f t="shared" si="625"/>
        <v>88295</v>
      </c>
      <c r="AZ83" s="198">
        <f t="shared" si="625"/>
        <v>17258</v>
      </c>
      <c r="BA83" s="198">
        <f t="shared" si="625"/>
        <v>13760</v>
      </c>
      <c r="BB83" s="198">
        <f t="shared" si="625"/>
        <v>12105</v>
      </c>
      <c r="BC83" s="198">
        <f t="shared" si="625"/>
        <v>9792</v>
      </c>
      <c r="BD83" s="198">
        <f t="shared" si="625"/>
        <v>64384</v>
      </c>
      <c r="BE83" s="198">
        <f t="shared" si="625"/>
        <v>54014</v>
      </c>
      <c r="BF83" s="198">
        <f t="shared" si="625"/>
        <v>29530</v>
      </c>
      <c r="BG83" s="198">
        <f t="shared" si="625"/>
        <v>22505</v>
      </c>
      <c r="BH83" s="198">
        <f t="shared" si="625"/>
        <v>4130</v>
      </c>
      <c r="BI83" s="198">
        <f t="shared" si="625"/>
        <v>3465</v>
      </c>
      <c r="BJ83" s="198">
        <f t="shared" si="625"/>
        <v>0</v>
      </c>
      <c r="BK83" s="198">
        <f t="shared" si="625"/>
        <v>0</v>
      </c>
      <c r="BL83" s="198" t="str">
        <f t="shared" si="555"/>
        <v>-</v>
      </c>
      <c r="BM83" s="198" t="str">
        <f t="shared" si="556"/>
        <v>-</v>
      </c>
      <c r="BN83" s="198">
        <f t="shared" si="557"/>
        <v>0</v>
      </c>
      <c r="BO83" s="198">
        <f t="shared" si="557"/>
        <v>0</v>
      </c>
      <c r="BP83" s="198" t="str">
        <f t="shared" si="558"/>
        <v>-</v>
      </c>
      <c r="BQ83" s="198" t="str">
        <f t="shared" si="559"/>
        <v>-</v>
      </c>
      <c r="BR83" s="198">
        <f t="shared" si="560"/>
        <v>0</v>
      </c>
      <c r="BS83" s="198">
        <f t="shared" si="560"/>
        <v>0</v>
      </c>
      <c r="BT83" s="198" t="str">
        <f t="shared" si="561"/>
        <v>-</v>
      </c>
      <c r="BU83" s="198" t="str">
        <f t="shared" si="562"/>
        <v>-</v>
      </c>
      <c r="BV83" s="198">
        <f t="shared" si="563"/>
        <v>0</v>
      </c>
      <c r="BW83" s="198">
        <f t="shared" si="563"/>
        <v>0</v>
      </c>
      <c r="BX83" s="198" t="str">
        <f t="shared" si="564"/>
        <v>-</v>
      </c>
      <c r="BY83" s="198" t="str">
        <f t="shared" si="565"/>
        <v>-</v>
      </c>
      <c r="BZ83" s="198">
        <f t="shared" si="566"/>
        <v>0</v>
      </c>
      <c r="CA83" s="198">
        <f t="shared" si="566"/>
        <v>0</v>
      </c>
      <c r="CB83" s="198" t="str">
        <f t="shared" si="567"/>
        <v>-</v>
      </c>
      <c r="CC83" s="198" t="str">
        <f t="shared" si="568"/>
        <v>-</v>
      </c>
      <c r="CD83" s="198">
        <f t="shared" si="569"/>
        <v>0</v>
      </c>
      <c r="CE83" s="198">
        <f t="shared" si="569"/>
        <v>0</v>
      </c>
      <c r="CF83" s="198" t="str">
        <f t="shared" si="570"/>
        <v>-</v>
      </c>
      <c r="CG83" s="198" t="str">
        <f t="shared" si="571"/>
        <v>-</v>
      </c>
      <c r="CH83" s="198">
        <f t="shared" si="572"/>
        <v>0</v>
      </c>
      <c r="CI83" s="198">
        <f t="shared" si="572"/>
        <v>0</v>
      </c>
      <c r="CJ83" s="198" t="str">
        <f t="shared" si="573"/>
        <v>-</v>
      </c>
      <c r="CK83" s="198" t="str">
        <f t="shared" si="574"/>
        <v>-</v>
      </c>
      <c r="CL83" s="198">
        <f t="shared" si="575"/>
        <v>0</v>
      </c>
      <c r="CM83" s="198">
        <f t="shared" si="575"/>
        <v>0</v>
      </c>
      <c r="CN83" s="198" t="str">
        <f t="shared" si="576"/>
        <v>-</v>
      </c>
      <c r="CO83" s="198" t="str">
        <f t="shared" si="577"/>
        <v>-</v>
      </c>
      <c r="CP83" s="198">
        <f t="shared" si="578"/>
        <v>0</v>
      </c>
      <c r="CQ83" s="198">
        <f t="shared" si="578"/>
        <v>0</v>
      </c>
      <c r="CR83" s="198" t="str">
        <f t="shared" si="579"/>
        <v>-</v>
      </c>
      <c r="CS83" s="198" t="str">
        <f t="shared" si="580"/>
        <v>-</v>
      </c>
      <c r="CT83" s="198">
        <f t="shared" si="581"/>
        <v>0</v>
      </c>
      <c r="CU83" s="198">
        <f t="shared" si="581"/>
        <v>0</v>
      </c>
      <c r="CV83" s="198" t="str">
        <f t="shared" si="582"/>
        <v>-</v>
      </c>
      <c r="CW83" s="198" t="str">
        <f t="shared" si="583"/>
        <v>-</v>
      </c>
      <c r="CX83" s="198">
        <f t="shared" si="584"/>
        <v>0</v>
      </c>
      <c r="CY83" s="198">
        <f t="shared" si="584"/>
        <v>0</v>
      </c>
      <c r="CZ83" s="198" t="str">
        <f t="shared" si="585"/>
        <v>-</v>
      </c>
      <c r="DA83" s="198" t="str">
        <f t="shared" si="586"/>
        <v>-</v>
      </c>
      <c r="DB83" s="198">
        <f t="shared" si="587"/>
        <v>4715</v>
      </c>
      <c r="DC83" s="198">
        <f t="shared" si="587"/>
        <v>171808</v>
      </c>
      <c r="DD83" s="198">
        <f t="shared" si="588"/>
        <v>36</v>
      </c>
      <c r="DE83" s="198">
        <f t="shared" si="589"/>
        <v>74</v>
      </c>
      <c r="DF83" s="198">
        <f t="shared" si="590"/>
        <v>0</v>
      </c>
      <c r="DG83" s="198">
        <f t="shared" si="590"/>
        <v>0</v>
      </c>
      <c r="DH83" s="198" t="str">
        <f t="shared" si="591"/>
        <v>-</v>
      </c>
      <c r="DI83" s="198" t="str">
        <f t="shared" si="592"/>
        <v>-</v>
      </c>
      <c r="DJ83" s="198">
        <f t="shared" si="626"/>
        <v>0</v>
      </c>
      <c r="DK83" s="198">
        <f t="shared" si="626"/>
        <v>263</v>
      </c>
      <c r="DL83" s="198">
        <f t="shared" si="626"/>
        <v>1654</v>
      </c>
      <c r="DM83" s="198">
        <f t="shared" si="626"/>
        <v>1028</v>
      </c>
      <c r="DN83" s="198">
        <f t="shared" si="626"/>
        <v>118</v>
      </c>
      <c r="DO83" s="198">
        <f t="shared" si="626"/>
        <v>904</v>
      </c>
      <c r="DP83" s="198">
        <f t="shared" si="626"/>
        <v>8774488</v>
      </c>
      <c r="DQ83" s="198">
        <f t="shared" si="594"/>
        <v>5305</v>
      </c>
      <c r="DR83" s="198">
        <f t="shared" si="595"/>
        <v>11030</v>
      </c>
      <c r="DS83" s="198">
        <f t="shared" si="596"/>
        <v>6028687</v>
      </c>
      <c r="DT83" s="198">
        <f t="shared" si="597"/>
        <v>5864</v>
      </c>
      <c r="DU83" s="198">
        <f t="shared" si="598"/>
        <v>12592</v>
      </c>
      <c r="DV83" s="198">
        <f t="shared" si="599"/>
        <v>861522</v>
      </c>
      <c r="DW83" s="198">
        <f t="shared" si="600"/>
        <v>7301</v>
      </c>
      <c r="DX83" s="198">
        <f t="shared" si="601"/>
        <v>15212</v>
      </c>
      <c r="DY83" s="198">
        <f t="shared" si="602"/>
        <v>7629911</v>
      </c>
      <c r="DZ83" s="198">
        <f t="shared" si="603"/>
        <v>8440</v>
      </c>
      <c r="EA83" s="198">
        <f t="shared" si="604"/>
        <v>18134</v>
      </c>
      <c r="EB83" s="202"/>
      <c r="EC83" s="198">
        <f t="shared" si="605"/>
        <v>11</v>
      </c>
      <c r="ED83" s="199">
        <f t="shared" si="611"/>
        <v>2018</v>
      </c>
      <c r="EE83" s="200">
        <f t="shared" si="612"/>
        <v>43405</v>
      </c>
      <c r="EF83" s="196">
        <f t="shared" si="613"/>
        <v>30</v>
      </c>
      <c r="EG83" s="195"/>
      <c r="EH83" s="198">
        <f t="shared" si="627"/>
        <v>103941</v>
      </c>
      <c r="EI83" s="198">
        <f t="shared" si="627"/>
        <v>0</v>
      </c>
      <c r="EJ83" s="198">
        <f t="shared" si="627"/>
        <v>7483752</v>
      </c>
      <c r="EK83" s="198">
        <f t="shared" si="627"/>
        <v>12888684</v>
      </c>
      <c r="EL83" s="198">
        <f t="shared" si="627"/>
        <v>6445560</v>
      </c>
      <c r="EM83" s="198">
        <f t="shared" si="627"/>
        <v>6431348</v>
      </c>
      <c r="EN83" s="198">
        <f t="shared" si="627"/>
        <v>151527555</v>
      </c>
      <c r="EO83" s="198">
        <f t="shared" si="627"/>
        <v>207701358</v>
      </c>
      <c r="EP83" s="198">
        <f t="shared" si="627"/>
        <v>36668686</v>
      </c>
      <c r="EQ83" s="198">
        <f t="shared" si="627"/>
        <v>0</v>
      </c>
      <c r="ER83" s="198">
        <f t="shared" si="628"/>
        <v>0</v>
      </c>
      <c r="ES83" s="198">
        <f t="shared" si="628"/>
        <v>0</v>
      </c>
      <c r="ET83" s="198">
        <f t="shared" si="628"/>
        <v>0</v>
      </c>
      <c r="EU83" s="198">
        <f t="shared" si="628"/>
        <v>0</v>
      </c>
      <c r="EV83" s="198">
        <f t="shared" si="628"/>
        <v>0</v>
      </c>
      <c r="EW83" s="198">
        <f t="shared" si="628"/>
        <v>0</v>
      </c>
      <c r="EX83" s="198">
        <f t="shared" si="628"/>
        <v>0</v>
      </c>
      <c r="EY83" s="198">
        <f t="shared" si="628"/>
        <v>0</v>
      </c>
      <c r="EZ83" s="198">
        <f t="shared" si="628"/>
        <v>0</v>
      </c>
      <c r="FA83" s="198">
        <f t="shared" si="628"/>
        <v>0</v>
      </c>
      <c r="FB83" s="198">
        <f t="shared" si="629"/>
        <v>0</v>
      </c>
      <c r="FC83" s="198">
        <f t="shared" si="629"/>
        <v>348910</v>
      </c>
      <c r="FD83" s="198">
        <f t="shared" si="629"/>
        <v>18243620</v>
      </c>
      <c r="FE83" s="198">
        <f t="shared" si="629"/>
        <v>12944576</v>
      </c>
      <c r="FF83" s="198">
        <f t="shared" si="629"/>
        <v>1795016</v>
      </c>
      <c r="FG83" s="198">
        <f t="shared" si="629"/>
        <v>16393136</v>
      </c>
      <c r="FH83" s="191"/>
      <c r="FI83" s="256"/>
      <c r="FJ83" s="256"/>
      <c r="FK83" s="256"/>
      <c r="FL83" s="256"/>
      <c r="FM83" s="256"/>
    </row>
    <row r="84" spans="1:169" s="257" customFormat="1" x14ac:dyDescent="0.2">
      <c r="A84" s="263" t="str">
        <f t="shared" si="609"/>
        <v>2018-19DECEMBERY62</v>
      </c>
      <c r="B84" s="257" t="str">
        <f t="shared" si="610"/>
        <v>2018-19</v>
      </c>
      <c r="C84" s="257" t="s">
        <v>730</v>
      </c>
      <c r="D84" s="264" t="str">
        <f t="shared" ref="D84:E84" si="635">D83</f>
        <v>Y62</v>
      </c>
      <c r="E84" s="264" t="str">
        <f t="shared" si="635"/>
        <v>North West</v>
      </c>
      <c r="F84" s="264" t="str">
        <f t="shared" si="531"/>
        <v>Y62</v>
      </c>
      <c r="H84" s="198">
        <f t="shared" si="532"/>
        <v>136894</v>
      </c>
      <c r="I84" s="198">
        <f t="shared" si="532"/>
        <v>109551</v>
      </c>
      <c r="J84" s="198">
        <f t="shared" si="532"/>
        <v>1152801</v>
      </c>
      <c r="K84" s="198">
        <f t="shared" si="533"/>
        <v>11</v>
      </c>
      <c r="L84" s="198">
        <f t="shared" si="534"/>
        <v>1</v>
      </c>
      <c r="M84" s="198">
        <f t="shared" si="535"/>
        <v>0</v>
      </c>
      <c r="N84" s="198">
        <f t="shared" si="536"/>
        <v>73</v>
      </c>
      <c r="O84" s="198">
        <f t="shared" si="537"/>
        <v>136</v>
      </c>
      <c r="P84" s="198" t="s">
        <v>717</v>
      </c>
      <c r="Q84" s="198">
        <f t="shared" si="623"/>
        <v>0</v>
      </c>
      <c r="R84" s="198">
        <f t="shared" si="623"/>
        <v>0</v>
      </c>
      <c r="S84" s="198">
        <f t="shared" si="623"/>
        <v>0</v>
      </c>
      <c r="T84" s="198">
        <f t="shared" si="623"/>
        <v>101419</v>
      </c>
      <c r="U84" s="198">
        <f t="shared" si="623"/>
        <v>9273</v>
      </c>
      <c r="V84" s="198">
        <f t="shared" si="623"/>
        <v>6733</v>
      </c>
      <c r="W84" s="198">
        <f t="shared" si="623"/>
        <v>53144</v>
      </c>
      <c r="X84" s="198">
        <f t="shared" si="623"/>
        <v>21788</v>
      </c>
      <c r="Y84" s="198">
        <f t="shared" si="623"/>
        <v>4305</v>
      </c>
      <c r="Z84" s="198">
        <f t="shared" si="623"/>
        <v>4275680</v>
      </c>
      <c r="AA84" s="198">
        <f t="shared" si="539"/>
        <v>461</v>
      </c>
      <c r="AB84" s="198">
        <f t="shared" si="540"/>
        <v>775</v>
      </c>
      <c r="AC84" s="198">
        <f t="shared" si="541"/>
        <v>4223400</v>
      </c>
      <c r="AD84" s="198">
        <f t="shared" si="542"/>
        <v>627</v>
      </c>
      <c r="AE84" s="198">
        <f t="shared" si="543"/>
        <v>1071</v>
      </c>
      <c r="AF84" s="198">
        <f t="shared" si="544"/>
        <v>79209674</v>
      </c>
      <c r="AG84" s="198">
        <f t="shared" si="545"/>
        <v>1490</v>
      </c>
      <c r="AH84" s="198">
        <f t="shared" si="546"/>
        <v>3222</v>
      </c>
      <c r="AI84" s="198">
        <f t="shared" si="547"/>
        <v>92837378</v>
      </c>
      <c r="AJ84" s="198">
        <f t="shared" si="548"/>
        <v>4261</v>
      </c>
      <c r="AK84" s="198">
        <f t="shared" si="549"/>
        <v>10233</v>
      </c>
      <c r="AL84" s="198">
        <f t="shared" si="550"/>
        <v>25311860</v>
      </c>
      <c r="AM84" s="198">
        <f t="shared" si="551"/>
        <v>5880</v>
      </c>
      <c r="AN84" s="198">
        <f t="shared" si="552"/>
        <v>12286</v>
      </c>
      <c r="AO84" s="198">
        <f t="shared" si="624"/>
        <v>7561</v>
      </c>
      <c r="AP84" s="198">
        <f t="shared" si="624"/>
        <v>531</v>
      </c>
      <c r="AQ84" s="198">
        <f t="shared" si="624"/>
        <v>4410</v>
      </c>
      <c r="AR84" s="198">
        <f t="shared" si="624"/>
        <v>5876</v>
      </c>
      <c r="AS84" s="198">
        <f t="shared" si="624"/>
        <v>338</v>
      </c>
      <c r="AT84" s="198">
        <f t="shared" si="624"/>
        <v>2282</v>
      </c>
      <c r="AU84" s="198">
        <f t="shared" si="624"/>
        <v>0</v>
      </c>
      <c r="AV84" s="198">
        <f t="shared" si="624"/>
        <v>61344</v>
      </c>
      <c r="AW84" s="198">
        <f t="shared" si="624"/>
        <v>5906</v>
      </c>
      <c r="AX84" s="198">
        <f t="shared" si="624"/>
        <v>26608</v>
      </c>
      <c r="AY84" s="198">
        <f t="shared" si="625"/>
        <v>93858</v>
      </c>
      <c r="AZ84" s="198">
        <f t="shared" si="625"/>
        <v>19054</v>
      </c>
      <c r="BA84" s="198">
        <f t="shared" si="625"/>
        <v>15119</v>
      </c>
      <c r="BB84" s="198">
        <f t="shared" si="625"/>
        <v>13630</v>
      </c>
      <c r="BC84" s="198">
        <f t="shared" si="625"/>
        <v>10973</v>
      </c>
      <c r="BD84" s="198">
        <f t="shared" si="625"/>
        <v>67915</v>
      </c>
      <c r="BE84" s="198">
        <f t="shared" si="625"/>
        <v>56682</v>
      </c>
      <c r="BF84" s="198">
        <f t="shared" si="625"/>
        <v>30239</v>
      </c>
      <c r="BG84" s="198">
        <f t="shared" si="625"/>
        <v>23214</v>
      </c>
      <c r="BH84" s="198">
        <f t="shared" si="625"/>
        <v>5435</v>
      </c>
      <c r="BI84" s="198">
        <f t="shared" si="625"/>
        <v>4602</v>
      </c>
      <c r="BJ84" s="198">
        <f t="shared" si="625"/>
        <v>0</v>
      </c>
      <c r="BK84" s="198">
        <f t="shared" si="625"/>
        <v>0</v>
      </c>
      <c r="BL84" s="198" t="str">
        <f t="shared" si="555"/>
        <v>-</v>
      </c>
      <c r="BM84" s="198" t="str">
        <f t="shared" si="556"/>
        <v>-</v>
      </c>
      <c r="BN84" s="198">
        <f t="shared" si="557"/>
        <v>0</v>
      </c>
      <c r="BO84" s="198">
        <f t="shared" si="557"/>
        <v>0</v>
      </c>
      <c r="BP84" s="198" t="str">
        <f t="shared" si="558"/>
        <v>-</v>
      </c>
      <c r="BQ84" s="198" t="str">
        <f t="shared" si="559"/>
        <v>-</v>
      </c>
      <c r="BR84" s="198">
        <f t="shared" si="560"/>
        <v>0</v>
      </c>
      <c r="BS84" s="198">
        <f t="shared" si="560"/>
        <v>0</v>
      </c>
      <c r="BT84" s="198" t="str">
        <f t="shared" si="561"/>
        <v>-</v>
      </c>
      <c r="BU84" s="198" t="str">
        <f t="shared" si="562"/>
        <v>-</v>
      </c>
      <c r="BV84" s="198">
        <f t="shared" si="563"/>
        <v>0</v>
      </c>
      <c r="BW84" s="198">
        <f t="shared" si="563"/>
        <v>0</v>
      </c>
      <c r="BX84" s="198" t="str">
        <f t="shared" si="564"/>
        <v>-</v>
      </c>
      <c r="BY84" s="198" t="str">
        <f t="shared" si="565"/>
        <v>-</v>
      </c>
      <c r="BZ84" s="198">
        <f t="shared" si="566"/>
        <v>0</v>
      </c>
      <c r="CA84" s="198">
        <f t="shared" si="566"/>
        <v>0</v>
      </c>
      <c r="CB84" s="198" t="str">
        <f t="shared" si="567"/>
        <v>-</v>
      </c>
      <c r="CC84" s="198" t="str">
        <f t="shared" si="568"/>
        <v>-</v>
      </c>
      <c r="CD84" s="198">
        <f t="shared" si="569"/>
        <v>0</v>
      </c>
      <c r="CE84" s="198">
        <f t="shared" si="569"/>
        <v>0</v>
      </c>
      <c r="CF84" s="198" t="str">
        <f t="shared" si="570"/>
        <v>-</v>
      </c>
      <c r="CG84" s="198" t="str">
        <f t="shared" si="571"/>
        <v>-</v>
      </c>
      <c r="CH84" s="198">
        <f t="shared" si="572"/>
        <v>0</v>
      </c>
      <c r="CI84" s="198">
        <f t="shared" si="572"/>
        <v>0</v>
      </c>
      <c r="CJ84" s="198" t="str">
        <f t="shared" si="573"/>
        <v>-</v>
      </c>
      <c r="CK84" s="198" t="str">
        <f t="shared" si="574"/>
        <v>-</v>
      </c>
      <c r="CL84" s="198">
        <f t="shared" si="575"/>
        <v>0</v>
      </c>
      <c r="CM84" s="198">
        <f t="shared" si="575"/>
        <v>0</v>
      </c>
      <c r="CN84" s="198" t="str">
        <f t="shared" si="576"/>
        <v>-</v>
      </c>
      <c r="CO84" s="198" t="str">
        <f t="shared" si="577"/>
        <v>-</v>
      </c>
      <c r="CP84" s="198">
        <f t="shared" si="578"/>
        <v>0</v>
      </c>
      <c r="CQ84" s="198">
        <f t="shared" si="578"/>
        <v>0</v>
      </c>
      <c r="CR84" s="198" t="str">
        <f t="shared" si="579"/>
        <v>-</v>
      </c>
      <c r="CS84" s="198" t="str">
        <f t="shared" si="580"/>
        <v>-</v>
      </c>
      <c r="CT84" s="198">
        <f t="shared" si="581"/>
        <v>0</v>
      </c>
      <c r="CU84" s="198">
        <f t="shared" si="581"/>
        <v>0</v>
      </c>
      <c r="CV84" s="198" t="str">
        <f t="shared" si="582"/>
        <v>-</v>
      </c>
      <c r="CW84" s="198" t="str">
        <f t="shared" si="583"/>
        <v>-</v>
      </c>
      <c r="CX84" s="198">
        <f t="shared" si="584"/>
        <v>0</v>
      </c>
      <c r="CY84" s="198">
        <f t="shared" si="584"/>
        <v>0</v>
      </c>
      <c r="CZ84" s="198" t="str">
        <f t="shared" si="585"/>
        <v>-</v>
      </c>
      <c r="DA84" s="198" t="str">
        <f t="shared" si="586"/>
        <v>-</v>
      </c>
      <c r="DB84" s="198">
        <f t="shared" si="587"/>
        <v>5230</v>
      </c>
      <c r="DC84" s="198">
        <f t="shared" si="587"/>
        <v>191790</v>
      </c>
      <c r="DD84" s="198">
        <f t="shared" si="588"/>
        <v>37</v>
      </c>
      <c r="DE84" s="198">
        <f t="shared" si="589"/>
        <v>73</v>
      </c>
      <c r="DF84" s="198">
        <f t="shared" si="590"/>
        <v>0</v>
      </c>
      <c r="DG84" s="198">
        <f t="shared" si="590"/>
        <v>0</v>
      </c>
      <c r="DH84" s="198" t="str">
        <f t="shared" si="591"/>
        <v>-</v>
      </c>
      <c r="DI84" s="198" t="str">
        <f t="shared" si="592"/>
        <v>-</v>
      </c>
      <c r="DJ84" s="198">
        <f t="shared" si="626"/>
        <v>0</v>
      </c>
      <c r="DK84" s="198">
        <f t="shared" si="626"/>
        <v>332</v>
      </c>
      <c r="DL84" s="198">
        <f t="shared" si="626"/>
        <v>1641</v>
      </c>
      <c r="DM84" s="198">
        <f t="shared" si="626"/>
        <v>1036</v>
      </c>
      <c r="DN84" s="198">
        <f t="shared" si="626"/>
        <v>114</v>
      </c>
      <c r="DO84" s="198">
        <f t="shared" si="626"/>
        <v>1502</v>
      </c>
      <c r="DP84" s="198">
        <f t="shared" si="626"/>
        <v>7492334</v>
      </c>
      <c r="DQ84" s="198">
        <f t="shared" si="594"/>
        <v>4566</v>
      </c>
      <c r="DR84" s="198">
        <f t="shared" si="595"/>
        <v>9607</v>
      </c>
      <c r="DS84" s="198">
        <f t="shared" si="596"/>
        <v>4785951</v>
      </c>
      <c r="DT84" s="198">
        <f t="shared" si="597"/>
        <v>4620</v>
      </c>
      <c r="DU84" s="198">
        <f t="shared" si="598"/>
        <v>10275</v>
      </c>
      <c r="DV84" s="198">
        <f t="shared" si="599"/>
        <v>871872</v>
      </c>
      <c r="DW84" s="198">
        <f t="shared" si="600"/>
        <v>7648</v>
      </c>
      <c r="DX84" s="198">
        <f t="shared" si="601"/>
        <v>14509</v>
      </c>
      <c r="DY84" s="198">
        <f t="shared" si="602"/>
        <v>9927205</v>
      </c>
      <c r="DZ84" s="198">
        <f t="shared" si="603"/>
        <v>6609</v>
      </c>
      <c r="EA84" s="198">
        <f t="shared" si="604"/>
        <v>14112</v>
      </c>
      <c r="EB84" s="202"/>
      <c r="EC84" s="198">
        <f t="shared" si="605"/>
        <v>12</v>
      </c>
      <c r="ED84" s="199">
        <f t="shared" si="611"/>
        <v>2018</v>
      </c>
      <c r="EE84" s="200">
        <f t="shared" si="612"/>
        <v>43435</v>
      </c>
      <c r="EF84" s="196">
        <f t="shared" si="613"/>
        <v>31</v>
      </c>
      <c r="EG84" s="195"/>
      <c r="EH84" s="198">
        <f t="shared" si="627"/>
        <v>109551</v>
      </c>
      <c r="EI84" s="198">
        <f t="shared" si="627"/>
        <v>0</v>
      </c>
      <c r="EJ84" s="198">
        <f t="shared" si="627"/>
        <v>7997223</v>
      </c>
      <c r="EK84" s="198">
        <f t="shared" si="627"/>
        <v>14898936</v>
      </c>
      <c r="EL84" s="198">
        <f t="shared" si="627"/>
        <v>7186575</v>
      </c>
      <c r="EM84" s="198">
        <f t="shared" si="627"/>
        <v>7211043</v>
      </c>
      <c r="EN84" s="198">
        <f t="shared" si="627"/>
        <v>171229968</v>
      </c>
      <c r="EO84" s="198">
        <f t="shared" si="627"/>
        <v>222956604</v>
      </c>
      <c r="EP84" s="198">
        <f t="shared" si="627"/>
        <v>52891230</v>
      </c>
      <c r="EQ84" s="198">
        <f t="shared" si="627"/>
        <v>0</v>
      </c>
      <c r="ER84" s="198">
        <f t="shared" si="628"/>
        <v>0</v>
      </c>
      <c r="ES84" s="198">
        <f t="shared" si="628"/>
        <v>0</v>
      </c>
      <c r="ET84" s="198">
        <f t="shared" si="628"/>
        <v>0</v>
      </c>
      <c r="EU84" s="198">
        <f t="shared" si="628"/>
        <v>0</v>
      </c>
      <c r="EV84" s="198">
        <f t="shared" si="628"/>
        <v>0</v>
      </c>
      <c r="EW84" s="198">
        <f t="shared" si="628"/>
        <v>0</v>
      </c>
      <c r="EX84" s="198">
        <f t="shared" si="628"/>
        <v>0</v>
      </c>
      <c r="EY84" s="198">
        <f t="shared" si="628"/>
        <v>0</v>
      </c>
      <c r="EZ84" s="198">
        <f t="shared" si="628"/>
        <v>0</v>
      </c>
      <c r="FA84" s="198">
        <f t="shared" si="628"/>
        <v>0</v>
      </c>
      <c r="FB84" s="198">
        <f t="shared" si="629"/>
        <v>0</v>
      </c>
      <c r="FC84" s="198">
        <f t="shared" si="629"/>
        <v>381790</v>
      </c>
      <c r="FD84" s="198">
        <f t="shared" si="629"/>
        <v>15765087</v>
      </c>
      <c r="FE84" s="198">
        <f t="shared" si="629"/>
        <v>10644900</v>
      </c>
      <c r="FF84" s="198">
        <f t="shared" si="629"/>
        <v>1654026</v>
      </c>
      <c r="FG84" s="198">
        <f t="shared" si="629"/>
        <v>21196224</v>
      </c>
      <c r="FH84" s="191"/>
      <c r="FI84" s="256"/>
      <c r="FJ84" s="256"/>
      <c r="FK84" s="256"/>
      <c r="FL84" s="256"/>
      <c r="FM84" s="256"/>
    </row>
    <row r="85" spans="1:169" s="257" customFormat="1" x14ac:dyDescent="0.2">
      <c r="A85" s="263" t="str">
        <f t="shared" si="609"/>
        <v>2018-19JANUARYY62</v>
      </c>
      <c r="B85" s="257" t="str">
        <f t="shared" si="610"/>
        <v>2018-19</v>
      </c>
      <c r="C85" s="257" t="s">
        <v>767</v>
      </c>
      <c r="D85" s="264" t="str">
        <f t="shared" ref="D85:E85" si="636">D84</f>
        <v>Y62</v>
      </c>
      <c r="E85" s="264" t="str">
        <f t="shared" si="636"/>
        <v>North West</v>
      </c>
      <c r="F85" s="264" t="str">
        <f t="shared" si="531"/>
        <v>Y62</v>
      </c>
      <c r="H85" s="198">
        <f t="shared" si="532"/>
        <v>133555</v>
      </c>
      <c r="I85" s="198">
        <f t="shared" si="532"/>
        <v>107917</v>
      </c>
      <c r="J85" s="198">
        <f t="shared" si="532"/>
        <v>849948</v>
      </c>
      <c r="K85" s="198">
        <f t="shared" si="533"/>
        <v>8</v>
      </c>
      <c r="L85" s="198">
        <f t="shared" si="534"/>
        <v>1</v>
      </c>
      <c r="M85" s="198">
        <f t="shared" si="535"/>
        <v>0</v>
      </c>
      <c r="N85" s="198">
        <f t="shared" si="536"/>
        <v>58</v>
      </c>
      <c r="O85" s="198">
        <f t="shared" si="537"/>
        <v>117</v>
      </c>
      <c r="P85" s="198" t="s">
        <v>717</v>
      </c>
      <c r="Q85" s="198">
        <f t="shared" si="623"/>
        <v>0</v>
      </c>
      <c r="R85" s="198">
        <f t="shared" si="623"/>
        <v>0</v>
      </c>
      <c r="S85" s="198">
        <f t="shared" si="623"/>
        <v>0</v>
      </c>
      <c r="T85" s="198">
        <f t="shared" si="623"/>
        <v>100886</v>
      </c>
      <c r="U85" s="198">
        <f t="shared" si="623"/>
        <v>9571</v>
      </c>
      <c r="V85" s="198">
        <f t="shared" si="623"/>
        <v>6835</v>
      </c>
      <c r="W85" s="198">
        <f t="shared" si="623"/>
        <v>53757</v>
      </c>
      <c r="X85" s="198">
        <f t="shared" si="623"/>
        <v>20506</v>
      </c>
      <c r="Y85" s="198">
        <f t="shared" si="623"/>
        <v>3992</v>
      </c>
      <c r="Z85" s="198">
        <f t="shared" si="623"/>
        <v>4505629</v>
      </c>
      <c r="AA85" s="198">
        <f t="shared" si="539"/>
        <v>471</v>
      </c>
      <c r="AB85" s="198">
        <f t="shared" si="540"/>
        <v>786</v>
      </c>
      <c r="AC85" s="198">
        <f t="shared" si="541"/>
        <v>4491830</v>
      </c>
      <c r="AD85" s="198">
        <f t="shared" si="542"/>
        <v>657</v>
      </c>
      <c r="AE85" s="198">
        <f t="shared" si="543"/>
        <v>1116</v>
      </c>
      <c r="AF85" s="198">
        <f t="shared" si="544"/>
        <v>85150552</v>
      </c>
      <c r="AG85" s="198">
        <f t="shared" si="545"/>
        <v>1584</v>
      </c>
      <c r="AH85" s="198">
        <f t="shared" si="546"/>
        <v>3418</v>
      </c>
      <c r="AI85" s="198">
        <f t="shared" si="547"/>
        <v>95475512</v>
      </c>
      <c r="AJ85" s="198">
        <f t="shared" si="548"/>
        <v>4656</v>
      </c>
      <c r="AK85" s="198">
        <f t="shared" si="549"/>
        <v>11047</v>
      </c>
      <c r="AL85" s="198">
        <f t="shared" si="550"/>
        <v>24385765</v>
      </c>
      <c r="AM85" s="198">
        <f t="shared" si="551"/>
        <v>6109</v>
      </c>
      <c r="AN85" s="198">
        <f t="shared" si="552"/>
        <v>13166</v>
      </c>
      <c r="AO85" s="198">
        <f t="shared" si="624"/>
        <v>7642</v>
      </c>
      <c r="AP85" s="198">
        <f t="shared" si="624"/>
        <v>526</v>
      </c>
      <c r="AQ85" s="198">
        <f t="shared" si="624"/>
        <v>4613</v>
      </c>
      <c r="AR85" s="198">
        <f t="shared" si="624"/>
        <v>6103</v>
      </c>
      <c r="AS85" s="198">
        <f t="shared" si="624"/>
        <v>334</v>
      </c>
      <c r="AT85" s="198">
        <f t="shared" si="624"/>
        <v>2169</v>
      </c>
      <c r="AU85" s="198">
        <f t="shared" si="624"/>
        <v>0</v>
      </c>
      <c r="AV85" s="198">
        <f t="shared" si="624"/>
        <v>61819</v>
      </c>
      <c r="AW85" s="198">
        <f t="shared" si="624"/>
        <v>5774</v>
      </c>
      <c r="AX85" s="198">
        <f t="shared" si="624"/>
        <v>25651</v>
      </c>
      <c r="AY85" s="198">
        <f t="shared" si="625"/>
        <v>93244</v>
      </c>
      <c r="AZ85" s="198">
        <f t="shared" si="625"/>
        <v>20152</v>
      </c>
      <c r="BA85" s="198">
        <f t="shared" si="625"/>
        <v>15991</v>
      </c>
      <c r="BB85" s="198">
        <f t="shared" si="625"/>
        <v>14176</v>
      </c>
      <c r="BC85" s="198">
        <f t="shared" si="625"/>
        <v>11427</v>
      </c>
      <c r="BD85" s="198">
        <f t="shared" si="625"/>
        <v>68468</v>
      </c>
      <c r="BE85" s="198">
        <f t="shared" si="625"/>
        <v>57347</v>
      </c>
      <c r="BF85" s="198">
        <f t="shared" si="625"/>
        <v>28380</v>
      </c>
      <c r="BG85" s="198">
        <f t="shared" si="625"/>
        <v>21808</v>
      </c>
      <c r="BH85" s="198">
        <f t="shared" si="625"/>
        <v>5001</v>
      </c>
      <c r="BI85" s="198">
        <f t="shared" si="625"/>
        <v>4257</v>
      </c>
      <c r="BJ85" s="198">
        <f t="shared" si="625"/>
        <v>0</v>
      </c>
      <c r="BK85" s="198">
        <f t="shared" si="625"/>
        <v>0</v>
      </c>
      <c r="BL85" s="198" t="str">
        <f t="shared" si="555"/>
        <v>-</v>
      </c>
      <c r="BM85" s="198" t="str">
        <f t="shared" si="556"/>
        <v>-</v>
      </c>
      <c r="BN85" s="198">
        <f t="shared" si="557"/>
        <v>0</v>
      </c>
      <c r="BO85" s="198">
        <f t="shared" si="557"/>
        <v>0</v>
      </c>
      <c r="BP85" s="198" t="str">
        <f t="shared" si="558"/>
        <v>-</v>
      </c>
      <c r="BQ85" s="198" t="str">
        <f t="shared" si="559"/>
        <v>-</v>
      </c>
      <c r="BR85" s="198">
        <f t="shared" si="560"/>
        <v>0</v>
      </c>
      <c r="BS85" s="198">
        <f t="shared" si="560"/>
        <v>0</v>
      </c>
      <c r="BT85" s="198" t="str">
        <f t="shared" si="561"/>
        <v>-</v>
      </c>
      <c r="BU85" s="198" t="str">
        <f t="shared" si="562"/>
        <v>-</v>
      </c>
      <c r="BV85" s="198">
        <f t="shared" si="563"/>
        <v>0</v>
      </c>
      <c r="BW85" s="198">
        <f t="shared" si="563"/>
        <v>0</v>
      </c>
      <c r="BX85" s="198" t="str">
        <f t="shared" si="564"/>
        <v>-</v>
      </c>
      <c r="BY85" s="198" t="str">
        <f t="shared" si="565"/>
        <v>-</v>
      </c>
      <c r="BZ85" s="198">
        <f t="shared" si="566"/>
        <v>0</v>
      </c>
      <c r="CA85" s="198">
        <f t="shared" si="566"/>
        <v>0</v>
      </c>
      <c r="CB85" s="198" t="str">
        <f t="shared" si="567"/>
        <v>-</v>
      </c>
      <c r="CC85" s="198" t="str">
        <f t="shared" si="568"/>
        <v>-</v>
      </c>
      <c r="CD85" s="198">
        <f t="shared" si="569"/>
        <v>0</v>
      </c>
      <c r="CE85" s="198">
        <f t="shared" si="569"/>
        <v>0</v>
      </c>
      <c r="CF85" s="198" t="str">
        <f t="shared" si="570"/>
        <v>-</v>
      </c>
      <c r="CG85" s="198" t="str">
        <f t="shared" si="571"/>
        <v>-</v>
      </c>
      <c r="CH85" s="198">
        <f t="shared" si="572"/>
        <v>0</v>
      </c>
      <c r="CI85" s="198">
        <f t="shared" si="572"/>
        <v>0</v>
      </c>
      <c r="CJ85" s="198" t="str">
        <f t="shared" si="573"/>
        <v>-</v>
      </c>
      <c r="CK85" s="198" t="str">
        <f t="shared" si="574"/>
        <v>-</v>
      </c>
      <c r="CL85" s="198">
        <f t="shared" si="575"/>
        <v>0</v>
      </c>
      <c r="CM85" s="198">
        <f t="shared" si="575"/>
        <v>0</v>
      </c>
      <c r="CN85" s="198" t="str">
        <f t="shared" si="576"/>
        <v>-</v>
      </c>
      <c r="CO85" s="198" t="str">
        <f t="shared" si="577"/>
        <v>-</v>
      </c>
      <c r="CP85" s="198">
        <f t="shared" si="578"/>
        <v>0</v>
      </c>
      <c r="CQ85" s="198">
        <f t="shared" si="578"/>
        <v>0</v>
      </c>
      <c r="CR85" s="198" t="str">
        <f t="shared" si="579"/>
        <v>-</v>
      </c>
      <c r="CS85" s="198" t="str">
        <f t="shared" si="580"/>
        <v>-</v>
      </c>
      <c r="CT85" s="198">
        <f t="shared" si="581"/>
        <v>0</v>
      </c>
      <c r="CU85" s="198">
        <f t="shared" si="581"/>
        <v>0</v>
      </c>
      <c r="CV85" s="198" t="str">
        <f t="shared" si="582"/>
        <v>-</v>
      </c>
      <c r="CW85" s="198" t="str">
        <f t="shared" si="583"/>
        <v>-</v>
      </c>
      <c r="CX85" s="198">
        <f t="shared" si="584"/>
        <v>0</v>
      </c>
      <c r="CY85" s="198">
        <f t="shared" si="584"/>
        <v>0</v>
      </c>
      <c r="CZ85" s="198" t="str">
        <f t="shared" si="585"/>
        <v>-</v>
      </c>
      <c r="DA85" s="198" t="str">
        <f t="shared" si="586"/>
        <v>-</v>
      </c>
      <c r="DB85" s="198">
        <f t="shared" si="587"/>
        <v>5423</v>
      </c>
      <c r="DC85" s="198">
        <f t="shared" si="587"/>
        <v>186243</v>
      </c>
      <c r="DD85" s="198">
        <f t="shared" si="588"/>
        <v>34</v>
      </c>
      <c r="DE85" s="198">
        <f t="shared" si="589"/>
        <v>67</v>
      </c>
      <c r="DF85" s="198">
        <f t="shared" si="590"/>
        <v>0</v>
      </c>
      <c r="DG85" s="198">
        <f t="shared" si="590"/>
        <v>0</v>
      </c>
      <c r="DH85" s="198" t="str">
        <f t="shared" si="591"/>
        <v>-</v>
      </c>
      <c r="DI85" s="198" t="str">
        <f t="shared" si="592"/>
        <v>-</v>
      </c>
      <c r="DJ85" s="198">
        <f t="shared" si="626"/>
        <v>0</v>
      </c>
      <c r="DK85" s="198">
        <f t="shared" si="626"/>
        <v>564</v>
      </c>
      <c r="DL85" s="198">
        <f t="shared" si="626"/>
        <v>1645</v>
      </c>
      <c r="DM85" s="198">
        <f t="shared" si="626"/>
        <v>1080</v>
      </c>
      <c r="DN85" s="198">
        <f t="shared" si="626"/>
        <v>59</v>
      </c>
      <c r="DO85" s="198">
        <f t="shared" si="626"/>
        <v>1389</v>
      </c>
      <c r="DP85" s="198">
        <f t="shared" si="626"/>
        <v>7901209</v>
      </c>
      <c r="DQ85" s="198">
        <f t="shared" si="594"/>
        <v>4803</v>
      </c>
      <c r="DR85" s="198">
        <f t="shared" si="595"/>
        <v>10187</v>
      </c>
      <c r="DS85" s="198">
        <f t="shared" si="596"/>
        <v>5442910</v>
      </c>
      <c r="DT85" s="198">
        <f t="shared" si="597"/>
        <v>5040</v>
      </c>
      <c r="DU85" s="198">
        <f t="shared" si="598"/>
        <v>10830</v>
      </c>
      <c r="DV85" s="198">
        <f t="shared" si="599"/>
        <v>497542</v>
      </c>
      <c r="DW85" s="198">
        <f t="shared" si="600"/>
        <v>8433</v>
      </c>
      <c r="DX85" s="198">
        <f t="shared" si="601"/>
        <v>18391</v>
      </c>
      <c r="DY85" s="198">
        <f t="shared" si="602"/>
        <v>9766075</v>
      </c>
      <c r="DZ85" s="198">
        <f t="shared" si="603"/>
        <v>7031</v>
      </c>
      <c r="EA85" s="198">
        <f t="shared" si="604"/>
        <v>14501</v>
      </c>
      <c r="EB85" s="202"/>
      <c r="EC85" s="198">
        <f t="shared" si="605"/>
        <v>1</v>
      </c>
      <c r="ED85" s="199">
        <f t="shared" si="611"/>
        <v>2019</v>
      </c>
      <c r="EE85" s="200">
        <f t="shared" si="612"/>
        <v>43466</v>
      </c>
      <c r="EF85" s="196">
        <f t="shared" si="613"/>
        <v>31</v>
      </c>
      <c r="EG85" s="195"/>
      <c r="EH85" s="198">
        <f t="shared" si="627"/>
        <v>107917</v>
      </c>
      <c r="EI85" s="198">
        <f t="shared" si="627"/>
        <v>0</v>
      </c>
      <c r="EJ85" s="198">
        <f t="shared" si="627"/>
        <v>6259186</v>
      </c>
      <c r="EK85" s="198">
        <f t="shared" si="627"/>
        <v>12626289</v>
      </c>
      <c r="EL85" s="198">
        <f t="shared" si="627"/>
        <v>7522806</v>
      </c>
      <c r="EM85" s="198">
        <f t="shared" si="627"/>
        <v>7627860</v>
      </c>
      <c r="EN85" s="198">
        <f t="shared" si="627"/>
        <v>183741426</v>
      </c>
      <c r="EO85" s="198">
        <f t="shared" si="627"/>
        <v>226529782</v>
      </c>
      <c r="EP85" s="198">
        <f t="shared" si="627"/>
        <v>52558672</v>
      </c>
      <c r="EQ85" s="198">
        <f t="shared" si="627"/>
        <v>0</v>
      </c>
      <c r="ER85" s="198">
        <f t="shared" si="628"/>
        <v>0</v>
      </c>
      <c r="ES85" s="198">
        <f t="shared" si="628"/>
        <v>0</v>
      </c>
      <c r="ET85" s="198">
        <f t="shared" si="628"/>
        <v>0</v>
      </c>
      <c r="EU85" s="198">
        <f t="shared" si="628"/>
        <v>0</v>
      </c>
      <c r="EV85" s="198">
        <f t="shared" si="628"/>
        <v>0</v>
      </c>
      <c r="EW85" s="198">
        <f t="shared" si="628"/>
        <v>0</v>
      </c>
      <c r="EX85" s="198">
        <f t="shared" si="628"/>
        <v>0</v>
      </c>
      <c r="EY85" s="198">
        <f t="shared" si="628"/>
        <v>0</v>
      </c>
      <c r="EZ85" s="198">
        <f t="shared" si="628"/>
        <v>0</v>
      </c>
      <c r="FA85" s="198">
        <f t="shared" si="628"/>
        <v>0</v>
      </c>
      <c r="FB85" s="198">
        <f t="shared" si="629"/>
        <v>0</v>
      </c>
      <c r="FC85" s="198">
        <f t="shared" si="629"/>
        <v>363341</v>
      </c>
      <c r="FD85" s="198">
        <f t="shared" si="629"/>
        <v>16757615</v>
      </c>
      <c r="FE85" s="198">
        <f t="shared" si="629"/>
        <v>11696400</v>
      </c>
      <c r="FF85" s="198">
        <f t="shared" si="629"/>
        <v>1085069</v>
      </c>
      <c r="FG85" s="198">
        <f t="shared" si="629"/>
        <v>20141889</v>
      </c>
      <c r="FH85" s="191"/>
      <c r="FI85" s="256"/>
      <c r="FJ85" s="256"/>
      <c r="FK85" s="256"/>
      <c r="FL85" s="256"/>
      <c r="FM85" s="256"/>
    </row>
    <row r="86" spans="1:169" s="257" customFormat="1" x14ac:dyDescent="0.2">
      <c r="A86" s="263" t="str">
        <f t="shared" si="609"/>
        <v>2018-19FEBRUARYY62</v>
      </c>
      <c r="B86" s="257" t="str">
        <f t="shared" si="610"/>
        <v>2018-19</v>
      </c>
      <c r="C86" s="257" t="s">
        <v>771</v>
      </c>
      <c r="D86" s="264" t="str">
        <f t="shared" ref="D86:E86" si="637">D85</f>
        <v>Y62</v>
      </c>
      <c r="E86" s="264" t="str">
        <f t="shared" si="637"/>
        <v>North West</v>
      </c>
      <c r="F86" s="264" t="str">
        <f t="shared" si="531"/>
        <v>Y62</v>
      </c>
      <c r="H86" s="198">
        <f t="shared" si="532"/>
        <v>119275</v>
      </c>
      <c r="I86" s="198">
        <f t="shared" si="532"/>
        <v>95828</v>
      </c>
      <c r="J86" s="198">
        <f t="shared" si="532"/>
        <v>1088632</v>
      </c>
      <c r="K86" s="198">
        <f t="shared" si="533"/>
        <v>11</v>
      </c>
      <c r="L86" s="198">
        <f t="shared" si="534"/>
        <v>1</v>
      </c>
      <c r="M86" s="198">
        <f t="shared" si="535"/>
        <v>0</v>
      </c>
      <c r="N86" s="198">
        <f t="shared" si="536"/>
        <v>74</v>
      </c>
      <c r="O86" s="198">
        <f t="shared" si="537"/>
        <v>127</v>
      </c>
      <c r="P86" s="198" t="s">
        <v>717</v>
      </c>
      <c r="Q86" s="198">
        <f t="shared" si="623"/>
        <v>0</v>
      </c>
      <c r="R86" s="198">
        <f t="shared" si="623"/>
        <v>0</v>
      </c>
      <c r="S86" s="198">
        <f t="shared" si="623"/>
        <v>0</v>
      </c>
      <c r="T86" s="198">
        <f t="shared" si="623"/>
        <v>89472</v>
      </c>
      <c r="U86" s="198">
        <f t="shared" si="623"/>
        <v>8763</v>
      </c>
      <c r="V86" s="198">
        <f t="shared" si="623"/>
        <v>6281</v>
      </c>
      <c r="W86" s="198">
        <f t="shared" si="623"/>
        <v>47234</v>
      </c>
      <c r="X86" s="198">
        <f t="shared" si="623"/>
        <v>18713</v>
      </c>
      <c r="Y86" s="198">
        <f t="shared" si="623"/>
        <v>3594</v>
      </c>
      <c r="Z86" s="198">
        <f t="shared" si="623"/>
        <v>4217767</v>
      </c>
      <c r="AA86" s="198">
        <f t="shared" si="539"/>
        <v>481</v>
      </c>
      <c r="AB86" s="198">
        <f t="shared" si="540"/>
        <v>809</v>
      </c>
      <c r="AC86" s="198">
        <f t="shared" si="541"/>
        <v>4153772</v>
      </c>
      <c r="AD86" s="198">
        <f t="shared" si="542"/>
        <v>661</v>
      </c>
      <c r="AE86" s="198">
        <f t="shared" si="543"/>
        <v>1115</v>
      </c>
      <c r="AF86" s="198">
        <f t="shared" si="544"/>
        <v>76540749</v>
      </c>
      <c r="AG86" s="198">
        <f t="shared" si="545"/>
        <v>1620</v>
      </c>
      <c r="AH86" s="198">
        <f t="shared" si="546"/>
        <v>3479</v>
      </c>
      <c r="AI86" s="198">
        <f t="shared" si="547"/>
        <v>87852230</v>
      </c>
      <c r="AJ86" s="198">
        <f t="shared" si="548"/>
        <v>4695</v>
      </c>
      <c r="AK86" s="198">
        <f t="shared" si="549"/>
        <v>11033</v>
      </c>
      <c r="AL86" s="198">
        <f t="shared" si="550"/>
        <v>22316852</v>
      </c>
      <c r="AM86" s="198">
        <f t="shared" si="551"/>
        <v>6209</v>
      </c>
      <c r="AN86" s="198">
        <f t="shared" si="552"/>
        <v>12683</v>
      </c>
      <c r="AO86" s="198">
        <f t="shared" si="624"/>
        <v>6382</v>
      </c>
      <c r="AP86" s="198">
        <f t="shared" si="624"/>
        <v>515</v>
      </c>
      <c r="AQ86" s="198">
        <f t="shared" si="624"/>
        <v>3757</v>
      </c>
      <c r="AR86" s="198">
        <f t="shared" si="624"/>
        <v>5450</v>
      </c>
      <c r="AS86" s="198">
        <f t="shared" si="624"/>
        <v>254</v>
      </c>
      <c r="AT86" s="198">
        <f t="shared" si="624"/>
        <v>1856</v>
      </c>
      <c r="AU86" s="198">
        <f t="shared" si="624"/>
        <v>0</v>
      </c>
      <c r="AV86" s="198">
        <f t="shared" si="624"/>
        <v>54402</v>
      </c>
      <c r="AW86" s="198">
        <f t="shared" si="624"/>
        <v>5394</v>
      </c>
      <c r="AX86" s="198">
        <f t="shared" si="624"/>
        <v>23294</v>
      </c>
      <c r="AY86" s="198">
        <f t="shared" si="625"/>
        <v>83090</v>
      </c>
      <c r="AZ86" s="198">
        <f t="shared" si="625"/>
        <v>18023</v>
      </c>
      <c r="BA86" s="198">
        <f t="shared" si="625"/>
        <v>14401</v>
      </c>
      <c r="BB86" s="198">
        <f t="shared" si="625"/>
        <v>12786</v>
      </c>
      <c r="BC86" s="198">
        <f t="shared" si="625"/>
        <v>10368</v>
      </c>
      <c r="BD86" s="198">
        <f t="shared" si="625"/>
        <v>59985</v>
      </c>
      <c r="BE86" s="198">
        <f t="shared" si="625"/>
        <v>50398</v>
      </c>
      <c r="BF86" s="198">
        <f t="shared" si="625"/>
        <v>25953</v>
      </c>
      <c r="BG86" s="198">
        <f t="shared" si="625"/>
        <v>19971</v>
      </c>
      <c r="BH86" s="198">
        <f t="shared" si="625"/>
        <v>4508</v>
      </c>
      <c r="BI86" s="198">
        <f t="shared" si="625"/>
        <v>3850</v>
      </c>
      <c r="BJ86" s="198">
        <f t="shared" si="625"/>
        <v>0</v>
      </c>
      <c r="BK86" s="198">
        <f t="shared" si="625"/>
        <v>0</v>
      </c>
      <c r="BL86" s="198" t="str">
        <f t="shared" si="555"/>
        <v>-</v>
      </c>
      <c r="BM86" s="198" t="str">
        <f t="shared" si="556"/>
        <v>-</v>
      </c>
      <c r="BN86" s="198">
        <f t="shared" si="557"/>
        <v>0</v>
      </c>
      <c r="BO86" s="198">
        <f t="shared" si="557"/>
        <v>0</v>
      </c>
      <c r="BP86" s="198" t="str">
        <f t="shared" si="558"/>
        <v>-</v>
      </c>
      <c r="BQ86" s="198" t="str">
        <f t="shared" si="559"/>
        <v>-</v>
      </c>
      <c r="BR86" s="198">
        <f t="shared" si="560"/>
        <v>0</v>
      </c>
      <c r="BS86" s="198">
        <f t="shared" si="560"/>
        <v>0</v>
      </c>
      <c r="BT86" s="198" t="str">
        <f t="shared" si="561"/>
        <v>-</v>
      </c>
      <c r="BU86" s="198" t="str">
        <f t="shared" si="562"/>
        <v>-</v>
      </c>
      <c r="BV86" s="198">
        <f t="shared" si="563"/>
        <v>0</v>
      </c>
      <c r="BW86" s="198">
        <f t="shared" si="563"/>
        <v>0</v>
      </c>
      <c r="BX86" s="198" t="str">
        <f t="shared" si="564"/>
        <v>-</v>
      </c>
      <c r="BY86" s="198" t="str">
        <f t="shared" si="565"/>
        <v>-</v>
      </c>
      <c r="BZ86" s="198">
        <f t="shared" si="566"/>
        <v>0</v>
      </c>
      <c r="CA86" s="198">
        <f t="shared" si="566"/>
        <v>0</v>
      </c>
      <c r="CB86" s="198" t="str">
        <f t="shared" si="567"/>
        <v>-</v>
      </c>
      <c r="CC86" s="198" t="str">
        <f t="shared" si="568"/>
        <v>-</v>
      </c>
      <c r="CD86" s="198">
        <f t="shared" si="569"/>
        <v>0</v>
      </c>
      <c r="CE86" s="198">
        <f t="shared" si="569"/>
        <v>0</v>
      </c>
      <c r="CF86" s="198" t="str">
        <f t="shared" si="570"/>
        <v>-</v>
      </c>
      <c r="CG86" s="198" t="str">
        <f t="shared" si="571"/>
        <v>-</v>
      </c>
      <c r="CH86" s="198">
        <f t="shared" si="572"/>
        <v>0</v>
      </c>
      <c r="CI86" s="198">
        <f t="shared" si="572"/>
        <v>0</v>
      </c>
      <c r="CJ86" s="198" t="str">
        <f t="shared" si="573"/>
        <v>-</v>
      </c>
      <c r="CK86" s="198" t="str">
        <f t="shared" si="574"/>
        <v>-</v>
      </c>
      <c r="CL86" s="198">
        <f t="shared" si="575"/>
        <v>0</v>
      </c>
      <c r="CM86" s="198">
        <f t="shared" si="575"/>
        <v>0</v>
      </c>
      <c r="CN86" s="198" t="str">
        <f t="shared" si="576"/>
        <v>-</v>
      </c>
      <c r="CO86" s="198" t="str">
        <f t="shared" si="577"/>
        <v>-</v>
      </c>
      <c r="CP86" s="198">
        <f t="shared" si="578"/>
        <v>0</v>
      </c>
      <c r="CQ86" s="198">
        <f t="shared" si="578"/>
        <v>0</v>
      </c>
      <c r="CR86" s="198" t="str">
        <f t="shared" si="579"/>
        <v>-</v>
      </c>
      <c r="CS86" s="198" t="str">
        <f t="shared" si="580"/>
        <v>-</v>
      </c>
      <c r="CT86" s="198">
        <f t="shared" si="581"/>
        <v>0</v>
      </c>
      <c r="CU86" s="198">
        <f t="shared" si="581"/>
        <v>0</v>
      </c>
      <c r="CV86" s="198" t="str">
        <f t="shared" si="582"/>
        <v>-</v>
      </c>
      <c r="CW86" s="198" t="str">
        <f t="shared" si="583"/>
        <v>-</v>
      </c>
      <c r="CX86" s="198">
        <f t="shared" si="584"/>
        <v>0</v>
      </c>
      <c r="CY86" s="198">
        <f t="shared" si="584"/>
        <v>0</v>
      </c>
      <c r="CZ86" s="198" t="str">
        <f t="shared" si="585"/>
        <v>-</v>
      </c>
      <c r="DA86" s="198" t="str">
        <f t="shared" si="586"/>
        <v>-</v>
      </c>
      <c r="DB86" s="198">
        <f t="shared" si="587"/>
        <v>4832</v>
      </c>
      <c r="DC86" s="198">
        <f t="shared" si="587"/>
        <v>181745</v>
      </c>
      <c r="DD86" s="198">
        <f t="shared" si="588"/>
        <v>38</v>
      </c>
      <c r="DE86" s="198">
        <f t="shared" si="589"/>
        <v>79</v>
      </c>
      <c r="DF86" s="198">
        <f t="shared" si="590"/>
        <v>0</v>
      </c>
      <c r="DG86" s="198">
        <f t="shared" si="590"/>
        <v>0</v>
      </c>
      <c r="DH86" s="198" t="str">
        <f t="shared" si="591"/>
        <v>-</v>
      </c>
      <c r="DI86" s="198" t="str">
        <f t="shared" si="592"/>
        <v>-</v>
      </c>
      <c r="DJ86" s="198">
        <f t="shared" si="626"/>
        <v>0</v>
      </c>
      <c r="DK86" s="198">
        <f t="shared" si="626"/>
        <v>1603</v>
      </c>
      <c r="DL86" s="198">
        <f t="shared" si="626"/>
        <v>1187</v>
      </c>
      <c r="DM86" s="198">
        <f t="shared" si="626"/>
        <v>746</v>
      </c>
      <c r="DN86" s="198">
        <f t="shared" si="626"/>
        <v>27</v>
      </c>
      <c r="DO86" s="198">
        <f t="shared" si="626"/>
        <v>610</v>
      </c>
      <c r="DP86" s="198">
        <f t="shared" si="626"/>
        <v>5400690</v>
      </c>
      <c r="DQ86" s="198">
        <f t="shared" si="594"/>
        <v>4550</v>
      </c>
      <c r="DR86" s="198">
        <f t="shared" si="595"/>
        <v>9953</v>
      </c>
      <c r="DS86" s="198">
        <f t="shared" si="596"/>
        <v>3649765</v>
      </c>
      <c r="DT86" s="198">
        <f t="shared" si="597"/>
        <v>4892</v>
      </c>
      <c r="DU86" s="198">
        <f t="shared" si="598"/>
        <v>10835</v>
      </c>
      <c r="DV86" s="198">
        <f t="shared" si="599"/>
        <v>175217</v>
      </c>
      <c r="DW86" s="198">
        <f t="shared" si="600"/>
        <v>6490</v>
      </c>
      <c r="DX86" s="198">
        <f t="shared" si="601"/>
        <v>15235</v>
      </c>
      <c r="DY86" s="198">
        <f t="shared" si="602"/>
        <v>4094502</v>
      </c>
      <c r="DZ86" s="198">
        <f t="shared" si="603"/>
        <v>6712</v>
      </c>
      <c r="EA86" s="198">
        <f t="shared" si="604"/>
        <v>14603</v>
      </c>
      <c r="EB86" s="202"/>
      <c r="EC86" s="198">
        <f t="shared" si="605"/>
        <v>2</v>
      </c>
      <c r="ED86" s="199">
        <f t="shared" si="611"/>
        <v>2019</v>
      </c>
      <c r="EE86" s="200">
        <f t="shared" si="612"/>
        <v>43497</v>
      </c>
      <c r="EF86" s="196">
        <f t="shared" si="613"/>
        <v>28</v>
      </c>
      <c r="EG86" s="195"/>
      <c r="EH86" s="198">
        <f t="shared" si="627"/>
        <v>95828</v>
      </c>
      <c r="EI86" s="198">
        <f t="shared" si="627"/>
        <v>0</v>
      </c>
      <c r="EJ86" s="198">
        <f t="shared" si="627"/>
        <v>7091272</v>
      </c>
      <c r="EK86" s="198">
        <f t="shared" si="627"/>
        <v>12170156</v>
      </c>
      <c r="EL86" s="198">
        <f t="shared" si="627"/>
        <v>7089267</v>
      </c>
      <c r="EM86" s="198">
        <f t="shared" si="627"/>
        <v>7003315</v>
      </c>
      <c r="EN86" s="198">
        <f t="shared" si="627"/>
        <v>164327086</v>
      </c>
      <c r="EO86" s="198">
        <f t="shared" si="627"/>
        <v>206460529</v>
      </c>
      <c r="EP86" s="198">
        <f t="shared" si="627"/>
        <v>45582702</v>
      </c>
      <c r="EQ86" s="198">
        <f t="shared" si="627"/>
        <v>0</v>
      </c>
      <c r="ER86" s="198">
        <f t="shared" si="628"/>
        <v>0</v>
      </c>
      <c r="ES86" s="198">
        <f t="shared" si="628"/>
        <v>0</v>
      </c>
      <c r="ET86" s="198">
        <f t="shared" si="628"/>
        <v>0</v>
      </c>
      <c r="EU86" s="198">
        <f t="shared" si="628"/>
        <v>0</v>
      </c>
      <c r="EV86" s="198">
        <f t="shared" si="628"/>
        <v>0</v>
      </c>
      <c r="EW86" s="198">
        <f t="shared" si="628"/>
        <v>0</v>
      </c>
      <c r="EX86" s="198">
        <f t="shared" si="628"/>
        <v>0</v>
      </c>
      <c r="EY86" s="198">
        <f t="shared" si="628"/>
        <v>0</v>
      </c>
      <c r="EZ86" s="198">
        <f t="shared" si="628"/>
        <v>0</v>
      </c>
      <c r="FA86" s="198">
        <f t="shared" si="628"/>
        <v>0</v>
      </c>
      <c r="FB86" s="198">
        <f t="shared" si="629"/>
        <v>0</v>
      </c>
      <c r="FC86" s="198">
        <f t="shared" si="629"/>
        <v>381728</v>
      </c>
      <c r="FD86" s="198">
        <f t="shared" si="629"/>
        <v>11814211</v>
      </c>
      <c r="FE86" s="198">
        <f t="shared" si="629"/>
        <v>8082910</v>
      </c>
      <c r="FF86" s="198">
        <f t="shared" si="629"/>
        <v>411345</v>
      </c>
      <c r="FG86" s="198">
        <f t="shared" si="629"/>
        <v>8907830</v>
      </c>
      <c r="FH86" s="191"/>
      <c r="FI86" s="256"/>
      <c r="FJ86" s="256"/>
      <c r="FK86" s="256"/>
      <c r="FL86" s="256"/>
      <c r="FM86" s="256"/>
    </row>
    <row r="87" spans="1:169" s="257" customFormat="1" x14ac:dyDescent="0.2">
      <c r="A87" s="263" t="str">
        <f t="shared" si="609"/>
        <v>2018-19MARCHY62</v>
      </c>
      <c r="B87" s="257" t="str">
        <f t="shared" si="610"/>
        <v>2018-19</v>
      </c>
      <c r="C87" s="257" t="s">
        <v>772</v>
      </c>
      <c r="D87" s="264" t="str">
        <f t="shared" ref="D87:E97" si="638">D86</f>
        <v>Y62</v>
      </c>
      <c r="E87" s="264" t="str">
        <f t="shared" si="638"/>
        <v>North West</v>
      </c>
      <c r="F87" s="264" t="str">
        <f t="shared" si="531"/>
        <v>Y62</v>
      </c>
      <c r="H87" s="198">
        <f t="shared" si="532"/>
        <v>125183</v>
      </c>
      <c r="I87" s="198">
        <f t="shared" si="532"/>
        <v>100378</v>
      </c>
      <c r="J87" s="198">
        <f t="shared" si="532"/>
        <v>717376</v>
      </c>
      <c r="K87" s="198">
        <f t="shared" si="533"/>
        <v>7</v>
      </c>
      <c r="L87" s="198">
        <f t="shared" si="534"/>
        <v>1</v>
      </c>
      <c r="M87" s="198">
        <f t="shared" si="535"/>
        <v>0</v>
      </c>
      <c r="N87" s="198">
        <f t="shared" si="536"/>
        <v>54</v>
      </c>
      <c r="O87" s="198">
        <f t="shared" si="537"/>
        <v>112</v>
      </c>
      <c r="P87" s="198" t="s">
        <v>717</v>
      </c>
      <c r="Q87" s="198">
        <f t="shared" si="623"/>
        <v>0</v>
      </c>
      <c r="R87" s="198">
        <f t="shared" si="623"/>
        <v>0</v>
      </c>
      <c r="S87" s="198">
        <f t="shared" si="623"/>
        <v>0</v>
      </c>
      <c r="T87" s="198">
        <f t="shared" si="623"/>
        <v>98958</v>
      </c>
      <c r="U87" s="198">
        <f t="shared" si="623"/>
        <v>9321</v>
      </c>
      <c r="V87" s="198">
        <f t="shared" si="623"/>
        <v>6685</v>
      </c>
      <c r="W87" s="198">
        <f t="shared" si="623"/>
        <v>51474</v>
      </c>
      <c r="X87" s="198">
        <f t="shared" si="623"/>
        <v>21211</v>
      </c>
      <c r="Y87" s="198">
        <f t="shared" si="623"/>
        <v>4288</v>
      </c>
      <c r="Z87" s="198">
        <f t="shared" si="623"/>
        <v>4172602</v>
      </c>
      <c r="AA87" s="198">
        <f t="shared" si="539"/>
        <v>448</v>
      </c>
      <c r="AB87" s="198">
        <f t="shared" si="540"/>
        <v>757</v>
      </c>
      <c r="AC87" s="198">
        <f t="shared" si="541"/>
        <v>4057306</v>
      </c>
      <c r="AD87" s="198">
        <f t="shared" si="542"/>
        <v>607</v>
      </c>
      <c r="AE87" s="198">
        <f t="shared" si="543"/>
        <v>1032</v>
      </c>
      <c r="AF87" s="198">
        <f t="shared" si="544"/>
        <v>69336287</v>
      </c>
      <c r="AG87" s="198">
        <f t="shared" si="545"/>
        <v>1347</v>
      </c>
      <c r="AH87" s="198">
        <f t="shared" si="546"/>
        <v>2860</v>
      </c>
      <c r="AI87" s="198">
        <f t="shared" si="547"/>
        <v>78090908</v>
      </c>
      <c r="AJ87" s="198">
        <f t="shared" si="548"/>
        <v>3682</v>
      </c>
      <c r="AK87" s="198">
        <f t="shared" si="549"/>
        <v>8790</v>
      </c>
      <c r="AL87" s="198">
        <f t="shared" si="550"/>
        <v>22444259</v>
      </c>
      <c r="AM87" s="198">
        <f t="shared" si="551"/>
        <v>5234</v>
      </c>
      <c r="AN87" s="198">
        <f t="shared" si="552"/>
        <v>10884</v>
      </c>
      <c r="AO87" s="198">
        <f t="shared" si="624"/>
        <v>7350</v>
      </c>
      <c r="AP87" s="198">
        <f t="shared" si="624"/>
        <v>491</v>
      </c>
      <c r="AQ87" s="198">
        <f t="shared" si="624"/>
        <v>4320</v>
      </c>
      <c r="AR87" s="198">
        <f t="shared" si="624"/>
        <v>3944</v>
      </c>
      <c r="AS87" s="198">
        <f t="shared" si="624"/>
        <v>298</v>
      </c>
      <c r="AT87" s="198">
        <f t="shared" si="624"/>
        <v>2241</v>
      </c>
      <c r="AU87" s="198">
        <f t="shared" si="624"/>
        <v>0</v>
      </c>
      <c r="AV87" s="198">
        <f t="shared" si="624"/>
        <v>59494</v>
      </c>
      <c r="AW87" s="198">
        <f t="shared" si="624"/>
        <v>6177</v>
      </c>
      <c r="AX87" s="198">
        <f t="shared" si="624"/>
        <v>25937</v>
      </c>
      <c r="AY87" s="198">
        <f t="shared" si="625"/>
        <v>91608</v>
      </c>
      <c r="AZ87" s="198">
        <f t="shared" si="625"/>
        <v>19365</v>
      </c>
      <c r="BA87" s="198">
        <f t="shared" si="625"/>
        <v>15500</v>
      </c>
      <c r="BB87" s="198">
        <f t="shared" si="625"/>
        <v>13722</v>
      </c>
      <c r="BC87" s="198">
        <f t="shared" si="625"/>
        <v>11156</v>
      </c>
      <c r="BD87" s="198">
        <f t="shared" si="625"/>
        <v>65301</v>
      </c>
      <c r="BE87" s="198">
        <f t="shared" si="625"/>
        <v>54985</v>
      </c>
      <c r="BF87" s="198">
        <f t="shared" si="625"/>
        <v>29430</v>
      </c>
      <c r="BG87" s="198">
        <f t="shared" si="625"/>
        <v>22580</v>
      </c>
      <c r="BH87" s="198">
        <f t="shared" si="625"/>
        <v>5334</v>
      </c>
      <c r="BI87" s="198">
        <f t="shared" si="625"/>
        <v>4605</v>
      </c>
      <c r="BJ87" s="198">
        <f t="shared" si="625"/>
        <v>0</v>
      </c>
      <c r="BK87" s="198">
        <f t="shared" si="625"/>
        <v>0</v>
      </c>
      <c r="BL87" s="198" t="str">
        <f t="shared" si="555"/>
        <v>-</v>
      </c>
      <c r="BM87" s="198" t="str">
        <f t="shared" si="556"/>
        <v>-</v>
      </c>
      <c r="BN87" s="198">
        <f t="shared" si="557"/>
        <v>0</v>
      </c>
      <c r="BO87" s="198">
        <f t="shared" si="557"/>
        <v>0</v>
      </c>
      <c r="BP87" s="198" t="str">
        <f t="shared" si="558"/>
        <v>-</v>
      </c>
      <c r="BQ87" s="198" t="str">
        <f t="shared" si="559"/>
        <v>-</v>
      </c>
      <c r="BR87" s="198">
        <f t="shared" si="560"/>
        <v>0</v>
      </c>
      <c r="BS87" s="198">
        <f t="shared" si="560"/>
        <v>0</v>
      </c>
      <c r="BT87" s="198" t="str">
        <f t="shared" si="561"/>
        <v>-</v>
      </c>
      <c r="BU87" s="198" t="str">
        <f t="shared" si="562"/>
        <v>-</v>
      </c>
      <c r="BV87" s="198">
        <f t="shared" si="563"/>
        <v>0</v>
      </c>
      <c r="BW87" s="198">
        <f t="shared" si="563"/>
        <v>0</v>
      </c>
      <c r="BX87" s="198" t="str">
        <f t="shared" si="564"/>
        <v>-</v>
      </c>
      <c r="BY87" s="198" t="str">
        <f t="shared" si="565"/>
        <v>-</v>
      </c>
      <c r="BZ87" s="198">
        <f t="shared" si="566"/>
        <v>0</v>
      </c>
      <c r="CA87" s="198">
        <f t="shared" si="566"/>
        <v>0</v>
      </c>
      <c r="CB87" s="198" t="str">
        <f t="shared" si="567"/>
        <v>-</v>
      </c>
      <c r="CC87" s="198" t="str">
        <f t="shared" si="568"/>
        <v>-</v>
      </c>
      <c r="CD87" s="198">
        <f t="shared" si="569"/>
        <v>0</v>
      </c>
      <c r="CE87" s="198">
        <f t="shared" si="569"/>
        <v>0</v>
      </c>
      <c r="CF87" s="198" t="str">
        <f t="shared" si="570"/>
        <v>-</v>
      </c>
      <c r="CG87" s="198" t="str">
        <f t="shared" si="571"/>
        <v>-</v>
      </c>
      <c r="CH87" s="198">
        <f t="shared" si="572"/>
        <v>0</v>
      </c>
      <c r="CI87" s="198">
        <f t="shared" si="572"/>
        <v>0</v>
      </c>
      <c r="CJ87" s="198" t="str">
        <f t="shared" si="573"/>
        <v>-</v>
      </c>
      <c r="CK87" s="198" t="str">
        <f t="shared" si="574"/>
        <v>-</v>
      </c>
      <c r="CL87" s="198">
        <f t="shared" si="575"/>
        <v>0</v>
      </c>
      <c r="CM87" s="198">
        <f t="shared" si="575"/>
        <v>0</v>
      </c>
      <c r="CN87" s="198" t="str">
        <f t="shared" si="576"/>
        <v>-</v>
      </c>
      <c r="CO87" s="198" t="str">
        <f t="shared" si="577"/>
        <v>-</v>
      </c>
      <c r="CP87" s="198">
        <f t="shared" si="578"/>
        <v>0</v>
      </c>
      <c r="CQ87" s="198">
        <f t="shared" si="578"/>
        <v>0</v>
      </c>
      <c r="CR87" s="198" t="str">
        <f t="shared" si="579"/>
        <v>-</v>
      </c>
      <c r="CS87" s="198" t="str">
        <f t="shared" si="580"/>
        <v>-</v>
      </c>
      <c r="CT87" s="198">
        <f t="shared" si="581"/>
        <v>0</v>
      </c>
      <c r="CU87" s="198">
        <f t="shared" si="581"/>
        <v>0</v>
      </c>
      <c r="CV87" s="198" t="str">
        <f t="shared" si="582"/>
        <v>-</v>
      </c>
      <c r="CW87" s="198" t="str">
        <f t="shared" si="583"/>
        <v>-</v>
      </c>
      <c r="CX87" s="198">
        <f t="shared" si="584"/>
        <v>0</v>
      </c>
      <c r="CY87" s="198">
        <f t="shared" si="584"/>
        <v>0</v>
      </c>
      <c r="CZ87" s="198" t="str">
        <f t="shared" si="585"/>
        <v>-</v>
      </c>
      <c r="DA87" s="198" t="str">
        <f t="shared" si="586"/>
        <v>-</v>
      </c>
      <c r="DB87" s="198">
        <f t="shared" si="587"/>
        <v>5182</v>
      </c>
      <c r="DC87" s="198">
        <f t="shared" si="587"/>
        <v>173438</v>
      </c>
      <c r="DD87" s="198">
        <f t="shared" si="588"/>
        <v>33</v>
      </c>
      <c r="DE87" s="198">
        <f t="shared" si="589"/>
        <v>65</v>
      </c>
      <c r="DF87" s="198">
        <f t="shared" si="590"/>
        <v>0</v>
      </c>
      <c r="DG87" s="198">
        <f t="shared" si="590"/>
        <v>0</v>
      </c>
      <c r="DH87" s="198" t="str">
        <f t="shared" si="591"/>
        <v>-</v>
      </c>
      <c r="DI87" s="198" t="str">
        <f t="shared" si="592"/>
        <v>-</v>
      </c>
      <c r="DJ87" s="198">
        <f t="shared" si="626"/>
        <v>0</v>
      </c>
      <c r="DK87" s="198">
        <f t="shared" si="626"/>
        <v>1969</v>
      </c>
      <c r="DL87" s="198">
        <f t="shared" si="626"/>
        <v>1317</v>
      </c>
      <c r="DM87" s="198">
        <f t="shared" si="626"/>
        <v>790</v>
      </c>
      <c r="DN87" s="198">
        <f t="shared" si="626"/>
        <v>43</v>
      </c>
      <c r="DO87" s="198">
        <f t="shared" si="626"/>
        <v>587</v>
      </c>
      <c r="DP87" s="198">
        <f t="shared" si="626"/>
        <v>5248689</v>
      </c>
      <c r="DQ87" s="198">
        <f t="shared" si="594"/>
        <v>3985</v>
      </c>
      <c r="DR87" s="198">
        <f t="shared" si="595"/>
        <v>9046</v>
      </c>
      <c r="DS87" s="198">
        <f t="shared" si="596"/>
        <v>3062952</v>
      </c>
      <c r="DT87" s="198">
        <f t="shared" si="597"/>
        <v>3877</v>
      </c>
      <c r="DU87" s="198">
        <f t="shared" si="598"/>
        <v>8448</v>
      </c>
      <c r="DV87" s="198">
        <f t="shared" si="599"/>
        <v>287031</v>
      </c>
      <c r="DW87" s="198">
        <f t="shared" si="600"/>
        <v>6675</v>
      </c>
      <c r="DX87" s="198">
        <f t="shared" si="601"/>
        <v>11808</v>
      </c>
      <c r="DY87" s="198">
        <f t="shared" si="602"/>
        <v>3378093</v>
      </c>
      <c r="DZ87" s="198">
        <f t="shared" si="603"/>
        <v>5755</v>
      </c>
      <c r="EA87" s="198">
        <f t="shared" si="604"/>
        <v>11829</v>
      </c>
      <c r="EB87" s="202"/>
      <c r="EC87" s="198">
        <f t="shared" si="605"/>
        <v>3</v>
      </c>
      <c r="ED87" s="199">
        <f t="shared" si="611"/>
        <v>2019</v>
      </c>
      <c r="EE87" s="200">
        <f t="shared" si="612"/>
        <v>43525</v>
      </c>
      <c r="EF87" s="196">
        <f t="shared" si="613"/>
        <v>31</v>
      </c>
      <c r="EG87" s="195"/>
      <c r="EH87" s="198">
        <f t="shared" si="627"/>
        <v>100378</v>
      </c>
      <c r="EI87" s="198">
        <f t="shared" si="627"/>
        <v>0</v>
      </c>
      <c r="EJ87" s="198">
        <f t="shared" si="627"/>
        <v>5420412</v>
      </c>
      <c r="EK87" s="198">
        <f t="shared" si="627"/>
        <v>11242336</v>
      </c>
      <c r="EL87" s="198">
        <f t="shared" si="627"/>
        <v>7055997</v>
      </c>
      <c r="EM87" s="198">
        <f t="shared" si="627"/>
        <v>6898920</v>
      </c>
      <c r="EN87" s="198">
        <f t="shared" si="627"/>
        <v>147215640</v>
      </c>
      <c r="EO87" s="198">
        <f t="shared" si="627"/>
        <v>186444690</v>
      </c>
      <c r="EP87" s="198">
        <f t="shared" si="627"/>
        <v>46670592</v>
      </c>
      <c r="EQ87" s="198">
        <f t="shared" si="627"/>
        <v>0</v>
      </c>
      <c r="ER87" s="198">
        <f t="shared" si="628"/>
        <v>0</v>
      </c>
      <c r="ES87" s="198">
        <f t="shared" si="628"/>
        <v>0</v>
      </c>
      <c r="ET87" s="198">
        <f t="shared" si="628"/>
        <v>0</v>
      </c>
      <c r="EU87" s="198">
        <f t="shared" si="628"/>
        <v>0</v>
      </c>
      <c r="EV87" s="198">
        <f t="shared" si="628"/>
        <v>0</v>
      </c>
      <c r="EW87" s="198">
        <f t="shared" si="628"/>
        <v>0</v>
      </c>
      <c r="EX87" s="198">
        <f t="shared" si="628"/>
        <v>0</v>
      </c>
      <c r="EY87" s="198">
        <f t="shared" si="628"/>
        <v>0</v>
      </c>
      <c r="EZ87" s="198">
        <f t="shared" si="628"/>
        <v>0</v>
      </c>
      <c r="FA87" s="198">
        <f t="shared" si="628"/>
        <v>0</v>
      </c>
      <c r="FB87" s="198">
        <f t="shared" si="629"/>
        <v>0</v>
      </c>
      <c r="FC87" s="198">
        <f t="shared" si="629"/>
        <v>336830</v>
      </c>
      <c r="FD87" s="198">
        <f t="shared" si="629"/>
        <v>11913582</v>
      </c>
      <c r="FE87" s="198">
        <f t="shared" si="629"/>
        <v>6673920</v>
      </c>
      <c r="FF87" s="198">
        <f t="shared" si="629"/>
        <v>507744</v>
      </c>
      <c r="FG87" s="198">
        <f t="shared" si="629"/>
        <v>6943623</v>
      </c>
      <c r="FH87" s="191"/>
      <c r="FI87" s="256"/>
      <c r="FJ87" s="256"/>
      <c r="FK87" s="256"/>
      <c r="FL87" s="256"/>
      <c r="FM87" s="256"/>
    </row>
    <row r="88" spans="1:169" s="257" customFormat="1" x14ac:dyDescent="0.2">
      <c r="A88" s="263" t="str">
        <f t="shared" ref="A88" si="639">B88&amp;C88&amp;D88</f>
        <v>2019-20APRILY62</v>
      </c>
      <c r="B88" s="257" t="str">
        <f t="shared" si="610"/>
        <v>2019-20</v>
      </c>
      <c r="C88" s="257" t="s">
        <v>774</v>
      </c>
      <c r="D88" s="264" t="str">
        <f t="shared" si="638"/>
        <v>Y62</v>
      </c>
      <c r="E88" s="264" t="str">
        <f t="shared" si="638"/>
        <v>North West</v>
      </c>
      <c r="F88" s="264" t="str">
        <f t="shared" ref="F88" si="640">D88</f>
        <v>Y62</v>
      </c>
      <c r="H88" s="198">
        <f t="shared" si="532"/>
        <v>126070</v>
      </c>
      <c r="I88" s="198">
        <f t="shared" si="532"/>
        <v>100133</v>
      </c>
      <c r="J88" s="198">
        <f t="shared" si="532"/>
        <v>967044</v>
      </c>
      <c r="K88" s="198">
        <f t="shared" si="533"/>
        <v>10</v>
      </c>
      <c r="L88" s="198">
        <f t="shared" si="534"/>
        <v>1</v>
      </c>
      <c r="M88" s="198">
        <f t="shared" si="535"/>
        <v>34</v>
      </c>
      <c r="N88" s="198">
        <f t="shared" si="536"/>
        <v>66</v>
      </c>
      <c r="O88" s="198">
        <f t="shared" si="537"/>
        <v>127</v>
      </c>
      <c r="P88" s="198" t="s">
        <v>717</v>
      </c>
      <c r="Q88" s="198">
        <f t="shared" ref="Q88:Z97" si="641">SUMIFS(Q$255:Q$1524,$B$255:$B$1524,$B88,$C$255:$C$1524,$C88,$D$255:$D$1524,$D88)</f>
        <v>0</v>
      </c>
      <c r="R88" s="198">
        <f t="shared" si="641"/>
        <v>0</v>
      </c>
      <c r="S88" s="198">
        <f t="shared" si="641"/>
        <v>0</v>
      </c>
      <c r="T88" s="198">
        <f t="shared" si="641"/>
        <v>98817</v>
      </c>
      <c r="U88" s="198">
        <f t="shared" si="641"/>
        <v>9360</v>
      </c>
      <c r="V88" s="198">
        <f t="shared" si="641"/>
        <v>6598</v>
      </c>
      <c r="W88" s="198">
        <f t="shared" si="641"/>
        <v>51539</v>
      </c>
      <c r="X88" s="198">
        <f t="shared" si="641"/>
        <v>20057</v>
      </c>
      <c r="Y88" s="198">
        <f t="shared" si="641"/>
        <v>4198</v>
      </c>
      <c r="Z88" s="198">
        <f t="shared" si="641"/>
        <v>4196275</v>
      </c>
      <c r="AA88" s="198">
        <f t="shared" si="539"/>
        <v>448</v>
      </c>
      <c r="AB88" s="198">
        <f t="shared" si="540"/>
        <v>757</v>
      </c>
      <c r="AC88" s="198">
        <f t="shared" si="541"/>
        <v>4089892</v>
      </c>
      <c r="AD88" s="198">
        <f t="shared" si="542"/>
        <v>620</v>
      </c>
      <c r="AE88" s="198">
        <f t="shared" si="543"/>
        <v>1052</v>
      </c>
      <c r="AF88" s="198">
        <f t="shared" si="544"/>
        <v>72192728</v>
      </c>
      <c r="AG88" s="198">
        <f t="shared" si="545"/>
        <v>1401</v>
      </c>
      <c r="AH88" s="198">
        <f t="shared" si="546"/>
        <v>2983</v>
      </c>
      <c r="AI88" s="198">
        <f t="shared" si="547"/>
        <v>79245207</v>
      </c>
      <c r="AJ88" s="198">
        <f t="shared" si="548"/>
        <v>3951</v>
      </c>
      <c r="AK88" s="198">
        <f t="shared" si="549"/>
        <v>9430</v>
      </c>
      <c r="AL88" s="198">
        <f t="shared" si="550"/>
        <v>21046235</v>
      </c>
      <c r="AM88" s="198">
        <f t="shared" si="551"/>
        <v>5013</v>
      </c>
      <c r="AN88" s="198">
        <f t="shared" si="552"/>
        <v>10541</v>
      </c>
      <c r="AO88" s="198">
        <f t="shared" ref="AO88:AX97" si="642">SUMIFS(AO$255:AO$1524,$B$255:$B$1524,$B88,$C$255:$C$1524,$C88,$D$255:$D$1524,$D88)</f>
        <v>8120</v>
      </c>
      <c r="AP88" s="198">
        <f t="shared" si="642"/>
        <v>474</v>
      </c>
      <c r="AQ88" s="198">
        <f t="shared" si="642"/>
        <v>5101</v>
      </c>
      <c r="AR88" s="198">
        <f t="shared" si="642"/>
        <v>5896</v>
      </c>
      <c r="AS88" s="198">
        <f t="shared" si="642"/>
        <v>255</v>
      </c>
      <c r="AT88" s="198">
        <f t="shared" si="642"/>
        <v>2290</v>
      </c>
      <c r="AU88" s="198">
        <f t="shared" si="642"/>
        <v>0</v>
      </c>
      <c r="AV88" s="198">
        <f t="shared" si="642"/>
        <v>58305</v>
      </c>
      <c r="AW88" s="198">
        <f t="shared" si="642"/>
        <v>6148</v>
      </c>
      <c r="AX88" s="198">
        <f t="shared" si="642"/>
        <v>26244</v>
      </c>
      <c r="AY88" s="198">
        <f t="shared" ref="AY88:BK97" si="643">SUMIFS(AY$255:AY$1524,$B$255:$B$1524,$B88,$C$255:$C$1524,$C88,$D$255:$D$1524,$D88)</f>
        <v>90697</v>
      </c>
      <c r="AZ88" s="198">
        <f t="shared" si="643"/>
        <v>19390</v>
      </c>
      <c r="BA88" s="198">
        <f t="shared" si="643"/>
        <v>15750</v>
      </c>
      <c r="BB88" s="198">
        <f t="shared" si="643"/>
        <v>13476</v>
      </c>
      <c r="BC88" s="198">
        <f t="shared" si="643"/>
        <v>11123</v>
      </c>
      <c r="BD88" s="198">
        <f t="shared" si="643"/>
        <v>65911</v>
      </c>
      <c r="BE88" s="198">
        <f t="shared" si="643"/>
        <v>55037</v>
      </c>
      <c r="BF88" s="198">
        <f t="shared" si="643"/>
        <v>28021</v>
      </c>
      <c r="BG88" s="198">
        <f t="shared" si="643"/>
        <v>21380</v>
      </c>
      <c r="BH88" s="198">
        <f t="shared" si="643"/>
        <v>5230</v>
      </c>
      <c r="BI88" s="198">
        <f t="shared" si="643"/>
        <v>4510</v>
      </c>
      <c r="BJ88" s="198">
        <f t="shared" si="643"/>
        <v>0</v>
      </c>
      <c r="BK88" s="198">
        <f t="shared" si="643"/>
        <v>0</v>
      </c>
      <c r="BL88" s="198" t="str">
        <f t="shared" si="555"/>
        <v>-</v>
      </c>
      <c r="BM88" s="198" t="str">
        <f t="shared" si="556"/>
        <v>-</v>
      </c>
      <c r="BN88" s="198">
        <f t="shared" si="557"/>
        <v>0</v>
      </c>
      <c r="BO88" s="198">
        <f t="shared" si="557"/>
        <v>0</v>
      </c>
      <c r="BP88" s="198" t="str">
        <f t="shared" si="558"/>
        <v>-</v>
      </c>
      <c r="BQ88" s="198" t="str">
        <f t="shared" si="559"/>
        <v>-</v>
      </c>
      <c r="BR88" s="198">
        <f t="shared" si="560"/>
        <v>0</v>
      </c>
      <c r="BS88" s="198">
        <f t="shared" si="560"/>
        <v>0</v>
      </c>
      <c r="BT88" s="198" t="str">
        <f t="shared" si="561"/>
        <v>-</v>
      </c>
      <c r="BU88" s="198" t="str">
        <f t="shared" si="562"/>
        <v>-</v>
      </c>
      <c r="BV88" s="198">
        <f t="shared" si="563"/>
        <v>0</v>
      </c>
      <c r="BW88" s="198">
        <f t="shared" si="563"/>
        <v>0</v>
      </c>
      <c r="BX88" s="198" t="str">
        <f t="shared" si="564"/>
        <v>-</v>
      </c>
      <c r="BY88" s="198" t="str">
        <f t="shared" si="565"/>
        <v>-</v>
      </c>
      <c r="BZ88" s="198">
        <f t="shared" si="566"/>
        <v>0</v>
      </c>
      <c r="CA88" s="198">
        <f t="shared" si="566"/>
        <v>0</v>
      </c>
      <c r="CB88" s="198" t="str">
        <f t="shared" si="567"/>
        <v>-</v>
      </c>
      <c r="CC88" s="198" t="str">
        <f t="shared" si="568"/>
        <v>-</v>
      </c>
      <c r="CD88" s="198">
        <f t="shared" si="569"/>
        <v>0</v>
      </c>
      <c r="CE88" s="198">
        <f t="shared" si="569"/>
        <v>0</v>
      </c>
      <c r="CF88" s="198" t="str">
        <f t="shared" si="570"/>
        <v>-</v>
      </c>
      <c r="CG88" s="198" t="str">
        <f t="shared" si="571"/>
        <v>-</v>
      </c>
      <c r="CH88" s="198">
        <f t="shared" si="572"/>
        <v>0</v>
      </c>
      <c r="CI88" s="198">
        <f t="shared" si="572"/>
        <v>0</v>
      </c>
      <c r="CJ88" s="198" t="str">
        <f t="shared" si="573"/>
        <v>-</v>
      </c>
      <c r="CK88" s="198" t="str">
        <f t="shared" si="574"/>
        <v>-</v>
      </c>
      <c r="CL88" s="198">
        <f t="shared" si="575"/>
        <v>0</v>
      </c>
      <c r="CM88" s="198">
        <f t="shared" si="575"/>
        <v>0</v>
      </c>
      <c r="CN88" s="198" t="str">
        <f t="shared" si="576"/>
        <v>-</v>
      </c>
      <c r="CO88" s="198" t="str">
        <f t="shared" si="577"/>
        <v>-</v>
      </c>
      <c r="CP88" s="198">
        <f t="shared" si="578"/>
        <v>0</v>
      </c>
      <c r="CQ88" s="198">
        <f t="shared" si="578"/>
        <v>0</v>
      </c>
      <c r="CR88" s="198" t="str">
        <f t="shared" si="579"/>
        <v>-</v>
      </c>
      <c r="CS88" s="198" t="str">
        <f t="shared" si="580"/>
        <v>-</v>
      </c>
      <c r="CT88" s="198">
        <f t="shared" si="581"/>
        <v>0</v>
      </c>
      <c r="CU88" s="198">
        <f t="shared" si="581"/>
        <v>0</v>
      </c>
      <c r="CV88" s="198" t="str">
        <f t="shared" si="582"/>
        <v>-</v>
      </c>
      <c r="CW88" s="198" t="str">
        <f t="shared" si="583"/>
        <v>-</v>
      </c>
      <c r="CX88" s="198">
        <f t="shared" si="584"/>
        <v>0</v>
      </c>
      <c r="CY88" s="198">
        <f t="shared" si="584"/>
        <v>0</v>
      </c>
      <c r="CZ88" s="198" t="str">
        <f t="shared" si="585"/>
        <v>-</v>
      </c>
      <c r="DA88" s="198" t="str">
        <f t="shared" si="586"/>
        <v>-</v>
      </c>
      <c r="DB88" s="198">
        <f t="shared" si="587"/>
        <v>5114</v>
      </c>
      <c r="DC88" s="198">
        <f t="shared" si="587"/>
        <v>183573</v>
      </c>
      <c r="DD88" s="198">
        <f t="shared" si="588"/>
        <v>36</v>
      </c>
      <c r="DE88" s="198">
        <f t="shared" si="589"/>
        <v>72</v>
      </c>
      <c r="DF88" s="198">
        <f t="shared" si="590"/>
        <v>74</v>
      </c>
      <c r="DG88" s="198">
        <f t="shared" si="590"/>
        <v>114502</v>
      </c>
      <c r="DH88" s="198">
        <f t="shared" si="591"/>
        <v>1547</v>
      </c>
      <c r="DI88" s="198">
        <f t="shared" si="592"/>
        <v>3262</v>
      </c>
      <c r="DJ88" s="198">
        <f t="shared" ref="DJ88:DP93" si="644">SUMIFS(DJ$255:DJ$1524,$B$255:$B$1524,$B88,$C$255:$C$1524,$C88,$D$255:$D$1524,$D88)</f>
        <v>62</v>
      </c>
      <c r="DK88" s="198">
        <f t="shared" si="644"/>
        <v>2280</v>
      </c>
      <c r="DL88" s="198">
        <f t="shared" si="644"/>
        <v>1269</v>
      </c>
      <c r="DM88" s="198">
        <f t="shared" si="644"/>
        <v>723</v>
      </c>
      <c r="DN88" s="198">
        <f t="shared" si="644"/>
        <v>18</v>
      </c>
      <c r="DO88" s="198">
        <f t="shared" si="644"/>
        <v>532</v>
      </c>
      <c r="DP88" s="198">
        <f t="shared" si="644"/>
        <v>4655560</v>
      </c>
      <c r="DQ88" s="198">
        <f t="shared" si="594"/>
        <v>3669</v>
      </c>
      <c r="DR88" s="198">
        <f t="shared" si="595"/>
        <v>8218</v>
      </c>
      <c r="DS88" s="198">
        <f t="shared" si="596"/>
        <v>2915630</v>
      </c>
      <c r="DT88" s="198">
        <f t="shared" si="597"/>
        <v>4033</v>
      </c>
      <c r="DU88" s="198">
        <f t="shared" si="598"/>
        <v>9326</v>
      </c>
      <c r="DV88" s="198">
        <f t="shared" si="599"/>
        <v>129246</v>
      </c>
      <c r="DW88" s="198">
        <f t="shared" si="600"/>
        <v>7180</v>
      </c>
      <c r="DX88" s="198">
        <f t="shared" si="601"/>
        <v>15852</v>
      </c>
      <c r="DY88" s="198">
        <f t="shared" si="602"/>
        <v>3085276</v>
      </c>
      <c r="DZ88" s="198">
        <f t="shared" si="603"/>
        <v>5799</v>
      </c>
      <c r="EA88" s="198">
        <f t="shared" si="604"/>
        <v>12414</v>
      </c>
      <c r="EB88" s="202"/>
      <c r="EC88" s="198">
        <f t="shared" si="605"/>
        <v>4</v>
      </c>
      <c r="ED88" s="199">
        <f t="shared" ref="ED88" si="645">LEFT($B88,4)+IF(EC88&lt;4,1,0)</f>
        <v>2019</v>
      </c>
      <c r="EE88" s="200">
        <f t="shared" ref="EE88" si="646">DATE(LEFT($B88,4)+IF(EC88&lt;4,1,0),EC88,1)</f>
        <v>43556</v>
      </c>
      <c r="EF88" s="196">
        <f t="shared" si="613"/>
        <v>30</v>
      </c>
      <c r="EG88" s="195"/>
      <c r="EH88" s="198">
        <f t="shared" ref="EH88:EQ97" si="647">SUMIFS(EH$255:EH$1524,$B$255:$B$1524,$B88,$C$255:$C$1524,$C88,$D$255:$D$1524,$D88)</f>
        <v>100133</v>
      </c>
      <c r="EI88" s="198">
        <f t="shared" si="647"/>
        <v>3404522</v>
      </c>
      <c r="EJ88" s="198">
        <f t="shared" si="647"/>
        <v>6608778</v>
      </c>
      <c r="EK88" s="198">
        <f t="shared" si="647"/>
        <v>12716891</v>
      </c>
      <c r="EL88" s="198">
        <f t="shared" si="647"/>
        <v>7085520</v>
      </c>
      <c r="EM88" s="198">
        <f t="shared" si="647"/>
        <v>6941096</v>
      </c>
      <c r="EN88" s="198">
        <f t="shared" si="647"/>
        <v>153740837</v>
      </c>
      <c r="EO88" s="198">
        <f t="shared" si="647"/>
        <v>189137510</v>
      </c>
      <c r="EP88" s="198">
        <f t="shared" si="647"/>
        <v>44251118</v>
      </c>
      <c r="EQ88" s="198">
        <f t="shared" si="647"/>
        <v>0</v>
      </c>
      <c r="ER88" s="198">
        <f t="shared" ref="ER88:FA97" si="648">SUMIFS(ER$255:ER$1524,$B$255:$B$1524,$B88,$C$255:$C$1524,$C88,$D$255:$D$1524,$D88)</f>
        <v>0</v>
      </c>
      <c r="ES88" s="198">
        <f t="shared" si="648"/>
        <v>0</v>
      </c>
      <c r="ET88" s="198">
        <f t="shared" si="648"/>
        <v>0</v>
      </c>
      <c r="EU88" s="198">
        <f t="shared" si="648"/>
        <v>0</v>
      </c>
      <c r="EV88" s="198">
        <f t="shared" si="648"/>
        <v>0</v>
      </c>
      <c r="EW88" s="198">
        <f t="shared" si="648"/>
        <v>0</v>
      </c>
      <c r="EX88" s="198">
        <f t="shared" si="648"/>
        <v>0</v>
      </c>
      <c r="EY88" s="198">
        <f t="shared" si="648"/>
        <v>0</v>
      </c>
      <c r="EZ88" s="198">
        <f t="shared" si="648"/>
        <v>0</v>
      </c>
      <c r="FA88" s="198">
        <f t="shared" si="648"/>
        <v>241388</v>
      </c>
      <c r="FB88" s="198">
        <f t="shared" ref="FB88:FG97" si="649">SUMIFS(FB$255:FB$1524,$B$255:$B$1524,$B88,$C$255:$C$1524,$C88,$D$255:$D$1524,$D88)</f>
        <v>0</v>
      </c>
      <c r="FC88" s="198">
        <f t="shared" si="649"/>
        <v>368208</v>
      </c>
      <c r="FD88" s="198">
        <f t="shared" si="649"/>
        <v>10428642</v>
      </c>
      <c r="FE88" s="198">
        <f t="shared" si="649"/>
        <v>6742698</v>
      </c>
      <c r="FF88" s="198">
        <f t="shared" si="649"/>
        <v>285336</v>
      </c>
      <c r="FG88" s="198">
        <f t="shared" si="649"/>
        <v>6604248</v>
      </c>
      <c r="FH88" s="191"/>
      <c r="FI88" s="256"/>
      <c r="FJ88" s="256"/>
      <c r="FK88" s="256"/>
      <c r="FL88" s="256"/>
      <c r="FM88" s="256"/>
    </row>
    <row r="89" spans="1:169" s="257" customFormat="1" x14ac:dyDescent="0.2">
      <c r="A89" s="263" t="str">
        <f t="shared" ref="A89" si="650">B89&amp;C89&amp;D89</f>
        <v>2019-20MAYY62</v>
      </c>
      <c r="B89" s="257" t="str">
        <f t="shared" si="610"/>
        <v>2019-20</v>
      </c>
      <c r="C89" s="257" t="s">
        <v>812</v>
      </c>
      <c r="D89" s="264" t="str">
        <f t="shared" si="638"/>
        <v>Y62</v>
      </c>
      <c r="E89" s="264" t="str">
        <f t="shared" si="638"/>
        <v>North West</v>
      </c>
      <c r="F89" s="264" t="str">
        <f t="shared" ref="F89" si="651">D89</f>
        <v>Y62</v>
      </c>
      <c r="H89" s="198">
        <f t="shared" si="532"/>
        <v>127228</v>
      </c>
      <c r="I89" s="198">
        <f t="shared" si="532"/>
        <v>100285</v>
      </c>
      <c r="J89" s="198">
        <f t="shared" si="532"/>
        <v>700370</v>
      </c>
      <c r="K89" s="198">
        <f t="shared" si="533"/>
        <v>7</v>
      </c>
      <c r="L89" s="198">
        <f t="shared" si="534"/>
        <v>1</v>
      </c>
      <c r="M89" s="198">
        <f t="shared" si="535"/>
        <v>21</v>
      </c>
      <c r="N89" s="198">
        <f t="shared" si="536"/>
        <v>51</v>
      </c>
      <c r="O89" s="198">
        <f t="shared" si="537"/>
        <v>109</v>
      </c>
      <c r="P89" s="198" t="s">
        <v>717</v>
      </c>
      <c r="Q89" s="198">
        <f t="shared" si="641"/>
        <v>0</v>
      </c>
      <c r="R89" s="198">
        <f t="shared" si="641"/>
        <v>0</v>
      </c>
      <c r="S89" s="198">
        <f t="shared" si="641"/>
        <v>0</v>
      </c>
      <c r="T89" s="198">
        <f t="shared" si="641"/>
        <v>100983</v>
      </c>
      <c r="U89" s="198">
        <f t="shared" si="641"/>
        <v>9261</v>
      </c>
      <c r="V89" s="198">
        <f t="shared" si="641"/>
        <v>6565</v>
      </c>
      <c r="W89" s="198">
        <f t="shared" si="641"/>
        <v>51509</v>
      </c>
      <c r="X89" s="198">
        <f t="shared" si="641"/>
        <v>21020</v>
      </c>
      <c r="Y89" s="198">
        <f t="shared" si="641"/>
        <v>4472</v>
      </c>
      <c r="Z89" s="198">
        <f t="shared" si="641"/>
        <v>3956160</v>
      </c>
      <c r="AA89" s="198">
        <f t="shared" si="539"/>
        <v>427</v>
      </c>
      <c r="AB89" s="198">
        <f t="shared" si="540"/>
        <v>719</v>
      </c>
      <c r="AC89" s="198">
        <f t="shared" si="541"/>
        <v>3852539</v>
      </c>
      <c r="AD89" s="198">
        <f t="shared" si="542"/>
        <v>587</v>
      </c>
      <c r="AE89" s="198">
        <f t="shared" si="543"/>
        <v>1016</v>
      </c>
      <c r="AF89" s="198">
        <f t="shared" si="544"/>
        <v>64395539</v>
      </c>
      <c r="AG89" s="198">
        <f t="shared" si="545"/>
        <v>1250</v>
      </c>
      <c r="AH89" s="198">
        <f t="shared" si="546"/>
        <v>2617</v>
      </c>
      <c r="AI89" s="198">
        <f t="shared" si="547"/>
        <v>73281940</v>
      </c>
      <c r="AJ89" s="198">
        <f t="shared" si="548"/>
        <v>3486</v>
      </c>
      <c r="AK89" s="198">
        <f t="shared" si="549"/>
        <v>8161</v>
      </c>
      <c r="AL89" s="198">
        <f t="shared" si="550"/>
        <v>21771029</v>
      </c>
      <c r="AM89" s="198">
        <f t="shared" si="551"/>
        <v>4868</v>
      </c>
      <c r="AN89" s="198">
        <f t="shared" si="552"/>
        <v>10107</v>
      </c>
      <c r="AO89" s="198">
        <f t="shared" si="642"/>
        <v>8741</v>
      </c>
      <c r="AP89" s="198">
        <f t="shared" si="642"/>
        <v>531</v>
      </c>
      <c r="AQ89" s="198">
        <f t="shared" si="642"/>
        <v>5387</v>
      </c>
      <c r="AR89" s="198">
        <f t="shared" si="642"/>
        <v>6031</v>
      </c>
      <c r="AS89" s="198">
        <f t="shared" si="642"/>
        <v>250</v>
      </c>
      <c r="AT89" s="198">
        <f t="shared" si="642"/>
        <v>2573</v>
      </c>
      <c r="AU89" s="198">
        <f t="shared" si="642"/>
        <v>0</v>
      </c>
      <c r="AV89" s="198">
        <f t="shared" si="642"/>
        <v>59403</v>
      </c>
      <c r="AW89" s="198">
        <f t="shared" si="642"/>
        <v>6445</v>
      </c>
      <c r="AX89" s="198">
        <f t="shared" si="642"/>
        <v>26394</v>
      </c>
      <c r="AY89" s="198">
        <f t="shared" si="643"/>
        <v>92242</v>
      </c>
      <c r="AZ89" s="198">
        <f t="shared" si="643"/>
        <v>18905</v>
      </c>
      <c r="BA89" s="198">
        <f t="shared" si="643"/>
        <v>15461</v>
      </c>
      <c r="BB89" s="198">
        <f t="shared" si="643"/>
        <v>13271</v>
      </c>
      <c r="BC89" s="198">
        <f t="shared" si="643"/>
        <v>11003</v>
      </c>
      <c r="BD89" s="198">
        <f t="shared" si="643"/>
        <v>65077</v>
      </c>
      <c r="BE89" s="198">
        <f t="shared" si="643"/>
        <v>54930</v>
      </c>
      <c r="BF89" s="198">
        <f t="shared" si="643"/>
        <v>28897</v>
      </c>
      <c r="BG89" s="198">
        <f t="shared" si="643"/>
        <v>22426</v>
      </c>
      <c r="BH89" s="198">
        <f t="shared" si="643"/>
        <v>5636</v>
      </c>
      <c r="BI89" s="198">
        <f t="shared" si="643"/>
        <v>4803</v>
      </c>
      <c r="BJ89" s="198">
        <f t="shared" si="643"/>
        <v>0</v>
      </c>
      <c r="BK89" s="198">
        <f t="shared" si="643"/>
        <v>0</v>
      </c>
      <c r="BL89" s="198" t="str">
        <f t="shared" si="555"/>
        <v>-</v>
      </c>
      <c r="BM89" s="198" t="str">
        <f t="shared" si="556"/>
        <v>-</v>
      </c>
      <c r="BN89" s="198">
        <f t="shared" si="557"/>
        <v>0</v>
      </c>
      <c r="BO89" s="198">
        <f t="shared" si="557"/>
        <v>0</v>
      </c>
      <c r="BP89" s="198" t="str">
        <f t="shared" si="558"/>
        <v>-</v>
      </c>
      <c r="BQ89" s="198" t="str">
        <f t="shared" si="559"/>
        <v>-</v>
      </c>
      <c r="BR89" s="198">
        <f t="shared" si="560"/>
        <v>0</v>
      </c>
      <c r="BS89" s="198">
        <f t="shared" si="560"/>
        <v>0</v>
      </c>
      <c r="BT89" s="198" t="str">
        <f t="shared" si="561"/>
        <v>-</v>
      </c>
      <c r="BU89" s="198" t="str">
        <f t="shared" si="562"/>
        <v>-</v>
      </c>
      <c r="BV89" s="198">
        <f t="shared" si="563"/>
        <v>0</v>
      </c>
      <c r="BW89" s="198">
        <f t="shared" si="563"/>
        <v>0</v>
      </c>
      <c r="BX89" s="198" t="str">
        <f t="shared" si="564"/>
        <v>-</v>
      </c>
      <c r="BY89" s="198" t="str">
        <f t="shared" si="565"/>
        <v>-</v>
      </c>
      <c r="BZ89" s="198">
        <f t="shared" si="566"/>
        <v>0</v>
      </c>
      <c r="CA89" s="198">
        <f t="shared" si="566"/>
        <v>0</v>
      </c>
      <c r="CB89" s="198" t="str">
        <f t="shared" si="567"/>
        <v>-</v>
      </c>
      <c r="CC89" s="198" t="str">
        <f t="shared" si="568"/>
        <v>-</v>
      </c>
      <c r="CD89" s="198">
        <f t="shared" si="569"/>
        <v>0</v>
      </c>
      <c r="CE89" s="198">
        <f t="shared" si="569"/>
        <v>0</v>
      </c>
      <c r="CF89" s="198" t="str">
        <f t="shared" si="570"/>
        <v>-</v>
      </c>
      <c r="CG89" s="198" t="str">
        <f t="shared" si="571"/>
        <v>-</v>
      </c>
      <c r="CH89" s="198">
        <f t="shared" si="572"/>
        <v>0</v>
      </c>
      <c r="CI89" s="198">
        <f t="shared" si="572"/>
        <v>0</v>
      </c>
      <c r="CJ89" s="198" t="str">
        <f t="shared" si="573"/>
        <v>-</v>
      </c>
      <c r="CK89" s="198" t="str">
        <f t="shared" si="574"/>
        <v>-</v>
      </c>
      <c r="CL89" s="198">
        <f t="shared" si="575"/>
        <v>0</v>
      </c>
      <c r="CM89" s="198">
        <f t="shared" si="575"/>
        <v>0</v>
      </c>
      <c r="CN89" s="198" t="str">
        <f t="shared" si="576"/>
        <v>-</v>
      </c>
      <c r="CO89" s="198" t="str">
        <f t="shared" si="577"/>
        <v>-</v>
      </c>
      <c r="CP89" s="198">
        <f t="shared" si="578"/>
        <v>0</v>
      </c>
      <c r="CQ89" s="198">
        <f t="shared" si="578"/>
        <v>0</v>
      </c>
      <c r="CR89" s="198" t="str">
        <f t="shared" si="579"/>
        <v>-</v>
      </c>
      <c r="CS89" s="198" t="str">
        <f t="shared" si="580"/>
        <v>-</v>
      </c>
      <c r="CT89" s="198">
        <f t="shared" si="581"/>
        <v>0</v>
      </c>
      <c r="CU89" s="198">
        <f t="shared" si="581"/>
        <v>0</v>
      </c>
      <c r="CV89" s="198" t="str">
        <f t="shared" si="582"/>
        <v>-</v>
      </c>
      <c r="CW89" s="198" t="str">
        <f t="shared" si="583"/>
        <v>-</v>
      </c>
      <c r="CX89" s="198">
        <f t="shared" si="584"/>
        <v>0</v>
      </c>
      <c r="CY89" s="198">
        <f t="shared" si="584"/>
        <v>0</v>
      </c>
      <c r="CZ89" s="198" t="str">
        <f t="shared" si="585"/>
        <v>-</v>
      </c>
      <c r="DA89" s="198" t="str">
        <f t="shared" si="586"/>
        <v>-</v>
      </c>
      <c r="DB89" s="198">
        <f t="shared" si="587"/>
        <v>5136</v>
      </c>
      <c r="DC89" s="198">
        <f t="shared" si="587"/>
        <v>171738</v>
      </c>
      <c r="DD89" s="198">
        <f t="shared" si="588"/>
        <v>33</v>
      </c>
      <c r="DE89" s="198">
        <f t="shared" si="589"/>
        <v>64</v>
      </c>
      <c r="DF89" s="198">
        <f t="shared" si="590"/>
        <v>78</v>
      </c>
      <c r="DG89" s="198">
        <f t="shared" si="590"/>
        <v>119892</v>
      </c>
      <c r="DH89" s="198">
        <f t="shared" si="591"/>
        <v>1537</v>
      </c>
      <c r="DI89" s="198">
        <f t="shared" si="592"/>
        <v>3827</v>
      </c>
      <c r="DJ89" s="198">
        <f t="shared" si="644"/>
        <v>60</v>
      </c>
      <c r="DK89" s="198">
        <f t="shared" si="644"/>
        <v>2273</v>
      </c>
      <c r="DL89" s="198">
        <f t="shared" si="644"/>
        <v>1408</v>
      </c>
      <c r="DM89" s="198">
        <f t="shared" si="644"/>
        <v>802</v>
      </c>
      <c r="DN89" s="198">
        <f t="shared" si="644"/>
        <v>23</v>
      </c>
      <c r="DO89" s="198">
        <f t="shared" si="644"/>
        <v>646</v>
      </c>
      <c r="DP89" s="198">
        <f t="shared" si="644"/>
        <v>4903394</v>
      </c>
      <c r="DQ89" s="198">
        <f t="shared" si="594"/>
        <v>3483</v>
      </c>
      <c r="DR89" s="198">
        <f t="shared" si="595"/>
        <v>7819</v>
      </c>
      <c r="DS89" s="198">
        <f t="shared" si="596"/>
        <v>2778978</v>
      </c>
      <c r="DT89" s="198">
        <f t="shared" si="597"/>
        <v>3465</v>
      </c>
      <c r="DU89" s="198">
        <f t="shared" si="598"/>
        <v>7593</v>
      </c>
      <c r="DV89" s="198">
        <f t="shared" si="599"/>
        <v>139864</v>
      </c>
      <c r="DW89" s="198">
        <f t="shared" si="600"/>
        <v>6081</v>
      </c>
      <c r="DX89" s="198">
        <f t="shared" si="601"/>
        <v>11395</v>
      </c>
      <c r="DY89" s="198">
        <f t="shared" si="602"/>
        <v>3622478</v>
      </c>
      <c r="DZ89" s="198">
        <f t="shared" si="603"/>
        <v>5608</v>
      </c>
      <c r="EA89" s="198">
        <f t="shared" si="604"/>
        <v>12578</v>
      </c>
      <c r="EB89" s="202"/>
      <c r="EC89" s="198">
        <f t="shared" si="605"/>
        <v>5</v>
      </c>
      <c r="ED89" s="199">
        <f t="shared" ref="ED89" si="652">LEFT($B89,4)+IF(EC89&lt;4,1,0)</f>
        <v>2019</v>
      </c>
      <c r="EE89" s="200">
        <f t="shared" ref="EE89" si="653">DATE(LEFT($B89,4)+IF(EC89&lt;4,1,0),EC89,1)</f>
        <v>43586</v>
      </c>
      <c r="EF89" s="196">
        <f t="shared" si="613"/>
        <v>31</v>
      </c>
      <c r="EG89" s="195"/>
      <c r="EH89" s="198">
        <f t="shared" si="647"/>
        <v>100285</v>
      </c>
      <c r="EI89" s="198">
        <f t="shared" si="647"/>
        <v>2105985</v>
      </c>
      <c r="EJ89" s="198">
        <f t="shared" si="647"/>
        <v>5114535</v>
      </c>
      <c r="EK89" s="198">
        <f t="shared" si="647"/>
        <v>10931065</v>
      </c>
      <c r="EL89" s="198">
        <f t="shared" si="647"/>
        <v>6658659</v>
      </c>
      <c r="EM89" s="198">
        <f t="shared" si="647"/>
        <v>6670040</v>
      </c>
      <c r="EN89" s="198">
        <f t="shared" si="647"/>
        <v>134799053</v>
      </c>
      <c r="EO89" s="198">
        <f t="shared" si="647"/>
        <v>171544220</v>
      </c>
      <c r="EP89" s="198">
        <f t="shared" si="647"/>
        <v>45198504</v>
      </c>
      <c r="EQ89" s="198">
        <f t="shared" si="647"/>
        <v>0</v>
      </c>
      <c r="ER89" s="198">
        <f t="shared" si="648"/>
        <v>0</v>
      </c>
      <c r="ES89" s="198">
        <f t="shared" si="648"/>
        <v>0</v>
      </c>
      <c r="ET89" s="198">
        <f t="shared" si="648"/>
        <v>0</v>
      </c>
      <c r="EU89" s="198">
        <f t="shared" si="648"/>
        <v>0</v>
      </c>
      <c r="EV89" s="198">
        <f t="shared" si="648"/>
        <v>0</v>
      </c>
      <c r="EW89" s="198">
        <f t="shared" si="648"/>
        <v>0</v>
      </c>
      <c r="EX89" s="198">
        <f t="shared" si="648"/>
        <v>0</v>
      </c>
      <c r="EY89" s="198">
        <f t="shared" si="648"/>
        <v>0</v>
      </c>
      <c r="EZ89" s="198">
        <f t="shared" si="648"/>
        <v>0</v>
      </c>
      <c r="FA89" s="198">
        <f t="shared" si="648"/>
        <v>298506</v>
      </c>
      <c r="FB89" s="198">
        <f t="shared" si="649"/>
        <v>0</v>
      </c>
      <c r="FC89" s="198">
        <f t="shared" si="649"/>
        <v>328704</v>
      </c>
      <c r="FD89" s="198">
        <f t="shared" si="649"/>
        <v>11009152</v>
      </c>
      <c r="FE89" s="198">
        <f t="shared" si="649"/>
        <v>6089586</v>
      </c>
      <c r="FF89" s="198">
        <f t="shared" si="649"/>
        <v>262085</v>
      </c>
      <c r="FG89" s="198">
        <f t="shared" si="649"/>
        <v>8125388</v>
      </c>
      <c r="FH89" s="191"/>
      <c r="FI89" s="256"/>
      <c r="FJ89" s="256"/>
      <c r="FK89" s="256"/>
      <c r="FL89" s="256"/>
      <c r="FM89" s="256"/>
    </row>
    <row r="90" spans="1:169" s="257" customFormat="1" x14ac:dyDescent="0.2">
      <c r="A90" s="263" t="str">
        <f t="shared" ref="A90" si="654">B90&amp;C90&amp;D90</f>
        <v>2019-20JUNEY62</v>
      </c>
      <c r="B90" s="257" t="str">
        <f t="shared" si="610"/>
        <v>2019-20</v>
      </c>
      <c r="C90" s="257" t="s">
        <v>822</v>
      </c>
      <c r="D90" s="264" t="str">
        <f t="shared" si="638"/>
        <v>Y62</v>
      </c>
      <c r="E90" s="264" t="str">
        <f t="shared" si="638"/>
        <v>North West</v>
      </c>
      <c r="F90" s="264" t="str">
        <f t="shared" ref="F90" si="655">D90</f>
        <v>Y62</v>
      </c>
      <c r="H90" s="198">
        <f t="shared" si="532"/>
        <v>127636</v>
      </c>
      <c r="I90" s="198">
        <f t="shared" si="532"/>
        <v>103571</v>
      </c>
      <c r="J90" s="198">
        <f t="shared" si="532"/>
        <v>1423103</v>
      </c>
      <c r="K90" s="198">
        <f t="shared" si="533"/>
        <v>14</v>
      </c>
      <c r="L90" s="198">
        <f t="shared" si="534"/>
        <v>1</v>
      </c>
      <c r="M90" s="198">
        <f t="shared" si="535"/>
        <v>53</v>
      </c>
      <c r="N90" s="198">
        <f t="shared" si="536"/>
        <v>85</v>
      </c>
      <c r="O90" s="198">
        <f t="shared" si="537"/>
        <v>141</v>
      </c>
      <c r="P90" s="198" t="s">
        <v>717</v>
      </c>
      <c r="Q90" s="198">
        <f t="shared" si="641"/>
        <v>0</v>
      </c>
      <c r="R90" s="198">
        <f t="shared" si="641"/>
        <v>0</v>
      </c>
      <c r="S90" s="198">
        <f t="shared" si="641"/>
        <v>0</v>
      </c>
      <c r="T90" s="198">
        <f t="shared" si="641"/>
        <v>96953</v>
      </c>
      <c r="U90" s="198">
        <f t="shared" si="641"/>
        <v>9072</v>
      </c>
      <c r="V90" s="198">
        <f t="shared" si="641"/>
        <v>6365</v>
      </c>
      <c r="W90" s="198">
        <f t="shared" si="641"/>
        <v>50114</v>
      </c>
      <c r="X90" s="198">
        <f t="shared" si="641"/>
        <v>20470</v>
      </c>
      <c r="Y90" s="198">
        <f t="shared" si="641"/>
        <v>4117</v>
      </c>
      <c r="Z90" s="198">
        <f t="shared" si="641"/>
        <v>4001550</v>
      </c>
      <c r="AA90" s="198">
        <f t="shared" si="539"/>
        <v>441</v>
      </c>
      <c r="AB90" s="198">
        <f t="shared" si="540"/>
        <v>743</v>
      </c>
      <c r="AC90" s="198">
        <f t="shared" si="541"/>
        <v>3885102</v>
      </c>
      <c r="AD90" s="198">
        <f t="shared" si="542"/>
        <v>610</v>
      </c>
      <c r="AE90" s="198">
        <f t="shared" si="543"/>
        <v>1044</v>
      </c>
      <c r="AF90" s="198">
        <f t="shared" si="544"/>
        <v>66573510</v>
      </c>
      <c r="AG90" s="198">
        <f t="shared" si="545"/>
        <v>1328</v>
      </c>
      <c r="AH90" s="198">
        <f t="shared" si="546"/>
        <v>2828</v>
      </c>
      <c r="AI90" s="198">
        <f t="shared" si="547"/>
        <v>79252829</v>
      </c>
      <c r="AJ90" s="198">
        <f t="shared" si="548"/>
        <v>3872</v>
      </c>
      <c r="AK90" s="198">
        <f t="shared" si="549"/>
        <v>9135</v>
      </c>
      <c r="AL90" s="198">
        <f t="shared" si="550"/>
        <v>21045465</v>
      </c>
      <c r="AM90" s="198">
        <f t="shared" si="551"/>
        <v>5112</v>
      </c>
      <c r="AN90" s="198">
        <f t="shared" si="552"/>
        <v>10723</v>
      </c>
      <c r="AO90" s="198">
        <f t="shared" si="642"/>
        <v>7503</v>
      </c>
      <c r="AP90" s="198">
        <f t="shared" si="642"/>
        <v>449</v>
      </c>
      <c r="AQ90" s="198">
        <f t="shared" si="642"/>
        <v>4715</v>
      </c>
      <c r="AR90" s="198">
        <f t="shared" si="642"/>
        <v>5953</v>
      </c>
      <c r="AS90" s="198">
        <f t="shared" si="642"/>
        <v>259</v>
      </c>
      <c r="AT90" s="198">
        <f t="shared" si="642"/>
        <v>2080</v>
      </c>
      <c r="AU90" s="198">
        <f t="shared" si="642"/>
        <v>0</v>
      </c>
      <c r="AV90" s="198">
        <f t="shared" si="642"/>
        <v>56738</v>
      </c>
      <c r="AW90" s="198">
        <f t="shared" si="642"/>
        <v>6158</v>
      </c>
      <c r="AX90" s="198">
        <f t="shared" si="642"/>
        <v>26554</v>
      </c>
      <c r="AY90" s="198">
        <f t="shared" si="643"/>
        <v>89450</v>
      </c>
      <c r="AZ90" s="198">
        <f t="shared" si="643"/>
        <v>18763</v>
      </c>
      <c r="BA90" s="198">
        <f t="shared" si="643"/>
        <v>15241</v>
      </c>
      <c r="BB90" s="198">
        <f t="shared" si="643"/>
        <v>13051</v>
      </c>
      <c r="BC90" s="198">
        <f t="shared" si="643"/>
        <v>10778</v>
      </c>
      <c r="BD90" s="198">
        <f t="shared" si="643"/>
        <v>63299</v>
      </c>
      <c r="BE90" s="198">
        <f t="shared" si="643"/>
        <v>53423</v>
      </c>
      <c r="BF90" s="198">
        <f t="shared" si="643"/>
        <v>28319</v>
      </c>
      <c r="BG90" s="198">
        <f t="shared" si="643"/>
        <v>21824</v>
      </c>
      <c r="BH90" s="198">
        <f t="shared" si="643"/>
        <v>5216</v>
      </c>
      <c r="BI90" s="198">
        <f t="shared" si="643"/>
        <v>4421</v>
      </c>
      <c r="BJ90" s="198">
        <f t="shared" si="643"/>
        <v>0</v>
      </c>
      <c r="BK90" s="198">
        <f t="shared" si="643"/>
        <v>0</v>
      </c>
      <c r="BL90" s="198" t="str">
        <f t="shared" si="555"/>
        <v>-</v>
      </c>
      <c r="BM90" s="198" t="str">
        <f t="shared" si="556"/>
        <v>-</v>
      </c>
      <c r="BN90" s="198">
        <f t="shared" si="557"/>
        <v>0</v>
      </c>
      <c r="BO90" s="198">
        <f t="shared" si="557"/>
        <v>0</v>
      </c>
      <c r="BP90" s="198" t="str">
        <f t="shared" si="558"/>
        <v>-</v>
      </c>
      <c r="BQ90" s="198" t="str">
        <f t="shared" si="559"/>
        <v>-</v>
      </c>
      <c r="BR90" s="198">
        <f t="shared" si="560"/>
        <v>0</v>
      </c>
      <c r="BS90" s="198">
        <f t="shared" si="560"/>
        <v>0</v>
      </c>
      <c r="BT90" s="198" t="str">
        <f t="shared" si="561"/>
        <v>-</v>
      </c>
      <c r="BU90" s="198" t="str">
        <f t="shared" si="562"/>
        <v>-</v>
      </c>
      <c r="BV90" s="198">
        <f t="shared" si="563"/>
        <v>0</v>
      </c>
      <c r="BW90" s="198">
        <f t="shared" si="563"/>
        <v>0</v>
      </c>
      <c r="BX90" s="198" t="str">
        <f t="shared" si="564"/>
        <v>-</v>
      </c>
      <c r="BY90" s="198" t="str">
        <f t="shared" si="565"/>
        <v>-</v>
      </c>
      <c r="BZ90" s="198">
        <f t="shared" si="566"/>
        <v>0</v>
      </c>
      <c r="CA90" s="198">
        <f t="shared" si="566"/>
        <v>0</v>
      </c>
      <c r="CB90" s="198" t="str">
        <f t="shared" si="567"/>
        <v>-</v>
      </c>
      <c r="CC90" s="198" t="str">
        <f t="shared" si="568"/>
        <v>-</v>
      </c>
      <c r="CD90" s="198">
        <f t="shared" si="569"/>
        <v>0</v>
      </c>
      <c r="CE90" s="198">
        <f t="shared" si="569"/>
        <v>0</v>
      </c>
      <c r="CF90" s="198" t="str">
        <f t="shared" si="570"/>
        <v>-</v>
      </c>
      <c r="CG90" s="198" t="str">
        <f t="shared" si="571"/>
        <v>-</v>
      </c>
      <c r="CH90" s="198">
        <f t="shared" si="572"/>
        <v>0</v>
      </c>
      <c r="CI90" s="198">
        <f t="shared" si="572"/>
        <v>0</v>
      </c>
      <c r="CJ90" s="198" t="str">
        <f t="shared" si="573"/>
        <v>-</v>
      </c>
      <c r="CK90" s="198" t="str">
        <f t="shared" si="574"/>
        <v>-</v>
      </c>
      <c r="CL90" s="198">
        <f t="shared" si="575"/>
        <v>0</v>
      </c>
      <c r="CM90" s="198">
        <f t="shared" si="575"/>
        <v>0</v>
      </c>
      <c r="CN90" s="198" t="str">
        <f t="shared" si="576"/>
        <v>-</v>
      </c>
      <c r="CO90" s="198" t="str">
        <f t="shared" si="577"/>
        <v>-</v>
      </c>
      <c r="CP90" s="198">
        <f t="shared" si="578"/>
        <v>0</v>
      </c>
      <c r="CQ90" s="198">
        <f t="shared" si="578"/>
        <v>0</v>
      </c>
      <c r="CR90" s="198" t="str">
        <f t="shared" si="579"/>
        <v>-</v>
      </c>
      <c r="CS90" s="198" t="str">
        <f t="shared" si="580"/>
        <v>-</v>
      </c>
      <c r="CT90" s="198">
        <f t="shared" si="581"/>
        <v>0</v>
      </c>
      <c r="CU90" s="198">
        <f t="shared" si="581"/>
        <v>0</v>
      </c>
      <c r="CV90" s="198" t="str">
        <f t="shared" si="582"/>
        <v>-</v>
      </c>
      <c r="CW90" s="198" t="str">
        <f t="shared" si="583"/>
        <v>-</v>
      </c>
      <c r="CX90" s="198">
        <f t="shared" si="584"/>
        <v>0</v>
      </c>
      <c r="CY90" s="198">
        <f t="shared" si="584"/>
        <v>0</v>
      </c>
      <c r="CZ90" s="198" t="str">
        <f t="shared" si="585"/>
        <v>-</v>
      </c>
      <c r="DA90" s="198" t="str">
        <f t="shared" si="586"/>
        <v>-</v>
      </c>
      <c r="DB90" s="198">
        <f t="shared" si="587"/>
        <v>4947</v>
      </c>
      <c r="DC90" s="198">
        <f t="shared" si="587"/>
        <v>196493</v>
      </c>
      <c r="DD90" s="198">
        <f t="shared" si="588"/>
        <v>40</v>
      </c>
      <c r="DE90" s="198">
        <f t="shared" si="589"/>
        <v>85</v>
      </c>
      <c r="DF90" s="198">
        <f t="shared" si="590"/>
        <v>64</v>
      </c>
      <c r="DG90" s="198">
        <f t="shared" si="590"/>
        <v>117143</v>
      </c>
      <c r="DH90" s="198">
        <f t="shared" si="591"/>
        <v>1830</v>
      </c>
      <c r="DI90" s="198">
        <f t="shared" si="592"/>
        <v>4041</v>
      </c>
      <c r="DJ90" s="198">
        <f t="shared" si="644"/>
        <v>53</v>
      </c>
      <c r="DK90" s="198">
        <f t="shared" si="644"/>
        <v>1969</v>
      </c>
      <c r="DL90" s="198">
        <f t="shared" si="644"/>
        <v>1435</v>
      </c>
      <c r="DM90" s="198">
        <f t="shared" si="644"/>
        <v>770</v>
      </c>
      <c r="DN90" s="198">
        <f t="shared" si="644"/>
        <v>23</v>
      </c>
      <c r="DO90" s="198">
        <f t="shared" si="644"/>
        <v>647</v>
      </c>
      <c r="DP90" s="198">
        <f t="shared" si="644"/>
        <v>5451137</v>
      </c>
      <c r="DQ90" s="198">
        <f t="shared" si="594"/>
        <v>3799</v>
      </c>
      <c r="DR90" s="198">
        <f t="shared" si="595"/>
        <v>8129</v>
      </c>
      <c r="DS90" s="198">
        <f t="shared" si="596"/>
        <v>2751071</v>
      </c>
      <c r="DT90" s="198">
        <f t="shared" si="597"/>
        <v>3573</v>
      </c>
      <c r="DU90" s="198">
        <f t="shared" si="598"/>
        <v>8061</v>
      </c>
      <c r="DV90" s="198">
        <f t="shared" si="599"/>
        <v>185636</v>
      </c>
      <c r="DW90" s="198">
        <f t="shared" si="600"/>
        <v>8071</v>
      </c>
      <c r="DX90" s="198">
        <f t="shared" si="601"/>
        <v>14624</v>
      </c>
      <c r="DY90" s="198">
        <f t="shared" si="602"/>
        <v>3970273</v>
      </c>
      <c r="DZ90" s="198">
        <f t="shared" si="603"/>
        <v>6136</v>
      </c>
      <c r="EA90" s="198">
        <f t="shared" si="604"/>
        <v>13615</v>
      </c>
      <c r="EB90" s="202"/>
      <c r="EC90" s="198">
        <f t="shared" si="605"/>
        <v>6</v>
      </c>
      <c r="ED90" s="199">
        <f t="shared" ref="ED90" si="656">LEFT($B90,4)+IF(EC90&lt;4,1,0)</f>
        <v>2019</v>
      </c>
      <c r="EE90" s="200">
        <f t="shared" ref="EE90" si="657">DATE(LEFT($B90,4)+IF(EC90&lt;4,1,0),EC90,1)</f>
        <v>43617</v>
      </c>
      <c r="EF90" s="196">
        <f t="shared" si="613"/>
        <v>30</v>
      </c>
      <c r="EG90" s="195"/>
      <c r="EH90" s="198">
        <f t="shared" si="647"/>
        <v>103571</v>
      </c>
      <c r="EI90" s="198">
        <f t="shared" si="647"/>
        <v>5489263</v>
      </c>
      <c r="EJ90" s="198">
        <f t="shared" si="647"/>
        <v>8803535</v>
      </c>
      <c r="EK90" s="198">
        <f t="shared" si="647"/>
        <v>14603511</v>
      </c>
      <c r="EL90" s="198">
        <f t="shared" si="647"/>
        <v>6740496</v>
      </c>
      <c r="EM90" s="198">
        <f t="shared" si="647"/>
        <v>6645060</v>
      </c>
      <c r="EN90" s="198">
        <f t="shared" si="647"/>
        <v>141722392</v>
      </c>
      <c r="EO90" s="198">
        <f t="shared" si="647"/>
        <v>186993450</v>
      </c>
      <c r="EP90" s="198">
        <f t="shared" si="647"/>
        <v>44146591</v>
      </c>
      <c r="EQ90" s="198">
        <f t="shared" si="647"/>
        <v>0</v>
      </c>
      <c r="ER90" s="198">
        <f t="shared" si="648"/>
        <v>0</v>
      </c>
      <c r="ES90" s="198">
        <f t="shared" si="648"/>
        <v>0</v>
      </c>
      <c r="ET90" s="198">
        <f t="shared" si="648"/>
        <v>0</v>
      </c>
      <c r="EU90" s="198">
        <f t="shared" si="648"/>
        <v>0</v>
      </c>
      <c r="EV90" s="198">
        <f t="shared" si="648"/>
        <v>0</v>
      </c>
      <c r="EW90" s="198">
        <f t="shared" si="648"/>
        <v>0</v>
      </c>
      <c r="EX90" s="198">
        <f t="shared" si="648"/>
        <v>0</v>
      </c>
      <c r="EY90" s="198">
        <f t="shared" si="648"/>
        <v>0</v>
      </c>
      <c r="EZ90" s="198">
        <f t="shared" si="648"/>
        <v>0</v>
      </c>
      <c r="FA90" s="198">
        <f t="shared" si="648"/>
        <v>258624</v>
      </c>
      <c r="FB90" s="198">
        <f t="shared" si="649"/>
        <v>0</v>
      </c>
      <c r="FC90" s="198">
        <f t="shared" si="649"/>
        <v>420495</v>
      </c>
      <c r="FD90" s="198">
        <f t="shared" si="649"/>
        <v>11665115</v>
      </c>
      <c r="FE90" s="198">
        <f t="shared" si="649"/>
        <v>6206970</v>
      </c>
      <c r="FF90" s="198">
        <f t="shared" si="649"/>
        <v>336352</v>
      </c>
      <c r="FG90" s="198">
        <f t="shared" si="649"/>
        <v>8808905</v>
      </c>
      <c r="FH90" s="191"/>
      <c r="FI90" s="256"/>
      <c r="FJ90" s="256"/>
      <c r="FK90" s="256"/>
      <c r="FL90" s="256"/>
      <c r="FM90" s="256"/>
    </row>
    <row r="91" spans="1:169" s="257" customFormat="1" x14ac:dyDescent="0.2">
      <c r="A91" s="263" t="str">
        <f t="shared" ref="A91" si="658">B91&amp;C91&amp;D91</f>
        <v>2019-20JULYY62</v>
      </c>
      <c r="B91" s="257" t="str">
        <f t="shared" si="610"/>
        <v>2019-20</v>
      </c>
      <c r="C91" s="257" t="s">
        <v>825</v>
      </c>
      <c r="D91" s="264" t="str">
        <f t="shared" si="638"/>
        <v>Y62</v>
      </c>
      <c r="E91" s="264" t="str">
        <f t="shared" si="638"/>
        <v>North West</v>
      </c>
      <c r="F91" s="264" t="str">
        <f t="shared" ref="F91" si="659">D91</f>
        <v>Y62</v>
      </c>
      <c r="H91" s="198">
        <f t="shared" si="532"/>
        <v>133978</v>
      </c>
      <c r="I91" s="198">
        <f t="shared" si="532"/>
        <v>111732</v>
      </c>
      <c r="J91" s="198">
        <f t="shared" si="532"/>
        <v>1328299</v>
      </c>
      <c r="K91" s="198">
        <f t="shared" si="533"/>
        <v>12</v>
      </c>
      <c r="L91" s="198">
        <f t="shared" si="534"/>
        <v>1</v>
      </c>
      <c r="M91" s="198">
        <f t="shared" si="535"/>
        <v>46</v>
      </c>
      <c r="N91" s="198">
        <f t="shared" si="536"/>
        <v>76</v>
      </c>
      <c r="O91" s="198">
        <f t="shared" si="537"/>
        <v>126</v>
      </c>
      <c r="P91" s="198" t="s">
        <v>717</v>
      </c>
      <c r="Q91" s="198">
        <f t="shared" si="641"/>
        <v>0</v>
      </c>
      <c r="R91" s="198">
        <f t="shared" si="641"/>
        <v>0</v>
      </c>
      <c r="S91" s="198">
        <f t="shared" si="641"/>
        <v>0</v>
      </c>
      <c r="T91" s="198">
        <f t="shared" si="641"/>
        <v>99970</v>
      </c>
      <c r="U91" s="198">
        <f t="shared" si="641"/>
        <v>10093</v>
      </c>
      <c r="V91" s="198">
        <f t="shared" si="641"/>
        <v>7129</v>
      </c>
      <c r="W91" s="198">
        <f t="shared" si="641"/>
        <v>50763</v>
      </c>
      <c r="X91" s="198">
        <f t="shared" si="641"/>
        <v>21563</v>
      </c>
      <c r="Y91" s="198">
        <f t="shared" si="641"/>
        <v>4174</v>
      </c>
      <c r="Z91" s="198">
        <f t="shared" si="641"/>
        <v>4480295</v>
      </c>
      <c r="AA91" s="198">
        <f t="shared" si="539"/>
        <v>444</v>
      </c>
      <c r="AB91" s="198">
        <f t="shared" si="540"/>
        <v>753</v>
      </c>
      <c r="AC91" s="198">
        <f t="shared" si="541"/>
        <v>4458881</v>
      </c>
      <c r="AD91" s="198">
        <f t="shared" si="542"/>
        <v>625</v>
      </c>
      <c r="AE91" s="198">
        <f t="shared" si="543"/>
        <v>1067</v>
      </c>
      <c r="AF91" s="198">
        <f t="shared" si="544"/>
        <v>71626987</v>
      </c>
      <c r="AG91" s="198">
        <f t="shared" si="545"/>
        <v>1411</v>
      </c>
      <c r="AH91" s="198">
        <f t="shared" si="546"/>
        <v>3004</v>
      </c>
      <c r="AI91" s="198">
        <f t="shared" si="547"/>
        <v>92828586</v>
      </c>
      <c r="AJ91" s="198">
        <f t="shared" si="548"/>
        <v>4305</v>
      </c>
      <c r="AK91" s="198">
        <f t="shared" si="549"/>
        <v>10144</v>
      </c>
      <c r="AL91" s="198">
        <f t="shared" si="550"/>
        <v>23029583</v>
      </c>
      <c r="AM91" s="198">
        <f t="shared" si="551"/>
        <v>5517</v>
      </c>
      <c r="AN91" s="198">
        <f t="shared" si="552"/>
        <v>11936</v>
      </c>
      <c r="AO91" s="198">
        <f t="shared" si="642"/>
        <v>7565</v>
      </c>
      <c r="AP91" s="198">
        <f t="shared" si="642"/>
        <v>423</v>
      </c>
      <c r="AQ91" s="198">
        <f t="shared" si="642"/>
        <v>4693</v>
      </c>
      <c r="AR91" s="198">
        <f t="shared" si="642"/>
        <v>6302</v>
      </c>
      <c r="AS91" s="198">
        <f t="shared" si="642"/>
        <v>259</v>
      </c>
      <c r="AT91" s="198">
        <f t="shared" si="642"/>
        <v>2190</v>
      </c>
      <c r="AU91" s="198">
        <f t="shared" si="642"/>
        <v>0</v>
      </c>
      <c r="AV91" s="198">
        <f t="shared" si="642"/>
        <v>58359</v>
      </c>
      <c r="AW91" s="198">
        <f t="shared" si="642"/>
        <v>6197</v>
      </c>
      <c r="AX91" s="198">
        <f t="shared" si="642"/>
        <v>27849</v>
      </c>
      <c r="AY91" s="198">
        <f t="shared" si="643"/>
        <v>92405</v>
      </c>
      <c r="AZ91" s="198">
        <f t="shared" si="643"/>
        <v>20698</v>
      </c>
      <c r="BA91" s="198">
        <f t="shared" si="643"/>
        <v>16842</v>
      </c>
      <c r="BB91" s="198">
        <f t="shared" si="643"/>
        <v>14535</v>
      </c>
      <c r="BC91" s="198">
        <f t="shared" si="643"/>
        <v>11987</v>
      </c>
      <c r="BD91" s="198">
        <f t="shared" si="643"/>
        <v>64805</v>
      </c>
      <c r="BE91" s="198">
        <f t="shared" si="643"/>
        <v>54107</v>
      </c>
      <c r="BF91" s="198">
        <f t="shared" si="643"/>
        <v>29958</v>
      </c>
      <c r="BG91" s="198">
        <f t="shared" si="643"/>
        <v>22907</v>
      </c>
      <c r="BH91" s="198">
        <f t="shared" si="643"/>
        <v>5209</v>
      </c>
      <c r="BI91" s="198">
        <f t="shared" si="643"/>
        <v>4470</v>
      </c>
      <c r="BJ91" s="198">
        <f t="shared" si="643"/>
        <v>0</v>
      </c>
      <c r="BK91" s="198">
        <f t="shared" si="643"/>
        <v>0</v>
      </c>
      <c r="BL91" s="198" t="str">
        <f t="shared" si="555"/>
        <v>-</v>
      </c>
      <c r="BM91" s="198" t="str">
        <f t="shared" si="556"/>
        <v>-</v>
      </c>
      <c r="BN91" s="198">
        <f t="shared" si="557"/>
        <v>0</v>
      </c>
      <c r="BO91" s="198">
        <f t="shared" si="557"/>
        <v>0</v>
      </c>
      <c r="BP91" s="198" t="str">
        <f t="shared" si="558"/>
        <v>-</v>
      </c>
      <c r="BQ91" s="198" t="str">
        <f t="shared" si="559"/>
        <v>-</v>
      </c>
      <c r="BR91" s="198">
        <f t="shared" si="560"/>
        <v>0</v>
      </c>
      <c r="BS91" s="198">
        <f t="shared" si="560"/>
        <v>0</v>
      </c>
      <c r="BT91" s="198" t="str">
        <f t="shared" si="561"/>
        <v>-</v>
      </c>
      <c r="BU91" s="198" t="str">
        <f t="shared" si="562"/>
        <v>-</v>
      </c>
      <c r="BV91" s="198">
        <f t="shared" si="563"/>
        <v>0</v>
      </c>
      <c r="BW91" s="198">
        <f t="shared" si="563"/>
        <v>0</v>
      </c>
      <c r="BX91" s="198" t="str">
        <f t="shared" si="564"/>
        <v>-</v>
      </c>
      <c r="BY91" s="198" t="str">
        <f t="shared" si="565"/>
        <v>-</v>
      </c>
      <c r="BZ91" s="198">
        <f t="shared" si="566"/>
        <v>0</v>
      </c>
      <c r="CA91" s="198">
        <f t="shared" si="566"/>
        <v>0</v>
      </c>
      <c r="CB91" s="198" t="str">
        <f t="shared" si="567"/>
        <v>-</v>
      </c>
      <c r="CC91" s="198" t="str">
        <f t="shared" si="568"/>
        <v>-</v>
      </c>
      <c r="CD91" s="198">
        <f t="shared" si="569"/>
        <v>0</v>
      </c>
      <c r="CE91" s="198">
        <f t="shared" si="569"/>
        <v>0</v>
      </c>
      <c r="CF91" s="198" t="str">
        <f t="shared" si="570"/>
        <v>-</v>
      </c>
      <c r="CG91" s="198" t="str">
        <f t="shared" si="571"/>
        <v>-</v>
      </c>
      <c r="CH91" s="198">
        <f t="shared" si="572"/>
        <v>0</v>
      </c>
      <c r="CI91" s="198">
        <f t="shared" si="572"/>
        <v>0</v>
      </c>
      <c r="CJ91" s="198" t="str">
        <f t="shared" si="573"/>
        <v>-</v>
      </c>
      <c r="CK91" s="198" t="str">
        <f t="shared" si="574"/>
        <v>-</v>
      </c>
      <c r="CL91" s="198">
        <f t="shared" si="575"/>
        <v>0</v>
      </c>
      <c r="CM91" s="198">
        <f t="shared" si="575"/>
        <v>0</v>
      </c>
      <c r="CN91" s="198" t="str">
        <f t="shared" si="576"/>
        <v>-</v>
      </c>
      <c r="CO91" s="198" t="str">
        <f t="shared" si="577"/>
        <v>-</v>
      </c>
      <c r="CP91" s="198">
        <f t="shared" si="578"/>
        <v>0</v>
      </c>
      <c r="CQ91" s="198">
        <f t="shared" si="578"/>
        <v>0</v>
      </c>
      <c r="CR91" s="198" t="str">
        <f t="shared" si="579"/>
        <v>-</v>
      </c>
      <c r="CS91" s="198" t="str">
        <f t="shared" si="580"/>
        <v>-</v>
      </c>
      <c r="CT91" s="198">
        <f t="shared" si="581"/>
        <v>0</v>
      </c>
      <c r="CU91" s="198">
        <f t="shared" si="581"/>
        <v>0</v>
      </c>
      <c r="CV91" s="198" t="str">
        <f t="shared" si="582"/>
        <v>-</v>
      </c>
      <c r="CW91" s="198" t="str">
        <f t="shared" si="583"/>
        <v>-</v>
      </c>
      <c r="CX91" s="198">
        <f t="shared" si="584"/>
        <v>0</v>
      </c>
      <c r="CY91" s="198">
        <f t="shared" si="584"/>
        <v>0</v>
      </c>
      <c r="CZ91" s="198" t="str">
        <f t="shared" si="585"/>
        <v>-</v>
      </c>
      <c r="DA91" s="198" t="str">
        <f t="shared" si="586"/>
        <v>-</v>
      </c>
      <c r="DB91" s="198">
        <f t="shared" si="587"/>
        <v>5321</v>
      </c>
      <c r="DC91" s="198">
        <f t="shared" si="587"/>
        <v>204296</v>
      </c>
      <c r="DD91" s="198">
        <f t="shared" si="588"/>
        <v>38</v>
      </c>
      <c r="DE91" s="198">
        <f t="shared" si="589"/>
        <v>82</v>
      </c>
      <c r="DF91" s="198">
        <f t="shared" si="590"/>
        <v>69</v>
      </c>
      <c r="DG91" s="198">
        <f t="shared" si="590"/>
        <v>126043</v>
      </c>
      <c r="DH91" s="198">
        <f t="shared" si="591"/>
        <v>1827</v>
      </c>
      <c r="DI91" s="198">
        <f t="shared" si="592"/>
        <v>3930</v>
      </c>
      <c r="DJ91" s="198">
        <f t="shared" si="644"/>
        <v>55</v>
      </c>
      <c r="DK91" s="198">
        <f t="shared" si="644"/>
        <v>2060</v>
      </c>
      <c r="DL91" s="198">
        <f t="shared" si="644"/>
        <v>1502</v>
      </c>
      <c r="DM91" s="198">
        <f t="shared" si="644"/>
        <v>872</v>
      </c>
      <c r="DN91" s="198">
        <f t="shared" si="644"/>
        <v>18</v>
      </c>
      <c r="DO91" s="198">
        <f t="shared" si="644"/>
        <v>546</v>
      </c>
      <c r="DP91" s="198">
        <f t="shared" si="644"/>
        <v>5981692</v>
      </c>
      <c r="DQ91" s="198">
        <f t="shared" si="594"/>
        <v>3982</v>
      </c>
      <c r="DR91" s="198">
        <f t="shared" si="595"/>
        <v>8835</v>
      </c>
      <c r="DS91" s="198">
        <f t="shared" si="596"/>
        <v>3399960</v>
      </c>
      <c r="DT91" s="198">
        <f t="shared" si="597"/>
        <v>3899</v>
      </c>
      <c r="DU91" s="198">
        <f t="shared" si="598"/>
        <v>8787</v>
      </c>
      <c r="DV91" s="198">
        <f t="shared" si="599"/>
        <v>110852</v>
      </c>
      <c r="DW91" s="198">
        <f t="shared" si="600"/>
        <v>6158</v>
      </c>
      <c r="DX91" s="198">
        <f t="shared" si="601"/>
        <v>14146</v>
      </c>
      <c r="DY91" s="198">
        <f t="shared" si="602"/>
        <v>3817740</v>
      </c>
      <c r="DZ91" s="198">
        <f t="shared" si="603"/>
        <v>6992</v>
      </c>
      <c r="EA91" s="198">
        <f t="shared" si="604"/>
        <v>15205</v>
      </c>
      <c r="EB91" s="202"/>
      <c r="EC91" s="198">
        <f t="shared" si="605"/>
        <v>7</v>
      </c>
      <c r="ED91" s="199">
        <f t="shared" ref="ED91" si="660">LEFT($B91,4)+IF(EC91&lt;4,1,0)</f>
        <v>2019</v>
      </c>
      <c r="EE91" s="200">
        <f t="shared" ref="EE91" si="661">DATE(LEFT($B91,4)+IF(EC91&lt;4,1,0),EC91,1)</f>
        <v>43647</v>
      </c>
      <c r="EF91" s="196">
        <f t="shared" si="613"/>
        <v>31</v>
      </c>
      <c r="EG91" s="195"/>
      <c r="EH91" s="198">
        <f t="shared" si="647"/>
        <v>111732</v>
      </c>
      <c r="EI91" s="198">
        <f t="shared" si="647"/>
        <v>5139672</v>
      </c>
      <c r="EJ91" s="198">
        <f t="shared" si="647"/>
        <v>8491632</v>
      </c>
      <c r="EK91" s="198">
        <f t="shared" si="647"/>
        <v>14078232</v>
      </c>
      <c r="EL91" s="198">
        <f t="shared" si="647"/>
        <v>7600029</v>
      </c>
      <c r="EM91" s="198">
        <f t="shared" si="647"/>
        <v>7606643</v>
      </c>
      <c r="EN91" s="198">
        <f t="shared" si="647"/>
        <v>152492052</v>
      </c>
      <c r="EO91" s="198">
        <f t="shared" si="647"/>
        <v>218735072</v>
      </c>
      <c r="EP91" s="198">
        <f t="shared" si="647"/>
        <v>49820864</v>
      </c>
      <c r="EQ91" s="198">
        <f t="shared" si="647"/>
        <v>0</v>
      </c>
      <c r="ER91" s="198">
        <f t="shared" si="648"/>
        <v>0</v>
      </c>
      <c r="ES91" s="198">
        <f t="shared" si="648"/>
        <v>0</v>
      </c>
      <c r="ET91" s="198">
        <f t="shared" si="648"/>
        <v>0</v>
      </c>
      <c r="EU91" s="198">
        <f t="shared" si="648"/>
        <v>0</v>
      </c>
      <c r="EV91" s="198">
        <f t="shared" si="648"/>
        <v>0</v>
      </c>
      <c r="EW91" s="198">
        <f t="shared" si="648"/>
        <v>0</v>
      </c>
      <c r="EX91" s="198">
        <f t="shared" si="648"/>
        <v>0</v>
      </c>
      <c r="EY91" s="198">
        <f t="shared" si="648"/>
        <v>0</v>
      </c>
      <c r="EZ91" s="198">
        <f t="shared" si="648"/>
        <v>0</v>
      </c>
      <c r="FA91" s="198">
        <f t="shared" si="648"/>
        <v>271170</v>
      </c>
      <c r="FB91" s="198">
        <f t="shared" si="649"/>
        <v>0</v>
      </c>
      <c r="FC91" s="198">
        <f t="shared" si="649"/>
        <v>436322</v>
      </c>
      <c r="FD91" s="198">
        <f t="shared" si="649"/>
        <v>13270170</v>
      </c>
      <c r="FE91" s="198">
        <f t="shared" si="649"/>
        <v>7662264</v>
      </c>
      <c r="FF91" s="198">
        <f t="shared" si="649"/>
        <v>254628</v>
      </c>
      <c r="FG91" s="198">
        <f t="shared" si="649"/>
        <v>8301930</v>
      </c>
      <c r="FH91" s="191"/>
      <c r="FI91" s="256"/>
      <c r="FJ91" s="256"/>
      <c r="FK91" s="256"/>
      <c r="FL91" s="256"/>
      <c r="FM91" s="256"/>
    </row>
    <row r="92" spans="1:169" s="257" customFormat="1" x14ac:dyDescent="0.2">
      <c r="A92" s="263" t="str">
        <f t="shared" ref="A92" si="662">B92&amp;C92&amp;D92</f>
        <v>2019-20AUGUSTY62</v>
      </c>
      <c r="B92" s="257" t="str">
        <f t="shared" si="610"/>
        <v>2019-20</v>
      </c>
      <c r="C92" s="257" t="s">
        <v>649</v>
      </c>
      <c r="D92" s="264" t="str">
        <f t="shared" si="638"/>
        <v>Y62</v>
      </c>
      <c r="E92" s="264" t="str">
        <f t="shared" si="638"/>
        <v>North West</v>
      </c>
      <c r="F92" s="264" t="str">
        <f t="shared" ref="F92" si="663">D92</f>
        <v>Y62</v>
      </c>
      <c r="H92" s="198">
        <f t="shared" si="532"/>
        <v>129170</v>
      </c>
      <c r="I92" s="198">
        <f t="shared" si="532"/>
        <v>106821</v>
      </c>
      <c r="J92" s="198">
        <f t="shared" si="532"/>
        <v>962210</v>
      </c>
      <c r="K92" s="198">
        <f t="shared" si="533"/>
        <v>9</v>
      </c>
      <c r="L92" s="198">
        <f t="shared" si="534"/>
        <v>1</v>
      </c>
      <c r="M92" s="198">
        <f t="shared" si="535"/>
        <v>29</v>
      </c>
      <c r="N92" s="198">
        <f t="shared" si="536"/>
        <v>62</v>
      </c>
      <c r="O92" s="198">
        <f t="shared" si="537"/>
        <v>120</v>
      </c>
      <c r="P92" s="198" t="s">
        <v>717</v>
      </c>
      <c r="Q92" s="198">
        <f t="shared" si="641"/>
        <v>0</v>
      </c>
      <c r="R92" s="198">
        <f t="shared" si="641"/>
        <v>0</v>
      </c>
      <c r="S92" s="198">
        <f t="shared" si="641"/>
        <v>0</v>
      </c>
      <c r="T92" s="198">
        <f t="shared" si="641"/>
        <v>97650</v>
      </c>
      <c r="U92" s="198">
        <f t="shared" si="641"/>
        <v>9831</v>
      </c>
      <c r="V92" s="198">
        <f t="shared" si="641"/>
        <v>6963</v>
      </c>
      <c r="W92" s="198">
        <f t="shared" si="641"/>
        <v>49467</v>
      </c>
      <c r="X92" s="198">
        <f t="shared" si="641"/>
        <v>21240</v>
      </c>
      <c r="Y92" s="198">
        <f t="shared" si="641"/>
        <v>4127</v>
      </c>
      <c r="Z92" s="198">
        <f t="shared" si="641"/>
        <v>4285877</v>
      </c>
      <c r="AA92" s="198">
        <f t="shared" si="539"/>
        <v>436</v>
      </c>
      <c r="AB92" s="198">
        <f t="shared" si="540"/>
        <v>737</v>
      </c>
      <c r="AC92" s="198">
        <f t="shared" si="541"/>
        <v>4238673</v>
      </c>
      <c r="AD92" s="198">
        <f t="shared" si="542"/>
        <v>609</v>
      </c>
      <c r="AE92" s="198">
        <f t="shared" si="543"/>
        <v>1034</v>
      </c>
      <c r="AF92" s="198">
        <f t="shared" si="544"/>
        <v>66092567</v>
      </c>
      <c r="AG92" s="198">
        <f t="shared" si="545"/>
        <v>1336</v>
      </c>
      <c r="AH92" s="198">
        <f t="shared" si="546"/>
        <v>2838</v>
      </c>
      <c r="AI92" s="198">
        <f t="shared" si="547"/>
        <v>87887360</v>
      </c>
      <c r="AJ92" s="198">
        <f t="shared" si="548"/>
        <v>4138</v>
      </c>
      <c r="AK92" s="198">
        <f t="shared" si="549"/>
        <v>9721</v>
      </c>
      <c r="AL92" s="198">
        <f t="shared" si="550"/>
        <v>21044135</v>
      </c>
      <c r="AM92" s="198">
        <f t="shared" si="551"/>
        <v>5099</v>
      </c>
      <c r="AN92" s="198">
        <f t="shared" si="552"/>
        <v>11104</v>
      </c>
      <c r="AO92" s="198">
        <f t="shared" si="642"/>
        <v>7640</v>
      </c>
      <c r="AP92" s="198">
        <f t="shared" si="642"/>
        <v>514</v>
      </c>
      <c r="AQ92" s="198">
        <f t="shared" si="642"/>
        <v>4773</v>
      </c>
      <c r="AR92" s="198">
        <f t="shared" si="642"/>
        <v>6447</v>
      </c>
      <c r="AS92" s="198">
        <f t="shared" si="642"/>
        <v>302</v>
      </c>
      <c r="AT92" s="198">
        <f t="shared" si="642"/>
        <v>2051</v>
      </c>
      <c r="AU92" s="198">
        <f t="shared" si="642"/>
        <v>0</v>
      </c>
      <c r="AV92" s="198">
        <f t="shared" si="642"/>
        <v>56702</v>
      </c>
      <c r="AW92" s="198">
        <f t="shared" si="642"/>
        <v>6028</v>
      </c>
      <c r="AX92" s="198">
        <f t="shared" si="642"/>
        <v>27280</v>
      </c>
      <c r="AY92" s="198">
        <f t="shared" si="643"/>
        <v>90010</v>
      </c>
      <c r="AZ92" s="198">
        <f t="shared" si="643"/>
        <v>19701</v>
      </c>
      <c r="BA92" s="198">
        <f t="shared" si="643"/>
        <v>16202</v>
      </c>
      <c r="BB92" s="198">
        <f t="shared" si="643"/>
        <v>13960</v>
      </c>
      <c r="BC92" s="198">
        <f t="shared" si="643"/>
        <v>11627</v>
      </c>
      <c r="BD92" s="198">
        <f t="shared" si="643"/>
        <v>63040</v>
      </c>
      <c r="BE92" s="198">
        <f t="shared" si="643"/>
        <v>52739</v>
      </c>
      <c r="BF92" s="198">
        <f t="shared" si="643"/>
        <v>29436</v>
      </c>
      <c r="BG92" s="198">
        <f t="shared" si="643"/>
        <v>22598</v>
      </c>
      <c r="BH92" s="198">
        <f t="shared" si="643"/>
        <v>5222</v>
      </c>
      <c r="BI92" s="198">
        <f t="shared" si="643"/>
        <v>4439</v>
      </c>
      <c r="BJ92" s="198">
        <f t="shared" si="643"/>
        <v>0</v>
      </c>
      <c r="BK92" s="198">
        <f t="shared" si="643"/>
        <v>0</v>
      </c>
      <c r="BL92" s="198" t="str">
        <f t="shared" si="555"/>
        <v>-</v>
      </c>
      <c r="BM92" s="198" t="str">
        <f t="shared" si="556"/>
        <v>-</v>
      </c>
      <c r="BN92" s="198">
        <f t="shared" si="557"/>
        <v>0</v>
      </c>
      <c r="BO92" s="198">
        <f t="shared" si="557"/>
        <v>0</v>
      </c>
      <c r="BP92" s="198" t="str">
        <f t="shared" si="558"/>
        <v>-</v>
      </c>
      <c r="BQ92" s="198" t="str">
        <f t="shared" si="559"/>
        <v>-</v>
      </c>
      <c r="BR92" s="198">
        <f t="shared" si="560"/>
        <v>0</v>
      </c>
      <c r="BS92" s="198">
        <f t="shared" si="560"/>
        <v>0</v>
      </c>
      <c r="BT92" s="198" t="str">
        <f t="shared" si="561"/>
        <v>-</v>
      </c>
      <c r="BU92" s="198" t="str">
        <f t="shared" si="562"/>
        <v>-</v>
      </c>
      <c r="BV92" s="198">
        <f t="shared" si="563"/>
        <v>0</v>
      </c>
      <c r="BW92" s="198">
        <f t="shared" si="563"/>
        <v>0</v>
      </c>
      <c r="BX92" s="198" t="str">
        <f t="shared" si="564"/>
        <v>-</v>
      </c>
      <c r="BY92" s="198" t="str">
        <f t="shared" si="565"/>
        <v>-</v>
      </c>
      <c r="BZ92" s="198">
        <f t="shared" si="566"/>
        <v>0</v>
      </c>
      <c r="CA92" s="198">
        <f t="shared" si="566"/>
        <v>0</v>
      </c>
      <c r="CB92" s="198" t="str">
        <f t="shared" si="567"/>
        <v>-</v>
      </c>
      <c r="CC92" s="198" t="str">
        <f t="shared" si="568"/>
        <v>-</v>
      </c>
      <c r="CD92" s="198">
        <f t="shared" si="569"/>
        <v>0</v>
      </c>
      <c r="CE92" s="198">
        <f t="shared" si="569"/>
        <v>0</v>
      </c>
      <c r="CF92" s="198" t="str">
        <f t="shared" si="570"/>
        <v>-</v>
      </c>
      <c r="CG92" s="198" t="str">
        <f t="shared" si="571"/>
        <v>-</v>
      </c>
      <c r="CH92" s="198">
        <f t="shared" si="572"/>
        <v>0</v>
      </c>
      <c r="CI92" s="198">
        <f t="shared" si="572"/>
        <v>0</v>
      </c>
      <c r="CJ92" s="198" t="str">
        <f t="shared" si="573"/>
        <v>-</v>
      </c>
      <c r="CK92" s="198" t="str">
        <f t="shared" si="574"/>
        <v>-</v>
      </c>
      <c r="CL92" s="198">
        <f t="shared" si="575"/>
        <v>0</v>
      </c>
      <c r="CM92" s="198">
        <f t="shared" si="575"/>
        <v>0</v>
      </c>
      <c r="CN92" s="198" t="str">
        <f t="shared" si="576"/>
        <v>-</v>
      </c>
      <c r="CO92" s="198" t="str">
        <f t="shared" si="577"/>
        <v>-</v>
      </c>
      <c r="CP92" s="198">
        <f t="shared" si="578"/>
        <v>0</v>
      </c>
      <c r="CQ92" s="198">
        <f t="shared" si="578"/>
        <v>0</v>
      </c>
      <c r="CR92" s="198" t="str">
        <f t="shared" si="579"/>
        <v>-</v>
      </c>
      <c r="CS92" s="198" t="str">
        <f t="shared" si="580"/>
        <v>-</v>
      </c>
      <c r="CT92" s="198">
        <f t="shared" si="581"/>
        <v>0</v>
      </c>
      <c r="CU92" s="198">
        <f t="shared" si="581"/>
        <v>0</v>
      </c>
      <c r="CV92" s="198" t="str">
        <f t="shared" si="582"/>
        <v>-</v>
      </c>
      <c r="CW92" s="198" t="str">
        <f t="shared" si="583"/>
        <v>-</v>
      </c>
      <c r="CX92" s="198">
        <f t="shared" si="584"/>
        <v>0</v>
      </c>
      <c r="CY92" s="198">
        <f t="shared" si="584"/>
        <v>0</v>
      </c>
      <c r="CZ92" s="198" t="str">
        <f t="shared" si="585"/>
        <v>-</v>
      </c>
      <c r="DA92" s="198" t="str">
        <f t="shared" si="586"/>
        <v>-</v>
      </c>
      <c r="DB92" s="198">
        <f t="shared" si="587"/>
        <v>5146</v>
      </c>
      <c r="DC92" s="198">
        <f t="shared" si="587"/>
        <v>188904</v>
      </c>
      <c r="DD92" s="198">
        <f t="shared" si="588"/>
        <v>37</v>
      </c>
      <c r="DE92" s="198">
        <f t="shared" si="589"/>
        <v>73</v>
      </c>
      <c r="DF92" s="198">
        <f t="shared" si="590"/>
        <v>82</v>
      </c>
      <c r="DG92" s="198">
        <f t="shared" si="590"/>
        <v>148948</v>
      </c>
      <c r="DH92" s="198">
        <f t="shared" si="591"/>
        <v>1816</v>
      </c>
      <c r="DI92" s="198">
        <f t="shared" si="592"/>
        <v>3076</v>
      </c>
      <c r="DJ92" s="198">
        <f t="shared" si="644"/>
        <v>68</v>
      </c>
      <c r="DK92" s="198">
        <f t="shared" si="644"/>
        <v>1540</v>
      </c>
      <c r="DL92" s="198">
        <f t="shared" si="644"/>
        <v>1529</v>
      </c>
      <c r="DM92" s="198">
        <f t="shared" si="644"/>
        <v>866</v>
      </c>
      <c r="DN92" s="198">
        <f t="shared" si="644"/>
        <v>28</v>
      </c>
      <c r="DO92" s="198">
        <f t="shared" si="644"/>
        <v>643</v>
      </c>
      <c r="DP92" s="198">
        <f t="shared" si="644"/>
        <v>5765631</v>
      </c>
      <c r="DQ92" s="198">
        <f t="shared" si="594"/>
        <v>3771</v>
      </c>
      <c r="DR92" s="198">
        <f t="shared" si="595"/>
        <v>8386</v>
      </c>
      <c r="DS92" s="198">
        <f t="shared" si="596"/>
        <v>3193134</v>
      </c>
      <c r="DT92" s="198">
        <f t="shared" si="597"/>
        <v>3687</v>
      </c>
      <c r="DU92" s="198">
        <f t="shared" si="598"/>
        <v>8439</v>
      </c>
      <c r="DV92" s="198">
        <f t="shared" si="599"/>
        <v>147713</v>
      </c>
      <c r="DW92" s="198">
        <f t="shared" si="600"/>
        <v>5275</v>
      </c>
      <c r="DX92" s="198">
        <f t="shared" si="601"/>
        <v>9216</v>
      </c>
      <c r="DY92" s="198">
        <f t="shared" si="602"/>
        <v>3875145</v>
      </c>
      <c r="DZ92" s="198">
        <f t="shared" si="603"/>
        <v>6027</v>
      </c>
      <c r="EA92" s="198">
        <f t="shared" si="604"/>
        <v>13396</v>
      </c>
      <c r="EB92" s="202"/>
      <c r="EC92" s="198">
        <f t="shared" si="605"/>
        <v>8</v>
      </c>
      <c r="ED92" s="199">
        <f t="shared" ref="ED92" si="664">LEFT($B92,4)+IF(EC92&lt;4,1,0)</f>
        <v>2019</v>
      </c>
      <c r="EE92" s="200">
        <f t="shared" ref="EE92" si="665">DATE(LEFT($B92,4)+IF(EC92&lt;4,1,0),EC92,1)</f>
        <v>43678</v>
      </c>
      <c r="EF92" s="196">
        <f t="shared" si="613"/>
        <v>31</v>
      </c>
      <c r="EG92" s="195"/>
      <c r="EH92" s="198">
        <f t="shared" si="647"/>
        <v>106821</v>
      </c>
      <c r="EI92" s="198">
        <f t="shared" si="647"/>
        <v>3097809</v>
      </c>
      <c r="EJ92" s="198">
        <f t="shared" si="647"/>
        <v>6622902</v>
      </c>
      <c r="EK92" s="198">
        <f t="shared" si="647"/>
        <v>12818520</v>
      </c>
      <c r="EL92" s="198">
        <f t="shared" si="647"/>
        <v>7245447</v>
      </c>
      <c r="EM92" s="198">
        <f t="shared" si="647"/>
        <v>7199742</v>
      </c>
      <c r="EN92" s="198">
        <f t="shared" si="647"/>
        <v>140387346</v>
      </c>
      <c r="EO92" s="198">
        <f t="shared" si="647"/>
        <v>206474040</v>
      </c>
      <c r="EP92" s="198">
        <f t="shared" si="647"/>
        <v>45826208</v>
      </c>
      <c r="EQ92" s="198">
        <f t="shared" si="647"/>
        <v>0</v>
      </c>
      <c r="ER92" s="198">
        <f t="shared" si="648"/>
        <v>0</v>
      </c>
      <c r="ES92" s="198">
        <f t="shared" si="648"/>
        <v>0</v>
      </c>
      <c r="ET92" s="198">
        <f t="shared" si="648"/>
        <v>0</v>
      </c>
      <c r="EU92" s="198">
        <f t="shared" si="648"/>
        <v>0</v>
      </c>
      <c r="EV92" s="198">
        <f t="shared" si="648"/>
        <v>0</v>
      </c>
      <c r="EW92" s="198">
        <f t="shared" si="648"/>
        <v>0</v>
      </c>
      <c r="EX92" s="198">
        <f t="shared" si="648"/>
        <v>0</v>
      </c>
      <c r="EY92" s="198">
        <f t="shared" si="648"/>
        <v>0</v>
      </c>
      <c r="EZ92" s="198">
        <f t="shared" si="648"/>
        <v>0</v>
      </c>
      <c r="FA92" s="198">
        <f t="shared" si="648"/>
        <v>252232</v>
      </c>
      <c r="FB92" s="198">
        <f t="shared" si="649"/>
        <v>0</v>
      </c>
      <c r="FC92" s="198">
        <f t="shared" si="649"/>
        <v>375658</v>
      </c>
      <c r="FD92" s="198">
        <f t="shared" si="649"/>
        <v>12822194</v>
      </c>
      <c r="FE92" s="198">
        <f t="shared" si="649"/>
        <v>7308174</v>
      </c>
      <c r="FF92" s="198">
        <f t="shared" si="649"/>
        <v>258048</v>
      </c>
      <c r="FG92" s="198">
        <f t="shared" si="649"/>
        <v>8613628</v>
      </c>
      <c r="FH92" s="191"/>
      <c r="FI92" s="256"/>
      <c r="FJ92" s="256"/>
      <c r="FK92" s="256"/>
      <c r="FL92" s="256"/>
      <c r="FM92" s="256"/>
    </row>
    <row r="93" spans="1:169" s="257" customFormat="1" x14ac:dyDescent="0.2">
      <c r="A93" s="263" t="str">
        <f t="shared" ref="A93" si="666">B93&amp;C93&amp;D93</f>
        <v>2019-20SEPTEMBERY62</v>
      </c>
      <c r="B93" s="257" t="str">
        <f t="shared" si="610"/>
        <v>2019-20</v>
      </c>
      <c r="C93" s="257" t="s">
        <v>673</v>
      </c>
      <c r="D93" s="264" t="str">
        <f t="shared" si="638"/>
        <v>Y62</v>
      </c>
      <c r="E93" s="264" t="str">
        <f t="shared" si="638"/>
        <v>North West</v>
      </c>
      <c r="F93" s="264" t="str">
        <f t="shared" ref="F93" si="667">D93</f>
        <v>Y62</v>
      </c>
      <c r="H93" s="198">
        <f t="shared" si="532"/>
        <v>126328</v>
      </c>
      <c r="I93" s="198">
        <f t="shared" si="532"/>
        <v>104445</v>
      </c>
      <c r="J93" s="198">
        <f t="shared" si="532"/>
        <v>1153070</v>
      </c>
      <c r="K93" s="198">
        <f t="shared" si="533"/>
        <v>11</v>
      </c>
      <c r="L93" s="198">
        <f t="shared" si="534"/>
        <v>1</v>
      </c>
      <c r="M93" s="198">
        <f t="shared" si="535"/>
        <v>37</v>
      </c>
      <c r="N93" s="198">
        <f t="shared" si="536"/>
        <v>70</v>
      </c>
      <c r="O93" s="198">
        <f t="shared" si="537"/>
        <v>130</v>
      </c>
      <c r="P93" s="198" t="s">
        <v>717</v>
      </c>
      <c r="Q93" s="198">
        <f t="shared" si="641"/>
        <v>0</v>
      </c>
      <c r="R93" s="198">
        <f t="shared" si="641"/>
        <v>0</v>
      </c>
      <c r="S93" s="198">
        <f t="shared" si="641"/>
        <v>0</v>
      </c>
      <c r="T93" s="198">
        <f t="shared" si="641"/>
        <v>94916</v>
      </c>
      <c r="U93" s="198">
        <f t="shared" si="641"/>
        <v>9870</v>
      </c>
      <c r="V93" s="198">
        <f t="shared" si="641"/>
        <v>7001</v>
      </c>
      <c r="W93" s="198">
        <f t="shared" si="641"/>
        <v>49579</v>
      </c>
      <c r="X93" s="198">
        <f t="shared" si="641"/>
        <v>20051</v>
      </c>
      <c r="Y93" s="198">
        <f t="shared" si="641"/>
        <v>3870</v>
      </c>
      <c r="Z93" s="198">
        <f t="shared" si="641"/>
        <v>4377929</v>
      </c>
      <c r="AA93" s="198">
        <f t="shared" si="539"/>
        <v>444</v>
      </c>
      <c r="AB93" s="198">
        <f t="shared" si="540"/>
        <v>747</v>
      </c>
      <c r="AC93" s="198">
        <f t="shared" si="541"/>
        <v>4257062</v>
      </c>
      <c r="AD93" s="198">
        <f t="shared" si="542"/>
        <v>608</v>
      </c>
      <c r="AE93" s="198">
        <f t="shared" si="543"/>
        <v>1051</v>
      </c>
      <c r="AF93" s="198">
        <f t="shared" si="544"/>
        <v>71671555</v>
      </c>
      <c r="AG93" s="198">
        <f t="shared" si="545"/>
        <v>1446</v>
      </c>
      <c r="AH93" s="198">
        <f t="shared" si="546"/>
        <v>3092</v>
      </c>
      <c r="AI93" s="198">
        <f t="shared" si="547"/>
        <v>95935485</v>
      </c>
      <c r="AJ93" s="198">
        <f t="shared" si="548"/>
        <v>4785</v>
      </c>
      <c r="AK93" s="198">
        <f t="shared" si="549"/>
        <v>11262</v>
      </c>
      <c r="AL93" s="198">
        <f t="shared" si="550"/>
        <v>22256418</v>
      </c>
      <c r="AM93" s="198">
        <f t="shared" si="551"/>
        <v>5751</v>
      </c>
      <c r="AN93" s="198">
        <f t="shared" si="552"/>
        <v>12567</v>
      </c>
      <c r="AO93" s="198">
        <f t="shared" si="642"/>
        <v>6782</v>
      </c>
      <c r="AP93" s="198">
        <f t="shared" si="642"/>
        <v>463</v>
      </c>
      <c r="AQ93" s="198">
        <f t="shared" si="642"/>
        <v>4401</v>
      </c>
      <c r="AR93" s="198">
        <f t="shared" si="642"/>
        <v>6268</v>
      </c>
      <c r="AS93" s="198">
        <f t="shared" si="642"/>
        <v>267</v>
      </c>
      <c r="AT93" s="198">
        <f t="shared" si="642"/>
        <v>1651</v>
      </c>
      <c r="AU93" s="198">
        <f t="shared" si="642"/>
        <v>0</v>
      </c>
      <c r="AV93" s="198">
        <f t="shared" si="642"/>
        <v>55790</v>
      </c>
      <c r="AW93" s="198">
        <f t="shared" si="642"/>
        <v>5633</v>
      </c>
      <c r="AX93" s="198">
        <f t="shared" si="642"/>
        <v>26711</v>
      </c>
      <c r="AY93" s="198">
        <f t="shared" si="643"/>
        <v>88134</v>
      </c>
      <c r="AZ93" s="198">
        <f t="shared" si="643"/>
        <v>20126</v>
      </c>
      <c r="BA93" s="198">
        <f t="shared" si="643"/>
        <v>16454</v>
      </c>
      <c r="BB93" s="198">
        <f t="shared" si="643"/>
        <v>14138</v>
      </c>
      <c r="BC93" s="198">
        <f t="shared" si="643"/>
        <v>11781</v>
      </c>
      <c r="BD93" s="198">
        <f t="shared" si="643"/>
        <v>63550</v>
      </c>
      <c r="BE93" s="198">
        <f t="shared" si="643"/>
        <v>52805</v>
      </c>
      <c r="BF93" s="198">
        <f t="shared" si="643"/>
        <v>28503</v>
      </c>
      <c r="BG93" s="198">
        <f t="shared" si="643"/>
        <v>21349</v>
      </c>
      <c r="BH93" s="198">
        <f t="shared" si="643"/>
        <v>4973</v>
      </c>
      <c r="BI93" s="198">
        <f t="shared" si="643"/>
        <v>4161</v>
      </c>
      <c r="BJ93" s="198">
        <f t="shared" si="643"/>
        <v>0</v>
      </c>
      <c r="BK93" s="198">
        <f t="shared" si="643"/>
        <v>0</v>
      </c>
      <c r="BL93" s="198" t="str">
        <f t="shared" si="555"/>
        <v>-</v>
      </c>
      <c r="BM93" s="198" t="str">
        <f t="shared" si="556"/>
        <v>-</v>
      </c>
      <c r="BN93" s="198">
        <f t="shared" si="557"/>
        <v>0</v>
      </c>
      <c r="BO93" s="198">
        <f t="shared" si="557"/>
        <v>0</v>
      </c>
      <c r="BP93" s="198" t="str">
        <f t="shared" si="558"/>
        <v>-</v>
      </c>
      <c r="BQ93" s="198" t="str">
        <f t="shared" si="559"/>
        <v>-</v>
      </c>
      <c r="BR93" s="198">
        <f t="shared" si="560"/>
        <v>0</v>
      </c>
      <c r="BS93" s="198">
        <f t="shared" si="560"/>
        <v>0</v>
      </c>
      <c r="BT93" s="198" t="str">
        <f t="shared" si="561"/>
        <v>-</v>
      </c>
      <c r="BU93" s="198" t="str">
        <f t="shared" si="562"/>
        <v>-</v>
      </c>
      <c r="BV93" s="198">
        <f t="shared" si="563"/>
        <v>0</v>
      </c>
      <c r="BW93" s="198">
        <f t="shared" si="563"/>
        <v>0</v>
      </c>
      <c r="BX93" s="198" t="str">
        <f t="shared" si="564"/>
        <v>-</v>
      </c>
      <c r="BY93" s="198" t="str">
        <f t="shared" si="565"/>
        <v>-</v>
      </c>
      <c r="BZ93" s="198">
        <f t="shared" si="566"/>
        <v>0</v>
      </c>
      <c r="CA93" s="198">
        <f t="shared" si="566"/>
        <v>0</v>
      </c>
      <c r="CB93" s="198" t="str">
        <f t="shared" si="567"/>
        <v>-</v>
      </c>
      <c r="CC93" s="198" t="str">
        <f t="shared" si="568"/>
        <v>-</v>
      </c>
      <c r="CD93" s="198">
        <f t="shared" si="569"/>
        <v>0</v>
      </c>
      <c r="CE93" s="198">
        <f t="shared" si="569"/>
        <v>0</v>
      </c>
      <c r="CF93" s="198" t="str">
        <f t="shared" si="570"/>
        <v>-</v>
      </c>
      <c r="CG93" s="198" t="str">
        <f t="shared" si="571"/>
        <v>-</v>
      </c>
      <c r="CH93" s="198">
        <f t="shared" si="572"/>
        <v>0</v>
      </c>
      <c r="CI93" s="198">
        <f t="shared" si="572"/>
        <v>0</v>
      </c>
      <c r="CJ93" s="198" t="str">
        <f t="shared" si="573"/>
        <v>-</v>
      </c>
      <c r="CK93" s="198" t="str">
        <f t="shared" si="574"/>
        <v>-</v>
      </c>
      <c r="CL93" s="198">
        <f t="shared" si="575"/>
        <v>0</v>
      </c>
      <c r="CM93" s="198">
        <f t="shared" si="575"/>
        <v>0</v>
      </c>
      <c r="CN93" s="198" t="str">
        <f t="shared" si="576"/>
        <v>-</v>
      </c>
      <c r="CO93" s="198" t="str">
        <f t="shared" si="577"/>
        <v>-</v>
      </c>
      <c r="CP93" s="198">
        <f t="shared" si="578"/>
        <v>0</v>
      </c>
      <c r="CQ93" s="198">
        <f t="shared" si="578"/>
        <v>0</v>
      </c>
      <c r="CR93" s="198" t="str">
        <f t="shared" si="579"/>
        <v>-</v>
      </c>
      <c r="CS93" s="198" t="str">
        <f t="shared" si="580"/>
        <v>-</v>
      </c>
      <c r="CT93" s="198">
        <f t="shared" si="581"/>
        <v>0</v>
      </c>
      <c r="CU93" s="198">
        <f t="shared" si="581"/>
        <v>0</v>
      </c>
      <c r="CV93" s="198" t="str">
        <f t="shared" si="582"/>
        <v>-</v>
      </c>
      <c r="CW93" s="198" t="str">
        <f t="shared" si="583"/>
        <v>-</v>
      </c>
      <c r="CX93" s="198">
        <f t="shared" si="584"/>
        <v>0</v>
      </c>
      <c r="CY93" s="198">
        <f t="shared" si="584"/>
        <v>0</v>
      </c>
      <c r="CZ93" s="198" t="str">
        <f t="shared" si="585"/>
        <v>-</v>
      </c>
      <c r="DA93" s="198" t="str">
        <f t="shared" si="586"/>
        <v>-</v>
      </c>
      <c r="DB93" s="198">
        <f t="shared" si="587"/>
        <v>5073</v>
      </c>
      <c r="DC93" s="198">
        <f t="shared" si="587"/>
        <v>188260</v>
      </c>
      <c r="DD93" s="198">
        <f t="shared" si="588"/>
        <v>37</v>
      </c>
      <c r="DE93" s="198">
        <f t="shared" si="589"/>
        <v>76</v>
      </c>
      <c r="DF93" s="198">
        <f t="shared" si="590"/>
        <v>69</v>
      </c>
      <c r="DG93" s="198">
        <f t="shared" si="590"/>
        <v>96387</v>
      </c>
      <c r="DH93" s="198">
        <f t="shared" si="591"/>
        <v>1397</v>
      </c>
      <c r="DI93" s="198">
        <f t="shared" si="592"/>
        <v>3474</v>
      </c>
      <c r="DJ93" s="198">
        <f t="shared" si="644"/>
        <v>58</v>
      </c>
      <c r="DK93" s="198">
        <f t="shared" si="644"/>
        <v>1390</v>
      </c>
      <c r="DL93" s="198">
        <f t="shared" si="644"/>
        <v>1325</v>
      </c>
      <c r="DM93" s="198">
        <f t="shared" si="644"/>
        <v>802</v>
      </c>
      <c r="DN93" s="198">
        <f t="shared" si="644"/>
        <v>23</v>
      </c>
      <c r="DO93" s="198">
        <f t="shared" si="644"/>
        <v>607</v>
      </c>
      <c r="DP93" s="198">
        <f t="shared" si="644"/>
        <v>5355819</v>
      </c>
      <c r="DQ93" s="198">
        <f t="shared" si="594"/>
        <v>4042</v>
      </c>
      <c r="DR93" s="198">
        <f t="shared" si="595"/>
        <v>8944</v>
      </c>
      <c r="DS93" s="198">
        <f t="shared" si="596"/>
        <v>3243070</v>
      </c>
      <c r="DT93" s="198">
        <f t="shared" si="597"/>
        <v>4044</v>
      </c>
      <c r="DU93" s="198">
        <f t="shared" si="598"/>
        <v>8690</v>
      </c>
      <c r="DV93" s="198">
        <f t="shared" si="599"/>
        <v>149179</v>
      </c>
      <c r="DW93" s="198">
        <f t="shared" si="600"/>
        <v>6486</v>
      </c>
      <c r="DX93" s="198">
        <f t="shared" si="601"/>
        <v>17345</v>
      </c>
      <c r="DY93" s="198">
        <f t="shared" si="602"/>
        <v>4169265</v>
      </c>
      <c r="DZ93" s="198">
        <f t="shared" si="603"/>
        <v>6869</v>
      </c>
      <c r="EA93" s="198">
        <f t="shared" si="604"/>
        <v>15036</v>
      </c>
      <c r="EB93" s="202"/>
      <c r="EC93" s="198">
        <f t="shared" si="605"/>
        <v>9</v>
      </c>
      <c r="ED93" s="199">
        <f t="shared" ref="ED93" si="668">LEFT($B93,4)+IF(EC93&lt;4,1,0)</f>
        <v>2019</v>
      </c>
      <c r="EE93" s="200">
        <f t="shared" ref="EE93" si="669">DATE(LEFT($B93,4)+IF(EC93&lt;4,1,0),EC93,1)</f>
        <v>43709</v>
      </c>
      <c r="EF93" s="196">
        <f t="shared" si="613"/>
        <v>30</v>
      </c>
      <c r="EG93" s="195"/>
      <c r="EH93" s="198">
        <f t="shared" si="647"/>
        <v>104445</v>
      </c>
      <c r="EI93" s="198">
        <f t="shared" si="647"/>
        <v>3864465</v>
      </c>
      <c r="EJ93" s="198">
        <f t="shared" si="647"/>
        <v>7311150</v>
      </c>
      <c r="EK93" s="198">
        <f t="shared" si="647"/>
        <v>13577850</v>
      </c>
      <c r="EL93" s="198">
        <f t="shared" si="647"/>
        <v>7372890</v>
      </c>
      <c r="EM93" s="198">
        <f t="shared" si="647"/>
        <v>7358051</v>
      </c>
      <c r="EN93" s="198">
        <f t="shared" si="647"/>
        <v>153298268</v>
      </c>
      <c r="EO93" s="198">
        <f t="shared" si="647"/>
        <v>225814362</v>
      </c>
      <c r="EP93" s="198">
        <f t="shared" si="647"/>
        <v>48634290</v>
      </c>
      <c r="EQ93" s="198">
        <f t="shared" si="647"/>
        <v>0</v>
      </c>
      <c r="ER93" s="198">
        <f t="shared" si="648"/>
        <v>0</v>
      </c>
      <c r="ES93" s="198">
        <f t="shared" si="648"/>
        <v>0</v>
      </c>
      <c r="ET93" s="198">
        <f t="shared" si="648"/>
        <v>0</v>
      </c>
      <c r="EU93" s="198">
        <f t="shared" si="648"/>
        <v>0</v>
      </c>
      <c r="EV93" s="198">
        <f t="shared" si="648"/>
        <v>0</v>
      </c>
      <c r="EW93" s="198">
        <f t="shared" si="648"/>
        <v>0</v>
      </c>
      <c r="EX93" s="198">
        <f t="shared" si="648"/>
        <v>0</v>
      </c>
      <c r="EY93" s="198">
        <f t="shared" si="648"/>
        <v>0</v>
      </c>
      <c r="EZ93" s="198">
        <f t="shared" si="648"/>
        <v>0</v>
      </c>
      <c r="FA93" s="198">
        <f t="shared" si="648"/>
        <v>239706</v>
      </c>
      <c r="FB93" s="198">
        <f t="shared" si="649"/>
        <v>0</v>
      </c>
      <c r="FC93" s="198">
        <f t="shared" si="649"/>
        <v>385548</v>
      </c>
      <c r="FD93" s="198">
        <f t="shared" si="649"/>
        <v>11850800</v>
      </c>
      <c r="FE93" s="198">
        <f t="shared" si="649"/>
        <v>6969380</v>
      </c>
      <c r="FF93" s="198">
        <f t="shared" si="649"/>
        <v>398935</v>
      </c>
      <c r="FG93" s="198">
        <f t="shared" si="649"/>
        <v>9126852</v>
      </c>
      <c r="FH93" s="191"/>
      <c r="FI93" s="256"/>
      <c r="FJ93" s="256"/>
      <c r="FK93" s="256"/>
      <c r="FL93" s="256"/>
      <c r="FM93" s="256"/>
    </row>
    <row r="94" spans="1:169" s="257" customFormat="1" x14ac:dyDescent="0.2">
      <c r="A94" s="263" t="str">
        <f t="shared" ref="A94" si="670">B94&amp;C94&amp;D94</f>
        <v>2019-20OCTOBERY62</v>
      </c>
      <c r="B94" s="257" t="str">
        <f t="shared" si="610"/>
        <v>2019-20</v>
      </c>
      <c r="C94" s="257" t="s">
        <v>716</v>
      </c>
      <c r="D94" s="264" t="str">
        <f t="shared" si="638"/>
        <v>Y62</v>
      </c>
      <c r="E94" s="264" t="str">
        <f t="shared" si="638"/>
        <v>North West</v>
      </c>
      <c r="F94" s="264" t="str">
        <f t="shared" ref="F94" si="671">D94</f>
        <v>Y62</v>
      </c>
      <c r="H94" s="198">
        <f t="shared" si="532"/>
        <v>134676</v>
      </c>
      <c r="I94" s="198">
        <f t="shared" si="532"/>
        <v>120721</v>
      </c>
      <c r="J94" s="198">
        <f t="shared" si="532"/>
        <v>1120257</v>
      </c>
      <c r="K94" s="198">
        <f t="shared" si="533"/>
        <v>9</v>
      </c>
      <c r="L94" s="198">
        <f t="shared" si="534"/>
        <v>1</v>
      </c>
      <c r="M94" s="198">
        <f t="shared" si="535"/>
        <v>32</v>
      </c>
      <c r="N94" s="198">
        <f t="shared" si="536"/>
        <v>64</v>
      </c>
      <c r="O94" s="198">
        <f t="shared" si="537"/>
        <v>120</v>
      </c>
      <c r="P94" s="198" t="s">
        <v>717</v>
      </c>
      <c r="Q94" s="198">
        <f t="shared" si="641"/>
        <v>170</v>
      </c>
      <c r="R94" s="198">
        <f t="shared" si="641"/>
        <v>14706</v>
      </c>
      <c r="S94" s="198">
        <f t="shared" si="641"/>
        <v>581</v>
      </c>
      <c r="T94" s="198">
        <f t="shared" si="641"/>
        <v>98904</v>
      </c>
      <c r="U94" s="198">
        <f t="shared" si="641"/>
        <v>10615</v>
      </c>
      <c r="V94" s="198">
        <f t="shared" si="641"/>
        <v>7646</v>
      </c>
      <c r="W94" s="198">
        <f t="shared" si="641"/>
        <v>52552</v>
      </c>
      <c r="X94" s="198">
        <f t="shared" si="641"/>
        <v>17951</v>
      </c>
      <c r="Y94" s="198">
        <f t="shared" si="641"/>
        <v>2854</v>
      </c>
      <c r="Z94" s="198">
        <f t="shared" si="641"/>
        <v>4782888</v>
      </c>
      <c r="AA94" s="198">
        <f t="shared" si="539"/>
        <v>451</v>
      </c>
      <c r="AB94" s="198">
        <f t="shared" si="540"/>
        <v>763</v>
      </c>
      <c r="AC94" s="198">
        <f t="shared" si="541"/>
        <v>4761058</v>
      </c>
      <c r="AD94" s="198">
        <f t="shared" si="542"/>
        <v>623</v>
      </c>
      <c r="AE94" s="198">
        <f t="shared" si="543"/>
        <v>1075</v>
      </c>
      <c r="AF94" s="198">
        <f t="shared" si="544"/>
        <v>82891800</v>
      </c>
      <c r="AG94" s="198">
        <f t="shared" si="545"/>
        <v>1577</v>
      </c>
      <c r="AH94" s="198">
        <f t="shared" si="546"/>
        <v>3355</v>
      </c>
      <c r="AI94" s="198">
        <f t="shared" si="547"/>
        <v>96158188</v>
      </c>
      <c r="AJ94" s="198">
        <f t="shared" si="548"/>
        <v>5357</v>
      </c>
      <c r="AK94" s="198">
        <f t="shared" si="549"/>
        <v>12783</v>
      </c>
      <c r="AL94" s="198">
        <f t="shared" si="550"/>
        <v>15646877</v>
      </c>
      <c r="AM94" s="198">
        <f t="shared" si="551"/>
        <v>5482</v>
      </c>
      <c r="AN94" s="198">
        <f t="shared" si="552"/>
        <v>12187</v>
      </c>
      <c r="AO94" s="198">
        <f t="shared" si="642"/>
        <v>7249</v>
      </c>
      <c r="AP94" s="198">
        <f t="shared" si="642"/>
        <v>685</v>
      </c>
      <c r="AQ94" s="198">
        <f t="shared" si="642"/>
        <v>4392</v>
      </c>
      <c r="AR94" s="198">
        <f t="shared" si="642"/>
        <v>906</v>
      </c>
      <c r="AS94" s="198">
        <f t="shared" si="642"/>
        <v>302</v>
      </c>
      <c r="AT94" s="198">
        <f t="shared" si="642"/>
        <v>1870</v>
      </c>
      <c r="AU94" s="198">
        <f t="shared" si="642"/>
        <v>130</v>
      </c>
      <c r="AV94" s="198">
        <f t="shared" si="642"/>
        <v>59161</v>
      </c>
      <c r="AW94" s="198">
        <f t="shared" si="642"/>
        <v>5631</v>
      </c>
      <c r="AX94" s="198">
        <f t="shared" si="642"/>
        <v>26863</v>
      </c>
      <c r="AY94" s="198">
        <f t="shared" si="643"/>
        <v>91655</v>
      </c>
      <c r="AZ94" s="198">
        <f t="shared" si="643"/>
        <v>21585</v>
      </c>
      <c r="BA94" s="198">
        <f t="shared" si="643"/>
        <v>17759</v>
      </c>
      <c r="BB94" s="198">
        <f t="shared" si="643"/>
        <v>15481</v>
      </c>
      <c r="BC94" s="198">
        <f t="shared" si="643"/>
        <v>12870</v>
      </c>
      <c r="BD94" s="198">
        <f t="shared" si="643"/>
        <v>67999</v>
      </c>
      <c r="BE94" s="198">
        <f t="shared" si="643"/>
        <v>55893</v>
      </c>
      <c r="BF94" s="198">
        <f t="shared" si="643"/>
        <v>25906</v>
      </c>
      <c r="BG94" s="198">
        <f t="shared" si="643"/>
        <v>19193</v>
      </c>
      <c r="BH94" s="198">
        <f t="shared" si="643"/>
        <v>3669</v>
      </c>
      <c r="BI94" s="198">
        <f t="shared" si="643"/>
        <v>3071</v>
      </c>
      <c r="BJ94" s="198">
        <f t="shared" si="643"/>
        <v>47</v>
      </c>
      <c r="BK94" s="198">
        <f t="shared" si="643"/>
        <v>27716</v>
      </c>
      <c r="BL94" s="198">
        <f t="shared" si="555"/>
        <v>590</v>
      </c>
      <c r="BM94" s="198">
        <f t="shared" si="556"/>
        <v>895</v>
      </c>
      <c r="BN94" s="198">
        <f t="shared" si="557"/>
        <v>41</v>
      </c>
      <c r="BO94" s="198">
        <f t="shared" si="557"/>
        <v>26179</v>
      </c>
      <c r="BP94" s="198">
        <f t="shared" si="558"/>
        <v>639</v>
      </c>
      <c r="BQ94" s="198">
        <f t="shared" si="559"/>
        <v>1312</v>
      </c>
      <c r="BR94" s="198">
        <f t="shared" si="560"/>
        <v>10527</v>
      </c>
      <c r="BS94" s="198">
        <f t="shared" si="560"/>
        <v>4728993</v>
      </c>
      <c r="BT94" s="198">
        <f t="shared" si="561"/>
        <v>449</v>
      </c>
      <c r="BU94" s="198">
        <f t="shared" si="562"/>
        <v>761</v>
      </c>
      <c r="BV94" s="198">
        <f t="shared" si="563"/>
        <v>4690</v>
      </c>
      <c r="BW94" s="198">
        <f t="shared" si="563"/>
        <v>8191494</v>
      </c>
      <c r="BX94" s="198">
        <f t="shared" si="564"/>
        <v>1747</v>
      </c>
      <c r="BY94" s="198">
        <f t="shared" si="565"/>
        <v>3527</v>
      </c>
      <c r="BZ94" s="198">
        <f t="shared" si="566"/>
        <v>1975</v>
      </c>
      <c r="CA94" s="198">
        <f t="shared" si="566"/>
        <v>3532634</v>
      </c>
      <c r="CB94" s="198">
        <f t="shared" si="567"/>
        <v>1789</v>
      </c>
      <c r="CC94" s="198">
        <f t="shared" si="568"/>
        <v>3779</v>
      </c>
      <c r="CD94" s="198">
        <f t="shared" si="569"/>
        <v>45887</v>
      </c>
      <c r="CE94" s="198">
        <f t="shared" si="569"/>
        <v>71167672</v>
      </c>
      <c r="CF94" s="198">
        <f t="shared" si="570"/>
        <v>1551</v>
      </c>
      <c r="CG94" s="198">
        <f t="shared" si="571"/>
        <v>3320</v>
      </c>
      <c r="CH94" s="198">
        <f t="shared" si="572"/>
        <v>3021</v>
      </c>
      <c r="CI94" s="198">
        <f t="shared" si="572"/>
        <v>16006917</v>
      </c>
      <c r="CJ94" s="198">
        <f t="shared" si="573"/>
        <v>5299</v>
      </c>
      <c r="CK94" s="198">
        <f t="shared" si="574"/>
        <v>11439</v>
      </c>
      <c r="CL94" s="198">
        <f t="shared" si="575"/>
        <v>1826</v>
      </c>
      <c r="CM94" s="198">
        <f t="shared" si="575"/>
        <v>9724570</v>
      </c>
      <c r="CN94" s="198">
        <f t="shared" si="576"/>
        <v>5326</v>
      </c>
      <c r="CO94" s="198">
        <f t="shared" si="577"/>
        <v>12328</v>
      </c>
      <c r="CP94" s="198">
        <f t="shared" si="578"/>
        <v>1334</v>
      </c>
      <c r="CQ94" s="198">
        <f t="shared" si="578"/>
        <v>10780890</v>
      </c>
      <c r="CR94" s="198">
        <f t="shared" si="579"/>
        <v>8082</v>
      </c>
      <c r="CS94" s="198">
        <f t="shared" si="580"/>
        <v>16768</v>
      </c>
      <c r="CT94" s="198">
        <f t="shared" si="581"/>
        <v>921</v>
      </c>
      <c r="CU94" s="198">
        <f t="shared" si="581"/>
        <v>9314179</v>
      </c>
      <c r="CV94" s="198">
        <f t="shared" si="582"/>
        <v>10113</v>
      </c>
      <c r="CW94" s="198">
        <f t="shared" si="583"/>
        <v>21702</v>
      </c>
      <c r="CX94" s="198">
        <f t="shared" si="584"/>
        <v>0</v>
      </c>
      <c r="CY94" s="198">
        <f t="shared" si="584"/>
        <v>0</v>
      </c>
      <c r="CZ94" s="198" t="str">
        <f t="shared" si="585"/>
        <v>-</v>
      </c>
      <c r="DA94" s="198" t="str">
        <f t="shared" si="586"/>
        <v>-</v>
      </c>
      <c r="DB94" s="198">
        <f t="shared" si="587"/>
        <v>5338</v>
      </c>
      <c r="DC94" s="198">
        <f t="shared" si="587"/>
        <v>197947</v>
      </c>
      <c r="DD94" s="198">
        <f t="shared" si="588"/>
        <v>37</v>
      </c>
      <c r="DE94" s="198">
        <f t="shared" si="589"/>
        <v>72</v>
      </c>
      <c r="DF94" s="198">
        <f t="shared" si="590"/>
        <v>84</v>
      </c>
      <c r="DG94" s="198">
        <f t="shared" si="590"/>
        <v>104501</v>
      </c>
      <c r="DH94" s="198">
        <f t="shared" si="591"/>
        <v>1244</v>
      </c>
      <c r="DI94" s="198">
        <f t="shared" si="592"/>
        <v>3015</v>
      </c>
      <c r="DJ94" s="198">
        <f t="shared" ref="DJ94:DK97" si="672">SUMIFS(DJ$255:DJ$1524,$B$255:$B$1524,$B94,$C$255:$C$1524,$C94,$D$255:$D$1524,$D94)</f>
        <v>71</v>
      </c>
      <c r="DK94" s="198">
        <f t="shared" si="672"/>
        <v>0</v>
      </c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202"/>
      <c r="EC94" s="198">
        <f t="shared" si="605"/>
        <v>10</v>
      </c>
      <c r="ED94" s="199">
        <f t="shared" ref="ED94" si="673">LEFT($B94,4)+IF(EC94&lt;4,1,0)</f>
        <v>2019</v>
      </c>
      <c r="EE94" s="200">
        <f t="shared" ref="EE94" si="674">DATE(LEFT($B94,4)+IF(EC94&lt;4,1,0),EC94,1)</f>
        <v>43739</v>
      </c>
      <c r="EF94" s="196">
        <f t="shared" si="613"/>
        <v>31</v>
      </c>
      <c r="EG94" s="195"/>
      <c r="EH94" s="198">
        <f t="shared" si="647"/>
        <v>120721</v>
      </c>
      <c r="EI94" s="198">
        <f t="shared" si="647"/>
        <v>3863072</v>
      </c>
      <c r="EJ94" s="198">
        <f t="shared" si="647"/>
        <v>7726144</v>
      </c>
      <c r="EK94" s="198">
        <f t="shared" si="647"/>
        <v>14486520</v>
      </c>
      <c r="EL94" s="198">
        <f t="shared" si="647"/>
        <v>8099245</v>
      </c>
      <c r="EM94" s="198">
        <f t="shared" si="647"/>
        <v>8219450</v>
      </c>
      <c r="EN94" s="198">
        <f t="shared" si="647"/>
        <v>176311960</v>
      </c>
      <c r="EO94" s="198">
        <f t="shared" si="647"/>
        <v>229467633</v>
      </c>
      <c r="EP94" s="198">
        <f t="shared" si="647"/>
        <v>34781698</v>
      </c>
      <c r="EQ94" s="198">
        <f t="shared" si="647"/>
        <v>42065</v>
      </c>
      <c r="ER94" s="198">
        <f t="shared" si="648"/>
        <v>53792</v>
      </c>
      <c r="ES94" s="198">
        <f t="shared" si="648"/>
        <v>8011047</v>
      </c>
      <c r="ET94" s="198">
        <f t="shared" si="648"/>
        <v>16541630</v>
      </c>
      <c r="EU94" s="198">
        <f t="shared" si="648"/>
        <v>7463525</v>
      </c>
      <c r="EV94" s="198">
        <f t="shared" si="648"/>
        <v>152344840</v>
      </c>
      <c r="EW94" s="198">
        <f t="shared" si="648"/>
        <v>34557219</v>
      </c>
      <c r="EX94" s="198">
        <f t="shared" si="648"/>
        <v>22510928</v>
      </c>
      <c r="EY94" s="198">
        <f t="shared" si="648"/>
        <v>22368512</v>
      </c>
      <c r="EZ94" s="198">
        <f t="shared" si="648"/>
        <v>19987542</v>
      </c>
      <c r="FA94" s="198">
        <f t="shared" si="648"/>
        <v>253260</v>
      </c>
      <c r="FB94" s="198">
        <f t="shared" si="649"/>
        <v>0</v>
      </c>
      <c r="FC94" s="198">
        <f t="shared" si="649"/>
        <v>384336</v>
      </c>
      <c r="FD94" s="198">
        <f t="shared" si="649"/>
        <v>0</v>
      </c>
      <c r="FE94" s="198">
        <f t="shared" si="649"/>
        <v>0</v>
      </c>
      <c r="FF94" s="198">
        <f t="shared" si="649"/>
        <v>0</v>
      </c>
      <c r="FG94" s="198">
        <f t="shared" si="649"/>
        <v>0</v>
      </c>
      <c r="FH94" s="191"/>
      <c r="FI94" s="256"/>
      <c r="FJ94" s="256"/>
      <c r="FK94" s="256"/>
      <c r="FL94" s="256"/>
      <c r="FM94" s="256"/>
    </row>
    <row r="95" spans="1:169" s="257" customFormat="1" x14ac:dyDescent="0.2">
      <c r="A95" s="263" t="str">
        <f t="shared" ref="A95" si="675">B95&amp;C95&amp;D95</f>
        <v>2019-20NOVEMBERY62</v>
      </c>
      <c r="B95" s="257" t="str">
        <f t="shared" si="610"/>
        <v>2019-20</v>
      </c>
      <c r="C95" s="257" t="s">
        <v>722</v>
      </c>
      <c r="D95" s="264" t="str">
        <f t="shared" si="638"/>
        <v>Y62</v>
      </c>
      <c r="E95" s="264" t="str">
        <f t="shared" si="638"/>
        <v>North West</v>
      </c>
      <c r="F95" s="264" t="str">
        <f t="shared" ref="F95" si="676">D95</f>
        <v>Y62</v>
      </c>
      <c r="H95" s="198">
        <f t="shared" si="532"/>
        <v>140609</v>
      </c>
      <c r="I95" s="198">
        <f t="shared" si="532"/>
        <v>126698</v>
      </c>
      <c r="J95" s="198">
        <f t="shared" si="532"/>
        <v>1583850</v>
      </c>
      <c r="K95" s="198">
        <f t="shared" si="533"/>
        <v>13</v>
      </c>
      <c r="L95" s="198">
        <f t="shared" si="534"/>
        <v>1</v>
      </c>
      <c r="M95" s="198">
        <f t="shared" si="535"/>
        <v>49</v>
      </c>
      <c r="N95" s="198">
        <f t="shared" si="536"/>
        <v>78</v>
      </c>
      <c r="O95" s="198">
        <f t="shared" si="537"/>
        <v>127</v>
      </c>
      <c r="P95" s="198" t="s">
        <v>717</v>
      </c>
      <c r="Q95" s="198">
        <f t="shared" si="641"/>
        <v>218</v>
      </c>
      <c r="R95" s="198">
        <f t="shared" si="641"/>
        <v>16308</v>
      </c>
      <c r="S95" s="198">
        <f t="shared" si="641"/>
        <v>670</v>
      </c>
      <c r="T95" s="198">
        <f t="shared" si="641"/>
        <v>99489</v>
      </c>
      <c r="U95" s="198">
        <f t="shared" si="641"/>
        <v>10787</v>
      </c>
      <c r="V95" s="198">
        <f t="shared" si="641"/>
        <v>7695</v>
      </c>
      <c r="W95" s="198">
        <f t="shared" si="641"/>
        <v>53795</v>
      </c>
      <c r="X95" s="198">
        <f t="shared" si="641"/>
        <v>15922</v>
      </c>
      <c r="Y95" s="198">
        <f t="shared" si="641"/>
        <v>3438</v>
      </c>
      <c r="Z95" s="198">
        <f t="shared" si="641"/>
        <v>4822559</v>
      </c>
      <c r="AA95" s="198">
        <f t="shared" si="539"/>
        <v>447</v>
      </c>
      <c r="AB95" s="198">
        <f t="shared" si="540"/>
        <v>758</v>
      </c>
      <c r="AC95" s="198">
        <f t="shared" si="541"/>
        <v>4896063</v>
      </c>
      <c r="AD95" s="198">
        <f t="shared" si="542"/>
        <v>636</v>
      </c>
      <c r="AE95" s="198">
        <f t="shared" si="543"/>
        <v>1099</v>
      </c>
      <c r="AF95" s="198">
        <f t="shared" si="544"/>
        <v>99145985</v>
      </c>
      <c r="AG95" s="198">
        <f t="shared" si="545"/>
        <v>1843</v>
      </c>
      <c r="AH95" s="198">
        <f t="shared" si="546"/>
        <v>4034</v>
      </c>
      <c r="AI95" s="198">
        <f t="shared" si="547"/>
        <v>106222341</v>
      </c>
      <c r="AJ95" s="198">
        <f t="shared" si="548"/>
        <v>6671</v>
      </c>
      <c r="AK95" s="198">
        <f t="shared" si="549"/>
        <v>15977</v>
      </c>
      <c r="AL95" s="198">
        <f t="shared" si="550"/>
        <v>19156002</v>
      </c>
      <c r="AM95" s="198">
        <f t="shared" si="551"/>
        <v>5572</v>
      </c>
      <c r="AN95" s="198">
        <f t="shared" si="552"/>
        <v>12578</v>
      </c>
      <c r="AO95" s="198">
        <f t="shared" si="642"/>
        <v>8101</v>
      </c>
      <c r="AP95" s="198">
        <f t="shared" si="642"/>
        <v>600</v>
      </c>
      <c r="AQ95" s="198">
        <f t="shared" si="642"/>
        <v>5232</v>
      </c>
      <c r="AR95" s="198">
        <f t="shared" si="642"/>
        <v>805</v>
      </c>
      <c r="AS95" s="198">
        <f t="shared" si="642"/>
        <v>412</v>
      </c>
      <c r="AT95" s="198">
        <f t="shared" si="642"/>
        <v>1857</v>
      </c>
      <c r="AU95" s="198">
        <f t="shared" si="642"/>
        <v>175</v>
      </c>
      <c r="AV95" s="198">
        <f t="shared" si="642"/>
        <v>58996</v>
      </c>
      <c r="AW95" s="198">
        <f t="shared" si="642"/>
        <v>5361</v>
      </c>
      <c r="AX95" s="198">
        <f t="shared" si="642"/>
        <v>27031</v>
      </c>
      <c r="AY95" s="198">
        <f t="shared" si="643"/>
        <v>91388</v>
      </c>
      <c r="AZ95" s="198">
        <f t="shared" si="643"/>
        <v>22438</v>
      </c>
      <c r="BA95" s="198">
        <f t="shared" si="643"/>
        <v>18313</v>
      </c>
      <c r="BB95" s="198">
        <f t="shared" si="643"/>
        <v>15848</v>
      </c>
      <c r="BC95" s="198">
        <f t="shared" si="643"/>
        <v>13152</v>
      </c>
      <c r="BD95" s="198">
        <f t="shared" si="643"/>
        <v>70877</v>
      </c>
      <c r="BE95" s="198">
        <f t="shared" si="643"/>
        <v>57047</v>
      </c>
      <c r="BF95" s="198">
        <f t="shared" si="643"/>
        <v>23153</v>
      </c>
      <c r="BG95" s="198">
        <f t="shared" si="643"/>
        <v>16990</v>
      </c>
      <c r="BH95" s="198">
        <f t="shared" si="643"/>
        <v>4463</v>
      </c>
      <c r="BI95" s="198">
        <f t="shared" si="643"/>
        <v>3734</v>
      </c>
      <c r="BJ95" s="198">
        <f t="shared" si="643"/>
        <v>61</v>
      </c>
      <c r="BK95" s="198">
        <f t="shared" si="643"/>
        <v>31600</v>
      </c>
      <c r="BL95" s="198">
        <f t="shared" si="555"/>
        <v>518</v>
      </c>
      <c r="BM95" s="198">
        <f t="shared" si="556"/>
        <v>958</v>
      </c>
      <c r="BN95" s="198">
        <f t="shared" si="557"/>
        <v>41</v>
      </c>
      <c r="BO95" s="198">
        <f t="shared" si="557"/>
        <v>18036</v>
      </c>
      <c r="BP95" s="198">
        <f t="shared" si="558"/>
        <v>440</v>
      </c>
      <c r="BQ95" s="198">
        <f t="shared" si="559"/>
        <v>769</v>
      </c>
      <c r="BR95" s="198">
        <f t="shared" si="560"/>
        <v>10685</v>
      </c>
      <c r="BS95" s="198">
        <f t="shared" si="560"/>
        <v>4772923</v>
      </c>
      <c r="BT95" s="198">
        <f t="shared" si="561"/>
        <v>447</v>
      </c>
      <c r="BU95" s="198">
        <f t="shared" si="562"/>
        <v>757</v>
      </c>
      <c r="BV95" s="198">
        <f t="shared" si="563"/>
        <v>4812</v>
      </c>
      <c r="BW95" s="198">
        <f t="shared" si="563"/>
        <v>9982628</v>
      </c>
      <c r="BX95" s="198">
        <f t="shared" si="564"/>
        <v>2075</v>
      </c>
      <c r="BY95" s="198">
        <f t="shared" si="565"/>
        <v>4267</v>
      </c>
      <c r="BZ95" s="198">
        <f t="shared" si="566"/>
        <v>2000</v>
      </c>
      <c r="CA95" s="198">
        <f t="shared" si="566"/>
        <v>4155253</v>
      </c>
      <c r="CB95" s="198">
        <f t="shared" si="567"/>
        <v>2078</v>
      </c>
      <c r="CC95" s="198">
        <f t="shared" si="568"/>
        <v>4882</v>
      </c>
      <c r="CD95" s="198">
        <f t="shared" si="569"/>
        <v>46983</v>
      </c>
      <c r="CE95" s="198">
        <f t="shared" si="569"/>
        <v>85008104</v>
      </c>
      <c r="CF95" s="198">
        <f t="shared" si="570"/>
        <v>1809</v>
      </c>
      <c r="CG95" s="198">
        <f t="shared" si="571"/>
        <v>3984</v>
      </c>
      <c r="CH95" s="198">
        <f t="shared" si="572"/>
        <v>2872</v>
      </c>
      <c r="CI95" s="198">
        <f t="shared" si="572"/>
        <v>16602439</v>
      </c>
      <c r="CJ95" s="198">
        <f t="shared" si="573"/>
        <v>5781</v>
      </c>
      <c r="CK95" s="198">
        <f t="shared" si="574"/>
        <v>12149</v>
      </c>
      <c r="CL95" s="198">
        <f t="shared" si="575"/>
        <v>1701</v>
      </c>
      <c r="CM95" s="198">
        <f t="shared" si="575"/>
        <v>11120847</v>
      </c>
      <c r="CN95" s="198">
        <f t="shared" si="576"/>
        <v>6538</v>
      </c>
      <c r="CO95" s="198">
        <f t="shared" si="577"/>
        <v>15704</v>
      </c>
      <c r="CP95" s="198">
        <f t="shared" si="578"/>
        <v>1334</v>
      </c>
      <c r="CQ95" s="198">
        <f t="shared" si="578"/>
        <v>11128223</v>
      </c>
      <c r="CR95" s="198">
        <f t="shared" si="579"/>
        <v>8342</v>
      </c>
      <c r="CS95" s="198">
        <f t="shared" si="580"/>
        <v>17444</v>
      </c>
      <c r="CT95" s="198">
        <f t="shared" si="581"/>
        <v>869</v>
      </c>
      <c r="CU95" s="198">
        <f t="shared" si="581"/>
        <v>9488257</v>
      </c>
      <c r="CV95" s="198">
        <f t="shared" si="582"/>
        <v>10919</v>
      </c>
      <c r="CW95" s="198">
        <f t="shared" si="583"/>
        <v>24869</v>
      </c>
      <c r="CX95" s="198">
        <f t="shared" si="584"/>
        <v>0</v>
      </c>
      <c r="CY95" s="198">
        <f t="shared" si="584"/>
        <v>0</v>
      </c>
      <c r="CZ95" s="198" t="str">
        <f t="shared" si="585"/>
        <v>-</v>
      </c>
      <c r="DA95" s="198" t="str">
        <f t="shared" si="586"/>
        <v>-</v>
      </c>
      <c r="DB95" s="198">
        <f t="shared" si="587"/>
        <v>5280</v>
      </c>
      <c r="DC95" s="198">
        <f t="shared" si="587"/>
        <v>214880</v>
      </c>
      <c r="DD95" s="198">
        <f t="shared" si="588"/>
        <v>41</v>
      </c>
      <c r="DE95" s="198">
        <f t="shared" si="589"/>
        <v>86</v>
      </c>
      <c r="DF95" s="198">
        <f t="shared" si="590"/>
        <v>73</v>
      </c>
      <c r="DG95" s="198">
        <f t="shared" si="590"/>
        <v>123811</v>
      </c>
      <c r="DH95" s="198">
        <f t="shared" si="591"/>
        <v>1696</v>
      </c>
      <c r="DI95" s="198">
        <f t="shared" si="592"/>
        <v>3512</v>
      </c>
      <c r="DJ95" s="198">
        <f t="shared" si="672"/>
        <v>59</v>
      </c>
      <c r="DK95" s="198">
        <f t="shared" si="672"/>
        <v>0</v>
      </c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202"/>
      <c r="EC95" s="198">
        <f t="shared" ref="EC95" si="677">MONTH(1&amp;C95)</f>
        <v>11</v>
      </c>
      <c r="ED95" s="199">
        <f t="shared" ref="ED95" si="678">LEFT($B95,4)+IF(EC95&lt;4,1,0)</f>
        <v>2019</v>
      </c>
      <c r="EE95" s="200">
        <f t="shared" ref="EE95" si="679">DATE(LEFT($B95,4)+IF(EC95&lt;4,1,0),EC95,1)</f>
        <v>43770</v>
      </c>
      <c r="EF95" s="196">
        <f t="shared" ref="EF95" si="680">DAY(DATE(LEFT($B95,4)+IF(EC95&lt;4,1,0),$EC95+1,1)-1)</f>
        <v>30</v>
      </c>
      <c r="EG95" s="195"/>
      <c r="EH95" s="198">
        <f t="shared" si="647"/>
        <v>126698</v>
      </c>
      <c r="EI95" s="198">
        <f t="shared" si="647"/>
        <v>6208202</v>
      </c>
      <c r="EJ95" s="198">
        <f t="shared" si="647"/>
        <v>9882444</v>
      </c>
      <c r="EK95" s="198">
        <f t="shared" si="647"/>
        <v>16090646</v>
      </c>
      <c r="EL95" s="198">
        <f t="shared" si="647"/>
        <v>8176546</v>
      </c>
      <c r="EM95" s="198">
        <f t="shared" si="647"/>
        <v>8456805</v>
      </c>
      <c r="EN95" s="198">
        <f t="shared" si="647"/>
        <v>217009030</v>
      </c>
      <c r="EO95" s="198">
        <f t="shared" si="647"/>
        <v>254385794</v>
      </c>
      <c r="EP95" s="198">
        <f t="shared" si="647"/>
        <v>43243164</v>
      </c>
      <c r="EQ95" s="198">
        <f t="shared" si="647"/>
        <v>58438</v>
      </c>
      <c r="ER95" s="198">
        <f t="shared" si="648"/>
        <v>31529</v>
      </c>
      <c r="ES95" s="198">
        <f t="shared" si="648"/>
        <v>8088545</v>
      </c>
      <c r="ET95" s="198">
        <f t="shared" si="648"/>
        <v>20532804</v>
      </c>
      <c r="EU95" s="198">
        <f t="shared" si="648"/>
        <v>9764000</v>
      </c>
      <c r="EV95" s="198">
        <f t="shared" si="648"/>
        <v>187180272</v>
      </c>
      <c r="EW95" s="198">
        <f t="shared" si="648"/>
        <v>34891928</v>
      </c>
      <c r="EX95" s="198">
        <f t="shared" si="648"/>
        <v>26712504</v>
      </c>
      <c r="EY95" s="198">
        <f t="shared" si="648"/>
        <v>23270296</v>
      </c>
      <c r="EZ95" s="198">
        <f t="shared" si="648"/>
        <v>21611161</v>
      </c>
      <c r="FA95" s="198">
        <f t="shared" si="648"/>
        <v>256376</v>
      </c>
      <c r="FB95" s="198">
        <f t="shared" si="649"/>
        <v>0</v>
      </c>
      <c r="FC95" s="198">
        <f t="shared" si="649"/>
        <v>454080</v>
      </c>
      <c r="FD95" s="198">
        <f t="shared" si="649"/>
        <v>0</v>
      </c>
      <c r="FE95" s="198">
        <f t="shared" si="649"/>
        <v>0</v>
      </c>
      <c r="FF95" s="198">
        <f t="shared" si="649"/>
        <v>0</v>
      </c>
      <c r="FG95" s="198">
        <f t="shared" si="649"/>
        <v>0</v>
      </c>
      <c r="FH95" s="191"/>
      <c r="FI95" s="256"/>
      <c r="FJ95" s="256"/>
      <c r="FK95" s="256"/>
      <c r="FL95" s="256"/>
      <c r="FM95" s="256"/>
    </row>
    <row r="96" spans="1:169" s="257" customFormat="1" x14ac:dyDescent="0.2">
      <c r="A96" s="263" t="str">
        <f t="shared" ref="A96" si="681">B96&amp;C96&amp;D96</f>
        <v>2019-20DECEMBERY62</v>
      </c>
      <c r="B96" s="257" t="str">
        <f t="shared" si="610"/>
        <v>2019-20</v>
      </c>
      <c r="C96" s="257" t="s">
        <v>730</v>
      </c>
      <c r="D96" s="264" t="str">
        <f t="shared" si="638"/>
        <v>Y62</v>
      </c>
      <c r="E96" s="264" t="str">
        <f t="shared" si="638"/>
        <v>North West</v>
      </c>
      <c r="F96" s="264" t="str">
        <f t="shared" ref="F96" si="682">D96</f>
        <v>Y62</v>
      </c>
      <c r="H96" s="198">
        <f t="shared" si="532"/>
        <v>146720</v>
      </c>
      <c r="I96" s="198">
        <f t="shared" si="532"/>
        <v>130786</v>
      </c>
      <c r="J96" s="198">
        <f t="shared" si="532"/>
        <v>1548068</v>
      </c>
      <c r="K96" s="198">
        <f t="shared" ref="K96" si="683">IFERROR(ROUND(J96/I96,$H$1),"-")</f>
        <v>12</v>
      </c>
      <c r="L96" s="198">
        <f t="shared" ref="L96" si="684">IFERROR(ROUND(EH96/I96,$H$1),"-")</f>
        <v>1</v>
      </c>
      <c r="M96" s="198">
        <f t="shared" ref="M96" si="685">IFERROR(ROUND(EI96/I96,$H$1),"-")</f>
        <v>46</v>
      </c>
      <c r="N96" s="198">
        <f t="shared" ref="N96" si="686">IFERROR(ROUND(EJ96/I96,$H$1),"-")</f>
        <v>76</v>
      </c>
      <c r="O96" s="198">
        <f t="shared" ref="O96" si="687">IFERROR(ROUND(EK96/I96,$H$1),"-")</f>
        <v>124</v>
      </c>
      <c r="P96" s="198" t="s">
        <v>717</v>
      </c>
      <c r="Q96" s="198">
        <f t="shared" si="641"/>
        <v>300</v>
      </c>
      <c r="R96" s="198">
        <f t="shared" si="641"/>
        <v>17399</v>
      </c>
      <c r="S96" s="198">
        <f t="shared" si="641"/>
        <v>772</v>
      </c>
      <c r="T96" s="198">
        <f t="shared" si="641"/>
        <v>104809</v>
      </c>
      <c r="U96" s="198">
        <f t="shared" si="641"/>
        <v>11276</v>
      </c>
      <c r="V96" s="198">
        <f t="shared" si="641"/>
        <v>8009</v>
      </c>
      <c r="W96" s="198">
        <f t="shared" si="641"/>
        <v>57593</v>
      </c>
      <c r="X96" s="198">
        <f t="shared" si="641"/>
        <v>14551</v>
      </c>
      <c r="Y96" s="198">
        <f t="shared" si="641"/>
        <v>4738</v>
      </c>
      <c r="Z96" s="198">
        <f t="shared" si="641"/>
        <v>5064216</v>
      </c>
      <c r="AA96" s="198">
        <f t="shared" ref="AA96" si="688">IFERROR(ROUND(Z96/U96,$H$1),"-")</f>
        <v>449</v>
      </c>
      <c r="AB96" s="198">
        <f t="shared" ref="AB96" si="689">IFERROR(ROUND(EL96/U96,$H$1),"-")</f>
        <v>757</v>
      </c>
      <c r="AC96" s="198">
        <f t="shared" si="541"/>
        <v>5214108</v>
      </c>
      <c r="AD96" s="198">
        <f t="shared" ref="AD96" si="690">IFERROR(ROUND(AC96/V96,$H$1),"-")</f>
        <v>651</v>
      </c>
      <c r="AE96" s="198">
        <f t="shared" ref="AE96" si="691">IFERROR(ROUND(EM96/V96,$H$1),"-")</f>
        <v>1104</v>
      </c>
      <c r="AF96" s="198">
        <f t="shared" si="544"/>
        <v>109195173</v>
      </c>
      <c r="AG96" s="198">
        <f t="shared" ref="AG96" si="692">IFERROR(ROUND(AF96/W96,$H$1),"-")</f>
        <v>1896</v>
      </c>
      <c r="AH96" s="198">
        <f t="shared" ref="AH96" si="693">IFERROR(ROUND(EN96/W96,$H$1),"-")</f>
        <v>4240</v>
      </c>
      <c r="AI96" s="198">
        <f t="shared" si="547"/>
        <v>109367609</v>
      </c>
      <c r="AJ96" s="198">
        <f t="shared" ref="AJ96" si="694">IFERROR(ROUND(AI96/X96,$H$1),"-")</f>
        <v>7516</v>
      </c>
      <c r="AK96" s="198">
        <f t="shared" ref="AK96" si="695">IFERROR(ROUND(EO96/X96,$H$1),"-")</f>
        <v>17836</v>
      </c>
      <c r="AL96" s="198">
        <f t="shared" si="550"/>
        <v>26183649</v>
      </c>
      <c r="AM96" s="198">
        <f t="shared" ref="AM96" si="696">IFERROR(ROUND(AL96/Y96,$H$1),"-")</f>
        <v>5526</v>
      </c>
      <c r="AN96" s="198">
        <f t="shared" ref="AN96" si="697">IFERROR(ROUND(EP96/Y96,$H$1),"-")</f>
        <v>12559</v>
      </c>
      <c r="AO96" s="198">
        <f t="shared" si="642"/>
        <v>9064</v>
      </c>
      <c r="AP96" s="198">
        <f t="shared" si="642"/>
        <v>425</v>
      </c>
      <c r="AQ96" s="198">
        <f t="shared" si="642"/>
        <v>5921</v>
      </c>
      <c r="AR96" s="198">
        <f t="shared" si="642"/>
        <v>1140</v>
      </c>
      <c r="AS96" s="198">
        <f t="shared" si="642"/>
        <v>537</v>
      </c>
      <c r="AT96" s="198">
        <f t="shared" si="642"/>
        <v>2181</v>
      </c>
      <c r="AU96" s="198">
        <f t="shared" si="642"/>
        <v>430</v>
      </c>
      <c r="AV96" s="198">
        <f t="shared" si="642"/>
        <v>61419</v>
      </c>
      <c r="AW96" s="198">
        <f t="shared" si="642"/>
        <v>5547</v>
      </c>
      <c r="AX96" s="198">
        <f t="shared" si="642"/>
        <v>28779</v>
      </c>
      <c r="AY96" s="198">
        <f t="shared" si="643"/>
        <v>95745</v>
      </c>
      <c r="AZ96" s="198">
        <f t="shared" si="643"/>
        <v>23473</v>
      </c>
      <c r="BA96" s="198">
        <f t="shared" si="643"/>
        <v>19258</v>
      </c>
      <c r="BB96" s="198">
        <f t="shared" si="643"/>
        <v>16310</v>
      </c>
      <c r="BC96" s="198">
        <f t="shared" si="643"/>
        <v>13629</v>
      </c>
      <c r="BD96" s="198">
        <f t="shared" si="643"/>
        <v>75339</v>
      </c>
      <c r="BE96" s="198">
        <f t="shared" si="643"/>
        <v>61183</v>
      </c>
      <c r="BF96" s="198">
        <f t="shared" si="643"/>
        <v>21075</v>
      </c>
      <c r="BG96" s="198">
        <f t="shared" si="643"/>
        <v>15584</v>
      </c>
      <c r="BH96" s="198">
        <f t="shared" si="643"/>
        <v>6226</v>
      </c>
      <c r="BI96" s="198">
        <f t="shared" si="643"/>
        <v>5194</v>
      </c>
      <c r="BJ96" s="198">
        <f t="shared" si="643"/>
        <v>59</v>
      </c>
      <c r="BK96" s="198">
        <f t="shared" si="643"/>
        <v>34736</v>
      </c>
      <c r="BL96" s="198">
        <f t="shared" ref="BL96" si="698">IFERROR(ROUND(BK96/BJ96,$H$1),"-")</f>
        <v>589</v>
      </c>
      <c r="BM96" s="198">
        <f t="shared" ref="BM96" si="699">IFERROR(ROUND(EQ96/BJ96,$H$1),"-")</f>
        <v>998</v>
      </c>
      <c r="BN96" s="198">
        <f t="shared" si="557"/>
        <v>56</v>
      </c>
      <c r="BO96" s="198">
        <f t="shared" si="557"/>
        <v>34794</v>
      </c>
      <c r="BP96" s="198">
        <f t="shared" ref="BP96" si="700">IFERROR(ROUND(BO96/BN96,$H$1),"-")</f>
        <v>621</v>
      </c>
      <c r="BQ96" s="198">
        <f t="shared" ref="BQ96" si="701">IFERROR(ROUND(ER96/BN96,$H$1),"-")</f>
        <v>1148</v>
      </c>
      <c r="BR96" s="198">
        <f t="shared" si="560"/>
        <v>11161</v>
      </c>
      <c r="BS96" s="198">
        <f t="shared" si="560"/>
        <v>4994686</v>
      </c>
      <c r="BT96" s="198">
        <f t="shared" ref="BT96" si="702">IFERROR(ROUND(BS96/BR96,$H$1),"-")</f>
        <v>448</v>
      </c>
      <c r="BU96" s="198">
        <f t="shared" ref="BU96" si="703">IFERROR(ROUND(ES96/BR96,$H$1),"-")</f>
        <v>751</v>
      </c>
      <c r="BV96" s="198">
        <f t="shared" si="563"/>
        <v>4715</v>
      </c>
      <c r="BW96" s="198">
        <f t="shared" si="563"/>
        <v>9829806</v>
      </c>
      <c r="BX96" s="198">
        <f t="shared" ref="BX96" si="704">IFERROR(ROUND(BW96/BV96,$H$1),"-")</f>
        <v>2085</v>
      </c>
      <c r="BY96" s="198">
        <f t="shared" ref="BY96" si="705">IFERROR(ROUND(ET96/BV96,$H$1),"-")</f>
        <v>4472</v>
      </c>
      <c r="BZ96" s="198">
        <f t="shared" si="566"/>
        <v>2009</v>
      </c>
      <c r="CA96" s="198">
        <f t="shared" si="566"/>
        <v>4216018</v>
      </c>
      <c r="CB96" s="198">
        <f t="shared" ref="CB96" si="706">IFERROR(ROUND(CA96/BZ96,$H$1),"-")</f>
        <v>2099</v>
      </c>
      <c r="CC96" s="198">
        <f t="shared" ref="CC96" si="707">IFERROR(ROUND(EU96/BZ96,$H$1),"-")</f>
        <v>4801</v>
      </c>
      <c r="CD96" s="198">
        <f t="shared" si="569"/>
        <v>50869</v>
      </c>
      <c r="CE96" s="198">
        <f t="shared" si="569"/>
        <v>95149349</v>
      </c>
      <c r="CF96" s="198">
        <f t="shared" ref="CF96" si="708">IFERROR(ROUND(CE96/CD96,$H$1),"-")</f>
        <v>1870</v>
      </c>
      <c r="CG96" s="198">
        <f t="shared" ref="CG96" si="709">IFERROR(ROUND(EV96/CD96,$H$1),"-")</f>
        <v>4194</v>
      </c>
      <c r="CH96" s="198">
        <f t="shared" si="572"/>
        <v>2894</v>
      </c>
      <c r="CI96" s="198">
        <f t="shared" si="572"/>
        <v>16384157</v>
      </c>
      <c r="CJ96" s="198">
        <f t="shared" ref="CJ96" si="710">IFERROR(ROUND(CI96/CH96,$H$1),"-")</f>
        <v>5661</v>
      </c>
      <c r="CK96" s="198">
        <f t="shared" ref="CK96" si="711">IFERROR(ROUND(EW96/CH96,$H$1),"-")</f>
        <v>13122</v>
      </c>
      <c r="CL96" s="198">
        <f t="shared" si="575"/>
        <v>1720</v>
      </c>
      <c r="CM96" s="198">
        <f t="shared" si="575"/>
        <v>10741942</v>
      </c>
      <c r="CN96" s="198">
        <f t="shared" ref="CN96" si="712">IFERROR(ROUND(CM96/CL96,$H$1),"-")</f>
        <v>6245</v>
      </c>
      <c r="CO96" s="198">
        <f t="shared" ref="CO96" si="713">IFERROR(ROUND(EX96/CL96,$H$1),"-")</f>
        <v>14382</v>
      </c>
      <c r="CP96" s="198">
        <f t="shared" si="578"/>
        <v>1342</v>
      </c>
      <c r="CQ96" s="198">
        <f t="shared" si="578"/>
        <v>11642395</v>
      </c>
      <c r="CR96" s="198">
        <f t="shared" ref="CR96" si="714">IFERROR(ROUND(CQ96/CP96,$H$1),"-")</f>
        <v>8675</v>
      </c>
      <c r="CS96" s="198">
        <f t="shared" ref="CS96" si="715">IFERROR(ROUND(EY96/CP96,$H$1),"-")</f>
        <v>17227</v>
      </c>
      <c r="CT96" s="198">
        <f t="shared" si="581"/>
        <v>859</v>
      </c>
      <c r="CU96" s="198">
        <f t="shared" si="581"/>
        <v>9616019</v>
      </c>
      <c r="CV96" s="198">
        <f t="shared" ref="CV96" si="716">IFERROR(ROUND(CU96/CT96,$H$1),"-")</f>
        <v>11194</v>
      </c>
      <c r="CW96" s="198">
        <f t="shared" ref="CW96" si="717">IFERROR(ROUND(EZ96/CT96,$H$1),"-")</f>
        <v>25658</v>
      </c>
      <c r="CX96" s="198">
        <f t="shared" si="584"/>
        <v>0</v>
      </c>
      <c r="CY96" s="198">
        <f t="shared" si="584"/>
        <v>0</v>
      </c>
      <c r="CZ96" s="198" t="str">
        <f t="shared" ref="CZ96" si="718">IFERROR(ROUND(CY96/CX96,$H$1),"-")</f>
        <v>-</v>
      </c>
      <c r="DA96" s="198" t="str">
        <f t="shared" ref="DA96" si="719">IFERROR(ROUND(FB96/CX96,$H$1),"-")</f>
        <v>-</v>
      </c>
      <c r="DB96" s="198">
        <f t="shared" si="587"/>
        <v>5516</v>
      </c>
      <c r="DC96" s="198">
        <f t="shared" si="587"/>
        <v>213167</v>
      </c>
      <c r="DD96" s="198">
        <f t="shared" ref="DD96" si="720">IFERROR(ROUND(DC96/DB96,$H$1),"-")</f>
        <v>39</v>
      </c>
      <c r="DE96" s="198">
        <f t="shared" ref="DE96" si="721">IFERROR(ROUND(FC96/DB96,$H$1),"-")</f>
        <v>83</v>
      </c>
      <c r="DF96" s="198">
        <f t="shared" si="590"/>
        <v>67</v>
      </c>
      <c r="DG96" s="198">
        <f t="shared" si="590"/>
        <v>100175</v>
      </c>
      <c r="DH96" s="198">
        <f t="shared" ref="DH96" si="722">IFERROR(ROUND(DG96/DF96,$H$1),"-")</f>
        <v>1495</v>
      </c>
      <c r="DI96" s="198">
        <f t="shared" ref="DI96" si="723">IFERROR(ROUND(FA96/DF96,$H$1),"-")</f>
        <v>3716</v>
      </c>
      <c r="DJ96" s="198">
        <f t="shared" si="672"/>
        <v>47</v>
      </c>
      <c r="DK96" s="198">
        <f t="shared" si="672"/>
        <v>0</v>
      </c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202"/>
      <c r="EC96" s="198">
        <f t="shared" ref="EC96" si="724">MONTH(1&amp;C96)</f>
        <v>12</v>
      </c>
      <c r="ED96" s="199">
        <f t="shared" ref="ED96" si="725">LEFT($B96,4)+IF(EC96&lt;4,1,0)</f>
        <v>2019</v>
      </c>
      <c r="EE96" s="200">
        <f t="shared" ref="EE96" si="726">DATE(LEFT($B96,4)+IF(EC96&lt;4,1,0),EC96,1)</f>
        <v>43800</v>
      </c>
      <c r="EF96" s="196">
        <f t="shared" ref="EF96" si="727">DAY(DATE(LEFT($B96,4)+IF(EC96&lt;4,1,0),$EC96+1,1)-1)</f>
        <v>31</v>
      </c>
      <c r="EG96" s="195"/>
      <c r="EH96" s="198">
        <f t="shared" si="647"/>
        <v>130786</v>
      </c>
      <c r="EI96" s="198">
        <f t="shared" si="647"/>
        <v>6016156</v>
      </c>
      <c r="EJ96" s="198">
        <f t="shared" si="647"/>
        <v>9939736</v>
      </c>
      <c r="EK96" s="198">
        <f t="shared" si="647"/>
        <v>16217464</v>
      </c>
      <c r="EL96" s="198">
        <f t="shared" si="647"/>
        <v>8535932</v>
      </c>
      <c r="EM96" s="198">
        <f t="shared" si="647"/>
        <v>8841936</v>
      </c>
      <c r="EN96" s="198">
        <f t="shared" si="647"/>
        <v>244194320</v>
      </c>
      <c r="EO96" s="198">
        <f t="shared" si="647"/>
        <v>259531636</v>
      </c>
      <c r="EP96" s="198">
        <f t="shared" si="647"/>
        <v>59504542</v>
      </c>
      <c r="EQ96" s="198">
        <f t="shared" si="647"/>
        <v>58882</v>
      </c>
      <c r="ER96" s="198">
        <f t="shared" si="648"/>
        <v>64288</v>
      </c>
      <c r="ES96" s="198">
        <f t="shared" si="648"/>
        <v>8381911</v>
      </c>
      <c r="ET96" s="198">
        <f t="shared" si="648"/>
        <v>21085480</v>
      </c>
      <c r="EU96" s="198">
        <f t="shared" si="648"/>
        <v>9645209</v>
      </c>
      <c r="EV96" s="198">
        <f t="shared" si="648"/>
        <v>213344586</v>
      </c>
      <c r="EW96" s="198">
        <f t="shared" si="648"/>
        <v>37975068</v>
      </c>
      <c r="EX96" s="198">
        <f t="shared" si="648"/>
        <v>24737040</v>
      </c>
      <c r="EY96" s="198">
        <f t="shared" si="648"/>
        <v>23118634</v>
      </c>
      <c r="EZ96" s="198">
        <f t="shared" si="648"/>
        <v>22040222</v>
      </c>
      <c r="FA96" s="198">
        <f t="shared" si="648"/>
        <v>248972</v>
      </c>
      <c r="FB96" s="198">
        <f t="shared" si="649"/>
        <v>0</v>
      </c>
      <c r="FC96" s="198">
        <f t="shared" si="649"/>
        <v>457828</v>
      </c>
      <c r="FD96" s="198">
        <f t="shared" si="649"/>
        <v>0</v>
      </c>
      <c r="FE96" s="198">
        <f t="shared" si="649"/>
        <v>0</v>
      </c>
      <c r="FF96" s="198">
        <f t="shared" si="649"/>
        <v>0</v>
      </c>
      <c r="FG96" s="198">
        <f t="shared" si="649"/>
        <v>0</v>
      </c>
      <c r="FH96" s="191"/>
      <c r="FI96" s="256"/>
      <c r="FJ96" s="256"/>
      <c r="FK96" s="256"/>
      <c r="FL96" s="256"/>
      <c r="FM96" s="256"/>
    </row>
    <row r="97" spans="1:169" s="257" customFormat="1" x14ac:dyDescent="0.2">
      <c r="A97" s="263" t="str">
        <f t="shared" ref="A97" si="728">B97&amp;C97&amp;D97</f>
        <v>2019-20JANUARYY62</v>
      </c>
      <c r="B97" s="257" t="str">
        <f t="shared" si="610"/>
        <v>2019-20</v>
      </c>
      <c r="C97" s="257" t="s">
        <v>767</v>
      </c>
      <c r="D97" s="264" t="str">
        <f t="shared" si="638"/>
        <v>Y62</v>
      </c>
      <c r="E97" s="264" t="str">
        <f t="shared" si="638"/>
        <v>North West</v>
      </c>
      <c r="F97" s="264" t="str">
        <f t="shared" ref="F97" si="729">D97</f>
        <v>Y62</v>
      </c>
      <c r="H97" s="198">
        <f t="shared" si="532"/>
        <v>125079</v>
      </c>
      <c r="I97" s="198">
        <f t="shared" si="532"/>
        <v>103307</v>
      </c>
      <c r="J97" s="198">
        <f t="shared" si="532"/>
        <v>471336</v>
      </c>
      <c r="K97" s="198">
        <f t="shared" ref="K97" si="730">IFERROR(ROUND(J97/I97,$H$1),"-")</f>
        <v>5</v>
      </c>
      <c r="L97" s="198">
        <f t="shared" ref="L97" si="731">IFERROR(ROUND(EH97/I97,$H$1),"-")</f>
        <v>1</v>
      </c>
      <c r="M97" s="198">
        <f t="shared" ref="M97" si="732">IFERROR(ROUND(EI97/I97,$H$1),"-")</f>
        <v>1</v>
      </c>
      <c r="N97" s="198">
        <f t="shared" ref="N97" si="733">IFERROR(ROUND(EJ97/I97,$H$1),"-")</f>
        <v>19</v>
      </c>
      <c r="O97" s="198">
        <f t="shared" ref="O97" si="734">IFERROR(ROUND(EK97/I97,$H$1),"-")</f>
        <v>87</v>
      </c>
      <c r="P97" s="198" t="s">
        <v>717</v>
      </c>
      <c r="Q97" s="198">
        <f t="shared" si="641"/>
        <v>268</v>
      </c>
      <c r="R97" s="198">
        <f t="shared" si="641"/>
        <v>14751</v>
      </c>
      <c r="S97" s="198">
        <f t="shared" si="641"/>
        <v>949</v>
      </c>
      <c r="T97" s="198">
        <f t="shared" si="641"/>
        <v>98655</v>
      </c>
      <c r="U97" s="198">
        <f t="shared" si="641"/>
        <v>9803</v>
      </c>
      <c r="V97" s="198">
        <f t="shared" si="641"/>
        <v>6918</v>
      </c>
      <c r="W97" s="198">
        <f t="shared" si="641"/>
        <v>52929</v>
      </c>
      <c r="X97" s="198">
        <f t="shared" si="641"/>
        <v>14070</v>
      </c>
      <c r="Y97" s="198">
        <f t="shared" si="641"/>
        <v>5244</v>
      </c>
      <c r="Z97" s="198">
        <f t="shared" si="641"/>
        <v>4182286</v>
      </c>
      <c r="AA97" s="198">
        <f t="shared" ref="AA97" si="735">IFERROR(ROUND(Z97/U97,$H$1),"-")</f>
        <v>427</v>
      </c>
      <c r="AB97" s="198">
        <f t="shared" ref="AB97" si="736">IFERROR(ROUND(EL97/U97,$H$1),"-")</f>
        <v>720</v>
      </c>
      <c r="AC97" s="198">
        <f t="shared" si="541"/>
        <v>4085401</v>
      </c>
      <c r="AD97" s="198">
        <f t="shared" ref="AD97" si="737">IFERROR(ROUND(AC97/V97,$H$1),"-")</f>
        <v>591</v>
      </c>
      <c r="AE97" s="198">
        <f t="shared" ref="AE97" si="738">IFERROR(ROUND(EM97/V97,$H$1),"-")</f>
        <v>1015</v>
      </c>
      <c r="AF97" s="198">
        <f t="shared" si="544"/>
        <v>75758588</v>
      </c>
      <c r="AG97" s="198">
        <f t="shared" ref="AG97" si="739">IFERROR(ROUND(AF97/W97,$H$1),"-")</f>
        <v>1431</v>
      </c>
      <c r="AH97" s="198">
        <f t="shared" ref="AH97" si="740">IFERROR(ROUND(EN97/W97,$H$1),"-")</f>
        <v>3053</v>
      </c>
      <c r="AI97" s="198">
        <f t="shared" si="547"/>
        <v>78431819</v>
      </c>
      <c r="AJ97" s="198">
        <f t="shared" ref="AJ97" si="741">IFERROR(ROUND(AI97/X97,$H$1),"-")</f>
        <v>5574</v>
      </c>
      <c r="AK97" s="198">
        <f t="shared" ref="AK97" si="742">IFERROR(ROUND(EO97/X97,$H$1),"-")</f>
        <v>13024</v>
      </c>
      <c r="AL97" s="198">
        <f t="shared" si="550"/>
        <v>25654620</v>
      </c>
      <c r="AM97" s="198">
        <f t="shared" ref="AM97" si="743">IFERROR(ROUND(AL97/Y97,$H$1),"-")</f>
        <v>4892</v>
      </c>
      <c r="AN97" s="198">
        <f t="shared" ref="AN97" si="744">IFERROR(ROUND(EP97/Y97,$H$1),"-")</f>
        <v>11036</v>
      </c>
      <c r="AO97" s="198">
        <f t="shared" si="642"/>
        <v>8170</v>
      </c>
      <c r="AP97" s="198">
        <f t="shared" si="642"/>
        <v>417</v>
      </c>
      <c r="AQ97" s="198">
        <f t="shared" si="642"/>
        <v>5281</v>
      </c>
      <c r="AR97" s="198">
        <f t="shared" si="642"/>
        <v>1063</v>
      </c>
      <c r="AS97" s="198">
        <f t="shared" si="642"/>
        <v>565</v>
      </c>
      <c r="AT97" s="198">
        <f t="shared" si="642"/>
        <v>1907</v>
      </c>
      <c r="AU97" s="198">
        <f t="shared" si="642"/>
        <v>596</v>
      </c>
      <c r="AV97" s="198">
        <f t="shared" si="642"/>
        <v>58330</v>
      </c>
      <c r="AW97" s="198">
        <f t="shared" si="642"/>
        <v>5543</v>
      </c>
      <c r="AX97" s="198">
        <f t="shared" si="642"/>
        <v>26612</v>
      </c>
      <c r="AY97" s="198">
        <f t="shared" si="643"/>
        <v>90485</v>
      </c>
      <c r="AZ97" s="198">
        <f t="shared" si="643"/>
        <v>20470</v>
      </c>
      <c r="BA97" s="198">
        <f t="shared" si="643"/>
        <v>16930</v>
      </c>
      <c r="BB97" s="198">
        <f t="shared" si="643"/>
        <v>14252</v>
      </c>
      <c r="BC97" s="198">
        <f t="shared" si="643"/>
        <v>11986</v>
      </c>
      <c r="BD97" s="198">
        <f t="shared" si="643"/>
        <v>67261</v>
      </c>
      <c r="BE97" s="198">
        <f t="shared" si="643"/>
        <v>56077</v>
      </c>
      <c r="BF97" s="198">
        <f t="shared" si="643"/>
        <v>20255</v>
      </c>
      <c r="BG97" s="198">
        <f t="shared" si="643"/>
        <v>15042</v>
      </c>
      <c r="BH97" s="198">
        <f t="shared" si="643"/>
        <v>6928</v>
      </c>
      <c r="BI97" s="198">
        <f t="shared" si="643"/>
        <v>5661</v>
      </c>
      <c r="BJ97" s="198">
        <f t="shared" si="643"/>
        <v>56</v>
      </c>
      <c r="BK97" s="198">
        <f t="shared" si="643"/>
        <v>27585</v>
      </c>
      <c r="BL97" s="198">
        <f t="shared" ref="BL97" si="745">IFERROR(ROUND(BK97/BJ97,$H$1),"-")</f>
        <v>493</v>
      </c>
      <c r="BM97" s="198">
        <f t="shared" ref="BM97" si="746">IFERROR(ROUND(EQ97/BJ97,$H$1),"-")</f>
        <v>904</v>
      </c>
      <c r="BN97" s="198">
        <f t="shared" si="557"/>
        <v>33</v>
      </c>
      <c r="BO97" s="198">
        <f t="shared" si="557"/>
        <v>19695</v>
      </c>
      <c r="BP97" s="198">
        <f t="shared" ref="BP97" si="747">IFERROR(ROUND(BO97/BN97,$H$1),"-")</f>
        <v>597</v>
      </c>
      <c r="BQ97" s="198">
        <f t="shared" ref="BQ97" si="748">IFERROR(ROUND(ER97/BN97,$H$1),"-")</f>
        <v>989</v>
      </c>
      <c r="BR97" s="198">
        <f t="shared" si="560"/>
        <v>9714</v>
      </c>
      <c r="BS97" s="198">
        <f t="shared" si="560"/>
        <v>4135006</v>
      </c>
      <c r="BT97" s="198">
        <f t="shared" ref="BT97" si="749">IFERROR(ROUND(BS97/BR97,$H$1),"-")</f>
        <v>426</v>
      </c>
      <c r="BU97" s="198">
        <f t="shared" ref="BU97" si="750">IFERROR(ROUND(ES97/BR97,$H$1),"-")</f>
        <v>719</v>
      </c>
      <c r="BV97" s="198">
        <f t="shared" si="563"/>
        <v>4578</v>
      </c>
      <c r="BW97" s="198">
        <f t="shared" si="563"/>
        <v>7320811</v>
      </c>
      <c r="BX97" s="198">
        <f t="shared" ref="BX97" si="751">IFERROR(ROUND(BW97/BV97,$H$1),"-")</f>
        <v>1599</v>
      </c>
      <c r="BY97" s="198">
        <f t="shared" ref="BY97" si="752">IFERROR(ROUND(ET97/BV97,$H$1),"-")</f>
        <v>3366</v>
      </c>
      <c r="BZ97" s="198">
        <f t="shared" si="566"/>
        <v>1974</v>
      </c>
      <c r="CA97" s="198">
        <f t="shared" si="566"/>
        <v>3191641</v>
      </c>
      <c r="CB97" s="198">
        <f t="shared" ref="CB97" si="753">IFERROR(ROUND(CA97/BZ97,$H$1),"-")</f>
        <v>1617</v>
      </c>
      <c r="CC97" s="198">
        <f t="shared" ref="CC97" si="754">IFERROR(ROUND(EU97/BZ97,$H$1),"-")</f>
        <v>3494</v>
      </c>
      <c r="CD97" s="198">
        <f t="shared" si="569"/>
        <v>46377</v>
      </c>
      <c r="CE97" s="198">
        <f t="shared" si="569"/>
        <v>65246136</v>
      </c>
      <c r="CF97" s="198">
        <f t="shared" ref="CF97" si="755">IFERROR(ROUND(CE97/CD97,$H$1),"-")</f>
        <v>1407</v>
      </c>
      <c r="CG97" s="198">
        <f t="shared" ref="CG97" si="756">IFERROR(ROUND(EV97/CD97,$H$1),"-")</f>
        <v>3004</v>
      </c>
      <c r="CH97" s="198">
        <f t="shared" si="572"/>
        <v>3272</v>
      </c>
      <c r="CI97" s="198">
        <f t="shared" si="572"/>
        <v>15157076</v>
      </c>
      <c r="CJ97" s="198">
        <f t="shared" ref="CJ97" si="757">IFERROR(ROUND(CI97/CH97,$H$1),"-")</f>
        <v>4632</v>
      </c>
      <c r="CK97" s="198">
        <f t="shared" ref="CK97" si="758">IFERROR(ROUND(EW97/CH97,$H$1),"-")</f>
        <v>10390</v>
      </c>
      <c r="CL97" s="198">
        <f t="shared" si="575"/>
        <v>1852</v>
      </c>
      <c r="CM97" s="198">
        <f t="shared" si="575"/>
        <v>8753511</v>
      </c>
      <c r="CN97" s="198">
        <f t="shared" ref="CN97" si="759">IFERROR(ROUND(CM97/CL97,$H$1),"-")</f>
        <v>4727</v>
      </c>
      <c r="CO97" s="198">
        <f t="shared" ref="CO97" si="760">IFERROR(ROUND(EX97/CL97,$H$1),"-")</f>
        <v>11131</v>
      </c>
      <c r="CP97" s="198">
        <f t="shared" si="578"/>
        <v>1500</v>
      </c>
      <c r="CQ97" s="198">
        <f t="shared" si="578"/>
        <v>11680819</v>
      </c>
      <c r="CR97" s="198">
        <f t="shared" ref="CR97" si="761">IFERROR(ROUND(CQ97/CP97,$H$1),"-")</f>
        <v>7787</v>
      </c>
      <c r="CS97" s="198">
        <f t="shared" ref="CS97" si="762">IFERROR(ROUND(EY97/CP97,$H$1),"-")</f>
        <v>16333</v>
      </c>
      <c r="CT97" s="198">
        <f t="shared" si="581"/>
        <v>866</v>
      </c>
      <c r="CU97" s="198">
        <f t="shared" si="581"/>
        <v>8491664</v>
      </c>
      <c r="CV97" s="198">
        <f t="shared" ref="CV97" si="763">IFERROR(ROUND(CU97/CT97,$H$1),"-")</f>
        <v>9806</v>
      </c>
      <c r="CW97" s="198">
        <f t="shared" ref="CW97" si="764">IFERROR(ROUND(EZ97/CT97,$H$1),"-")</f>
        <v>22004</v>
      </c>
      <c r="CX97" s="198">
        <f t="shared" si="584"/>
        <v>0</v>
      </c>
      <c r="CY97" s="198">
        <f t="shared" si="584"/>
        <v>0</v>
      </c>
      <c r="CZ97" s="198" t="str">
        <f t="shared" ref="CZ97" si="765">IFERROR(ROUND(CY97/CX97,$H$1),"-")</f>
        <v>-</v>
      </c>
      <c r="DA97" s="198" t="str">
        <f t="shared" ref="DA97" si="766">IFERROR(ROUND(FB97/CX97,$H$1),"-")</f>
        <v>-</v>
      </c>
      <c r="DB97" s="198">
        <f t="shared" si="587"/>
        <v>4855</v>
      </c>
      <c r="DC97" s="198">
        <f t="shared" si="587"/>
        <v>149774</v>
      </c>
      <c r="DD97" s="198">
        <f t="shared" ref="DD97" si="767">IFERROR(ROUND(DC97/DB97,$H$1),"-")</f>
        <v>31</v>
      </c>
      <c r="DE97" s="198">
        <f t="shared" ref="DE97" si="768">IFERROR(ROUND(FC97/DB97,$H$1),"-")</f>
        <v>56</v>
      </c>
      <c r="DF97" s="198">
        <f t="shared" si="590"/>
        <v>86</v>
      </c>
      <c r="DG97" s="198">
        <f t="shared" si="590"/>
        <v>131430</v>
      </c>
      <c r="DH97" s="198">
        <f t="shared" ref="DH97" si="769">IFERROR(ROUND(DG97/DF97,$H$1),"-")</f>
        <v>1528</v>
      </c>
      <c r="DI97" s="198">
        <f t="shared" ref="DI97" si="770">IFERROR(ROUND(FA97/DF97,$H$1),"-")</f>
        <v>3033</v>
      </c>
      <c r="DJ97" s="198">
        <f t="shared" si="672"/>
        <v>72</v>
      </c>
      <c r="DK97" s="198">
        <f t="shared" si="672"/>
        <v>0</v>
      </c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202"/>
      <c r="EC97" s="198">
        <f t="shared" ref="EC97" si="771">MONTH(1&amp;C97)</f>
        <v>1</v>
      </c>
      <c r="ED97" s="199">
        <f t="shared" ref="ED97" si="772">LEFT($B97,4)+IF(EC97&lt;4,1,0)</f>
        <v>2020</v>
      </c>
      <c r="EE97" s="200">
        <f t="shared" ref="EE97" si="773">DATE(LEFT($B97,4)+IF(EC97&lt;4,1,0),EC97,1)</f>
        <v>43831</v>
      </c>
      <c r="EF97" s="196">
        <f t="shared" ref="EF97" si="774">DAY(DATE(LEFT($B97,4)+IF(EC97&lt;4,1,0),$EC97+1,1)-1)</f>
        <v>31</v>
      </c>
      <c r="EG97" s="195"/>
      <c r="EH97" s="198">
        <f t="shared" si="647"/>
        <v>103307</v>
      </c>
      <c r="EI97" s="198">
        <f t="shared" si="647"/>
        <v>103307</v>
      </c>
      <c r="EJ97" s="198">
        <f t="shared" si="647"/>
        <v>1962833</v>
      </c>
      <c r="EK97" s="198">
        <f t="shared" si="647"/>
        <v>8987709</v>
      </c>
      <c r="EL97" s="198">
        <f t="shared" si="647"/>
        <v>7058160</v>
      </c>
      <c r="EM97" s="198">
        <f t="shared" si="647"/>
        <v>7021770</v>
      </c>
      <c r="EN97" s="198">
        <f t="shared" si="647"/>
        <v>161592237</v>
      </c>
      <c r="EO97" s="198">
        <f t="shared" si="647"/>
        <v>183247680</v>
      </c>
      <c r="EP97" s="198">
        <f t="shared" si="647"/>
        <v>57872784</v>
      </c>
      <c r="EQ97" s="198">
        <f t="shared" si="647"/>
        <v>50624</v>
      </c>
      <c r="ER97" s="198">
        <f t="shared" si="648"/>
        <v>32637</v>
      </c>
      <c r="ES97" s="198">
        <f t="shared" si="648"/>
        <v>6984366</v>
      </c>
      <c r="ET97" s="198">
        <f t="shared" si="648"/>
        <v>15409548</v>
      </c>
      <c r="EU97" s="198">
        <f t="shared" si="648"/>
        <v>6897156</v>
      </c>
      <c r="EV97" s="198">
        <f t="shared" si="648"/>
        <v>139316508</v>
      </c>
      <c r="EW97" s="198">
        <f t="shared" si="648"/>
        <v>33996080</v>
      </c>
      <c r="EX97" s="198">
        <f t="shared" si="648"/>
        <v>20614612</v>
      </c>
      <c r="EY97" s="198">
        <f t="shared" si="648"/>
        <v>24499500</v>
      </c>
      <c r="EZ97" s="198">
        <f t="shared" si="648"/>
        <v>19055464</v>
      </c>
      <c r="FA97" s="198">
        <f t="shared" si="648"/>
        <v>260838</v>
      </c>
      <c r="FB97" s="198">
        <f t="shared" si="649"/>
        <v>0</v>
      </c>
      <c r="FC97" s="198">
        <f t="shared" si="649"/>
        <v>271880</v>
      </c>
      <c r="FD97" s="198">
        <f t="shared" si="649"/>
        <v>0</v>
      </c>
      <c r="FE97" s="198">
        <f t="shared" si="649"/>
        <v>0</v>
      </c>
      <c r="FF97" s="198">
        <f t="shared" si="649"/>
        <v>0</v>
      </c>
      <c r="FG97" s="198">
        <f t="shared" si="649"/>
        <v>0</v>
      </c>
      <c r="FH97" s="191"/>
      <c r="FI97" s="256"/>
      <c r="FJ97" s="256"/>
      <c r="FK97" s="256"/>
      <c r="FL97" s="256"/>
      <c r="FM97" s="256"/>
    </row>
    <row r="98" spans="1:169" s="257" customFormat="1" x14ac:dyDescent="0.2">
      <c r="A98" s="342"/>
      <c r="H98" s="201"/>
      <c r="I98" s="201"/>
      <c r="J98" s="201"/>
      <c r="K98" s="201"/>
      <c r="L98" s="201"/>
      <c r="M98" s="201"/>
      <c r="N98" s="201"/>
      <c r="O98" s="201"/>
      <c r="P98" s="201" t="s">
        <v>717</v>
      </c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2"/>
      <c r="EC98" s="201"/>
      <c r="ED98" s="201"/>
      <c r="EE98" s="201"/>
      <c r="EF98" s="189"/>
      <c r="EG98" s="195"/>
      <c r="EH98" s="190"/>
      <c r="EI98" s="190"/>
      <c r="EJ98" s="190"/>
      <c r="EK98" s="190"/>
      <c r="EL98" s="190"/>
      <c r="EM98" s="190"/>
      <c r="EN98" s="190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7"/>
      <c r="FI98" s="256"/>
      <c r="FJ98" s="256"/>
      <c r="FK98" s="256"/>
      <c r="FL98" s="256"/>
      <c r="FM98" s="256"/>
    </row>
    <row r="99" spans="1:169" s="257" customFormat="1" x14ac:dyDescent="0.2">
      <c r="A99" s="272" t="str">
        <f>B99&amp;C99&amp;D99</f>
        <v>2017-18AUGUSTY60</v>
      </c>
      <c r="B99" s="273" t="s">
        <v>648</v>
      </c>
      <c r="C99" s="273" t="s">
        <v>649</v>
      </c>
      <c r="D99" s="343" t="str">
        <f>FK10</f>
        <v>Y60</v>
      </c>
      <c r="E99" s="343" t="str">
        <f>FM10</f>
        <v>Midlands</v>
      </c>
      <c r="F99" s="274" t="str">
        <f t="shared" si="267"/>
        <v>Y60</v>
      </c>
      <c r="G99" s="273"/>
      <c r="H99" s="204">
        <f t="shared" ref="H99:J128" si="775">SUMIFS(H$255:H$1524,$B$255:$B$1524,$B99,$C$255:$C$1524,$C99,$D$255:$D$1524,$D99)</f>
        <v>78197</v>
      </c>
      <c r="I99" s="204">
        <f t="shared" si="775"/>
        <v>65196</v>
      </c>
      <c r="J99" s="204">
        <f t="shared" si="775"/>
        <v>330364</v>
      </c>
      <c r="K99" s="198">
        <f t="shared" ref="K99:K126" si="776">IFERROR(ROUND(J99/I99,$H$1),"-")</f>
        <v>5</v>
      </c>
      <c r="L99" s="198">
        <f t="shared" ref="L99:L126" si="777">IFERROR(ROUND(EH99/I99,$H$1),"-")</f>
        <v>2</v>
      </c>
      <c r="M99" s="198">
        <f t="shared" ref="M99:M126" si="778">IFERROR(ROUND(EI99/I99,$H$1),"-")</f>
        <v>0</v>
      </c>
      <c r="N99" s="198">
        <f t="shared" ref="N99:N126" si="779">IFERROR(ROUND(EJ99/I99,$H$1),"-")</f>
        <v>37</v>
      </c>
      <c r="O99" s="198">
        <f t="shared" ref="O99:O126" si="780">IFERROR(ROUND(EK99/I99,$H$1),"-")</f>
        <v>105</v>
      </c>
      <c r="P99" s="198" t="s">
        <v>717</v>
      </c>
      <c r="Q99" s="204">
        <f t="shared" ref="Q99:Z108" si="781">SUMIFS(Q$255:Q$1524,$B$255:$B$1524,$B99,$C$255:$C$1524,$C99,$D$255:$D$1524,$D99)</f>
        <v>0</v>
      </c>
      <c r="R99" s="204">
        <f t="shared" si="781"/>
        <v>0</v>
      </c>
      <c r="S99" s="204">
        <f t="shared" si="781"/>
        <v>0</v>
      </c>
      <c r="T99" s="204">
        <f t="shared" si="781"/>
        <v>58813</v>
      </c>
      <c r="U99" s="204">
        <f t="shared" si="781"/>
        <v>4260</v>
      </c>
      <c r="V99" s="204">
        <f t="shared" si="781"/>
        <v>2750</v>
      </c>
      <c r="W99" s="204">
        <f t="shared" si="781"/>
        <v>30513</v>
      </c>
      <c r="X99" s="204">
        <f t="shared" si="781"/>
        <v>13988</v>
      </c>
      <c r="Y99" s="204">
        <f t="shared" si="781"/>
        <v>251</v>
      </c>
      <c r="Z99" s="204">
        <f t="shared" si="781"/>
        <v>2043438</v>
      </c>
      <c r="AA99" s="198">
        <f t="shared" ref="AA99:AA126" si="782">IFERROR(ROUND(Z99/U99,$H$1),"-")</f>
        <v>480</v>
      </c>
      <c r="AB99" s="198">
        <f t="shared" ref="AB99:AB126" si="783">IFERROR(ROUND(EL99/U99,$H$1),"-")</f>
        <v>845</v>
      </c>
      <c r="AC99" s="203">
        <f t="shared" ref="AC99:AC128" si="784">SUMIFS(AC$255:AC$1524,$B$255:$B$1524,$B99,$C$255:$C$1524,$C99,$D$255:$D$1524,$D99)</f>
        <v>3120718</v>
      </c>
      <c r="AD99" s="198">
        <f t="shared" ref="AD99:AD126" si="785">IFERROR(ROUND(AC99/V99,$H$1),"-")</f>
        <v>1135</v>
      </c>
      <c r="AE99" s="198">
        <f t="shared" ref="AE99:AE126" si="786">IFERROR(ROUND(EM99/V99,$H$1),"-")</f>
        <v>2607</v>
      </c>
      <c r="AF99" s="204">
        <f t="shared" ref="AF99:AF128" si="787">SUMIFS(AF$255:AF$1524,$B$255:$B$1524,$B99,$C$255:$C$1524,$C99,$D$255:$D$1524,$D99)</f>
        <v>42873166</v>
      </c>
      <c r="AG99" s="198">
        <f t="shared" ref="AG99:AG126" si="788">IFERROR(ROUND(AF99/W99,$H$1),"-")</f>
        <v>1405</v>
      </c>
      <c r="AH99" s="198">
        <f t="shared" ref="AH99:AH126" si="789">IFERROR(ROUND(EN99/W99,$H$1),"-")</f>
        <v>2986</v>
      </c>
      <c r="AI99" s="204">
        <f t="shared" ref="AI99:AI128" si="790">SUMIFS(AI$255:AI$1524,$B$255:$B$1524,$B99,$C$255:$C$1524,$C99,$D$255:$D$1524,$D99)</f>
        <v>51297861</v>
      </c>
      <c r="AJ99" s="198">
        <f t="shared" ref="AJ99:AJ126" si="791">IFERROR(ROUND(AI99/X99,$H$1),"-")</f>
        <v>3667</v>
      </c>
      <c r="AK99" s="198">
        <f t="shared" ref="AK99:AK126" si="792">IFERROR(ROUND(EO99/X99,$H$1),"-")</f>
        <v>8696</v>
      </c>
      <c r="AL99" s="204">
        <f t="shared" ref="AL99:AL128" si="793">SUMIFS(AL$255:AL$1524,$B$255:$B$1524,$B99,$C$255:$C$1524,$C99,$D$255:$D$1524,$D99)</f>
        <v>831404</v>
      </c>
      <c r="AM99" s="198">
        <f t="shared" ref="AM99:AM126" si="794">IFERROR(ROUND(AL99/Y99,$H$1),"-")</f>
        <v>3312</v>
      </c>
      <c r="AN99" s="198">
        <f t="shared" ref="AN99:AN126" si="795">IFERROR(ROUND(EP99/Y99,$H$1),"-")</f>
        <v>8303</v>
      </c>
      <c r="AO99" s="204">
        <f t="shared" ref="AO99:AX108" si="796">SUMIFS(AO$255:AO$1524,$B$255:$B$1524,$B99,$C$255:$C$1524,$C99,$D$255:$D$1524,$D99)</f>
        <v>6083</v>
      </c>
      <c r="AP99" s="204">
        <f t="shared" si="796"/>
        <v>0</v>
      </c>
      <c r="AQ99" s="204">
        <f t="shared" si="796"/>
        <v>2714</v>
      </c>
      <c r="AR99" s="204">
        <f t="shared" si="796"/>
        <v>7</v>
      </c>
      <c r="AS99" s="204">
        <f t="shared" si="796"/>
        <v>0</v>
      </c>
      <c r="AT99" s="204">
        <f t="shared" si="796"/>
        <v>3369</v>
      </c>
      <c r="AU99" s="204">
        <f t="shared" si="796"/>
        <v>13</v>
      </c>
      <c r="AV99" s="204">
        <f t="shared" si="796"/>
        <v>36658</v>
      </c>
      <c r="AW99" s="204">
        <f t="shared" si="796"/>
        <v>761</v>
      </c>
      <c r="AX99" s="204">
        <f t="shared" si="796"/>
        <v>15311</v>
      </c>
      <c r="AY99" s="204">
        <f t="shared" ref="AY99:BK108" si="797">SUMIFS(AY$255:AY$1524,$B$255:$B$1524,$B99,$C$255:$C$1524,$C99,$D$255:$D$1524,$D99)</f>
        <v>52730</v>
      </c>
      <c r="AZ99" s="204">
        <f t="shared" si="797"/>
        <v>7979</v>
      </c>
      <c r="BA99" s="204">
        <f t="shared" si="797"/>
        <v>6604</v>
      </c>
      <c r="BB99" s="204">
        <f t="shared" si="797"/>
        <v>5321</v>
      </c>
      <c r="BC99" s="204">
        <f t="shared" si="797"/>
        <v>4491</v>
      </c>
      <c r="BD99" s="204">
        <f t="shared" si="797"/>
        <v>38992</v>
      </c>
      <c r="BE99" s="204">
        <f t="shared" si="797"/>
        <v>34260</v>
      </c>
      <c r="BF99" s="204">
        <f t="shared" si="797"/>
        <v>18479</v>
      </c>
      <c r="BG99" s="204">
        <f t="shared" si="797"/>
        <v>14916</v>
      </c>
      <c r="BH99" s="204">
        <f t="shared" si="797"/>
        <v>316</v>
      </c>
      <c r="BI99" s="204">
        <f t="shared" si="797"/>
        <v>261</v>
      </c>
      <c r="BJ99" s="204">
        <f t="shared" si="797"/>
        <v>0</v>
      </c>
      <c r="BK99" s="204">
        <f t="shared" si="797"/>
        <v>0</v>
      </c>
      <c r="BL99" s="198" t="str">
        <f t="shared" ref="BL99:BL126" si="798">IFERROR(ROUND(BK99/BJ99,$H$1),"-")</f>
        <v>-</v>
      </c>
      <c r="BM99" s="198" t="str">
        <f t="shared" ref="BM99:BM126" si="799">IFERROR(ROUND(EQ99/BJ99,$H$1),"-")</f>
        <v>-</v>
      </c>
      <c r="BN99" s="204">
        <f t="shared" ref="BN99:BO128" si="800">SUMIFS(BN$255:BN$1524,$B$255:$B$1524,$B99,$C$255:$C$1524,$C99,$D$255:$D$1524,$D99)</f>
        <v>0</v>
      </c>
      <c r="BO99" s="204">
        <f t="shared" si="800"/>
        <v>0</v>
      </c>
      <c r="BP99" s="198" t="str">
        <f t="shared" ref="BP99:BP126" si="801">IFERROR(ROUND(BO99/BN99,$H$1),"-")</f>
        <v>-</v>
      </c>
      <c r="BQ99" s="204" t="str">
        <f t="shared" ref="BQ99:BQ126" si="802">IFERROR(ROUND(ER99/BN99,$H$1),"-")</f>
        <v>-</v>
      </c>
      <c r="BR99" s="204">
        <f t="shared" ref="BR99:BS128" si="803">SUMIFS(BR$255:BR$1524,$B$255:$B$1524,$B99,$C$255:$C$1524,$C99,$D$255:$D$1524,$D99)</f>
        <v>0</v>
      </c>
      <c r="BS99" s="204">
        <f t="shared" si="803"/>
        <v>0</v>
      </c>
      <c r="BT99" s="198" t="str">
        <f t="shared" ref="BT99:BT126" si="804">IFERROR(ROUND(BS99/BR99,$H$1),"-")</f>
        <v>-</v>
      </c>
      <c r="BU99" s="204" t="str">
        <f t="shared" ref="BU99:BU126" si="805">IFERROR(ROUND(ES99/BR99,$H$1),"-")</f>
        <v>-</v>
      </c>
      <c r="BV99" s="204">
        <f t="shared" ref="BV99:BW128" si="806">SUMIFS(BV$255:BV$1524,$B$255:$B$1524,$B99,$C$255:$C$1524,$C99,$D$255:$D$1524,$D99)</f>
        <v>0</v>
      </c>
      <c r="BW99" s="204">
        <f t="shared" si="806"/>
        <v>0</v>
      </c>
      <c r="BX99" s="198" t="str">
        <f t="shared" ref="BX99:BX126" si="807">IFERROR(ROUND(BW99/BV99,$H$1),"-")</f>
        <v>-</v>
      </c>
      <c r="BY99" s="204" t="str">
        <f t="shared" ref="BY99:BY126" si="808">IFERROR(ROUND(ET99/BV99,$H$1),"-")</f>
        <v>-</v>
      </c>
      <c r="BZ99" s="204">
        <f t="shared" ref="BZ99:CA128" si="809">SUMIFS(BZ$255:BZ$1524,$B$255:$B$1524,$B99,$C$255:$C$1524,$C99,$D$255:$D$1524,$D99)</f>
        <v>0</v>
      </c>
      <c r="CA99" s="204">
        <f t="shared" si="809"/>
        <v>0</v>
      </c>
      <c r="CB99" s="198" t="str">
        <f t="shared" ref="CB99:CB126" si="810">IFERROR(ROUND(CA99/BZ99,$H$1),"-")</f>
        <v>-</v>
      </c>
      <c r="CC99" s="204" t="str">
        <f t="shared" ref="CC99:CC126" si="811">IFERROR(ROUND(EU99/BZ99,$H$1),"-")</f>
        <v>-</v>
      </c>
      <c r="CD99" s="204">
        <f t="shared" ref="CD99:CE128" si="812">SUMIFS(CD$255:CD$1524,$B$255:$B$1524,$B99,$C$255:$C$1524,$C99,$D$255:$D$1524,$D99)</f>
        <v>0</v>
      </c>
      <c r="CE99" s="204">
        <f t="shared" si="812"/>
        <v>0</v>
      </c>
      <c r="CF99" s="198" t="str">
        <f t="shared" ref="CF99:CF126" si="813">IFERROR(ROUND(CE99/CD99,$H$1),"-")</f>
        <v>-</v>
      </c>
      <c r="CG99" s="204" t="str">
        <f t="shared" ref="CG99:CG126" si="814">IFERROR(ROUND(EV99/CD99,$H$1),"-")</f>
        <v>-</v>
      </c>
      <c r="CH99" s="204">
        <f t="shared" ref="CH99:CI128" si="815">SUMIFS(CH$255:CH$1524,$B$255:$B$1524,$B99,$C$255:$C$1524,$C99,$D$255:$D$1524,$D99)</f>
        <v>0</v>
      </c>
      <c r="CI99" s="204">
        <f t="shared" si="815"/>
        <v>0</v>
      </c>
      <c r="CJ99" s="198" t="str">
        <f t="shared" ref="CJ99:CJ126" si="816">IFERROR(ROUND(CI99/CH99,$H$1),"-")</f>
        <v>-</v>
      </c>
      <c r="CK99" s="204" t="str">
        <f t="shared" ref="CK99:CK126" si="817">IFERROR(ROUND(EW99/CH99,$H$1),"-")</f>
        <v>-</v>
      </c>
      <c r="CL99" s="204">
        <f t="shared" ref="CL99:CM128" si="818">SUMIFS(CL$255:CL$1524,$B$255:$B$1524,$B99,$C$255:$C$1524,$C99,$D$255:$D$1524,$D99)</f>
        <v>0</v>
      </c>
      <c r="CM99" s="204">
        <f t="shared" si="818"/>
        <v>0</v>
      </c>
      <c r="CN99" s="198" t="str">
        <f t="shared" ref="CN99:CN126" si="819">IFERROR(ROUND(CM99/CL99,$H$1),"-")</f>
        <v>-</v>
      </c>
      <c r="CO99" s="204" t="str">
        <f t="shared" ref="CO99:CO126" si="820">IFERROR(ROUND(EX99/CL99,$H$1),"-")</f>
        <v>-</v>
      </c>
      <c r="CP99" s="204">
        <f t="shared" ref="CP99:CQ128" si="821">SUMIFS(CP$255:CP$1524,$B$255:$B$1524,$B99,$C$255:$C$1524,$C99,$D$255:$D$1524,$D99)</f>
        <v>0</v>
      </c>
      <c r="CQ99" s="204">
        <f t="shared" si="821"/>
        <v>0</v>
      </c>
      <c r="CR99" s="198" t="str">
        <f t="shared" ref="CR99:CR126" si="822">IFERROR(ROUND(CQ99/CP99,$H$1),"-")</f>
        <v>-</v>
      </c>
      <c r="CS99" s="204" t="str">
        <f t="shared" ref="CS99:CS126" si="823">IFERROR(ROUND(EY99/CP99,$H$1),"-")</f>
        <v>-</v>
      </c>
      <c r="CT99" s="204">
        <f t="shared" ref="CT99:CU128" si="824">SUMIFS(CT$255:CT$1524,$B$255:$B$1524,$B99,$C$255:$C$1524,$C99,$D$255:$D$1524,$D99)</f>
        <v>0</v>
      </c>
      <c r="CU99" s="204">
        <f t="shared" si="824"/>
        <v>0</v>
      </c>
      <c r="CV99" s="198" t="str">
        <f t="shared" ref="CV99:CV126" si="825">IFERROR(ROUND(CU99/CT99,$H$1),"-")</f>
        <v>-</v>
      </c>
      <c r="CW99" s="204" t="str">
        <f t="shared" ref="CW99:CW126" si="826">IFERROR(ROUND(EZ99/CT99,$H$1),"-")</f>
        <v>-</v>
      </c>
      <c r="CX99" s="204">
        <f t="shared" ref="CX99:CY128" si="827">SUMIFS(CX$255:CX$1524,$B$255:$B$1524,$B99,$C$255:$C$1524,$C99,$D$255:$D$1524,$D99)</f>
        <v>0</v>
      </c>
      <c r="CY99" s="204">
        <f t="shared" si="827"/>
        <v>0</v>
      </c>
      <c r="CZ99" s="198" t="str">
        <f t="shared" ref="CZ99:CZ126" si="828">IFERROR(ROUND(CY99/CX99,$H$1),"-")</f>
        <v>-</v>
      </c>
      <c r="DA99" s="198" t="str">
        <f t="shared" ref="DA99:DA126" si="829">IFERROR(ROUND(FB99/CX99,$H$1),"-")</f>
        <v>-</v>
      </c>
      <c r="DB99" s="204">
        <f t="shared" ref="DB99:DC128" si="830">SUMIFS(DB$255:DB$1524,$B$255:$B$1524,$B99,$C$255:$C$1524,$C99,$D$255:$D$1524,$D99)</f>
        <v>0</v>
      </c>
      <c r="DC99" s="204">
        <f t="shared" si="830"/>
        <v>0</v>
      </c>
      <c r="DD99" s="198" t="str">
        <f t="shared" ref="DD99:DD126" si="831">IFERROR(ROUND(DC99/DB99,$H$1),"-")</f>
        <v>-</v>
      </c>
      <c r="DE99" s="198" t="str">
        <f t="shared" ref="DE99:DE126" si="832">IFERROR(ROUND(FC99/DB99,$H$1),"-")</f>
        <v>-</v>
      </c>
      <c r="DF99" s="204">
        <f t="shared" ref="DF99:DG128" si="833">SUMIFS(DF$255:DF$1524,$B$255:$B$1524,$B99,$C$255:$C$1524,$C99,$D$255:$D$1524,$D99)</f>
        <v>0</v>
      </c>
      <c r="DG99" s="204">
        <f t="shared" si="833"/>
        <v>0</v>
      </c>
      <c r="DH99" s="198" t="str">
        <f t="shared" ref="DH99:DH126" si="834">IFERROR(ROUND(DG99/DF99,$H$1),"-")</f>
        <v>-</v>
      </c>
      <c r="DI99" s="198" t="str">
        <f t="shared" ref="DI99:DI126" si="835">IFERROR(ROUND(FA99/DF99,$H$1),"-")</f>
        <v>-</v>
      </c>
      <c r="DJ99" s="204">
        <f t="shared" ref="DJ99:DP108" si="836">SUMIFS(DJ$255:DJ$1524,$B$255:$B$1524,$B99,$C$255:$C$1524,$C99,$D$255:$D$1524,$D99)</f>
        <v>0</v>
      </c>
      <c r="DK99" s="204">
        <f t="shared" si="836"/>
        <v>0</v>
      </c>
      <c r="DL99" s="204">
        <f t="shared" si="836"/>
        <v>950</v>
      </c>
      <c r="DM99" s="204">
        <f t="shared" si="836"/>
        <v>1061</v>
      </c>
      <c r="DN99" s="204">
        <f t="shared" si="836"/>
        <v>8</v>
      </c>
      <c r="DO99" s="204">
        <f t="shared" si="836"/>
        <v>1699</v>
      </c>
      <c r="DP99" s="204">
        <f t="shared" si="836"/>
        <v>5110633</v>
      </c>
      <c r="DQ99" s="198">
        <f t="shared" ref="DQ99:DQ124" si="837">IFERROR(ROUND(DP99/DL99,$H$1),"-")</f>
        <v>5380</v>
      </c>
      <c r="DR99" s="198">
        <f t="shared" ref="DR99:DR124" si="838">IFERROR(ROUND(FD99/DL99,$H$1),"-")</f>
        <v>10208</v>
      </c>
      <c r="DS99" s="204">
        <f t="shared" ref="DS99:DS124" si="839">SUMIFS(DS$255:DS$1524,$B$255:$B$1524,$B99,$C$255:$C$1524,$C99,$D$255:$D$1524,$D99)</f>
        <v>8059250</v>
      </c>
      <c r="DT99" s="198">
        <f t="shared" ref="DT99:DT124" si="840">IFERROR(ROUND(DS99/DM99,$H$1),"-")</f>
        <v>7596</v>
      </c>
      <c r="DU99" s="198">
        <f t="shared" ref="DU99:DU124" si="841">IFERROR(ROUND(FE99/DM99,$H$1),"-")</f>
        <v>13348</v>
      </c>
      <c r="DV99" s="204">
        <f t="shared" ref="DV99:DV124" si="842">SUMIFS(DV$255:DV$1524,$B$255:$B$1524,$B99,$C$255:$C$1524,$C99,$D$255:$D$1524,$D99)</f>
        <v>91873</v>
      </c>
      <c r="DW99" s="198">
        <f t="shared" ref="DW99:DW124" si="843">IFERROR(ROUND(DV99/DN99,$H$1),"-")</f>
        <v>11484</v>
      </c>
      <c r="DX99" s="198">
        <f t="shared" ref="DX99:DX124" si="844">IFERROR(ROUND(FF99/DN99,$H$1),"-")</f>
        <v>14577</v>
      </c>
      <c r="DY99" s="204">
        <f t="shared" ref="DY99:DY124" si="845">SUMIFS(DY$255:DY$1524,$B$255:$B$1524,$B99,$C$255:$C$1524,$C99,$D$255:$D$1524,$D99)</f>
        <v>20475613</v>
      </c>
      <c r="DZ99" s="198">
        <f t="shared" ref="DZ99:DZ124" si="846">IFERROR(ROUND(DY99/DO99,$H$1),"-")</f>
        <v>12052</v>
      </c>
      <c r="EA99" s="198">
        <f t="shared" ref="EA99:EA124" si="847">IFERROR(ROUND(FG99/DO99,$H$1),"-")</f>
        <v>21964</v>
      </c>
      <c r="EB99" s="202"/>
      <c r="EC99" s="204">
        <f t="shared" ref="EC99:EC125" si="848">MONTH(1&amp;C99)</f>
        <v>8</v>
      </c>
      <c r="ED99" s="199">
        <f>LEFT($B99,4)+IF(EC99&lt;4,1,0)</f>
        <v>2017</v>
      </c>
      <c r="EE99" s="200">
        <f>DATE($ED99,$EC99,1)</f>
        <v>42948</v>
      </c>
      <c r="EF99" s="196">
        <f>DAY(DATE($ED99,$EC99+1,1)-1)</f>
        <v>31</v>
      </c>
      <c r="EG99" s="195"/>
      <c r="EH99" s="204">
        <f t="shared" ref="EH99:EQ108" si="849">SUMIFS(EH$255:EH$1524,$B$255:$B$1524,$B99,$C$255:$C$1524,$C99,$D$255:$D$1524,$D99)</f>
        <v>130392</v>
      </c>
      <c r="EI99" s="204">
        <f t="shared" si="849"/>
        <v>0</v>
      </c>
      <c r="EJ99" s="204">
        <f t="shared" si="849"/>
        <v>2412252</v>
      </c>
      <c r="EK99" s="204">
        <f t="shared" si="849"/>
        <v>6845580</v>
      </c>
      <c r="EL99" s="204">
        <f t="shared" si="849"/>
        <v>3599700</v>
      </c>
      <c r="EM99" s="204">
        <f t="shared" si="849"/>
        <v>7169250</v>
      </c>
      <c r="EN99" s="204">
        <f t="shared" si="849"/>
        <v>91111818</v>
      </c>
      <c r="EO99" s="204">
        <f t="shared" si="849"/>
        <v>121639648</v>
      </c>
      <c r="EP99" s="204">
        <f t="shared" si="849"/>
        <v>2084053</v>
      </c>
      <c r="EQ99" s="204">
        <f t="shared" si="849"/>
        <v>0</v>
      </c>
      <c r="ER99" s="204">
        <f t="shared" ref="ER99:FA108" si="850">SUMIFS(ER$255:ER$1524,$B$255:$B$1524,$B99,$C$255:$C$1524,$C99,$D$255:$D$1524,$D99)</f>
        <v>0</v>
      </c>
      <c r="ES99" s="204">
        <f t="shared" si="850"/>
        <v>0</v>
      </c>
      <c r="ET99" s="204">
        <f t="shared" si="850"/>
        <v>0</v>
      </c>
      <c r="EU99" s="204">
        <f t="shared" si="850"/>
        <v>0</v>
      </c>
      <c r="EV99" s="204">
        <f t="shared" si="850"/>
        <v>0</v>
      </c>
      <c r="EW99" s="204">
        <f t="shared" si="850"/>
        <v>0</v>
      </c>
      <c r="EX99" s="204">
        <f t="shared" si="850"/>
        <v>0</v>
      </c>
      <c r="EY99" s="204">
        <f t="shared" si="850"/>
        <v>0</v>
      </c>
      <c r="EZ99" s="204">
        <f t="shared" si="850"/>
        <v>0</v>
      </c>
      <c r="FA99" s="204">
        <f t="shared" si="850"/>
        <v>0</v>
      </c>
      <c r="FB99" s="204">
        <f t="shared" ref="FB99:FG108" si="851">SUMIFS(FB$255:FB$1524,$B$255:$B$1524,$B99,$C$255:$C$1524,$C99,$D$255:$D$1524,$D99)</f>
        <v>0</v>
      </c>
      <c r="FC99" s="204">
        <f t="shared" si="851"/>
        <v>0</v>
      </c>
      <c r="FD99" s="204">
        <f t="shared" si="851"/>
        <v>9697600</v>
      </c>
      <c r="FE99" s="204">
        <f t="shared" si="851"/>
        <v>14162228</v>
      </c>
      <c r="FF99" s="204">
        <f t="shared" si="851"/>
        <v>116616</v>
      </c>
      <c r="FG99" s="204">
        <f t="shared" si="851"/>
        <v>37316836</v>
      </c>
      <c r="FH99" s="191"/>
      <c r="FI99" s="256"/>
      <c r="FJ99" s="256"/>
      <c r="FK99" s="256"/>
      <c r="FL99" s="256"/>
      <c r="FM99" s="256"/>
    </row>
    <row r="100" spans="1:169" s="257" customFormat="1" x14ac:dyDescent="0.2">
      <c r="A100" s="263" t="str">
        <f t="shared" ref="A100:A104" si="852">B100&amp;C100&amp;D100</f>
        <v>2017-18SEPTEMBERY60</v>
      </c>
      <c r="B100" s="257" t="str">
        <f t="shared" ref="B100:B111" si="853">IF($C100="April",LEFT($B99,4)+1&amp;"-"&amp;RIGHT($B99,2)+1,$B99)</f>
        <v>2017-18</v>
      </c>
      <c r="C100" s="257" t="s">
        <v>673</v>
      </c>
      <c r="D100" s="264" t="str">
        <f>D99</f>
        <v>Y60</v>
      </c>
      <c r="E100" s="264" t="str">
        <f>E99</f>
        <v>Midlands</v>
      </c>
      <c r="F100" s="264" t="str">
        <f t="shared" si="267"/>
        <v>Y60</v>
      </c>
      <c r="H100" s="198">
        <f t="shared" si="775"/>
        <v>165170</v>
      </c>
      <c r="I100" s="198">
        <f t="shared" si="775"/>
        <v>128296</v>
      </c>
      <c r="J100" s="198">
        <f t="shared" si="775"/>
        <v>444624</v>
      </c>
      <c r="K100" s="198">
        <f t="shared" si="776"/>
        <v>3</v>
      </c>
      <c r="L100" s="198">
        <f t="shared" si="777"/>
        <v>2</v>
      </c>
      <c r="M100" s="198">
        <f t="shared" si="778"/>
        <v>0</v>
      </c>
      <c r="N100" s="198">
        <f t="shared" si="779"/>
        <v>19</v>
      </c>
      <c r="O100" s="198">
        <f t="shared" si="780"/>
        <v>60</v>
      </c>
      <c r="P100" s="198" t="s">
        <v>717</v>
      </c>
      <c r="Q100" s="198">
        <f t="shared" si="781"/>
        <v>0</v>
      </c>
      <c r="R100" s="198">
        <f t="shared" si="781"/>
        <v>0</v>
      </c>
      <c r="S100" s="198">
        <f t="shared" si="781"/>
        <v>0</v>
      </c>
      <c r="T100" s="198">
        <f t="shared" si="781"/>
        <v>124303</v>
      </c>
      <c r="U100" s="198">
        <f t="shared" si="781"/>
        <v>9506</v>
      </c>
      <c r="V100" s="198">
        <f t="shared" si="781"/>
        <v>6296</v>
      </c>
      <c r="W100" s="198">
        <f t="shared" si="781"/>
        <v>59072</v>
      </c>
      <c r="X100" s="198">
        <f t="shared" si="781"/>
        <v>39779</v>
      </c>
      <c r="Y100" s="198">
        <f t="shared" si="781"/>
        <v>1979</v>
      </c>
      <c r="Z100" s="198">
        <f t="shared" si="781"/>
        <v>4303301</v>
      </c>
      <c r="AA100" s="198">
        <f t="shared" si="782"/>
        <v>453</v>
      </c>
      <c r="AB100" s="198">
        <f t="shared" si="783"/>
        <v>797</v>
      </c>
      <c r="AC100" s="198">
        <f t="shared" si="784"/>
        <v>5217148</v>
      </c>
      <c r="AD100" s="198">
        <f t="shared" si="785"/>
        <v>829</v>
      </c>
      <c r="AE100" s="198">
        <f t="shared" si="786"/>
        <v>1796</v>
      </c>
      <c r="AF100" s="198">
        <f t="shared" si="787"/>
        <v>70319089</v>
      </c>
      <c r="AG100" s="198">
        <f t="shared" si="788"/>
        <v>1190</v>
      </c>
      <c r="AH100" s="198">
        <f t="shared" si="789"/>
        <v>2415</v>
      </c>
      <c r="AI100" s="198">
        <f t="shared" si="790"/>
        <v>113522600</v>
      </c>
      <c r="AJ100" s="198">
        <f t="shared" si="791"/>
        <v>2854</v>
      </c>
      <c r="AK100" s="198">
        <f t="shared" si="792"/>
        <v>6706</v>
      </c>
      <c r="AL100" s="198">
        <f t="shared" si="793"/>
        <v>7002002</v>
      </c>
      <c r="AM100" s="198">
        <f t="shared" si="794"/>
        <v>3538</v>
      </c>
      <c r="AN100" s="198">
        <f t="shared" si="795"/>
        <v>9093</v>
      </c>
      <c r="AO100" s="198">
        <f t="shared" si="796"/>
        <v>8424</v>
      </c>
      <c r="AP100" s="198">
        <f t="shared" si="796"/>
        <v>423</v>
      </c>
      <c r="AQ100" s="198">
        <f t="shared" si="796"/>
        <v>2412</v>
      </c>
      <c r="AR100" s="198">
        <f t="shared" si="796"/>
        <v>112</v>
      </c>
      <c r="AS100" s="198">
        <f t="shared" si="796"/>
        <v>426</v>
      </c>
      <c r="AT100" s="198">
        <f t="shared" si="796"/>
        <v>5163</v>
      </c>
      <c r="AU100" s="198">
        <f t="shared" si="796"/>
        <v>1359</v>
      </c>
      <c r="AV100" s="198">
        <f t="shared" si="796"/>
        <v>74372</v>
      </c>
      <c r="AW100" s="198">
        <f t="shared" si="796"/>
        <v>3169</v>
      </c>
      <c r="AX100" s="198">
        <f t="shared" si="796"/>
        <v>38338</v>
      </c>
      <c r="AY100" s="198">
        <f t="shared" si="797"/>
        <v>115879</v>
      </c>
      <c r="AZ100" s="198">
        <f t="shared" si="797"/>
        <v>17371</v>
      </c>
      <c r="BA100" s="198">
        <f t="shared" si="797"/>
        <v>13670</v>
      </c>
      <c r="BB100" s="198">
        <f t="shared" si="797"/>
        <v>11581</v>
      </c>
      <c r="BC100" s="198">
        <f t="shared" si="797"/>
        <v>9290</v>
      </c>
      <c r="BD100" s="198">
        <f t="shared" si="797"/>
        <v>76339</v>
      </c>
      <c r="BE100" s="198">
        <f t="shared" si="797"/>
        <v>64992</v>
      </c>
      <c r="BF100" s="198">
        <f t="shared" si="797"/>
        <v>62743</v>
      </c>
      <c r="BG100" s="198">
        <f t="shared" si="797"/>
        <v>42304</v>
      </c>
      <c r="BH100" s="198">
        <f t="shared" si="797"/>
        <v>4140</v>
      </c>
      <c r="BI100" s="198">
        <f t="shared" si="797"/>
        <v>2106</v>
      </c>
      <c r="BJ100" s="198">
        <f t="shared" si="797"/>
        <v>0</v>
      </c>
      <c r="BK100" s="198">
        <f t="shared" si="797"/>
        <v>0</v>
      </c>
      <c r="BL100" s="198" t="str">
        <f t="shared" si="798"/>
        <v>-</v>
      </c>
      <c r="BM100" s="198" t="str">
        <f t="shared" si="799"/>
        <v>-</v>
      </c>
      <c r="BN100" s="198">
        <f t="shared" si="800"/>
        <v>0</v>
      </c>
      <c r="BO100" s="198">
        <f t="shared" si="800"/>
        <v>0</v>
      </c>
      <c r="BP100" s="198" t="str">
        <f t="shared" si="801"/>
        <v>-</v>
      </c>
      <c r="BQ100" s="198" t="str">
        <f t="shared" si="802"/>
        <v>-</v>
      </c>
      <c r="BR100" s="198">
        <f t="shared" si="803"/>
        <v>0</v>
      </c>
      <c r="BS100" s="198">
        <f t="shared" si="803"/>
        <v>0</v>
      </c>
      <c r="BT100" s="198" t="str">
        <f t="shared" si="804"/>
        <v>-</v>
      </c>
      <c r="BU100" s="198" t="str">
        <f t="shared" si="805"/>
        <v>-</v>
      </c>
      <c r="BV100" s="198">
        <f t="shared" si="806"/>
        <v>0</v>
      </c>
      <c r="BW100" s="198">
        <f t="shared" si="806"/>
        <v>0</v>
      </c>
      <c r="BX100" s="198" t="str">
        <f t="shared" si="807"/>
        <v>-</v>
      </c>
      <c r="BY100" s="198" t="str">
        <f t="shared" si="808"/>
        <v>-</v>
      </c>
      <c r="BZ100" s="198">
        <f t="shared" si="809"/>
        <v>0</v>
      </c>
      <c r="CA100" s="198">
        <f t="shared" si="809"/>
        <v>0</v>
      </c>
      <c r="CB100" s="198" t="str">
        <f t="shared" si="810"/>
        <v>-</v>
      </c>
      <c r="CC100" s="198" t="str">
        <f t="shared" si="811"/>
        <v>-</v>
      </c>
      <c r="CD100" s="198">
        <f t="shared" si="812"/>
        <v>0</v>
      </c>
      <c r="CE100" s="198">
        <f t="shared" si="812"/>
        <v>0</v>
      </c>
      <c r="CF100" s="198" t="str">
        <f t="shared" si="813"/>
        <v>-</v>
      </c>
      <c r="CG100" s="198" t="str">
        <f t="shared" si="814"/>
        <v>-</v>
      </c>
      <c r="CH100" s="198">
        <f t="shared" si="815"/>
        <v>0</v>
      </c>
      <c r="CI100" s="198">
        <f t="shared" si="815"/>
        <v>0</v>
      </c>
      <c r="CJ100" s="198" t="str">
        <f t="shared" si="816"/>
        <v>-</v>
      </c>
      <c r="CK100" s="198" t="str">
        <f t="shared" si="817"/>
        <v>-</v>
      </c>
      <c r="CL100" s="198">
        <f t="shared" si="818"/>
        <v>0</v>
      </c>
      <c r="CM100" s="198">
        <f t="shared" si="818"/>
        <v>0</v>
      </c>
      <c r="CN100" s="198" t="str">
        <f t="shared" si="819"/>
        <v>-</v>
      </c>
      <c r="CO100" s="198" t="str">
        <f t="shared" si="820"/>
        <v>-</v>
      </c>
      <c r="CP100" s="198">
        <f t="shared" si="821"/>
        <v>0</v>
      </c>
      <c r="CQ100" s="198">
        <f t="shared" si="821"/>
        <v>0</v>
      </c>
      <c r="CR100" s="198" t="str">
        <f t="shared" si="822"/>
        <v>-</v>
      </c>
      <c r="CS100" s="198" t="str">
        <f t="shared" si="823"/>
        <v>-</v>
      </c>
      <c r="CT100" s="198">
        <f t="shared" si="824"/>
        <v>0</v>
      </c>
      <c r="CU100" s="198">
        <f t="shared" si="824"/>
        <v>0</v>
      </c>
      <c r="CV100" s="198" t="str">
        <f t="shared" si="825"/>
        <v>-</v>
      </c>
      <c r="CW100" s="198" t="str">
        <f t="shared" si="826"/>
        <v>-</v>
      </c>
      <c r="CX100" s="198">
        <f t="shared" si="827"/>
        <v>0</v>
      </c>
      <c r="CY100" s="198">
        <f t="shared" si="827"/>
        <v>0</v>
      </c>
      <c r="CZ100" s="198" t="str">
        <f t="shared" si="828"/>
        <v>-</v>
      </c>
      <c r="DA100" s="198" t="str">
        <f t="shared" si="829"/>
        <v>-</v>
      </c>
      <c r="DB100" s="198">
        <f t="shared" si="830"/>
        <v>3810</v>
      </c>
      <c r="DC100" s="198">
        <f t="shared" si="830"/>
        <v>213928</v>
      </c>
      <c r="DD100" s="198">
        <f t="shared" si="831"/>
        <v>56</v>
      </c>
      <c r="DE100" s="198">
        <f t="shared" si="832"/>
        <v>74</v>
      </c>
      <c r="DF100" s="198">
        <f t="shared" si="833"/>
        <v>0</v>
      </c>
      <c r="DG100" s="198">
        <f t="shared" si="833"/>
        <v>0</v>
      </c>
      <c r="DH100" s="198" t="str">
        <f t="shared" si="834"/>
        <v>-</v>
      </c>
      <c r="DI100" s="198" t="str">
        <f t="shared" si="835"/>
        <v>-</v>
      </c>
      <c r="DJ100" s="198">
        <f t="shared" si="836"/>
        <v>0</v>
      </c>
      <c r="DK100" s="198">
        <f t="shared" si="836"/>
        <v>198</v>
      </c>
      <c r="DL100" s="198">
        <f t="shared" si="836"/>
        <v>626</v>
      </c>
      <c r="DM100" s="198">
        <f t="shared" si="836"/>
        <v>1732</v>
      </c>
      <c r="DN100" s="198">
        <f t="shared" si="836"/>
        <v>4</v>
      </c>
      <c r="DO100" s="198">
        <f t="shared" si="836"/>
        <v>2983</v>
      </c>
      <c r="DP100" s="198">
        <f t="shared" si="836"/>
        <v>4131250</v>
      </c>
      <c r="DQ100" s="198">
        <f t="shared" si="837"/>
        <v>6599</v>
      </c>
      <c r="DR100" s="198">
        <f t="shared" si="838"/>
        <v>12191</v>
      </c>
      <c r="DS100" s="198">
        <f t="shared" si="839"/>
        <v>11911657</v>
      </c>
      <c r="DT100" s="198">
        <f t="shared" si="840"/>
        <v>6877</v>
      </c>
      <c r="DU100" s="198">
        <f t="shared" si="841"/>
        <v>14036</v>
      </c>
      <c r="DV100" s="198">
        <f t="shared" si="842"/>
        <v>26457</v>
      </c>
      <c r="DW100" s="198">
        <f t="shared" si="843"/>
        <v>6614</v>
      </c>
      <c r="DX100" s="198">
        <f t="shared" si="844"/>
        <v>15747</v>
      </c>
      <c r="DY100" s="198">
        <f t="shared" si="845"/>
        <v>35602826</v>
      </c>
      <c r="DZ100" s="198">
        <f t="shared" si="846"/>
        <v>11935</v>
      </c>
      <c r="EA100" s="198">
        <f t="shared" si="847"/>
        <v>23056</v>
      </c>
      <c r="EB100" s="202"/>
      <c r="EC100" s="198">
        <f t="shared" si="848"/>
        <v>9</v>
      </c>
      <c r="ED100" s="199">
        <f t="shared" ref="ED100:ED109" si="854">LEFT($B100,4)+IF(EC100&lt;4,1,0)</f>
        <v>2017</v>
      </c>
      <c r="EE100" s="200">
        <f t="shared" ref="EE100:EE109" si="855">DATE(LEFT($B100,4)+IF(EC100&lt;4,1,0),EC100,1)</f>
        <v>42979</v>
      </c>
      <c r="EF100" s="196">
        <f t="shared" ref="EF100:EF125" si="856">DAY(DATE(LEFT($B100,4)+IF(EC100&lt;4,1,0),$EC100+1,1)-1)</f>
        <v>30</v>
      </c>
      <c r="EG100" s="195"/>
      <c r="EH100" s="198">
        <f t="shared" si="849"/>
        <v>195744</v>
      </c>
      <c r="EI100" s="198">
        <f t="shared" si="849"/>
        <v>0</v>
      </c>
      <c r="EJ100" s="198">
        <f t="shared" si="849"/>
        <v>2450824</v>
      </c>
      <c r="EK100" s="198">
        <f t="shared" si="849"/>
        <v>7661864</v>
      </c>
      <c r="EL100" s="198">
        <f t="shared" si="849"/>
        <v>7576170</v>
      </c>
      <c r="EM100" s="198">
        <f t="shared" si="849"/>
        <v>11306872</v>
      </c>
      <c r="EN100" s="198">
        <f t="shared" si="849"/>
        <v>142639952</v>
      </c>
      <c r="EO100" s="198">
        <f t="shared" si="849"/>
        <v>266756773</v>
      </c>
      <c r="EP100" s="198">
        <f t="shared" si="849"/>
        <v>17994571</v>
      </c>
      <c r="EQ100" s="198">
        <f t="shared" si="849"/>
        <v>0</v>
      </c>
      <c r="ER100" s="198">
        <f t="shared" si="850"/>
        <v>0</v>
      </c>
      <c r="ES100" s="198">
        <f t="shared" si="850"/>
        <v>0</v>
      </c>
      <c r="ET100" s="198">
        <f t="shared" si="850"/>
        <v>0</v>
      </c>
      <c r="EU100" s="198">
        <f t="shared" si="850"/>
        <v>0</v>
      </c>
      <c r="EV100" s="198">
        <f t="shared" si="850"/>
        <v>0</v>
      </c>
      <c r="EW100" s="198">
        <f t="shared" si="850"/>
        <v>0</v>
      </c>
      <c r="EX100" s="198">
        <f t="shared" si="850"/>
        <v>0</v>
      </c>
      <c r="EY100" s="198">
        <f t="shared" si="850"/>
        <v>0</v>
      </c>
      <c r="EZ100" s="198">
        <f t="shared" si="850"/>
        <v>0</v>
      </c>
      <c r="FA100" s="198">
        <f t="shared" si="850"/>
        <v>0</v>
      </c>
      <c r="FB100" s="198">
        <f t="shared" si="851"/>
        <v>0</v>
      </c>
      <c r="FC100" s="198">
        <f t="shared" si="851"/>
        <v>281940</v>
      </c>
      <c r="FD100" s="198">
        <f t="shared" si="851"/>
        <v>7631445</v>
      </c>
      <c r="FE100" s="198">
        <f t="shared" si="851"/>
        <v>24310478</v>
      </c>
      <c r="FF100" s="198">
        <f t="shared" si="851"/>
        <v>62988</v>
      </c>
      <c r="FG100" s="198">
        <f t="shared" si="851"/>
        <v>68776695</v>
      </c>
      <c r="FH100" s="191"/>
      <c r="FI100" s="256"/>
      <c r="FJ100" s="256"/>
      <c r="FK100" s="256"/>
      <c r="FL100" s="256"/>
      <c r="FM100" s="256"/>
    </row>
    <row r="101" spans="1:169" s="257" customFormat="1" x14ac:dyDescent="0.2">
      <c r="A101" s="263" t="str">
        <f t="shared" si="852"/>
        <v>2017-18OCTOBERY60</v>
      </c>
      <c r="B101" s="257" t="str">
        <f t="shared" si="853"/>
        <v>2017-18</v>
      </c>
      <c r="C101" s="257" t="s">
        <v>716</v>
      </c>
      <c r="D101" s="264" t="str">
        <f t="shared" ref="D101:E128" si="857">D100</f>
        <v>Y60</v>
      </c>
      <c r="E101" s="264" t="str">
        <f t="shared" si="857"/>
        <v>Midlands</v>
      </c>
      <c r="F101" s="264" t="str">
        <f t="shared" si="267"/>
        <v>Y60</v>
      </c>
      <c r="H101" s="198">
        <f t="shared" si="775"/>
        <v>191292</v>
      </c>
      <c r="I101" s="198">
        <f t="shared" si="775"/>
        <v>147129</v>
      </c>
      <c r="J101" s="198">
        <f t="shared" si="775"/>
        <v>496323</v>
      </c>
      <c r="K101" s="198">
        <f t="shared" si="776"/>
        <v>3</v>
      </c>
      <c r="L101" s="198">
        <f t="shared" si="777"/>
        <v>1</v>
      </c>
      <c r="M101" s="198">
        <f t="shared" si="778"/>
        <v>0</v>
      </c>
      <c r="N101" s="198">
        <f t="shared" si="779"/>
        <v>18</v>
      </c>
      <c r="O101" s="198">
        <f t="shared" si="780"/>
        <v>59</v>
      </c>
      <c r="P101" s="198" t="s">
        <v>717</v>
      </c>
      <c r="Q101" s="198">
        <f t="shared" si="781"/>
        <v>0</v>
      </c>
      <c r="R101" s="198">
        <f t="shared" si="781"/>
        <v>0</v>
      </c>
      <c r="S101" s="198">
        <f t="shared" si="781"/>
        <v>0</v>
      </c>
      <c r="T101" s="198">
        <f t="shared" si="781"/>
        <v>145503</v>
      </c>
      <c r="U101" s="198">
        <f t="shared" si="781"/>
        <v>11319</v>
      </c>
      <c r="V101" s="198">
        <f t="shared" si="781"/>
        <v>7436</v>
      </c>
      <c r="W101" s="198">
        <f t="shared" si="781"/>
        <v>69245</v>
      </c>
      <c r="X101" s="198">
        <f t="shared" si="781"/>
        <v>48574</v>
      </c>
      <c r="Y101" s="198">
        <f t="shared" si="781"/>
        <v>2567</v>
      </c>
      <c r="Z101" s="198">
        <f t="shared" si="781"/>
        <v>5014904</v>
      </c>
      <c r="AA101" s="198">
        <f t="shared" si="782"/>
        <v>443</v>
      </c>
      <c r="AB101" s="198">
        <f t="shared" si="783"/>
        <v>766</v>
      </c>
      <c r="AC101" s="198">
        <f t="shared" si="784"/>
        <v>6148955</v>
      </c>
      <c r="AD101" s="198">
        <f t="shared" si="785"/>
        <v>827</v>
      </c>
      <c r="AE101" s="198">
        <f t="shared" si="786"/>
        <v>1752</v>
      </c>
      <c r="AF101" s="198">
        <f t="shared" si="787"/>
        <v>82703286</v>
      </c>
      <c r="AG101" s="198">
        <f t="shared" si="788"/>
        <v>1194</v>
      </c>
      <c r="AH101" s="198">
        <f t="shared" si="789"/>
        <v>2444</v>
      </c>
      <c r="AI101" s="198">
        <f t="shared" si="790"/>
        <v>125591515</v>
      </c>
      <c r="AJ101" s="198">
        <f t="shared" si="791"/>
        <v>2586</v>
      </c>
      <c r="AK101" s="198">
        <f t="shared" si="792"/>
        <v>6050</v>
      </c>
      <c r="AL101" s="198">
        <f t="shared" si="793"/>
        <v>7980546</v>
      </c>
      <c r="AM101" s="198">
        <f t="shared" si="794"/>
        <v>3109</v>
      </c>
      <c r="AN101" s="198">
        <f t="shared" si="795"/>
        <v>8451</v>
      </c>
      <c r="AO101" s="198">
        <f t="shared" si="796"/>
        <v>7444</v>
      </c>
      <c r="AP101" s="198">
        <f t="shared" si="796"/>
        <v>1312</v>
      </c>
      <c r="AQ101" s="198">
        <f t="shared" si="796"/>
        <v>1438</v>
      </c>
      <c r="AR101" s="198">
        <f t="shared" si="796"/>
        <v>14</v>
      </c>
      <c r="AS101" s="198">
        <f t="shared" si="796"/>
        <v>904</v>
      </c>
      <c r="AT101" s="198">
        <f t="shared" si="796"/>
        <v>3790</v>
      </c>
      <c r="AU101" s="198">
        <f t="shared" si="796"/>
        <v>2026</v>
      </c>
      <c r="AV101" s="198">
        <f t="shared" si="796"/>
        <v>87540</v>
      </c>
      <c r="AW101" s="198">
        <f t="shared" si="796"/>
        <v>3914</v>
      </c>
      <c r="AX101" s="198">
        <f t="shared" si="796"/>
        <v>46605</v>
      </c>
      <c r="AY101" s="198">
        <f t="shared" si="797"/>
        <v>138059</v>
      </c>
      <c r="AZ101" s="198">
        <f t="shared" si="797"/>
        <v>20536</v>
      </c>
      <c r="BA101" s="198">
        <f t="shared" si="797"/>
        <v>16021</v>
      </c>
      <c r="BB101" s="198">
        <f t="shared" si="797"/>
        <v>13642</v>
      </c>
      <c r="BC101" s="198">
        <f t="shared" si="797"/>
        <v>10841</v>
      </c>
      <c r="BD101" s="198">
        <f t="shared" si="797"/>
        <v>89709</v>
      </c>
      <c r="BE101" s="198">
        <f t="shared" si="797"/>
        <v>76499</v>
      </c>
      <c r="BF101" s="198">
        <f t="shared" si="797"/>
        <v>75729</v>
      </c>
      <c r="BG101" s="198">
        <f t="shared" si="797"/>
        <v>51619</v>
      </c>
      <c r="BH101" s="198">
        <f t="shared" si="797"/>
        <v>5626</v>
      </c>
      <c r="BI101" s="198">
        <f t="shared" si="797"/>
        <v>2706</v>
      </c>
      <c r="BJ101" s="198">
        <f t="shared" si="797"/>
        <v>0</v>
      </c>
      <c r="BK101" s="198">
        <f t="shared" si="797"/>
        <v>0</v>
      </c>
      <c r="BL101" s="198" t="str">
        <f t="shared" si="798"/>
        <v>-</v>
      </c>
      <c r="BM101" s="198" t="str">
        <f t="shared" si="799"/>
        <v>-</v>
      </c>
      <c r="BN101" s="198">
        <f t="shared" si="800"/>
        <v>0</v>
      </c>
      <c r="BO101" s="198">
        <f t="shared" si="800"/>
        <v>0</v>
      </c>
      <c r="BP101" s="198" t="str">
        <f t="shared" si="801"/>
        <v>-</v>
      </c>
      <c r="BQ101" s="198" t="str">
        <f t="shared" si="802"/>
        <v>-</v>
      </c>
      <c r="BR101" s="198">
        <f t="shared" si="803"/>
        <v>0</v>
      </c>
      <c r="BS101" s="198">
        <f t="shared" si="803"/>
        <v>0</v>
      </c>
      <c r="BT101" s="198" t="str">
        <f t="shared" si="804"/>
        <v>-</v>
      </c>
      <c r="BU101" s="198" t="str">
        <f t="shared" si="805"/>
        <v>-</v>
      </c>
      <c r="BV101" s="198">
        <f t="shared" si="806"/>
        <v>0</v>
      </c>
      <c r="BW101" s="198">
        <f t="shared" si="806"/>
        <v>0</v>
      </c>
      <c r="BX101" s="198" t="str">
        <f t="shared" si="807"/>
        <v>-</v>
      </c>
      <c r="BY101" s="198" t="str">
        <f t="shared" si="808"/>
        <v>-</v>
      </c>
      <c r="BZ101" s="198">
        <f t="shared" si="809"/>
        <v>0</v>
      </c>
      <c r="CA101" s="198">
        <f t="shared" si="809"/>
        <v>0</v>
      </c>
      <c r="CB101" s="198" t="str">
        <f t="shared" si="810"/>
        <v>-</v>
      </c>
      <c r="CC101" s="198" t="str">
        <f t="shared" si="811"/>
        <v>-</v>
      </c>
      <c r="CD101" s="198">
        <f t="shared" si="812"/>
        <v>0</v>
      </c>
      <c r="CE101" s="198">
        <f t="shared" si="812"/>
        <v>0</v>
      </c>
      <c r="CF101" s="198" t="str">
        <f t="shared" si="813"/>
        <v>-</v>
      </c>
      <c r="CG101" s="198" t="str">
        <f t="shared" si="814"/>
        <v>-</v>
      </c>
      <c r="CH101" s="198">
        <f t="shared" si="815"/>
        <v>0</v>
      </c>
      <c r="CI101" s="198">
        <f t="shared" si="815"/>
        <v>0</v>
      </c>
      <c r="CJ101" s="198" t="str">
        <f t="shared" si="816"/>
        <v>-</v>
      </c>
      <c r="CK101" s="198" t="str">
        <f t="shared" si="817"/>
        <v>-</v>
      </c>
      <c r="CL101" s="198">
        <f t="shared" si="818"/>
        <v>0</v>
      </c>
      <c r="CM101" s="198">
        <f t="shared" si="818"/>
        <v>0</v>
      </c>
      <c r="CN101" s="198" t="str">
        <f t="shared" si="819"/>
        <v>-</v>
      </c>
      <c r="CO101" s="198" t="str">
        <f t="shared" si="820"/>
        <v>-</v>
      </c>
      <c r="CP101" s="198">
        <f t="shared" si="821"/>
        <v>0</v>
      </c>
      <c r="CQ101" s="198">
        <f t="shared" si="821"/>
        <v>0</v>
      </c>
      <c r="CR101" s="198" t="str">
        <f t="shared" si="822"/>
        <v>-</v>
      </c>
      <c r="CS101" s="198" t="str">
        <f t="shared" si="823"/>
        <v>-</v>
      </c>
      <c r="CT101" s="198">
        <f t="shared" si="824"/>
        <v>0</v>
      </c>
      <c r="CU101" s="198">
        <f t="shared" si="824"/>
        <v>0</v>
      </c>
      <c r="CV101" s="198" t="str">
        <f t="shared" si="825"/>
        <v>-</v>
      </c>
      <c r="CW101" s="198" t="str">
        <f t="shared" si="826"/>
        <v>-</v>
      </c>
      <c r="CX101" s="198">
        <f t="shared" si="827"/>
        <v>22</v>
      </c>
      <c r="CY101" s="198">
        <f t="shared" si="827"/>
        <v>3801</v>
      </c>
      <c r="CZ101" s="198">
        <f t="shared" si="828"/>
        <v>173</v>
      </c>
      <c r="DA101" s="198">
        <f t="shared" si="829"/>
        <v>294</v>
      </c>
      <c r="DB101" s="198">
        <f t="shared" si="830"/>
        <v>6138</v>
      </c>
      <c r="DC101" s="198">
        <f t="shared" si="830"/>
        <v>268549</v>
      </c>
      <c r="DD101" s="198">
        <f t="shared" si="831"/>
        <v>44</v>
      </c>
      <c r="DE101" s="198">
        <f t="shared" si="832"/>
        <v>60</v>
      </c>
      <c r="DF101" s="198">
        <f t="shared" si="833"/>
        <v>0</v>
      </c>
      <c r="DG101" s="198">
        <f t="shared" si="833"/>
        <v>0</v>
      </c>
      <c r="DH101" s="198" t="str">
        <f t="shared" si="834"/>
        <v>-</v>
      </c>
      <c r="DI101" s="198" t="str">
        <f t="shared" si="835"/>
        <v>-</v>
      </c>
      <c r="DJ101" s="198">
        <f t="shared" si="836"/>
        <v>0</v>
      </c>
      <c r="DK101" s="198">
        <f t="shared" si="836"/>
        <v>272</v>
      </c>
      <c r="DL101" s="198">
        <f t="shared" si="836"/>
        <v>552</v>
      </c>
      <c r="DM101" s="198">
        <f t="shared" si="836"/>
        <v>2169</v>
      </c>
      <c r="DN101" s="198">
        <f t="shared" si="836"/>
        <v>3</v>
      </c>
      <c r="DO101" s="198">
        <f t="shared" si="836"/>
        <v>3357</v>
      </c>
      <c r="DP101" s="198">
        <f t="shared" si="836"/>
        <v>3851701</v>
      </c>
      <c r="DQ101" s="198">
        <f t="shared" si="837"/>
        <v>6978</v>
      </c>
      <c r="DR101" s="198">
        <f t="shared" si="838"/>
        <v>13316</v>
      </c>
      <c r="DS101" s="198">
        <f t="shared" si="839"/>
        <v>12767254</v>
      </c>
      <c r="DT101" s="198">
        <f t="shared" si="840"/>
        <v>5886</v>
      </c>
      <c r="DU101" s="198">
        <f t="shared" si="841"/>
        <v>12206</v>
      </c>
      <c r="DV101" s="198">
        <f t="shared" si="842"/>
        <v>48214</v>
      </c>
      <c r="DW101" s="198">
        <f t="shared" si="843"/>
        <v>16071</v>
      </c>
      <c r="DX101" s="198">
        <f t="shared" si="844"/>
        <v>19713</v>
      </c>
      <c r="DY101" s="198">
        <f t="shared" si="845"/>
        <v>38228425</v>
      </c>
      <c r="DZ101" s="198">
        <f t="shared" si="846"/>
        <v>11388</v>
      </c>
      <c r="EA101" s="198">
        <f t="shared" si="847"/>
        <v>21124</v>
      </c>
      <c r="EB101" s="202"/>
      <c r="EC101" s="198">
        <f t="shared" si="848"/>
        <v>10</v>
      </c>
      <c r="ED101" s="199">
        <f t="shared" si="854"/>
        <v>2017</v>
      </c>
      <c r="EE101" s="200">
        <f t="shared" si="855"/>
        <v>43009</v>
      </c>
      <c r="EF101" s="196">
        <f t="shared" si="856"/>
        <v>31</v>
      </c>
      <c r="EG101" s="195"/>
      <c r="EH101" s="198">
        <f t="shared" si="849"/>
        <v>216207</v>
      </c>
      <c r="EI101" s="198">
        <f t="shared" si="849"/>
        <v>0</v>
      </c>
      <c r="EJ101" s="198">
        <f t="shared" si="849"/>
        <v>2585511</v>
      </c>
      <c r="EK101" s="198">
        <f t="shared" si="849"/>
        <v>8726331</v>
      </c>
      <c r="EL101" s="198">
        <f t="shared" si="849"/>
        <v>8667384</v>
      </c>
      <c r="EM101" s="198">
        <f t="shared" si="849"/>
        <v>13030552</v>
      </c>
      <c r="EN101" s="198">
        <f t="shared" si="849"/>
        <v>169226553</v>
      </c>
      <c r="EO101" s="198">
        <f t="shared" si="849"/>
        <v>293888270</v>
      </c>
      <c r="EP101" s="198">
        <f t="shared" si="849"/>
        <v>21693463</v>
      </c>
      <c r="EQ101" s="198">
        <f t="shared" si="849"/>
        <v>0</v>
      </c>
      <c r="ER101" s="198">
        <f t="shared" si="850"/>
        <v>0</v>
      </c>
      <c r="ES101" s="198">
        <f t="shared" si="850"/>
        <v>0</v>
      </c>
      <c r="ET101" s="198">
        <f t="shared" si="850"/>
        <v>0</v>
      </c>
      <c r="EU101" s="198">
        <f t="shared" si="850"/>
        <v>0</v>
      </c>
      <c r="EV101" s="198">
        <f t="shared" si="850"/>
        <v>0</v>
      </c>
      <c r="EW101" s="198">
        <f t="shared" si="850"/>
        <v>0</v>
      </c>
      <c r="EX101" s="198">
        <f t="shared" si="850"/>
        <v>0</v>
      </c>
      <c r="EY101" s="198">
        <f t="shared" si="850"/>
        <v>0</v>
      </c>
      <c r="EZ101" s="198">
        <f t="shared" si="850"/>
        <v>0</v>
      </c>
      <c r="FA101" s="198">
        <f t="shared" si="850"/>
        <v>0</v>
      </c>
      <c r="FB101" s="198">
        <f t="shared" si="851"/>
        <v>6468</v>
      </c>
      <c r="FC101" s="198">
        <f t="shared" si="851"/>
        <v>367298</v>
      </c>
      <c r="FD101" s="198">
        <f t="shared" si="851"/>
        <v>7350432</v>
      </c>
      <c r="FE101" s="198">
        <f t="shared" si="851"/>
        <v>26474260</v>
      </c>
      <c r="FF101" s="198">
        <f t="shared" si="851"/>
        <v>59139</v>
      </c>
      <c r="FG101" s="198">
        <f t="shared" si="851"/>
        <v>70913368</v>
      </c>
      <c r="FH101" s="191"/>
      <c r="FI101" s="256"/>
      <c r="FJ101" s="256"/>
      <c r="FK101" s="256"/>
      <c r="FL101" s="256"/>
      <c r="FM101" s="256"/>
    </row>
    <row r="102" spans="1:169" s="257" customFormat="1" x14ac:dyDescent="0.2">
      <c r="A102" s="263" t="str">
        <f t="shared" si="852"/>
        <v>2017-18NOVEMBERY60</v>
      </c>
      <c r="B102" s="257" t="str">
        <f t="shared" si="853"/>
        <v>2017-18</v>
      </c>
      <c r="C102" s="257" t="s">
        <v>722</v>
      </c>
      <c r="D102" s="264" t="str">
        <f t="shared" si="857"/>
        <v>Y60</v>
      </c>
      <c r="E102" s="264" t="str">
        <f t="shared" si="857"/>
        <v>Midlands</v>
      </c>
      <c r="F102" s="264" t="str">
        <f t="shared" si="267"/>
        <v>Y60</v>
      </c>
      <c r="H102" s="198">
        <f t="shared" si="775"/>
        <v>184003</v>
      </c>
      <c r="I102" s="198">
        <f t="shared" si="775"/>
        <v>144980</v>
      </c>
      <c r="J102" s="198">
        <f t="shared" si="775"/>
        <v>505756</v>
      </c>
      <c r="K102" s="198">
        <f t="shared" si="776"/>
        <v>3</v>
      </c>
      <c r="L102" s="198">
        <f t="shared" si="777"/>
        <v>1</v>
      </c>
      <c r="M102" s="198">
        <f t="shared" si="778"/>
        <v>0</v>
      </c>
      <c r="N102" s="198">
        <f t="shared" si="779"/>
        <v>20</v>
      </c>
      <c r="O102" s="198">
        <f t="shared" si="780"/>
        <v>61</v>
      </c>
      <c r="P102" s="198" t="s">
        <v>717</v>
      </c>
      <c r="Q102" s="198">
        <f t="shared" si="781"/>
        <v>0</v>
      </c>
      <c r="R102" s="198">
        <f t="shared" si="781"/>
        <v>0</v>
      </c>
      <c r="S102" s="198">
        <f t="shared" si="781"/>
        <v>0</v>
      </c>
      <c r="T102" s="198">
        <f t="shared" si="781"/>
        <v>143918</v>
      </c>
      <c r="U102" s="198">
        <f t="shared" si="781"/>
        <v>12622</v>
      </c>
      <c r="V102" s="198">
        <f t="shared" si="781"/>
        <v>8471</v>
      </c>
      <c r="W102" s="198">
        <f t="shared" si="781"/>
        <v>69169</v>
      </c>
      <c r="X102" s="198">
        <f t="shared" si="781"/>
        <v>46600</v>
      </c>
      <c r="Y102" s="198">
        <f t="shared" si="781"/>
        <v>2458</v>
      </c>
      <c r="Z102" s="198">
        <f t="shared" si="781"/>
        <v>5775298</v>
      </c>
      <c r="AA102" s="198">
        <f t="shared" si="782"/>
        <v>458</v>
      </c>
      <c r="AB102" s="198">
        <f t="shared" si="783"/>
        <v>806</v>
      </c>
      <c r="AC102" s="198">
        <f t="shared" si="784"/>
        <v>7386590</v>
      </c>
      <c r="AD102" s="198">
        <f t="shared" si="785"/>
        <v>872</v>
      </c>
      <c r="AE102" s="198">
        <f t="shared" si="786"/>
        <v>1911</v>
      </c>
      <c r="AF102" s="198">
        <f t="shared" si="787"/>
        <v>92446163</v>
      </c>
      <c r="AG102" s="198">
        <f t="shared" si="788"/>
        <v>1337</v>
      </c>
      <c r="AH102" s="198">
        <f t="shared" si="789"/>
        <v>2743</v>
      </c>
      <c r="AI102" s="198">
        <f t="shared" si="790"/>
        <v>123589374</v>
      </c>
      <c r="AJ102" s="198">
        <f t="shared" si="791"/>
        <v>2652</v>
      </c>
      <c r="AK102" s="198">
        <f t="shared" si="792"/>
        <v>6138</v>
      </c>
      <c r="AL102" s="198">
        <f t="shared" si="793"/>
        <v>7441739</v>
      </c>
      <c r="AM102" s="198">
        <f t="shared" si="794"/>
        <v>3028</v>
      </c>
      <c r="AN102" s="198">
        <f t="shared" si="795"/>
        <v>7778</v>
      </c>
      <c r="AO102" s="198">
        <f t="shared" si="796"/>
        <v>7620</v>
      </c>
      <c r="AP102" s="198">
        <f t="shared" si="796"/>
        <v>1396</v>
      </c>
      <c r="AQ102" s="198">
        <f t="shared" si="796"/>
        <v>1667</v>
      </c>
      <c r="AR102" s="198">
        <f t="shared" si="796"/>
        <v>9</v>
      </c>
      <c r="AS102" s="198">
        <f t="shared" si="796"/>
        <v>800</v>
      </c>
      <c r="AT102" s="198">
        <f t="shared" si="796"/>
        <v>3757</v>
      </c>
      <c r="AU102" s="198">
        <f t="shared" si="796"/>
        <v>1987</v>
      </c>
      <c r="AV102" s="198">
        <f t="shared" si="796"/>
        <v>86032</v>
      </c>
      <c r="AW102" s="198">
        <f t="shared" si="796"/>
        <v>3891</v>
      </c>
      <c r="AX102" s="198">
        <f t="shared" si="796"/>
        <v>46375</v>
      </c>
      <c r="AY102" s="198">
        <f t="shared" si="797"/>
        <v>136298</v>
      </c>
      <c r="AZ102" s="198">
        <f t="shared" si="797"/>
        <v>22791</v>
      </c>
      <c r="BA102" s="198">
        <f t="shared" si="797"/>
        <v>17732</v>
      </c>
      <c r="BB102" s="198">
        <f t="shared" si="797"/>
        <v>15459</v>
      </c>
      <c r="BC102" s="198">
        <f t="shared" si="797"/>
        <v>12193</v>
      </c>
      <c r="BD102" s="198">
        <f t="shared" si="797"/>
        <v>90642</v>
      </c>
      <c r="BE102" s="198">
        <f t="shared" si="797"/>
        <v>76417</v>
      </c>
      <c r="BF102" s="198">
        <f t="shared" si="797"/>
        <v>73433</v>
      </c>
      <c r="BG102" s="198">
        <f t="shared" si="797"/>
        <v>49830</v>
      </c>
      <c r="BH102" s="198">
        <f t="shared" si="797"/>
        <v>5433</v>
      </c>
      <c r="BI102" s="198">
        <f t="shared" si="797"/>
        <v>2611</v>
      </c>
      <c r="BJ102" s="198">
        <f t="shared" si="797"/>
        <v>0</v>
      </c>
      <c r="BK102" s="198">
        <f t="shared" si="797"/>
        <v>0</v>
      </c>
      <c r="BL102" s="198" t="str">
        <f t="shared" si="798"/>
        <v>-</v>
      </c>
      <c r="BM102" s="198" t="str">
        <f t="shared" si="799"/>
        <v>-</v>
      </c>
      <c r="BN102" s="198">
        <f t="shared" si="800"/>
        <v>0</v>
      </c>
      <c r="BO102" s="198">
        <f t="shared" si="800"/>
        <v>0</v>
      </c>
      <c r="BP102" s="198" t="str">
        <f t="shared" si="801"/>
        <v>-</v>
      </c>
      <c r="BQ102" s="198" t="str">
        <f t="shared" si="802"/>
        <v>-</v>
      </c>
      <c r="BR102" s="198">
        <f t="shared" si="803"/>
        <v>0</v>
      </c>
      <c r="BS102" s="198">
        <f t="shared" si="803"/>
        <v>0</v>
      </c>
      <c r="BT102" s="198" t="str">
        <f t="shared" si="804"/>
        <v>-</v>
      </c>
      <c r="BU102" s="198" t="str">
        <f t="shared" si="805"/>
        <v>-</v>
      </c>
      <c r="BV102" s="198">
        <f t="shared" si="806"/>
        <v>0</v>
      </c>
      <c r="BW102" s="198">
        <f t="shared" si="806"/>
        <v>0</v>
      </c>
      <c r="BX102" s="198" t="str">
        <f t="shared" si="807"/>
        <v>-</v>
      </c>
      <c r="BY102" s="198" t="str">
        <f t="shared" si="808"/>
        <v>-</v>
      </c>
      <c r="BZ102" s="198">
        <f t="shared" si="809"/>
        <v>0</v>
      </c>
      <c r="CA102" s="198">
        <f t="shared" si="809"/>
        <v>0</v>
      </c>
      <c r="CB102" s="198" t="str">
        <f t="shared" si="810"/>
        <v>-</v>
      </c>
      <c r="CC102" s="198" t="str">
        <f t="shared" si="811"/>
        <v>-</v>
      </c>
      <c r="CD102" s="198">
        <f t="shared" si="812"/>
        <v>0</v>
      </c>
      <c r="CE102" s="198">
        <f t="shared" si="812"/>
        <v>0</v>
      </c>
      <c r="CF102" s="198" t="str">
        <f t="shared" si="813"/>
        <v>-</v>
      </c>
      <c r="CG102" s="198" t="str">
        <f t="shared" si="814"/>
        <v>-</v>
      </c>
      <c r="CH102" s="198">
        <f t="shared" si="815"/>
        <v>0</v>
      </c>
      <c r="CI102" s="198">
        <f t="shared" si="815"/>
        <v>0</v>
      </c>
      <c r="CJ102" s="198" t="str">
        <f t="shared" si="816"/>
        <v>-</v>
      </c>
      <c r="CK102" s="198" t="str">
        <f t="shared" si="817"/>
        <v>-</v>
      </c>
      <c r="CL102" s="198">
        <f t="shared" si="818"/>
        <v>0</v>
      </c>
      <c r="CM102" s="198">
        <f t="shared" si="818"/>
        <v>0</v>
      </c>
      <c r="CN102" s="198" t="str">
        <f t="shared" si="819"/>
        <v>-</v>
      </c>
      <c r="CO102" s="198" t="str">
        <f t="shared" si="820"/>
        <v>-</v>
      </c>
      <c r="CP102" s="198">
        <f t="shared" si="821"/>
        <v>0</v>
      </c>
      <c r="CQ102" s="198">
        <f t="shared" si="821"/>
        <v>0</v>
      </c>
      <c r="CR102" s="198" t="str">
        <f t="shared" si="822"/>
        <v>-</v>
      </c>
      <c r="CS102" s="198" t="str">
        <f t="shared" si="823"/>
        <v>-</v>
      </c>
      <c r="CT102" s="198">
        <f t="shared" si="824"/>
        <v>0</v>
      </c>
      <c r="CU102" s="198">
        <f t="shared" si="824"/>
        <v>0</v>
      </c>
      <c r="CV102" s="198" t="str">
        <f t="shared" si="825"/>
        <v>-</v>
      </c>
      <c r="CW102" s="198" t="str">
        <f t="shared" si="826"/>
        <v>-</v>
      </c>
      <c r="CX102" s="198">
        <f t="shared" si="827"/>
        <v>408</v>
      </c>
      <c r="CY102" s="198">
        <f t="shared" si="827"/>
        <v>85739</v>
      </c>
      <c r="CZ102" s="198">
        <f t="shared" si="828"/>
        <v>210</v>
      </c>
      <c r="DA102" s="198">
        <f t="shared" si="829"/>
        <v>358</v>
      </c>
      <c r="DB102" s="198">
        <f t="shared" si="830"/>
        <v>7854</v>
      </c>
      <c r="DC102" s="198">
        <f t="shared" si="830"/>
        <v>454212</v>
      </c>
      <c r="DD102" s="198">
        <f t="shared" si="831"/>
        <v>58</v>
      </c>
      <c r="DE102" s="198">
        <f t="shared" si="832"/>
        <v>62</v>
      </c>
      <c r="DF102" s="198">
        <f t="shared" si="833"/>
        <v>0</v>
      </c>
      <c r="DG102" s="198">
        <f t="shared" si="833"/>
        <v>0</v>
      </c>
      <c r="DH102" s="198" t="str">
        <f t="shared" si="834"/>
        <v>-</v>
      </c>
      <c r="DI102" s="198" t="str">
        <f t="shared" si="835"/>
        <v>-</v>
      </c>
      <c r="DJ102" s="198">
        <f t="shared" si="836"/>
        <v>0</v>
      </c>
      <c r="DK102" s="198">
        <f t="shared" si="836"/>
        <v>240</v>
      </c>
      <c r="DL102" s="198">
        <f t="shared" si="836"/>
        <v>347</v>
      </c>
      <c r="DM102" s="198">
        <f t="shared" si="836"/>
        <v>1750</v>
      </c>
      <c r="DN102" s="198">
        <f t="shared" si="836"/>
        <v>4</v>
      </c>
      <c r="DO102" s="198">
        <f t="shared" si="836"/>
        <v>3108</v>
      </c>
      <c r="DP102" s="198">
        <f t="shared" si="836"/>
        <v>2539674</v>
      </c>
      <c r="DQ102" s="198">
        <f t="shared" si="837"/>
        <v>7319</v>
      </c>
      <c r="DR102" s="198">
        <f t="shared" si="838"/>
        <v>14881</v>
      </c>
      <c r="DS102" s="198">
        <f t="shared" si="839"/>
        <v>11091008</v>
      </c>
      <c r="DT102" s="198">
        <f t="shared" si="840"/>
        <v>6338</v>
      </c>
      <c r="DU102" s="198">
        <f t="shared" si="841"/>
        <v>13731</v>
      </c>
      <c r="DV102" s="198">
        <f t="shared" si="842"/>
        <v>23920</v>
      </c>
      <c r="DW102" s="198">
        <f t="shared" si="843"/>
        <v>5980</v>
      </c>
      <c r="DX102" s="198">
        <f t="shared" si="844"/>
        <v>9829</v>
      </c>
      <c r="DY102" s="198">
        <f t="shared" si="845"/>
        <v>38583419</v>
      </c>
      <c r="DZ102" s="198">
        <f t="shared" si="846"/>
        <v>12414</v>
      </c>
      <c r="EA102" s="198">
        <f t="shared" si="847"/>
        <v>22680</v>
      </c>
      <c r="EB102" s="202"/>
      <c r="EC102" s="198">
        <f t="shared" si="848"/>
        <v>11</v>
      </c>
      <c r="ED102" s="199">
        <f t="shared" si="854"/>
        <v>2017</v>
      </c>
      <c r="EE102" s="200">
        <f t="shared" si="855"/>
        <v>43040</v>
      </c>
      <c r="EF102" s="196">
        <f t="shared" si="856"/>
        <v>30</v>
      </c>
      <c r="EG102" s="195"/>
      <c r="EH102" s="198">
        <f t="shared" si="849"/>
        <v>213397</v>
      </c>
      <c r="EI102" s="198">
        <f t="shared" si="849"/>
        <v>0</v>
      </c>
      <c r="EJ102" s="198">
        <f t="shared" si="849"/>
        <v>2834432</v>
      </c>
      <c r="EK102" s="198">
        <f t="shared" si="849"/>
        <v>8869819</v>
      </c>
      <c r="EL102" s="198">
        <f t="shared" si="849"/>
        <v>10169408</v>
      </c>
      <c r="EM102" s="198">
        <f t="shared" si="849"/>
        <v>16189260</v>
      </c>
      <c r="EN102" s="198">
        <f t="shared" si="849"/>
        <v>189760789</v>
      </c>
      <c r="EO102" s="198">
        <f t="shared" si="849"/>
        <v>286032776</v>
      </c>
      <c r="EP102" s="198">
        <f t="shared" si="849"/>
        <v>19117918</v>
      </c>
      <c r="EQ102" s="198">
        <f t="shared" si="849"/>
        <v>0</v>
      </c>
      <c r="ER102" s="198">
        <f t="shared" si="850"/>
        <v>0</v>
      </c>
      <c r="ES102" s="198">
        <f t="shared" si="850"/>
        <v>0</v>
      </c>
      <c r="ET102" s="198">
        <f t="shared" si="850"/>
        <v>0</v>
      </c>
      <c r="EU102" s="198">
        <f t="shared" si="850"/>
        <v>0</v>
      </c>
      <c r="EV102" s="198">
        <f t="shared" si="850"/>
        <v>0</v>
      </c>
      <c r="EW102" s="198">
        <f t="shared" si="850"/>
        <v>0</v>
      </c>
      <c r="EX102" s="198">
        <f t="shared" si="850"/>
        <v>0</v>
      </c>
      <c r="EY102" s="198">
        <f t="shared" si="850"/>
        <v>0</v>
      </c>
      <c r="EZ102" s="198">
        <f t="shared" si="850"/>
        <v>0</v>
      </c>
      <c r="FA102" s="198">
        <f t="shared" si="850"/>
        <v>0</v>
      </c>
      <c r="FB102" s="198">
        <f t="shared" si="851"/>
        <v>146064</v>
      </c>
      <c r="FC102" s="198">
        <f t="shared" si="851"/>
        <v>483984</v>
      </c>
      <c r="FD102" s="198">
        <f t="shared" si="851"/>
        <v>5163707</v>
      </c>
      <c r="FE102" s="198">
        <f t="shared" si="851"/>
        <v>24028442</v>
      </c>
      <c r="FF102" s="198">
        <f t="shared" si="851"/>
        <v>39316</v>
      </c>
      <c r="FG102" s="198">
        <f t="shared" si="851"/>
        <v>70489770</v>
      </c>
      <c r="FH102" s="191"/>
      <c r="FI102" s="256"/>
      <c r="FJ102" s="256"/>
      <c r="FK102" s="256"/>
      <c r="FL102" s="256"/>
      <c r="FM102" s="256"/>
    </row>
    <row r="103" spans="1:169" s="257" customFormat="1" x14ac:dyDescent="0.2">
      <c r="A103" s="263" t="str">
        <f t="shared" si="852"/>
        <v>2017-18DECEMBERY60</v>
      </c>
      <c r="B103" s="257" t="str">
        <f t="shared" si="853"/>
        <v>2017-18</v>
      </c>
      <c r="C103" s="257" t="s">
        <v>730</v>
      </c>
      <c r="D103" s="264" t="str">
        <f t="shared" si="857"/>
        <v>Y60</v>
      </c>
      <c r="E103" s="264" t="str">
        <f t="shared" si="857"/>
        <v>Midlands</v>
      </c>
      <c r="F103" s="264" t="str">
        <f t="shared" si="267"/>
        <v>Y60</v>
      </c>
      <c r="H103" s="198">
        <f t="shared" si="775"/>
        <v>207860</v>
      </c>
      <c r="I103" s="198">
        <f t="shared" si="775"/>
        <v>165483</v>
      </c>
      <c r="J103" s="198">
        <f t="shared" si="775"/>
        <v>554105</v>
      </c>
      <c r="K103" s="198">
        <f t="shared" si="776"/>
        <v>3</v>
      </c>
      <c r="L103" s="198">
        <f t="shared" si="777"/>
        <v>1</v>
      </c>
      <c r="M103" s="198">
        <f t="shared" si="778"/>
        <v>0</v>
      </c>
      <c r="N103" s="198">
        <f t="shared" si="779"/>
        <v>16</v>
      </c>
      <c r="O103" s="198">
        <f t="shared" si="780"/>
        <v>55</v>
      </c>
      <c r="P103" s="198" t="s">
        <v>717</v>
      </c>
      <c r="Q103" s="198">
        <f t="shared" si="781"/>
        <v>0</v>
      </c>
      <c r="R103" s="198">
        <f t="shared" si="781"/>
        <v>0</v>
      </c>
      <c r="S103" s="198">
        <f t="shared" si="781"/>
        <v>0</v>
      </c>
      <c r="T103" s="198">
        <f t="shared" si="781"/>
        <v>157925</v>
      </c>
      <c r="U103" s="198">
        <f t="shared" si="781"/>
        <v>12611</v>
      </c>
      <c r="V103" s="198">
        <f t="shared" si="781"/>
        <v>8149</v>
      </c>
      <c r="W103" s="198">
        <f t="shared" si="781"/>
        <v>80751</v>
      </c>
      <c r="X103" s="198">
        <f t="shared" si="781"/>
        <v>46994</v>
      </c>
      <c r="Y103" s="198">
        <f t="shared" si="781"/>
        <v>2542</v>
      </c>
      <c r="Z103" s="198">
        <f t="shared" si="781"/>
        <v>6354255</v>
      </c>
      <c r="AA103" s="198">
        <f t="shared" si="782"/>
        <v>504</v>
      </c>
      <c r="AB103" s="198">
        <f t="shared" si="783"/>
        <v>887</v>
      </c>
      <c r="AC103" s="198">
        <f t="shared" si="784"/>
        <v>7777347</v>
      </c>
      <c r="AD103" s="198">
        <f t="shared" si="785"/>
        <v>954</v>
      </c>
      <c r="AE103" s="198">
        <f t="shared" si="786"/>
        <v>2126</v>
      </c>
      <c r="AF103" s="198">
        <f t="shared" si="787"/>
        <v>125572800</v>
      </c>
      <c r="AG103" s="198">
        <f t="shared" si="788"/>
        <v>1555</v>
      </c>
      <c r="AH103" s="198">
        <f t="shared" si="789"/>
        <v>3252</v>
      </c>
      <c r="AI103" s="198">
        <f t="shared" si="790"/>
        <v>151504528</v>
      </c>
      <c r="AJ103" s="198">
        <f t="shared" si="791"/>
        <v>3224</v>
      </c>
      <c r="AK103" s="198">
        <f t="shared" si="792"/>
        <v>7588</v>
      </c>
      <c r="AL103" s="198">
        <f t="shared" si="793"/>
        <v>10123438</v>
      </c>
      <c r="AM103" s="198">
        <f t="shared" si="794"/>
        <v>3982</v>
      </c>
      <c r="AN103" s="198">
        <f t="shared" si="795"/>
        <v>10457</v>
      </c>
      <c r="AO103" s="198">
        <f t="shared" si="796"/>
        <v>9573</v>
      </c>
      <c r="AP103" s="198">
        <f t="shared" si="796"/>
        <v>1902</v>
      </c>
      <c r="AQ103" s="198">
        <f t="shared" si="796"/>
        <v>2430</v>
      </c>
      <c r="AR103" s="198">
        <f t="shared" si="796"/>
        <v>5</v>
      </c>
      <c r="AS103" s="198">
        <f t="shared" si="796"/>
        <v>891</v>
      </c>
      <c r="AT103" s="198">
        <f t="shared" si="796"/>
        <v>4350</v>
      </c>
      <c r="AU103" s="198">
        <f t="shared" si="796"/>
        <v>2142</v>
      </c>
      <c r="AV103" s="198">
        <f t="shared" si="796"/>
        <v>92560</v>
      </c>
      <c r="AW103" s="198">
        <f t="shared" si="796"/>
        <v>3877</v>
      </c>
      <c r="AX103" s="198">
        <f t="shared" si="796"/>
        <v>51915</v>
      </c>
      <c r="AY103" s="198">
        <f t="shared" si="797"/>
        <v>148352</v>
      </c>
      <c r="AZ103" s="198">
        <f t="shared" si="797"/>
        <v>22965</v>
      </c>
      <c r="BA103" s="198">
        <f t="shared" si="797"/>
        <v>17753</v>
      </c>
      <c r="BB103" s="198">
        <f t="shared" si="797"/>
        <v>14994</v>
      </c>
      <c r="BC103" s="198">
        <f t="shared" si="797"/>
        <v>11767</v>
      </c>
      <c r="BD103" s="198">
        <f t="shared" si="797"/>
        <v>106562</v>
      </c>
      <c r="BE103" s="198">
        <f t="shared" si="797"/>
        <v>89567</v>
      </c>
      <c r="BF103" s="198">
        <f t="shared" si="797"/>
        <v>76806</v>
      </c>
      <c r="BG103" s="198">
        <f t="shared" si="797"/>
        <v>50584</v>
      </c>
      <c r="BH103" s="198">
        <f t="shared" si="797"/>
        <v>5513</v>
      </c>
      <c r="BI103" s="198">
        <f t="shared" si="797"/>
        <v>2706</v>
      </c>
      <c r="BJ103" s="198">
        <f t="shared" si="797"/>
        <v>0</v>
      </c>
      <c r="BK103" s="198">
        <f t="shared" si="797"/>
        <v>0</v>
      </c>
      <c r="BL103" s="198" t="str">
        <f t="shared" si="798"/>
        <v>-</v>
      </c>
      <c r="BM103" s="198" t="str">
        <f t="shared" si="799"/>
        <v>-</v>
      </c>
      <c r="BN103" s="198">
        <f t="shared" si="800"/>
        <v>0</v>
      </c>
      <c r="BO103" s="198">
        <f t="shared" si="800"/>
        <v>0</v>
      </c>
      <c r="BP103" s="198" t="str">
        <f t="shared" si="801"/>
        <v>-</v>
      </c>
      <c r="BQ103" s="198" t="str">
        <f t="shared" si="802"/>
        <v>-</v>
      </c>
      <c r="BR103" s="198">
        <f t="shared" si="803"/>
        <v>0</v>
      </c>
      <c r="BS103" s="198">
        <f t="shared" si="803"/>
        <v>0</v>
      </c>
      <c r="BT103" s="198" t="str">
        <f t="shared" si="804"/>
        <v>-</v>
      </c>
      <c r="BU103" s="198" t="str">
        <f t="shared" si="805"/>
        <v>-</v>
      </c>
      <c r="BV103" s="198">
        <f t="shared" si="806"/>
        <v>0</v>
      </c>
      <c r="BW103" s="198">
        <f t="shared" si="806"/>
        <v>0</v>
      </c>
      <c r="BX103" s="198" t="str">
        <f t="shared" si="807"/>
        <v>-</v>
      </c>
      <c r="BY103" s="198" t="str">
        <f t="shared" si="808"/>
        <v>-</v>
      </c>
      <c r="BZ103" s="198">
        <f t="shared" si="809"/>
        <v>0</v>
      </c>
      <c r="CA103" s="198">
        <f t="shared" si="809"/>
        <v>0</v>
      </c>
      <c r="CB103" s="198" t="str">
        <f t="shared" si="810"/>
        <v>-</v>
      </c>
      <c r="CC103" s="198" t="str">
        <f t="shared" si="811"/>
        <v>-</v>
      </c>
      <c r="CD103" s="198">
        <f t="shared" si="812"/>
        <v>0</v>
      </c>
      <c r="CE103" s="198">
        <f t="shared" si="812"/>
        <v>0</v>
      </c>
      <c r="CF103" s="198" t="str">
        <f t="shared" si="813"/>
        <v>-</v>
      </c>
      <c r="CG103" s="198" t="str">
        <f t="shared" si="814"/>
        <v>-</v>
      </c>
      <c r="CH103" s="198">
        <f t="shared" si="815"/>
        <v>0</v>
      </c>
      <c r="CI103" s="198">
        <f t="shared" si="815"/>
        <v>0</v>
      </c>
      <c r="CJ103" s="198" t="str">
        <f t="shared" si="816"/>
        <v>-</v>
      </c>
      <c r="CK103" s="198" t="str">
        <f t="shared" si="817"/>
        <v>-</v>
      </c>
      <c r="CL103" s="198">
        <f t="shared" si="818"/>
        <v>0</v>
      </c>
      <c r="CM103" s="198">
        <f t="shared" si="818"/>
        <v>0</v>
      </c>
      <c r="CN103" s="198" t="str">
        <f t="shared" si="819"/>
        <v>-</v>
      </c>
      <c r="CO103" s="198" t="str">
        <f t="shared" si="820"/>
        <v>-</v>
      </c>
      <c r="CP103" s="198">
        <f t="shared" si="821"/>
        <v>0</v>
      </c>
      <c r="CQ103" s="198">
        <f t="shared" si="821"/>
        <v>0</v>
      </c>
      <c r="CR103" s="198" t="str">
        <f t="shared" si="822"/>
        <v>-</v>
      </c>
      <c r="CS103" s="198" t="str">
        <f t="shared" si="823"/>
        <v>-</v>
      </c>
      <c r="CT103" s="198">
        <f t="shared" si="824"/>
        <v>0</v>
      </c>
      <c r="CU103" s="198">
        <f t="shared" si="824"/>
        <v>0</v>
      </c>
      <c r="CV103" s="198" t="str">
        <f t="shared" si="825"/>
        <v>-</v>
      </c>
      <c r="CW103" s="198" t="str">
        <f t="shared" si="826"/>
        <v>-</v>
      </c>
      <c r="CX103" s="198">
        <f t="shared" si="827"/>
        <v>769</v>
      </c>
      <c r="CY103" s="198">
        <f t="shared" si="827"/>
        <v>181250</v>
      </c>
      <c r="CZ103" s="198">
        <f t="shared" si="828"/>
        <v>236</v>
      </c>
      <c r="DA103" s="198">
        <f t="shared" si="829"/>
        <v>416</v>
      </c>
      <c r="DB103" s="198">
        <f t="shared" si="830"/>
        <v>6686</v>
      </c>
      <c r="DC103" s="198">
        <f t="shared" si="830"/>
        <v>298783</v>
      </c>
      <c r="DD103" s="198">
        <f t="shared" si="831"/>
        <v>45</v>
      </c>
      <c r="DE103" s="198">
        <f t="shared" si="832"/>
        <v>60</v>
      </c>
      <c r="DF103" s="198">
        <f t="shared" si="833"/>
        <v>0</v>
      </c>
      <c r="DG103" s="198">
        <f t="shared" si="833"/>
        <v>0</v>
      </c>
      <c r="DH103" s="198" t="str">
        <f t="shared" si="834"/>
        <v>-</v>
      </c>
      <c r="DI103" s="198" t="str">
        <f t="shared" si="835"/>
        <v>-</v>
      </c>
      <c r="DJ103" s="198">
        <f t="shared" si="836"/>
        <v>0</v>
      </c>
      <c r="DK103" s="198">
        <f t="shared" si="836"/>
        <v>251</v>
      </c>
      <c r="DL103" s="198">
        <f t="shared" si="836"/>
        <v>312</v>
      </c>
      <c r="DM103" s="198">
        <f t="shared" si="836"/>
        <v>1590</v>
      </c>
      <c r="DN103" s="198">
        <f t="shared" si="836"/>
        <v>2</v>
      </c>
      <c r="DO103" s="198">
        <f t="shared" si="836"/>
        <v>3299</v>
      </c>
      <c r="DP103" s="198">
        <f t="shared" si="836"/>
        <v>2745335</v>
      </c>
      <c r="DQ103" s="198">
        <f t="shared" si="837"/>
        <v>8799</v>
      </c>
      <c r="DR103" s="198">
        <f t="shared" si="838"/>
        <v>19953</v>
      </c>
      <c r="DS103" s="198">
        <f t="shared" si="839"/>
        <v>10853578</v>
      </c>
      <c r="DT103" s="198">
        <f t="shared" si="840"/>
        <v>6826</v>
      </c>
      <c r="DU103" s="198">
        <f t="shared" si="841"/>
        <v>14918</v>
      </c>
      <c r="DV103" s="198">
        <f t="shared" si="842"/>
        <v>12905</v>
      </c>
      <c r="DW103" s="198">
        <f t="shared" si="843"/>
        <v>6453</v>
      </c>
      <c r="DX103" s="198">
        <f t="shared" si="844"/>
        <v>8893</v>
      </c>
      <c r="DY103" s="198">
        <f t="shared" si="845"/>
        <v>42444028</v>
      </c>
      <c r="DZ103" s="198">
        <f t="shared" si="846"/>
        <v>12866</v>
      </c>
      <c r="EA103" s="198">
        <f t="shared" si="847"/>
        <v>25062</v>
      </c>
      <c r="EB103" s="202"/>
      <c r="EC103" s="198">
        <f t="shared" si="848"/>
        <v>12</v>
      </c>
      <c r="ED103" s="199">
        <f t="shared" si="854"/>
        <v>2017</v>
      </c>
      <c r="EE103" s="200">
        <f t="shared" si="855"/>
        <v>43070</v>
      </c>
      <c r="EF103" s="196">
        <f t="shared" si="856"/>
        <v>31</v>
      </c>
      <c r="EG103" s="195"/>
      <c r="EH103" s="198">
        <f t="shared" si="849"/>
        <v>243982</v>
      </c>
      <c r="EI103" s="198">
        <f t="shared" si="849"/>
        <v>0</v>
      </c>
      <c r="EJ103" s="198">
        <f t="shared" si="849"/>
        <v>2622273</v>
      </c>
      <c r="EK103" s="198">
        <f t="shared" si="849"/>
        <v>9139773</v>
      </c>
      <c r="EL103" s="198">
        <f t="shared" si="849"/>
        <v>11186911</v>
      </c>
      <c r="EM103" s="198">
        <f t="shared" si="849"/>
        <v>17327443</v>
      </c>
      <c r="EN103" s="198">
        <f t="shared" si="849"/>
        <v>262630992</v>
      </c>
      <c r="EO103" s="198">
        <f t="shared" si="849"/>
        <v>356599664</v>
      </c>
      <c r="EP103" s="198">
        <f t="shared" si="849"/>
        <v>26582642</v>
      </c>
      <c r="EQ103" s="198">
        <f t="shared" si="849"/>
        <v>0</v>
      </c>
      <c r="ER103" s="198">
        <f t="shared" si="850"/>
        <v>0</v>
      </c>
      <c r="ES103" s="198">
        <f t="shared" si="850"/>
        <v>0</v>
      </c>
      <c r="ET103" s="198">
        <f t="shared" si="850"/>
        <v>0</v>
      </c>
      <c r="EU103" s="198">
        <f t="shared" si="850"/>
        <v>0</v>
      </c>
      <c r="EV103" s="198">
        <f t="shared" si="850"/>
        <v>0</v>
      </c>
      <c r="EW103" s="198">
        <f t="shared" si="850"/>
        <v>0</v>
      </c>
      <c r="EX103" s="198">
        <f t="shared" si="850"/>
        <v>0</v>
      </c>
      <c r="EY103" s="198">
        <f t="shared" si="850"/>
        <v>0</v>
      </c>
      <c r="EZ103" s="198">
        <f t="shared" si="850"/>
        <v>0</v>
      </c>
      <c r="FA103" s="198">
        <f t="shared" si="850"/>
        <v>0</v>
      </c>
      <c r="FB103" s="198">
        <f t="shared" si="851"/>
        <v>319767</v>
      </c>
      <c r="FC103" s="198">
        <f t="shared" si="851"/>
        <v>404254</v>
      </c>
      <c r="FD103" s="198">
        <f t="shared" si="851"/>
        <v>6225252</v>
      </c>
      <c r="FE103" s="198">
        <f t="shared" si="851"/>
        <v>23719475</v>
      </c>
      <c r="FF103" s="198">
        <f t="shared" si="851"/>
        <v>17786</v>
      </c>
      <c r="FG103" s="198">
        <f t="shared" si="851"/>
        <v>82680168</v>
      </c>
      <c r="FH103" s="191"/>
      <c r="FI103" s="256"/>
      <c r="FJ103" s="256"/>
      <c r="FK103" s="256"/>
      <c r="FL103" s="256"/>
      <c r="FM103" s="256"/>
    </row>
    <row r="104" spans="1:169" s="257" customFormat="1" x14ac:dyDescent="0.2">
      <c r="A104" s="263" t="str">
        <f t="shared" si="852"/>
        <v>2017-18JANUARYY60</v>
      </c>
      <c r="B104" s="257" t="str">
        <f t="shared" si="853"/>
        <v>2017-18</v>
      </c>
      <c r="C104" s="257" t="s">
        <v>767</v>
      </c>
      <c r="D104" s="264" t="str">
        <f t="shared" si="857"/>
        <v>Y60</v>
      </c>
      <c r="E104" s="264" t="str">
        <f t="shared" si="857"/>
        <v>Midlands</v>
      </c>
      <c r="F104" s="264" t="str">
        <f t="shared" si="267"/>
        <v>Y60</v>
      </c>
      <c r="H104" s="198">
        <f t="shared" si="775"/>
        <v>201872</v>
      </c>
      <c r="I104" s="198">
        <f t="shared" si="775"/>
        <v>153028</v>
      </c>
      <c r="J104" s="198">
        <f t="shared" si="775"/>
        <v>441509</v>
      </c>
      <c r="K104" s="198">
        <f t="shared" si="776"/>
        <v>3</v>
      </c>
      <c r="L104" s="198">
        <f t="shared" si="777"/>
        <v>1</v>
      </c>
      <c r="M104" s="198">
        <f t="shared" si="778"/>
        <v>0</v>
      </c>
      <c r="N104" s="198">
        <f t="shared" si="779"/>
        <v>9</v>
      </c>
      <c r="O104" s="198">
        <f t="shared" si="780"/>
        <v>37</v>
      </c>
      <c r="P104" s="198" t="s">
        <v>717</v>
      </c>
      <c r="Q104" s="198">
        <f t="shared" si="781"/>
        <v>0</v>
      </c>
      <c r="R104" s="198">
        <f t="shared" si="781"/>
        <v>0</v>
      </c>
      <c r="S104" s="198">
        <f t="shared" si="781"/>
        <v>0</v>
      </c>
      <c r="T104" s="198">
        <f t="shared" si="781"/>
        <v>155389</v>
      </c>
      <c r="U104" s="198">
        <f t="shared" si="781"/>
        <v>12116</v>
      </c>
      <c r="V104" s="198">
        <f t="shared" si="781"/>
        <v>7735</v>
      </c>
      <c r="W104" s="198">
        <f t="shared" si="781"/>
        <v>79778</v>
      </c>
      <c r="X104" s="198">
        <f t="shared" si="781"/>
        <v>45705</v>
      </c>
      <c r="Y104" s="198">
        <f t="shared" si="781"/>
        <v>2707</v>
      </c>
      <c r="Z104" s="198">
        <f t="shared" si="781"/>
        <v>5925600</v>
      </c>
      <c r="AA104" s="198">
        <f t="shared" si="782"/>
        <v>489</v>
      </c>
      <c r="AB104" s="198">
        <f t="shared" si="783"/>
        <v>864</v>
      </c>
      <c r="AC104" s="198">
        <f t="shared" si="784"/>
        <v>7162727</v>
      </c>
      <c r="AD104" s="198">
        <f t="shared" si="785"/>
        <v>926</v>
      </c>
      <c r="AE104" s="198">
        <f t="shared" si="786"/>
        <v>2058</v>
      </c>
      <c r="AF104" s="198">
        <f t="shared" si="787"/>
        <v>114235123</v>
      </c>
      <c r="AG104" s="198">
        <f t="shared" si="788"/>
        <v>1432</v>
      </c>
      <c r="AH104" s="198">
        <f t="shared" si="789"/>
        <v>3009</v>
      </c>
      <c r="AI104" s="198">
        <f t="shared" si="790"/>
        <v>128418609</v>
      </c>
      <c r="AJ104" s="198">
        <f t="shared" si="791"/>
        <v>2810</v>
      </c>
      <c r="AK104" s="198">
        <f t="shared" si="792"/>
        <v>6665</v>
      </c>
      <c r="AL104" s="198">
        <f t="shared" si="793"/>
        <v>9617795</v>
      </c>
      <c r="AM104" s="198">
        <f t="shared" si="794"/>
        <v>3553</v>
      </c>
      <c r="AN104" s="198">
        <f t="shared" si="795"/>
        <v>9003</v>
      </c>
      <c r="AO104" s="198">
        <f t="shared" si="796"/>
        <v>8755</v>
      </c>
      <c r="AP104" s="198">
        <f t="shared" si="796"/>
        <v>1765</v>
      </c>
      <c r="AQ104" s="198">
        <f t="shared" si="796"/>
        <v>2040</v>
      </c>
      <c r="AR104" s="198">
        <f t="shared" si="796"/>
        <v>5</v>
      </c>
      <c r="AS104" s="198">
        <f t="shared" si="796"/>
        <v>865</v>
      </c>
      <c r="AT104" s="198">
        <f t="shared" si="796"/>
        <v>4085</v>
      </c>
      <c r="AU104" s="198">
        <f t="shared" si="796"/>
        <v>2094</v>
      </c>
      <c r="AV104" s="198">
        <f t="shared" si="796"/>
        <v>89249</v>
      </c>
      <c r="AW104" s="198">
        <f t="shared" si="796"/>
        <v>6040</v>
      </c>
      <c r="AX104" s="198">
        <f t="shared" si="796"/>
        <v>51345</v>
      </c>
      <c r="AY104" s="198">
        <f t="shared" si="797"/>
        <v>146634</v>
      </c>
      <c r="AZ104" s="198">
        <f t="shared" si="797"/>
        <v>22202</v>
      </c>
      <c r="BA104" s="198">
        <f t="shared" si="797"/>
        <v>17058</v>
      </c>
      <c r="BB104" s="198">
        <f t="shared" si="797"/>
        <v>14225</v>
      </c>
      <c r="BC104" s="198">
        <f t="shared" si="797"/>
        <v>11163</v>
      </c>
      <c r="BD104" s="198">
        <f t="shared" si="797"/>
        <v>103914</v>
      </c>
      <c r="BE104" s="198">
        <f t="shared" si="797"/>
        <v>88046</v>
      </c>
      <c r="BF104" s="198">
        <f t="shared" si="797"/>
        <v>73750</v>
      </c>
      <c r="BG104" s="198">
        <f t="shared" si="797"/>
        <v>48746</v>
      </c>
      <c r="BH104" s="198">
        <f t="shared" si="797"/>
        <v>6113</v>
      </c>
      <c r="BI104" s="198">
        <f t="shared" si="797"/>
        <v>2852</v>
      </c>
      <c r="BJ104" s="198">
        <f t="shared" si="797"/>
        <v>0</v>
      </c>
      <c r="BK104" s="198">
        <f t="shared" si="797"/>
        <v>0</v>
      </c>
      <c r="BL104" s="198" t="str">
        <f t="shared" si="798"/>
        <v>-</v>
      </c>
      <c r="BM104" s="198" t="str">
        <f t="shared" si="799"/>
        <v>-</v>
      </c>
      <c r="BN104" s="198">
        <f t="shared" si="800"/>
        <v>0</v>
      </c>
      <c r="BO104" s="198">
        <f t="shared" si="800"/>
        <v>0</v>
      </c>
      <c r="BP104" s="198" t="str">
        <f t="shared" si="801"/>
        <v>-</v>
      </c>
      <c r="BQ104" s="198" t="str">
        <f t="shared" si="802"/>
        <v>-</v>
      </c>
      <c r="BR104" s="198">
        <f t="shared" si="803"/>
        <v>0</v>
      </c>
      <c r="BS104" s="198">
        <f t="shared" si="803"/>
        <v>0</v>
      </c>
      <c r="BT104" s="198" t="str">
        <f t="shared" si="804"/>
        <v>-</v>
      </c>
      <c r="BU104" s="198" t="str">
        <f t="shared" si="805"/>
        <v>-</v>
      </c>
      <c r="BV104" s="198">
        <f t="shared" si="806"/>
        <v>0</v>
      </c>
      <c r="BW104" s="198">
        <f t="shared" si="806"/>
        <v>0</v>
      </c>
      <c r="BX104" s="198" t="str">
        <f t="shared" si="807"/>
        <v>-</v>
      </c>
      <c r="BY104" s="198" t="str">
        <f t="shared" si="808"/>
        <v>-</v>
      </c>
      <c r="BZ104" s="198">
        <f t="shared" si="809"/>
        <v>0</v>
      </c>
      <c r="CA104" s="198">
        <f t="shared" si="809"/>
        <v>0</v>
      </c>
      <c r="CB104" s="198" t="str">
        <f t="shared" si="810"/>
        <v>-</v>
      </c>
      <c r="CC104" s="198" t="str">
        <f t="shared" si="811"/>
        <v>-</v>
      </c>
      <c r="CD104" s="198">
        <f t="shared" si="812"/>
        <v>0</v>
      </c>
      <c r="CE104" s="198">
        <f t="shared" si="812"/>
        <v>0</v>
      </c>
      <c r="CF104" s="198" t="str">
        <f t="shared" si="813"/>
        <v>-</v>
      </c>
      <c r="CG104" s="198" t="str">
        <f t="shared" si="814"/>
        <v>-</v>
      </c>
      <c r="CH104" s="198">
        <f t="shared" si="815"/>
        <v>0</v>
      </c>
      <c r="CI104" s="198">
        <f t="shared" si="815"/>
        <v>0</v>
      </c>
      <c r="CJ104" s="198" t="str">
        <f t="shared" si="816"/>
        <v>-</v>
      </c>
      <c r="CK104" s="198" t="str">
        <f t="shared" si="817"/>
        <v>-</v>
      </c>
      <c r="CL104" s="198">
        <f t="shared" si="818"/>
        <v>0</v>
      </c>
      <c r="CM104" s="198">
        <f t="shared" si="818"/>
        <v>0</v>
      </c>
      <c r="CN104" s="198" t="str">
        <f t="shared" si="819"/>
        <v>-</v>
      </c>
      <c r="CO104" s="198" t="str">
        <f t="shared" si="820"/>
        <v>-</v>
      </c>
      <c r="CP104" s="198">
        <f t="shared" si="821"/>
        <v>0</v>
      </c>
      <c r="CQ104" s="198">
        <f t="shared" si="821"/>
        <v>0</v>
      </c>
      <c r="CR104" s="198" t="str">
        <f t="shared" si="822"/>
        <v>-</v>
      </c>
      <c r="CS104" s="198" t="str">
        <f t="shared" si="823"/>
        <v>-</v>
      </c>
      <c r="CT104" s="198">
        <f t="shared" si="824"/>
        <v>0</v>
      </c>
      <c r="CU104" s="198">
        <f t="shared" si="824"/>
        <v>0</v>
      </c>
      <c r="CV104" s="198" t="str">
        <f t="shared" si="825"/>
        <v>-</v>
      </c>
      <c r="CW104" s="198" t="str">
        <f t="shared" si="826"/>
        <v>-</v>
      </c>
      <c r="CX104" s="198">
        <f t="shared" si="827"/>
        <v>749</v>
      </c>
      <c r="CY104" s="198">
        <f t="shared" si="827"/>
        <v>182175</v>
      </c>
      <c r="CZ104" s="198">
        <f t="shared" si="828"/>
        <v>243</v>
      </c>
      <c r="DA104" s="198">
        <f t="shared" si="829"/>
        <v>400</v>
      </c>
      <c r="DB104" s="198">
        <f t="shared" si="830"/>
        <v>6656</v>
      </c>
      <c r="DC104" s="198">
        <f t="shared" si="830"/>
        <v>280567</v>
      </c>
      <c r="DD104" s="198">
        <f t="shared" si="831"/>
        <v>42</v>
      </c>
      <c r="DE104" s="198">
        <f t="shared" si="832"/>
        <v>70</v>
      </c>
      <c r="DF104" s="198">
        <f t="shared" si="833"/>
        <v>0</v>
      </c>
      <c r="DG104" s="198">
        <f t="shared" si="833"/>
        <v>0</v>
      </c>
      <c r="DH104" s="198" t="str">
        <f t="shared" si="834"/>
        <v>-</v>
      </c>
      <c r="DI104" s="198" t="str">
        <f t="shared" si="835"/>
        <v>-</v>
      </c>
      <c r="DJ104" s="198">
        <f t="shared" si="836"/>
        <v>0</v>
      </c>
      <c r="DK104" s="198">
        <f t="shared" si="836"/>
        <v>1889</v>
      </c>
      <c r="DL104" s="198">
        <f t="shared" si="836"/>
        <v>360</v>
      </c>
      <c r="DM104" s="198">
        <f t="shared" si="836"/>
        <v>1900</v>
      </c>
      <c r="DN104" s="198">
        <f t="shared" si="836"/>
        <v>2</v>
      </c>
      <c r="DO104" s="198">
        <f t="shared" si="836"/>
        <v>3738</v>
      </c>
      <c r="DP104" s="198">
        <f t="shared" si="836"/>
        <v>2640886</v>
      </c>
      <c r="DQ104" s="198">
        <f t="shared" si="837"/>
        <v>7336</v>
      </c>
      <c r="DR104" s="198">
        <f t="shared" si="838"/>
        <v>14183</v>
      </c>
      <c r="DS104" s="198">
        <f t="shared" si="839"/>
        <v>10554261</v>
      </c>
      <c r="DT104" s="198">
        <f t="shared" si="840"/>
        <v>5555</v>
      </c>
      <c r="DU104" s="198">
        <f t="shared" si="841"/>
        <v>11774</v>
      </c>
      <c r="DV104" s="198">
        <f t="shared" si="842"/>
        <v>14542</v>
      </c>
      <c r="DW104" s="198">
        <f t="shared" si="843"/>
        <v>7271</v>
      </c>
      <c r="DX104" s="198">
        <f t="shared" si="844"/>
        <v>9197</v>
      </c>
      <c r="DY104" s="198">
        <f t="shared" si="845"/>
        <v>41236630</v>
      </c>
      <c r="DZ104" s="198">
        <f t="shared" si="846"/>
        <v>11032</v>
      </c>
      <c r="EA104" s="198">
        <f t="shared" si="847"/>
        <v>22016</v>
      </c>
      <c r="EB104" s="202"/>
      <c r="EC104" s="198">
        <f t="shared" si="848"/>
        <v>1</v>
      </c>
      <c r="ED104" s="199">
        <f t="shared" si="854"/>
        <v>2018</v>
      </c>
      <c r="EE104" s="200">
        <f t="shared" si="855"/>
        <v>43101</v>
      </c>
      <c r="EF104" s="196">
        <f t="shared" si="856"/>
        <v>31</v>
      </c>
      <c r="EG104" s="195"/>
      <c r="EH104" s="198">
        <f t="shared" si="849"/>
        <v>224102</v>
      </c>
      <c r="EI104" s="198">
        <f t="shared" si="849"/>
        <v>0</v>
      </c>
      <c r="EJ104" s="198">
        <f t="shared" si="849"/>
        <v>1360578</v>
      </c>
      <c r="EK104" s="198">
        <f t="shared" si="849"/>
        <v>5683796</v>
      </c>
      <c r="EL104" s="198">
        <f t="shared" si="849"/>
        <v>10467224</v>
      </c>
      <c r="EM104" s="198">
        <f t="shared" si="849"/>
        <v>15919415</v>
      </c>
      <c r="EN104" s="198">
        <f t="shared" si="849"/>
        <v>240014604</v>
      </c>
      <c r="EO104" s="198">
        <f t="shared" si="849"/>
        <v>304630293</v>
      </c>
      <c r="EP104" s="198">
        <f t="shared" si="849"/>
        <v>24372125</v>
      </c>
      <c r="EQ104" s="198">
        <f t="shared" si="849"/>
        <v>0</v>
      </c>
      <c r="ER104" s="198">
        <f t="shared" si="850"/>
        <v>0</v>
      </c>
      <c r="ES104" s="198">
        <f t="shared" si="850"/>
        <v>0</v>
      </c>
      <c r="ET104" s="198">
        <f t="shared" si="850"/>
        <v>0</v>
      </c>
      <c r="EU104" s="198">
        <f t="shared" si="850"/>
        <v>0</v>
      </c>
      <c r="EV104" s="198">
        <f t="shared" si="850"/>
        <v>0</v>
      </c>
      <c r="EW104" s="198">
        <f t="shared" si="850"/>
        <v>0</v>
      </c>
      <c r="EX104" s="198">
        <f t="shared" si="850"/>
        <v>0</v>
      </c>
      <c r="EY104" s="198">
        <f t="shared" si="850"/>
        <v>0</v>
      </c>
      <c r="EZ104" s="198">
        <f t="shared" si="850"/>
        <v>0</v>
      </c>
      <c r="FA104" s="198">
        <f t="shared" si="850"/>
        <v>0</v>
      </c>
      <c r="FB104" s="198">
        <f t="shared" si="851"/>
        <v>299773</v>
      </c>
      <c r="FC104" s="198">
        <f t="shared" si="851"/>
        <v>462960</v>
      </c>
      <c r="FD104" s="198">
        <f t="shared" si="851"/>
        <v>5105967</v>
      </c>
      <c r="FE104" s="198">
        <f t="shared" si="851"/>
        <v>22370448</v>
      </c>
      <c r="FF104" s="198">
        <f t="shared" si="851"/>
        <v>18394</v>
      </c>
      <c r="FG104" s="198">
        <f t="shared" si="851"/>
        <v>82295642</v>
      </c>
      <c r="FH104" s="191"/>
      <c r="FI104" s="256"/>
      <c r="FJ104" s="256"/>
      <c r="FK104" s="256"/>
      <c r="FL104" s="256"/>
      <c r="FM104" s="256"/>
    </row>
    <row r="105" spans="1:169" s="257" customFormat="1" x14ac:dyDescent="0.2">
      <c r="A105" s="263" t="str">
        <f t="shared" ref="A105:A106" si="858">B105&amp;C105&amp;D105</f>
        <v>2017-18FEBRUARYY60</v>
      </c>
      <c r="B105" s="257" t="str">
        <f t="shared" si="853"/>
        <v>2017-18</v>
      </c>
      <c r="C105" s="257" t="s">
        <v>771</v>
      </c>
      <c r="D105" s="264" t="str">
        <f t="shared" si="857"/>
        <v>Y60</v>
      </c>
      <c r="E105" s="264" t="str">
        <f t="shared" si="857"/>
        <v>Midlands</v>
      </c>
      <c r="F105" s="264" t="str">
        <f t="shared" si="267"/>
        <v>Y60</v>
      </c>
      <c r="H105" s="198">
        <f t="shared" si="775"/>
        <v>186492</v>
      </c>
      <c r="I105" s="198">
        <f t="shared" si="775"/>
        <v>142145</v>
      </c>
      <c r="J105" s="198">
        <f t="shared" si="775"/>
        <v>597860</v>
      </c>
      <c r="K105" s="198">
        <f t="shared" si="776"/>
        <v>4</v>
      </c>
      <c r="L105" s="198">
        <f t="shared" si="777"/>
        <v>1</v>
      </c>
      <c r="M105" s="198">
        <f t="shared" si="778"/>
        <v>0</v>
      </c>
      <c r="N105" s="198">
        <f t="shared" si="779"/>
        <v>21</v>
      </c>
      <c r="O105" s="198">
        <f t="shared" si="780"/>
        <v>57</v>
      </c>
      <c r="P105" s="198" t="s">
        <v>717</v>
      </c>
      <c r="Q105" s="198">
        <f t="shared" si="781"/>
        <v>0</v>
      </c>
      <c r="R105" s="198">
        <f t="shared" si="781"/>
        <v>0</v>
      </c>
      <c r="S105" s="198">
        <f t="shared" si="781"/>
        <v>0</v>
      </c>
      <c r="T105" s="198">
        <f t="shared" si="781"/>
        <v>137349</v>
      </c>
      <c r="U105" s="198">
        <f t="shared" si="781"/>
        <v>11165</v>
      </c>
      <c r="V105" s="198">
        <f t="shared" si="781"/>
        <v>7214</v>
      </c>
      <c r="W105" s="198">
        <f t="shared" si="781"/>
        <v>71169</v>
      </c>
      <c r="X105" s="198">
        <f t="shared" si="781"/>
        <v>40241</v>
      </c>
      <c r="Y105" s="198">
        <f t="shared" si="781"/>
        <v>2137</v>
      </c>
      <c r="Z105" s="198">
        <f t="shared" si="781"/>
        <v>5618100</v>
      </c>
      <c r="AA105" s="198">
        <f t="shared" si="782"/>
        <v>503</v>
      </c>
      <c r="AB105" s="198">
        <f t="shared" si="783"/>
        <v>873</v>
      </c>
      <c r="AC105" s="198">
        <f t="shared" si="784"/>
        <v>6932832</v>
      </c>
      <c r="AD105" s="198">
        <f t="shared" si="785"/>
        <v>961</v>
      </c>
      <c r="AE105" s="198">
        <f t="shared" si="786"/>
        <v>2211</v>
      </c>
      <c r="AF105" s="198">
        <f t="shared" si="787"/>
        <v>112950474</v>
      </c>
      <c r="AG105" s="198">
        <f t="shared" si="788"/>
        <v>1587</v>
      </c>
      <c r="AH105" s="198">
        <f t="shared" si="789"/>
        <v>3327</v>
      </c>
      <c r="AI105" s="198">
        <f t="shared" si="790"/>
        <v>134887848</v>
      </c>
      <c r="AJ105" s="198">
        <f t="shared" si="791"/>
        <v>3352</v>
      </c>
      <c r="AK105" s="198">
        <f t="shared" si="792"/>
        <v>7891</v>
      </c>
      <c r="AL105" s="198">
        <f t="shared" si="793"/>
        <v>8057274</v>
      </c>
      <c r="AM105" s="198">
        <f t="shared" si="794"/>
        <v>3770</v>
      </c>
      <c r="AN105" s="198">
        <f t="shared" si="795"/>
        <v>9871</v>
      </c>
      <c r="AO105" s="198">
        <f t="shared" si="796"/>
        <v>7443</v>
      </c>
      <c r="AP105" s="198">
        <f t="shared" si="796"/>
        <v>1549</v>
      </c>
      <c r="AQ105" s="198">
        <f t="shared" si="796"/>
        <v>1687</v>
      </c>
      <c r="AR105" s="198">
        <f t="shared" si="796"/>
        <v>11</v>
      </c>
      <c r="AS105" s="198">
        <f t="shared" si="796"/>
        <v>744</v>
      </c>
      <c r="AT105" s="198">
        <f t="shared" si="796"/>
        <v>3463</v>
      </c>
      <c r="AU105" s="198">
        <f t="shared" si="796"/>
        <v>1748</v>
      </c>
      <c r="AV105" s="198">
        <f t="shared" si="796"/>
        <v>79302</v>
      </c>
      <c r="AW105" s="198">
        <f t="shared" si="796"/>
        <v>5260</v>
      </c>
      <c r="AX105" s="198">
        <f t="shared" si="796"/>
        <v>45344</v>
      </c>
      <c r="AY105" s="198">
        <f t="shared" si="797"/>
        <v>129906</v>
      </c>
      <c r="AZ105" s="198">
        <f t="shared" si="797"/>
        <v>20424</v>
      </c>
      <c r="BA105" s="198">
        <f t="shared" si="797"/>
        <v>15723</v>
      </c>
      <c r="BB105" s="198">
        <f t="shared" si="797"/>
        <v>13340</v>
      </c>
      <c r="BC105" s="198">
        <f t="shared" si="797"/>
        <v>10466</v>
      </c>
      <c r="BD105" s="198">
        <f t="shared" si="797"/>
        <v>93195</v>
      </c>
      <c r="BE105" s="198">
        <f t="shared" si="797"/>
        <v>78298</v>
      </c>
      <c r="BF105" s="198">
        <f t="shared" si="797"/>
        <v>65724</v>
      </c>
      <c r="BG105" s="198">
        <f t="shared" si="797"/>
        <v>42777</v>
      </c>
      <c r="BH105" s="198">
        <f t="shared" si="797"/>
        <v>4664</v>
      </c>
      <c r="BI105" s="198">
        <f t="shared" si="797"/>
        <v>2259</v>
      </c>
      <c r="BJ105" s="198">
        <f t="shared" si="797"/>
        <v>0</v>
      </c>
      <c r="BK105" s="198">
        <f t="shared" si="797"/>
        <v>0</v>
      </c>
      <c r="BL105" s="198" t="str">
        <f t="shared" si="798"/>
        <v>-</v>
      </c>
      <c r="BM105" s="198" t="str">
        <f t="shared" si="799"/>
        <v>-</v>
      </c>
      <c r="BN105" s="198">
        <f t="shared" si="800"/>
        <v>0</v>
      </c>
      <c r="BO105" s="198">
        <f t="shared" si="800"/>
        <v>0</v>
      </c>
      <c r="BP105" s="198" t="str">
        <f t="shared" si="801"/>
        <v>-</v>
      </c>
      <c r="BQ105" s="198" t="str">
        <f t="shared" si="802"/>
        <v>-</v>
      </c>
      <c r="BR105" s="198">
        <f t="shared" si="803"/>
        <v>0</v>
      </c>
      <c r="BS105" s="198">
        <f t="shared" si="803"/>
        <v>0</v>
      </c>
      <c r="BT105" s="198" t="str">
        <f t="shared" si="804"/>
        <v>-</v>
      </c>
      <c r="BU105" s="198" t="str">
        <f t="shared" si="805"/>
        <v>-</v>
      </c>
      <c r="BV105" s="198">
        <f t="shared" si="806"/>
        <v>0</v>
      </c>
      <c r="BW105" s="198">
        <f t="shared" si="806"/>
        <v>0</v>
      </c>
      <c r="BX105" s="198" t="str">
        <f t="shared" si="807"/>
        <v>-</v>
      </c>
      <c r="BY105" s="198" t="str">
        <f t="shared" si="808"/>
        <v>-</v>
      </c>
      <c r="BZ105" s="198">
        <f t="shared" si="809"/>
        <v>0</v>
      </c>
      <c r="CA105" s="198">
        <f t="shared" si="809"/>
        <v>0</v>
      </c>
      <c r="CB105" s="198" t="str">
        <f t="shared" si="810"/>
        <v>-</v>
      </c>
      <c r="CC105" s="198" t="str">
        <f t="shared" si="811"/>
        <v>-</v>
      </c>
      <c r="CD105" s="198">
        <f t="shared" si="812"/>
        <v>0</v>
      </c>
      <c r="CE105" s="198">
        <f t="shared" si="812"/>
        <v>0</v>
      </c>
      <c r="CF105" s="198" t="str">
        <f t="shared" si="813"/>
        <v>-</v>
      </c>
      <c r="CG105" s="198" t="str">
        <f t="shared" si="814"/>
        <v>-</v>
      </c>
      <c r="CH105" s="198">
        <f t="shared" si="815"/>
        <v>0</v>
      </c>
      <c r="CI105" s="198">
        <f t="shared" si="815"/>
        <v>0</v>
      </c>
      <c r="CJ105" s="198" t="str">
        <f t="shared" si="816"/>
        <v>-</v>
      </c>
      <c r="CK105" s="198" t="str">
        <f t="shared" si="817"/>
        <v>-</v>
      </c>
      <c r="CL105" s="198">
        <f t="shared" si="818"/>
        <v>0</v>
      </c>
      <c r="CM105" s="198">
        <f t="shared" si="818"/>
        <v>0</v>
      </c>
      <c r="CN105" s="198" t="str">
        <f t="shared" si="819"/>
        <v>-</v>
      </c>
      <c r="CO105" s="198" t="str">
        <f t="shared" si="820"/>
        <v>-</v>
      </c>
      <c r="CP105" s="198">
        <f t="shared" si="821"/>
        <v>0</v>
      </c>
      <c r="CQ105" s="198">
        <f t="shared" si="821"/>
        <v>0</v>
      </c>
      <c r="CR105" s="198" t="str">
        <f t="shared" si="822"/>
        <v>-</v>
      </c>
      <c r="CS105" s="198" t="str">
        <f t="shared" si="823"/>
        <v>-</v>
      </c>
      <c r="CT105" s="198">
        <f t="shared" si="824"/>
        <v>0</v>
      </c>
      <c r="CU105" s="198">
        <f t="shared" si="824"/>
        <v>0</v>
      </c>
      <c r="CV105" s="198" t="str">
        <f t="shared" si="825"/>
        <v>-</v>
      </c>
      <c r="CW105" s="198" t="str">
        <f t="shared" si="826"/>
        <v>-</v>
      </c>
      <c r="CX105" s="198">
        <f t="shared" si="827"/>
        <v>575</v>
      </c>
      <c r="CY105" s="198">
        <f t="shared" si="827"/>
        <v>171081</v>
      </c>
      <c r="CZ105" s="198">
        <f t="shared" si="828"/>
        <v>298</v>
      </c>
      <c r="DA105" s="198">
        <f t="shared" si="829"/>
        <v>500</v>
      </c>
      <c r="DB105" s="198">
        <f t="shared" si="830"/>
        <v>6321</v>
      </c>
      <c r="DC105" s="198">
        <f t="shared" si="830"/>
        <v>403722</v>
      </c>
      <c r="DD105" s="198">
        <f t="shared" si="831"/>
        <v>64</v>
      </c>
      <c r="DE105" s="198">
        <f t="shared" si="832"/>
        <v>87</v>
      </c>
      <c r="DF105" s="198">
        <f t="shared" si="833"/>
        <v>0</v>
      </c>
      <c r="DG105" s="198">
        <f t="shared" si="833"/>
        <v>0</v>
      </c>
      <c r="DH105" s="198" t="str">
        <f t="shared" si="834"/>
        <v>-</v>
      </c>
      <c r="DI105" s="198" t="str">
        <f t="shared" si="835"/>
        <v>-</v>
      </c>
      <c r="DJ105" s="198">
        <f t="shared" si="836"/>
        <v>0</v>
      </c>
      <c r="DK105" s="198">
        <f t="shared" si="836"/>
        <v>1588</v>
      </c>
      <c r="DL105" s="198">
        <f t="shared" si="836"/>
        <v>167</v>
      </c>
      <c r="DM105" s="198">
        <f t="shared" si="836"/>
        <v>1770</v>
      </c>
      <c r="DN105" s="198">
        <f t="shared" si="836"/>
        <v>2</v>
      </c>
      <c r="DO105" s="198">
        <f t="shared" si="836"/>
        <v>2999</v>
      </c>
      <c r="DP105" s="198">
        <f t="shared" si="836"/>
        <v>1284170</v>
      </c>
      <c r="DQ105" s="198">
        <f t="shared" si="837"/>
        <v>7690</v>
      </c>
      <c r="DR105" s="198">
        <f t="shared" si="838"/>
        <v>17120</v>
      </c>
      <c r="DS105" s="198">
        <f t="shared" si="839"/>
        <v>8931847</v>
      </c>
      <c r="DT105" s="198">
        <f t="shared" si="840"/>
        <v>5046</v>
      </c>
      <c r="DU105" s="198">
        <f t="shared" si="841"/>
        <v>10456</v>
      </c>
      <c r="DV105" s="198">
        <f t="shared" si="842"/>
        <v>9790</v>
      </c>
      <c r="DW105" s="198">
        <f t="shared" si="843"/>
        <v>4895</v>
      </c>
      <c r="DX105" s="198">
        <f t="shared" si="844"/>
        <v>8418</v>
      </c>
      <c r="DY105" s="198">
        <f t="shared" si="845"/>
        <v>30395124</v>
      </c>
      <c r="DZ105" s="198">
        <f t="shared" si="846"/>
        <v>10135</v>
      </c>
      <c r="EA105" s="198">
        <f t="shared" si="847"/>
        <v>20009</v>
      </c>
      <c r="EB105" s="202"/>
      <c r="EC105" s="198">
        <f t="shared" si="848"/>
        <v>2</v>
      </c>
      <c r="ED105" s="199">
        <f t="shared" si="854"/>
        <v>2018</v>
      </c>
      <c r="EE105" s="200">
        <f t="shared" si="855"/>
        <v>43132</v>
      </c>
      <c r="EF105" s="196">
        <f t="shared" si="856"/>
        <v>28</v>
      </c>
      <c r="EG105" s="195"/>
      <c r="EH105" s="198">
        <f t="shared" si="849"/>
        <v>209528</v>
      </c>
      <c r="EI105" s="198">
        <f t="shared" si="849"/>
        <v>0</v>
      </c>
      <c r="EJ105" s="198">
        <f t="shared" si="849"/>
        <v>3052428</v>
      </c>
      <c r="EK105" s="198">
        <f t="shared" si="849"/>
        <v>8088479</v>
      </c>
      <c r="EL105" s="198">
        <f t="shared" si="849"/>
        <v>9747995</v>
      </c>
      <c r="EM105" s="198">
        <f t="shared" si="849"/>
        <v>15947850</v>
      </c>
      <c r="EN105" s="198">
        <f t="shared" si="849"/>
        <v>236787008</v>
      </c>
      <c r="EO105" s="198">
        <f t="shared" si="849"/>
        <v>317539291</v>
      </c>
      <c r="EP105" s="198">
        <f t="shared" si="849"/>
        <v>21093617</v>
      </c>
      <c r="EQ105" s="198">
        <f t="shared" si="849"/>
        <v>0</v>
      </c>
      <c r="ER105" s="198">
        <f t="shared" si="850"/>
        <v>0</v>
      </c>
      <c r="ES105" s="198">
        <f t="shared" si="850"/>
        <v>0</v>
      </c>
      <c r="ET105" s="198">
        <f t="shared" si="850"/>
        <v>0</v>
      </c>
      <c r="EU105" s="198">
        <f t="shared" si="850"/>
        <v>0</v>
      </c>
      <c r="EV105" s="198">
        <f t="shared" si="850"/>
        <v>0</v>
      </c>
      <c r="EW105" s="198">
        <f t="shared" si="850"/>
        <v>0</v>
      </c>
      <c r="EX105" s="198">
        <f t="shared" si="850"/>
        <v>0</v>
      </c>
      <c r="EY105" s="198">
        <f t="shared" si="850"/>
        <v>0</v>
      </c>
      <c r="EZ105" s="198">
        <f t="shared" si="850"/>
        <v>0</v>
      </c>
      <c r="FA105" s="198">
        <f t="shared" si="850"/>
        <v>0</v>
      </c>
      <c r="FB105" s="198">
        <f t="shared" si="851"/>
        <v>287700</v>
      </c>
      <c r="FC105" s="198">
        <f t="shared" si="851"/>
        <v>548275</v>
      </c>
      <c r="FD105" s="198">
        <f t="shared" si="851"/>
        <v>2859040</v>
      </c>
      <c r="FE105" s="198">
        <f t="shared" si="851"/>
        <v>18507954</v>
      </c>
      <c r="FF105" s="198">
        <f t="shared" si="851"/>
        <v>16836</v>
      </c>
      <c r="FG105" s="198">
        <f t="shared" si="851"/>
        <v>60006184</v>
      </c>
      <c r="FH105" s="191"/>
      <c r="FI105" s="256"/>
      <c r="FJ105" s="256"/>
      <c r="FK105" s="256"/>
      <c r="FL105" s="256"/>
      <c r="FM105" s="256"/>
    </row>
    <row r="106" spans="1:169" s="257" customFormat="1" x14ac:dyDescent="0.2">
      <c r="A106" s="263" t="str">
        <f t="shared" si="858"/>
        <v>2017-18MARCHY60</v>
      </c>
      <c r="B106" s="257" t="str">
        <f t="shared" si="853"/>
        <v>2017-18</v>
      </c>
      <c r="C106" s="257" t="s">
        <v>772</v>
      </c>
      <c r="D106" s="264" t="str">
        <f t="shared" si="857"/>
        <v>Y60</v>
      </c>
      <c r="E106" s="264" t="str">
        <f t="shared" si="857"/>
        <v>Midlands</v>
      </c>
      <c r="F106" s="264" t="str">
        <f t="shared" si="267"/>
        <v>Y60</v>
      </c>
      <c r="H106" s="198">
        <f t="shared" si="775"/>
        <v>205340</v>
      </c>
      <c r="I106" s="198">
        <f t="shared" si="775"/>
        <v>158132</v>
      </c>
      <c r="J106" s="198">
        <f t="shared" si="775"/>
        <v>621884</v>
      </c>
      <c r="K106" s="198">
        <f t="shared" si="776"/>
        <v>4</v>
      </c>
      <c r="L106" s="198">
        <f t="shared" si="777"/>
        <v>1</v>
      </c>
      <c r="M106" s="198">
        <f t="shared" si="778"/>
        <v>0</v>
      </c>
      <c r="N106" s="198">
        <f t="shared" si="779"/>
        <v>19</v>
      </c>
      <c r="O106" s="198">
        <f t="shared" si="780"/>
        <v>57</v>
      </c>
      <c r="P106" s="198" t="s">
        <v>717</v>
      </c>
      <c r="Q106" s="198">
        <f t="shared" si="781"/>
        <v>0</v>
      </c>
      <c r="R106" s="198">
        <f t="shared" si="781"/>
        <v>0</v>
      </c>
      <c r="S106" s="198">
        <f t="shared" si="781"/>
        <v>0</v>
      </c>
      <c r="T106" s="198">
        <f t="shared" si="781"/>
        <v>148111</v>
      </c>
      <c r="U106" s="198">
        <f t="shared" si="781"/>
        <v>11709</v>
      </c>
      <c r="V106" s="198">
        <f t="shared" si="781"/>
        <v>7491</v>
      </c>
      <c r="W106" s="198">
        <f t="shared" si="781"/>
        <v>77578</v>
      </c>
      <c r="X106" s="198">
        <f t="shared" si="781"/>
        <v>43476</v>
      </c>
      <c r="Y106" s="198">
        <f t="shared" si="781"/>
        <v>2023</v>
      </c>
      <c r="Z106" s="198">
        <f t="shared" si="781"/>
        <v>6036402</v>
      </c>
      <c r="AA106" s="198">
        <f t="shared" si="782"/>
        <v>516</v>
      </c>
      <c r="AB106" s="198">
        <f t="shared" si="783"/>
        <v>918</v>
      </c>
      <c r="AC106" s="198">
        <f t="shared" si="784"/>
        <v>6980645</v>
      </c>
      <c r="AD106" s="198">
        <f t="shared" si="785"/>
        <v>932</v>
      </c>
      <c r="AE106" s="198">
        <f t="shared" si="786"/>
        <v>1949</v>
      </c>
      <c r="AF106" s="198">
        <f t="shared" si="787"/>
        <v>133873789</v>
      </c>
      <c r="AG106" s="198">
        <f t="shared" si="788"/>
        <v>1726</v>
      </c>
      <c r="AH106" s="198">
        <f t="shared" si="789"/>
        <v>3688</v>
      </c>
      <c r="AI106" s="198">
        <f t="shared" si="790"/>
        <v>150328182</v>
      </c>
      <c r="AJ106" s="198">
        <f t="shared" si="791"/>
        <v>3458</v>
      </c>
      <c r="AK106" s="198">
        <f t="shared" si="792"/>
        <v>8333</v>
      </c>
      <c r="AL106" s="198">
        <f t="shared" si="793"/>
        <v>7341065</v>
      </c>
      <c r="AM106" s="198">
        <f t="shared" si="794"/>
        <v>3629</v>
      </c>
      <c r="AN106" s="198">
        <f t="shared" si="795"/>
        <v>9355</v>
      </c>
      <c r="AO106" s="198">
        <f t="shared" si="796"/>
        <v>8260</v>
      </c>
      <c r="AP106" s="198">
        <f t="shared" si="796"/>
        <v>1659</v>
      </c>
      <c r="AQ106" s="198">
        <f t="shared" si="796"/>
        <v>1695</v>
      </c>
      <c r="AR106" s="198">
        <f t="shared" si="796"/>
        <v>10</v>
      </c>
      <c r="AS106" s="198">
        <f t="shared" si="796"/>
        <v>865</v>
      </c>
      <c r="AT106" s="198">
        <f t="shared" si="796"/>
        <v>4041</v>
      </c>
      <c r="AU106" s="198">
        <f t="shared" si="796"/>
        <v>1871</v>
      </c>
      <c r="AV106" s="198">
        <f t="shared" si="796"/>
        <v>85603</v>
      </c>
      <c r="AW106" s="198">
        <f t="shared" si="796"/>
        <v>5655</v>
      </c>
      <c r="AX106" s="198">
        <f t="shared" si="796"/>
        <v>48593</v>
      </c>
      <c r="AY106" s="198">
        <f t="shared" si="797"/>
        <v>139851</v>
      </c>
      <c r="AZ106" s="198">
        <f t="shared" si="797"/>
        <v>21140</v>
      </c>
      <c r="BA106" s="198">
        <f t="shared" si="797"/>
        <v>16262</v>
      </c>
      <c r="BB106" s="198">
        <f t="shared" si="797"/>
        <v>13673</v>
      </c>
      <c r="BC106" s="198">
        <f t="shared" si="797"/>
        <v>10728</v>
      </c>
      <c r="BD106" s="198">
        <f t="shared" si="797"/>
        <v>101287</v>
      </c>
      <c r="BE106" s="198">
        <f t="shared" si="797"/>
        <v>85055</v>
      </c>
      <c r="BF106" s="198">
        <f t="shared" si="797"/>
        <v>69208</v>
      </c>
      <c r="BG106" s="198">
        <f t="shared" si="797"/>
        <v>46089</v>
      </c>
      <c r="BH106" s="198">
        <f t="shared" si="797"/>
        <v>4399</v>
      </c>
      <c r="BI106" s="198">
        <f t="shared" si="797"/>
        <v>2143</v>
      </c>
      <c r="BJ106" s="198">
        <f t="shared" si="797"/>
        <v>0</v>
      </c>
      <c r="BK106" s="198">
        <f t="shared" si="797"/>
        <v>0</v>
      </c>
      <c r="BL106" s="198" t="str">
        <f t="shared" si="798"/>
        <v>-</v>
      </c>
      <c r="BM106" s="198" t="str">
        <f t="shared" si="799"/>
        <v>-</v>
      </c>
      <c r="BN106" s="198">
        <f t="shared" si="800"/>
        <v>0</v>
      </c>
      <c r="BO106" s="198">
        <f t="shared" si="800"/>
        <v>0</v>
      </c>
      <c r="BP106" s="198" t="str">
        <f t="shared" si="801"/>
        <v>-</v>
      </c>
      <c r="BQ106" s="198" t="str">
        <f t="shared" si="802"/>
        <v>-</v>
      </c>
      <c r="BR106" s="198">
        <f t="shared" si="803"/>
        <v>0</v>
      </c>
      <c r="BS106" s="198">
        <f t="shared" si="803"/>
        <v>0</v>
      </c>
      <c r="BT106" s="198" t="str">
        <f t="shared" si="804"/>
        <v>-</v>
      </c>
      <c r="BU106" s="198" t="str">
        <f t="shared" si="805"/>
        <v>-</v>
      </c>
      <c r="BV106" s="198">
        <f t="shared" si="806"/>
        <v>0</v>
      </c>
      <c r="BW106" s="198">
        <f t="shared" si="806"/>
        <v>0</v>
      </c>
      <c r="BX106" s="198" t="str">
        <f t="shared" si="807"/>
        <v>-</v>
      </c>
      <c r="BY106" s="198" t="str">
        <f t="shared" si="808"/>
        <v>-</v>
      </c>
      <c r="BZ106" s="198">
        <f t="shared" si="809"/>
        <v>0</v>
      </c>
      <c r="CA106" s="198">
        <f t="shared" si="809"/>
        <v>0</v>
      </c>
      <c r="CB106" s="198" t="str">
        <f t="shared" si="810"/>
        <v>-</v>
      </c>
      <c r="CC106" s="198" t="str">
        <f t="shared" si="811"/>
        <v>-</v>
      </c>
      <c r="CD106" s="198">
        <f t="shared" si="812"/>
        <v>0</v>
      </c>
      <c r="CE106" s="198">
        <f t="shared" si="812"/>
        <v>0</v>
      </c>
      <c r="CF106" s="198" t="str">
        <f t="shared" si="813"/>
        <v>-</v>
      </c>
      <c r="CG106" s="198" t="str">
        <f t="shared" si="814"/>
        <v>-</v>
      </c>
      <c r="CH106" s="198">
        <f t="shared" si="815"/>
        <v>0</v>
      </c>
      <c r="CI106" s="198">
        <f t="shared" si="815"/>
        <v>0</v>
      </c>
      <c r="CJ106" s="198" t="str">
        <f t="shared" si="816"/>
        <v>-</v>
      </c>
      <c r="CK106" s="198" t="str">
        <f t="shared" si="817"/>
        <v>-</v>
      </c>
      <c r="CL106" s="198">
        <f t="shared" si="818"/>
        <v>0</v>
      </c>
      <c r="CM106" s="198">
        <f t="shared" si="818"/>
        <v>0</v>
      </c>
      <c r="CN106" s="198" t="str">
        <f t="shared" si="819"/>
        <v>-</v>
      </c>
      <c r="CO106" s="198" t="str">
        <f t="shared" si="820"/>
        <v>-</v>
      </c>
      <c r="CP106" s="198">
        <f t="shared" si="821"/>
        <v>0</v>
      </c>
      <c r="CQ106" s="198">
        <f t="shared" si="821"/>
        <v>0</v>
      </c>
      <c r="CR106" s="198" t="str">
        <f t="shared" si="822"/>
        <v>-</v>
      </c>
      <c r="CS106" s="198" t="str">
        <f t="shared" si="823"/>
        <v>-</v>
      </c>
      <c r="CT106" s="198">
        <f t="shared" si="824"/>
        <v>0</v>
      </c>
      <c r="CU106" s="198">
        <f t="shared" si="824"/>
        <v>0</v>
      </c>
      <c r="CV106" s="198" t="str">
        <f t="shared" si="825"/>
        <v>-</v>
      </c>
      <c r="CW106" s="198" t="str">
        <f t="shared" si="826"/>
        <v>-</v>
      </c>
      <c r="CX106" s="198">
        <f t="shared" si="827"/>
        <v>622</v>
      </c>
      <c r="CY106" s="198">
        <f t="shared" si="827"/>
        <v>187483</v>
      </c>
      <c r="CZ106" s="198">
        <f t="shared" si="828"/>
        <v>301</v>
      </c>
      <c r="DA106" s="198">
        <f t="shared" si="829"/>
        <v>517</v>
      </c>
      <c r="DB106" s="198">
        <f t="shared" si="830"/>
        <v>6742</v>
      </c>
      <c r="DC106" s="198">
        <f t="shared" si="830"/>
        <v>333745</v>
      </c>
      <c r="DD106" s="198">
        <f t="shared" si="831"/>
        <v>50</v>
      </c>
      <c r="DE106" s="198">
        <f t="shared" si="832"/>
        <v>226</v>
      </c>
      <c r="DF106" s="198">
        <f t="shared" si="833"/>
        <v>0</v>
      </c>
      <c r="DG106" s="198">
        <f t="shared" si="833"/>
        <v>0</v>
      </c>
      <c r="DH106" s="198" t="str">
        <f t="shared" si="834"/>
        <v>-</v>
      </c>
      <c r="DI106" s="198" t="str">
        <f t="shared" si="835"/>
        <v>-</v>
      </c>
      <c r="DJ106" s="198">
        <f t="shared" si="836"/>
        <v>0</v>
      </c>
      <c r="DK106" s="198">
        <f t="shared" si="836"/>
        <v>1529</v>
      </c>
      <c r="DL106" s="198">
        <f t="shared" si="836"/>
        <v>166</v>
      </c>
      <c r="DM106" s="198">
        <f t="shared" si="836"/>
        <v>1742</v>
      </c>
      <c r="DN106" s="198">
        <f t="shared" si="836"/>
        <v>1</v>
      </c>
      <c r="DO106" s="198">
        <f t="shared" si="836"/>
        <v>2868</v>
      </c>
      <c r="DP106" s="198">
        <f t="shared" si="836"/>
        <v>1193728</v>
      </c>
      <c r="DQ106" s="198">
        <f t="shared" si="837"/>
        <v>7191</v>
      </c>
      <c r="DR106" s="198">
        <f t="shared" si="838"/>
        <v>16967</v>
      </c>
      <c r="DS106" s="198">
        <f t="shared" si="839"/>
        <v>8602785</v>
      </c>
      <c r="DT106" s="198">
        <f t="shared" si="840"/>
        <v>4938</v>
      </c>
      <c r="DU106" s="198">
        <f t="shared" si="841"/>
        <v>10629</v>
      </c>
      <c r="DV106" s="198">
        <f t="shared" si="842"/>
        <v>8120</v>
      </c>
      <c r="DW106" s="198">
        <f t="shared" si="843"/>
        <v>8120</v>
      </c>
      <c r="DX106" s="198">
        <f t="shared" si="844"/>
        <v>8120</v>
      </c>
      <c r="DY106" s="198">
        <f t="shared" si="845"/>
        <v>26346918</v>
      </c>
      <c r="DZ106" s="198">
        <f t="shared" si="846"/>
        <v>9187</v>
      </c>
      <c r="EA106" s="198">
        <f t="shared" si="847"/>
        <v>19828</v>
      </c>
      <c r="EB106" s="202"/>
      <c r="EC106" s="198">
        <f t="shared" si="848"/>
        <v>3</v>
      </c>
      <c r="ED106" s="199">
        <f t="shared" si="854"/>
        <v>2018</v>
      </c>
      <c r="EE106" s="200">
        <f t="shared" si="855"/>
        <v>43160</v>
      </c>
      <c r="EF106" s="196">
        <f t="shared" si="856"/>
        <v>31</v>
      </c>
      <c r="EG106" s="195"/>
      <c r="EH106" s="198">
        <f t="shared" si="849"/>
        <v>233633</v>
      </c>
      <c r="EI106" s="198">
        <f t="shared" si="849"/>
        <v>0</v>
      </c>
      <c r="EJ106" s="198">
        <f t="shared" si="849"/>
        <v>2997378</v>
      </c>
      <c r="EK106" s="198">
        <f t="shared" si="849"/>
        <v>9053375</v>
      </c>
      <c r="EL106" s="198">
        <f t="shared" si="849"/>
        <v>10743459</v>
      </c>
      <c r="EM106" s="198">
        <f t="shared" si="849"/>
        <v>14598648</v>
      </c>
      <c r="EN106" s="198">
        <f t="shared" si="849"/>
        <v>286098504</v>
      </c>
      <c r="EO106" s="198">
        <f t="shared" si="849"/>
        <v>362304946</v>
      </c>
      <c r="EP106" s="198">
        <f t="shared" si="849"/>
        <v>18925145</v>
      </c>
      <c r="EQ106" s="198">
        <f t="shared" si="849"/>
        <v>0</v>
      </c>
      <c r="ER106" s="198">
        <f t="shared" si="850"/>
        <v>0</v>
      </c>
      <c r="ES106" s="198">
        <f t="shared" si="850"/>
        <v>0</v>
      </c>
      <c r="ET106" s="198">
        <f t="shared" si="850"/>
        <v>0</v>
      </c>
      <c r="EU106" s="198">
        <f t="shared" si="850"/>
        <v>0</v>
      </c>
      <c r="EV106" s="198">
        <f t="shared" si="850"/>
        <v>0</v>
      </c>
      <c r="EW106" s="198">
        <f t="shared" si="850"/>
        <v>0</v>
      </c>
      <c r="EX106" s="198">
        <f t="shared" si="850"/>
        <v>0</v>
      </c>
      <c r="EY106" s="198">
        <f t="shared" si="850"/>
        <v>0</v>
      </c>
      <c r="EZ106" s="198">
        <f t="shared" si="850"/>
        <v>0</v>
      </c>
      <c r="FA106" s="198">
        <f t="shared" si="850"/>
        <v>0</v>
      </c>
      <c r="FB106" s="198">
        <f t="shared" si="851"/>
        <v>321600</v>
      </c>
      <c r="FC106" s="198">
        <f t="shared" si="851"/>
        <v>1522644</v>
      </c>
      <c r="FD106" s="198">
        <f t="shared" si="851"/>
        <v>2816576</v>
      </c>
      <c r="FE106" s="198">
        <f t="shared" si="851"/>
        <v>18515106</v>
      </c>
      <c r="FF106" s="198">
        <f t="shared" si="851"/>
        <v>8120</v>
      </c>
      <c r="FG106" s="198">
        <f t="shared" si="851"/>
        <v>56865730</v>
      </c>
      <c r="FH106" s="191"/>
      <c r="FI106" s="256"/>
      <c r="FJ106" s="256"/>
      <c r="FK106" s="256"/>
      <c r="FL106" s="256"/>
      <c r="FM106" s="256"/>
    </row>
    <row r="107" spans="1:169" s="257" customFormat="1" x14ac:dyDescent="0.2">
      <c r="A107" s="263" t="str">
        <f t="shared" ref="A107" si="859">B107&amp;C107&amp;D107</f>
        <v>2018-19APRILY60</v>
      </c>
      <c r="B107" s="257" t="str">
        <f t="shared" si="853"/>
        <v>2018-19</v>
      </c>
      <c r="C107" s="257" t="s">
        <v>774</v>
      </c>
      <c r="D107" s="264" t="str">
        <f t="shared" si="857"/>
        <v>Y60</v>
      </c>
      <c r="E107" s="264" t="str">
        <f t="shared" si="857"/>
        <v>Midlands</v>
      </c>
      <c r="F107" s="264" t="str">
        <f t="shared" ref="F107:F112" si="860">D107</f>
        <v>Y60</v>
      </c>
      <c r="H107" s="198">
        <f t="shared" si="775"/>
        <v>177939</v>
      </c>
      <c r="I107" s="198">
        <f t="shared" si="775"/>
        <v>134790</v>
      </c>
      <c r="J107" s="198">
        <f t="shared" si="775"/>
        <v>343906</v>
      </c>
      <c r="K107" s="198">
        <f t="shared" si="776"/>
        <v>3</v>
      </c>
      <c r="L107" s="198">
        <f t="shared" si="777"/>
        <v>1</v>
      </c>
      <c r="M107" s="198">
        <f t="shared" si="778"/>
        <v>0</v>
      </c>
      <c r="N107" s="198">
        <f t="shared" si="779"/>
        <v>4</v>
      </c>
      <c r="O107" s="198">
        <f t="shared" si="780"/>
        <v>39</v>
      </c>
      <c r="P107" s="198" t="s">
        <v>717</v>
      </c>
      <c r="Q107" s="198">
        <f t="shared" si="781"/>
        <v>0</v>
      </c>
      <c r="R107" s="198">
        <f t="shared" si="781"/>
        <v>0</v>
      </c>
      <c r="S107" s="198">
        <f t="shared" si="781"/>
        <v>0</v>
      </c>
      <c r="T107" s="198">
        <f t="shared" si="781"/>
        <v>138946</v>
      </c>
      <c r="U107" s="198">
        <f t="shared" si="781"/>
        <v>10376</v>
      </c>
      <c r="V107" s="198">
        <f t="shared" si="781"/>
        <v>6678</v>
      </c>
      <c r="W107" s="198">
        <f t="shared" si="781"/>
        <v>69057</v>
      </c>
      <c r="X107" s="198">
        <f t="shared" si="781"/>
        <v>44783</v>
      </c>
      <c r="Y107" s="198">
        <f t="shared" si="781"/>
        <v>2106</v>
      </c>
      <c r="Z107" s="198">
        <f t="shared" si="781"/>
        <v>4853063</v>
      </c>
      <c r="AA107" s="198">
        <f t="shared" si="782"/>
        <v>468</v>
      </c>
      <c r="AB107" s="198">
        <f t="shared" si="783"/>
        <v>842</v>
      </c>
      <c r="AC107" s="198">
        <f t="shared" si="784"/>
        <v>5463910</v>
      </c>
      <c r="AD107" s="198">
        <f t="shared" si="785"/>
        <v>818</v>
      </c>
      <c r="AE107" s="198">
        <f t="shared" si="786"/>
        <v>1717</v>
      </c>
      <c r="AF107" s="198">
        <f t="shared" si="787"/>
        <v>87187852</v>
      </c>
      <c r="AG107" s="198">
        <f t="shared" si="788"/>
        <v>1263</v>
      </c>
      <c r="AH107" s="198">
        <f t="shared" si="789"/>
        <v>2568</v>
      </c>
      <c r="AI107" s="198">
        <f t="shared" si="790"/>
        <v>97852116</v>
      </c>
      <c r="AJ107" s="198">
        <f t="shared" si="791"/>
        <v>2185</v>
      </c>
      <c r="AK107" s="198">
        <f t="shared" si="792"/>
        <v>4962</v>
      </c>
      <c r="AL107" s="198">
        <f t="shared" si="793"/>
        <v>5145013</v>
      </c>
      <c r="AM107" s="198">
        <f t="shared" si="794"/>
        <v>2443</v>
      </c>
      <c r="AN107" s="198">
        <f t="shared" si="795"/>
        <v>5730</v>
      </c>
      <c r="AO107" s="198">
        <f t="shared" si="796"/>
        <v>6221</v>
      </c>
      <c r="AP107" s="198">
        <f t="shared" si="796"/>
        <v>1103</v>
      </c>
      <c r="AQ107" s="198">
        <f t="shared" si="796"/>
        <v>1190</v>
      </c>
      <c r="AR107" s="198">
        <f t="shared" si="796"/>
        <v>3</v>
      </c>
      <c r="AS107" s="198">
        <f t="shared" si="796"/>
        <v>733</v>
      </c>
      <c r="AT107" s="198">
        <f t="shared" si="796"/>
        <v>3195</v>
      </c>
      <c r="AU107" s="198">
        <f t="shared" si="796"/>
        <v>1830</v>
      </c>
      <c r="AV107" s="198">
        <f t="shared" si="796"/>
        <v>81765</v>
      </c>
      <c r="AW107" s="198">
        <f t="shared" si="796"/>
        <v>5734</v>
      </c>
      <c r="AX107" s="198">
        <f t="shared" si="796"/>
        <v>45226</v>
      </c>
      <c r="AY107" s="198">
        <f t="shared" si="797"/>
        <v>132725</v>
      </c>
      <c r="AZ107" s="198">
        <f t="shared" si="797"/>
        <v>19074</v>
      </c>
      <c r="BA107" s="198">
        <f t="shared" si="797"/>
        <v>14724</v>
      </c>
      <c r="BB107" s="198">
        <f t="shared" si="797"/>
        <v>12464</v>
      </c>
      <c r="BC107" s="198">
        <f t="shared" si="797"/>
        <v>9711</v>
      </c>
      <c r="BD107" s="198">
        <f t="shared" si="797"/>
        <v>87862</v>
      </c>
      <c r="BE107" s="198">
        <f t="shared" si="797"/>
        <v>74276</v>
      </c>
      <c r="BF107" s="198">
        <f t="shared" si="797"/>
        <v>68067</v>
      </c>
      <c r="BG107" s="198">
        <f t="shared" si="797"/>
        <v>47060</v>
      </c>
      <c r="BH107" s="198">
        <f t="shared" si="797"/>
        <v>4335</v>
      </c>
      <c r="BI107" s="198">
        <f t="shared" si="797"/>
        <v>2225</v>
      </c>
      <c r="BJ107" s="198">
        <f t="shared" si="797"/>
        <v>0</v>
      </c>
      <c r="BK107" s="198">
        <f t="shared" si="797"/>
        <v>0</v>
      </c>
      <c r="BL107" s="198" t="str">
        <f t="shared" si="798"/>
        <v>-</v>
      </c>
      <c r="BM107" s="198" t="str">
        <f t="shared" si="799"/>
        <v>-</v>
      </c>
      <c r="BN107" s="198">
        <f t="shared" si="800"/>
        <v>0</v>
      </c>
      <c r="BO107" s="198">
        <f t="shared" si="800"/>
        <v>0</v>
      </c>
      <c r="BP107" s="198" t="str">
        <f t="shared" si="801"/>
        <v>-</v>
      </c>
      <c r="BQ107" s="198" t="str">
        <f t="shared" si="802"/>
        <v>-</v>
      </c>
      <c r="BR107" s="198">
        <f t="shared" si="803"/>
        <v>0</v>
      </c>
      <c r="BS107" s="198">
        <f t="shared" si="803"/>
        <v>0</v>
      </c>
      <c r="BT107" s="198" t="str">
        <f t="shared" si="804"/>
        <v>-</v>
      </c>
      <c r="BU107" s="198" t="str">
        <f t="shared" si="805"/>
        <v>-</v>
      </c>
      <c r="BV107" s="198">
        <f t="shared" si="806"/>
        <v>0</v>
      </c>
      <c r="BW107" s="198">
        <f t="shared" si="806"/>
        <v>0</v>
      </c>
      <c r="BX107" s="198" t="str">
        <f t="shared" si="807"/>
        <v>-</v>
      </c>
      <c r="BY107" s="198" t="str">
        <f t="shared" si="808"/>
        <v>-</v>
      </c>
      <c r="BZ107" s="198">
        <f t="shared" si="809"/>
        <v>0</v>
      </c>
      <c r="CA107" s="198">
        <f t="shared" si="809"/>
        <v>0</v>
      </c>
      <c r="CB107" s="198" t="str">
        <f t="shared" si="810"/>
        <v>-</v>
      </c>
      <c r="CC107" s="198" t="str">
        <f t="shared" si="811"/>
        <v>-</v>
      </c>
      <c r="CD107" s="198">
        <f t="shared" si="812"/>
        <v>0</v>
      </c>
      <c r="CE107" s="198">
        <f t="shared" si="812"/>
        <v>0</v>
      </c>
      <c r="CF107" s="198" t="str">
        <f t="shared" si="813"/>
        <v>-</v>
      </c>
      <c r="CG107" s="198" t="str">
        <f t="shared" si="814"/>
        <v>-</v>
      </c>
      <c r="CH107" s="198">
        <f t="shared" si="815"/>
        <v>0</v>
      </c>
      <c r="CI107" s="198">
        <f t="shared" si="815"/>
        <v>0</v>
      </c>
      <c r="CJ107" s="198" t="str">
        <f t="shared" si="816"/>
        <v>-</v>
      </c>
      <c r="CK107" s="198" t="str">
        <f t="shared" si="817"/>
        <v>-</v>
      </c>
      <c r="CL107" s="198">
        <f t="shared" si="818"/>
        <v>0</v>
      </c>
      <c r="CM107" s="198">
        <f t="shared" si="818"/>
        <v>0</v>
      </c>
      <c r="CN107" s="198" t="str">
        <f t="shared" si="819"/>
        <v>-</v>
      </c>
      <c r="CO107" s="198" t="str">
        <f t="shared" si="820"/>
        <v>-</v>
      </c>
      <c r="CP107" s="198">
        <f t="shared" si="821"/>
        <v>0</v>
      </c>
      <c r="CQ107" s="198">
        <f t="shared" si="821"/>
        <v>0</v>
      </c>
      <c r="CR107" s="198" t="str">
        <f t="shared" si="822"/>
        <v>-</v>
      </c>
      <c r="CS107" s="198" t="str">
        <f t="shared" si="823"/>
        <v>-</v>
      </c>
      <c r="CT107" s="198">
        <f t="shared" si="824"/>
        <v>0</v>
      </c>
      <c r="CU107" s="198">
        <f t="shared" si="824"/>
        <v>0</v>
      </c>
      <c r="CV107" s="198" t="str">
        <f t="shared" si="825"/>
        <v>-</v>
      </c>
      <c r="CW107" s="198" t="str">
        <f t="shared" si="826"/>
        <v>-</v>
      </c>
      <c r="CX107" s="198">
        <f t="shared" si="827"/>
        <v>503</v>
      </c>
      <c r="CY107" s="198">
        <f t="shared" si="827"/>
        <v>153362</v>
      </c>
      <c r="CZ107" s="198">
        <f t="shared" si="828"/>
        <v>305</v>
      </c>
      <c r="DA107" s="198">
        <f t="shared" si="829"/>
        <v>532</v>
      </c>
      <c r="DB107" s="198">
        <f t="shared" si="830"/>
        <v>6155</v>
      </c>
      <c r="DC107" s="198">
        <f t="shared" si="830"/>
        <v>218035</v>
      </c>
      <c r="DD107" s="198">
        <f t="shared" si="831"/>
        <v>35</v>
      </c>
      <c r="DE107" s="198">
        <f t="shared" si="832"/>
        <v>63</v>
      </c>
      <c r="DF107" s="198">
        <f t="shared" si="833"/>
        <v>0</v>
      </c>
      <c r="DG107" s="198">
        <f t="shared" si="833"/>
        <v>0</v>
      </c>
      <c r="DH107" s="198" t="str">
        <f t="shared" si="834"/>
        <v>-</v>
      </c>
      <c r="DI107" s="198" t="str">
        <f t="shared" si="835"/>
        <v>-</v>
      </c>
      <c r="DJ107" s="198">
        <f t="shared" si="836"/>
        <v>0</v>
      </c>
      <c r="DK107" s="198">
        <f t="shared" si="836"/>
        <v>287</v>
      </c>
      <c r="DL107" s="198">
        <f t="shared" si="836"/>
        <v>515</v>
      </c>
      <c r="DM107" s="198">
        <f t="shared" si="836"/>
        <v>2253</v>
      </c>
      <c r="DN107" s="198">
        <f t="shared" si="836"/>
        <v>1</v>
      </c>
      <c r="DO107" s="198">
        <f t="shared" si="836"/>
        <v>3347</v>
      </c>
      <c r="DP107" s="198">
        <f t="shared" si="836"/>
        <v>2251111</v>
      </c>
      <c r="DQ107" s="198">
        <f t="shared" si="837"/>
        <v>4371</v>
      </c>
      <c r="DR107" s="198">
        <f t="shared" si="838"/>
        <v>8173</v>
      </c>
      <c r="DS107" s="198">
        <f t="shared" si="839"/>
        <v>8707799</v>
      </c>
      <c r="DT107" s="198">
        <f t="shared" si="840"/>
        <v>3865</v>
      </c>
      <c r="DU107" s="198">
        <f t="shared" si="841"/>
        <v>8031</v>
      </c>
      <c r="DV107" s="198">
        <f t="shared" si="842"/>
        <v>3309</v>
      </c>
      <c r="DW107" s="198">
        <f t="shared" si="843"/>
        <v>3309</v>
      </c>
      <c r="DX107" s="198">
        <f t="shared" si="844"/>
        <v>3309</v>
      </c>
      <c r="DY107" s="198">
        <f t="shared" si="845"/>
        <v>19347982</v>
      </c>
      <c r="DZ107" s="198">
        <f t="shared" si="846"/>
        <v>5781</v>
      </c>
      <c r="EA107" s="198">
        <f t="shared" si="847"/>
        <v>12483</v>
      </c>
      <c r="EB107" s="202"/>
      <c r="EC107" s="198">
        <f t="shared" si="848"/>
        <v>4</v>
      </c>
      <c r="ED107" s="199">
        <f t="shared" si="854"/>
        <v>2018</v>
      </c>
      <c r="EE107" s="200">
        <f t="shared" si="855"/>
        <v>43191</v>
      </c>
      <c r="EF107" s="196">
        <f t="shared" si="856"/>
        <v>30</v>
      </c>
      <c r="EG107" s="195"/>
      <c r="EH107" s="198">
        <f t="shared" si="849"/>
        <v>198079</v>
      </c>
      <c r="EI107" s="198">
        <f t="shared" si="849"/>
        <v>0</v>
      </c>
      <c r="EJ107" s="198">
        <f t="shared" si="849"/>
        <v>539160</v>
      </c>
      <c r="EK107" s="198">
        <f t="shared" si="849"/>
        <v>5317692</v>
      </c>
      <c r="EL107" s="198">
        <f t="shared" si="849"/>
        <v>8732556</v>
      </c>
      <c r="EM107" s="198">
        <f t="shared" si="849"/>
        <v>11466790</v>
      </c>
      <c r="EN107" s="198">
        <f t="shared" si="849"/>
        <v>177306084</v>
      </c>
      <c r="EO107" s="198">
        <f t="shared" si="849"/>
        <v>222202815</v>
      </c>
      <c r="EP107" s="198">
        <f t="shared" si="849"/>
        <v>12066700</v>
      </c>
      <c r="EQ107" s="198">
        <f t="shared" si="849"/>
        <v>0</v>
      </c>
      <c r="ER107" s="198">
        <f t="shared" si="850"/>
        <v>0</v>
      </c>
      <c r="ES107" s="198">
        <f t="shared" si="850"/>
        <v>0</v>
      </c>
      <c r="ET107" s="198">
        <f t="shared" si="850"/>
        <v>0</v>
      </c>
      <c r="EU107" s="198">
        <f t="shared" si="850"/>
        <v>0</v>
      </c>
      <c r="EV107" s="198">
        <f t="shared" si="850"/>
        <v>0</v>
      </c>
      <c r="EW107" s="198">
        <f t="shared" si="850"/>
        <v>0</v>
      </c>
      <c r="EX107" s="198">
        <f t="shared" si="850"/>
        <v>0</v>
      </c>
      <c r="EY107" s="198">
        <f t="shared" si="850"/>
        <v>0</v>
      </c>
      <c r="EZ107" s="198">
        <f t="shared" si="850"/>
        <v>0</v>
      </c>
      <c r="FA107" s="198">
        <f t="shared" si="850"/>
        <v>0</v>
      </c>
      <c r="FB107" s="198">
        <f t="shared" si="851"/>
        <v>267505</v>
      </c>
      <c r="FC107" s="198">
        <f t="shared" si="851"/>
        <v>386558</v>
      </c>
      <c r="FD107" s="198">
        <f t="shared" si="851"/>
        <v>4209349</v>
      </c>
      <c r="FE107" s="198">
        <f t="shared" si="851"/>
        <v>18093380</v>
      </c>
      <c r="FF107" s="198">
        <f t="shared" si="851"/>
        <v>3309</v>
      </c>
      <c r="FG107" s="198">
        <f t="shared" si="851"/>
        <v>41779585</v>
      </c>
      <c r="FH107" s="191"/>
      <c r="FI107" s="256"/>
      <c r="FJ107" s="256"/>
      <c r="FK107" s="256"/>
      <c r="FL107" s="256"/>
      <c r="FM107" s="256"/>
    </row>
    <row r="108" spans="1:169" s="257" customFormat="1" x14ac:dyDescent="0.2">
      <c r="A108" s="263" t="str">
        <f t="shared" ref="A108" si="861">B108&amp;C108&amp;D108</f>
        <v>2018-19MAYY60</v>
      </c>
      <c r="B108" s="257" t="str">
        <f t="shared" si="853"/>
        <v>2018-19</v>
      </c>
      <c r="C108" s="257" t="s">
        <v>812</v>
      </c>
      <c r="D108" s="264" t="str">
        <f t="shared" si="857"/>
        <v>Y60</v>
      </c>
      <c r="E108" s="264" t="str">
        <f t="shared" si="857"/>
        <v>Midlands</v>
      </c>
      <c r="F108" s="264" t="str">
        <f t="shared" si="860"/>
        <v>Y60</v>
      </c>
      <c r="H108" s="198">
        <f t="shared" si="775"/>
        <v>194663</v>
      </c>
      <c r="I108" s="198">
        <f t="shared" si="775"/>
        <v>148962</v>
      </c>
      <c r="J108" s="198">
        <f t="shared" si="775"/>
        <v>417427</v>
      </c>
      <c r="K108" s="198">
        <f t="shared" si="776"/>
        <v>3</v>
      </c>
      <c r="L108" s="198">
        <f t="shared" si="777"/>
        <v>1</v>
      </c>
      <c r="M108" s="198">
        <f t="shared" si="778"/>
        <v>0</v>
      </c>
      <c r="N108" s="198">
        <f t="shared" si="779"/>
        <v>7</v>
      </c>
      <c r="O108" s="198">
        <f t="shared" si="780"/>
        <v>43</v>
      </c>
      <c r="P108" s="198" t="s">
        <v>717</v>
      </c>
      <c r="Q108" s="198">
        <f t="shared" si="781"/>
        <v>0</v>
      </c>
      <c r="R108" s="198">
        <f t="shared" si="781"/>
        <v>0</v>
      </c>
      <c r="S108" s="198">
        <f t="shared" si="781"/>
        <v>0</v>
      </c>
      <c r="T108" s="198">
        <f t="shared" si="781"/>
        <v>147534</v>
      </c>
      <c r="U108" s="198">
        <f t="shared" si="781"/>
        <v>10921</v>
      </c>
      <c r="V108" s="198">
        <f t="shared" si="781"/>
        <v>6938</v>
      </c>
      <c r="W108" s="198">
        <f t="shared" si="781"/>
        <v>73164</v>
      </c>
      <c r="X108" s="198">
        <f t="shared" si="781"/>
        <v>47805</v>
      </c>
      <c r="Y108" s="198">
        <f t="shared" si="781"/>
        <v>2212</v>
      </c>
      <c r="Z108" s="198">
        <f t="shared" si="781"/>
        <v>4941864</v>
      </c>
      <c r="AA108" s="198">
        <f t="shared" si="782"/>
        <v>453</v>
      </c>
      <c r="AB108" s="198">
        <f t="shared" si="783"/>
        <v>801</v>
      </c>
      <c r="AC108" s="198">
        <f t="shared" si="784"/>
        <v>5861756</v>
      </c>
      <c r="AD108" s="198">
        <f t="shared" si="785"/>
        <v>845</v>
      </c>
      <c r="AE108" s="198">
        <f t="shared" si="786"/>
        <v>1847</v>
      </c>
      <c r="AF108" s="198">
        <f t="shared" si="787"/>
        <v>90977043</v>
      </c>
      <c r="AG108" s="198">
        <f t="shared" si="788"/>
        <v>1243</v>
      </c>
      <c r="AH108" s="198">
        <f t="shared" si="789"/>
        <v>2493</v>
      </c>
      <c r="AI108" s="198">
        <f t="shared" si="790"/>
        <v>119497517</v>
      </c>
      <c r="AJ108" s="198">
        <f t="shared" si="791"/>
        <v>2500</v>
      </c>
      <c r="AK108" s="198">
        <f t="shared" si="792"/>
        <v>5720</v>
      </c>
      <c r="AL108" s="198">
        <f t="shared" si="793"/>
        <v>6793622</v>
      </c>
      <c r="AM108" s="198">
        <f t="shared" si="794"/>
        <v>3071</v>
      </c>
      <c r="AN108" s="198">
        <f t="shared" si="795"/>
        <v>7654</v>
      </c>
      <c r="AO108" s="198">
        <f t="shared" si="796"/>
        <v>6698</v>
      </c>
      <c r="AP108" s="198">
        <f t="shared" si="796"/>
        <v>1147</v>
      </c>
      <c r="AQ108" s="198">
        <f t="shared" si="796"/>
        <v>1118</v>
      </c>
      <c r="AR108" s="198">
        <f t="shared" si="796"/>
        <v>7</v>
      </c>
      <c r="AS108" s="198">
        <f t="shared" si="796"/>
        <v>858</v>
      </c>
      <c r="AT108" s="198">
        <f t="shared" si="796"/>
        <v>3575</v>
      </c>
      <c r="AU108" s="198">
        <f t="shared" si="796"/>
        <v>1853</v>
      </c>
      <c r="AV108" s="198">
        <f t="shared" si="796"/>
        <v>86310</v>
      </c>
      <c r="AW108" s="198">
        <f t="shared" si="796"/>
        <v>6056</v>
      </c>
      <c r="AX108" s="198">
        <f t="shared" si="796"/>
        <v>48470</v>
      </c>
      <c r="AY108" s="198">
        <f t="shared" si="797"/>
        <v>140836</v>
      </c>
      <c r="AZ108" s="198">
        <f t="shared" si="797"/>
        <v>20408</v>
      </c>
      <c r="BA108" s="198">
        <f t="shared" si="797"/>
        <v>15655</v>
      </c>
      <c r="BB108" s="198">
        <f t="shared" si="797"/>
        <v>13161</v>
      </c>
      <c r="BC108" s="198">
        <f t="shared" si="797"/>
        <v>10278</v>
      </c>
      <c r="BD108" s="198">
        <f t="shared" si="797"/>
        <v>93132</v>
      </c>
      <c r="BE108" s="198">
        <f t="shared" si="797"/>
        <v>78088</v>
      </c>
      <c r="BF108" s="198">
        <f t="shared" si="797"/>
        <v>74859</v>
      </c>
      <c r="BG108" s="198">
        <f t="shared" si="797"/>
        <v>50227</v>
      </c>
      <c r="BH108" s="198">
        <f t="shared" si="797"/>
        <v>4858</v>
      </c>
      <c r="BI108" s="198">
        <f t="shared" si="797"/>
        <v>2295</v>
      </c>
      <c r="BJ108" s="198">
        <f t="shared" si="797"/>
        <v>0</v>
      </c>
      <c r="BK108" s="198">
        <f t="shared" si="797"/>
        <v>0</v>
      </c>
      <c r="BL108" s="198" t="str">
        <f t="shared" si="798"/>
        <v>-</v>
      </c>
      <c r="BM108" s="198" t="str">
        <f t="shared" si="799"/>
        <v>-</v>
      </c>
      <c r="BN108" s="198">
        <f t="shared" si="800"/>
        <v>0</v>
      </c>
      <c r="BO108" s="198">
        <f t="shared" si="800"/>
        <v>0</v>
      </c>
      <c r="BP108" s="198" t="str">
        <f t="shared" si="801"/>
        <v>-</v>
      </c>
      <c r="BQ108" s="198" t="str">
        <f t="shared" si="802"/>
        <v>-</v>
      </c>
      <c r="BR108" s="198">
        <f t="shared" si="803"/>
        <v>0</v>
      </c>
      <c r="BS108" s="198">
        <f t="shared" si="803"/>
        <v>0</v>
      </c>
      <c r="BT108" s="198" t="str">
        <f t="shared" si="804"/>
        <v>-</v>
      </c>
      <c r="BU108" s="198" t="str">
        <f t="shared" si="805"/>
        <v>-</v>
      </c>
      <c r="BV108" s="198">
        <f t="shared" si="806"/>
        <v>0</v>
      </c>
      <c r="BW108" s="198">
        <f t="shared" si="806"/>
        <v>0</v>
      </c>
      <c r="BX108" s="198" t="str">
        <f t="shared" si="807"/>
        <v>-</v>
      </c>
      <c r="BY108" s="198" t="str">
        <f t="shared" si="808"/>
        <v>-</v>
      </c>
      <c r="BZ108" s="198">
        <f t="shared" si="809"/>
        <v>0</v>
      </c>
      <c r="CA108" s="198">
        <f t="shared" si="809"/>
        <v>0</v>
      </c>
      <c r="CB108" s="198" t="str">
        <f t="shared" si="810"/>
        <v>-</v>
      </c>
      <c r="CC108" s="198" t="str">
        <f t="shared" si="811"/>
        <v>-</v>
      </c>
      <c r="CD108" s="198">
        <f t="shared" si="812"/>
        <v>0</v>
      </c>
      <c r="CE108" s="198">
        <f t="shared" si="812"/>
        <v>0</v>
      </c>
      <c r="CF108" s="198" t="str">
        <f t="shared" si="813"/>
        <v>-</v>
      </c>
      <c r="CG108" s="198" t="str">
        <f t="shared" si="814"/>
        <v>-</v>
      </c>
      <c r="CH108" s="198">
        <f t="shared" si="815"/>
        <v>0</v>
      </c>
      <c r="CI108" s="198">
        <f t="shared" si="815"/>
        <v>0</v>
      </c>
      <c r="CJ108" s="198" t="str">
        <f t="shared" si="816"/>
        <v>-</v>
      </c>
      <c r="CK108" s="198" t="str">
        <f t="shared" si="817"/>
        <v>-</v>
      </c>
      <c r="CL108" s="198">
        <f t="shared" si="818"/>
        <v>0</v>
      </c>
      <c r="CM108" s="198">
        <f t="shared" si="818"/>
        <v>0</v>
      </c>
      <c r="CN108" s="198" t="str">
        <f t="shared" si="819"/>
        <v>-</v>
      </c>
      <c r="CO108" s="198" t="str">
        <f t="shared" si="820"/>
        <v>-</v>
      </c>
      <c r="CP108" s="198">
        <f t="shared" si="821"/>
        <v>0</v>
      </c>
      <c r="CQ108" s="198">
        <f t="shared" si="821"/>
        <v>0</v>
      </c>
      <c r="CR108" s="198" t="str">
        <f t="shared" si="822"/>
        <v>-</v>
      </c>
      <c r="CS108" s="198" t="str">
        <f t="shared" si="823"/>
        <v>-</v>
      </c>
      <c r="CT108" s="198">
        <f t="shared" si="824"/>
        <v>0</v>
      </c>
      <c r="CU108" s="198">
        <f t="shared" si="824"/>
        <v>0</v>
      </c>
      <c r="CV108" s="198" t="str">
        <f t="shared" si="825"/>
        <v>-</v>
      </c>
      <c r="CW108" s="198" t="str">
        <f t="shared" si="826"/>
        <v>-</v>
      </c>
      <c r="CX108" s="198">
        <f t="shared" si="827"/>
        <v>495</v>
      </c>
      <c r="CY108" s="198">
        <f t="shared" si="827"/>
        <v>141803</v>
      </c>
      <c r="CZ108" s="198">
        <f t="shared" si="828"/>
        <v>286</v>
      </c>
      <c r="DA108" s="198">
        <f t="shared" si="829"/>
        <v>483</v>
      </c>
      <c r="DB108" s="198">
        <f t="shared" si="830"/>
        <v>6635</v>
      </c>
      <c r="DC108" s="198">
        <f t="shared" si="830"/>
        <v>252560</v>
      </c>
      <c r="DD108" s="198">
        <f t="shared" si="831"/>
        <v>38</v>
      </c>
      <c r="DE108" s="198">
        <f t="shared" si="832"/>
        <v>63</v>
      </c>
      <c r="DF108" s="198">
        <f t="shared" si="833"/>
        <v>0</v>
      </c>
      <c r="DG108" s="198">
        <f t="shared" si="833"/>
        <v>0</v>
      </c>
      <c r="DH108" s="198" t="str">
        <f t="shared" si="834"/>
        <v>-</v>
      </c>
      <c r="DI108" s="198" t="str">
        <f t="shared" si="835"/>
        <v>-</v>
      </c>
      <c r="DJ108" s="198">
        <f t="shared" si="836"/>
        <v>0</v>
      </c>
      <c r="DK108" s="198">
        <f t="shared" si="836"/>
        <v>280</v>
      </c>
      <c r="DL108" s="198">
        <f t="shared" si="836"/>
        <v>469</v>
      </c>
      <c r="DM108" s="198">
        <f t="shared" si="836"/>
        <v>2217</v>
      </c>
      <c r="DN108" s="198">
        <f t="shared" si="836"/>
        <v>3</v>
      </c>
      <c r="DO108" s="198">
        <f t="shared" si="836"/>
        <v>3765</v>
      </c>
      <c r="DP108" s="198">
        <f t="shared" si="836"/>
        <v>1781311</v>
      </c>
      <c r="DQ108" s="198">
        <f t="shared" si="837"/>
        <v>3798</v>
      </c>
      <c r="DR108" s="198">
        <f t="shared" si="838"/>
        <v>7447</v>
      </c>
      <c r="DS108" s="198">
        <f t="shared" si="839"/>
        <v>9302190</v>
      </c>
      <c r="DT108" s="198">
        <f t="shared" si="840"/>
        <v>4196</v>
      </c>
      <c r="DU108" s="198">
        <f t="shared" si="841"/>
        <v>8675</v>
      </c>
      <c r="DV108" s="198">
        <f t="shared" si="842"/>
        <v>16803</v>
      </c>
      <c r="DW108" s="198">
        <f t="shared" si="843"/>
        <v>5601</v>
      </c>
      <c r="DX108" s="198">
        <f t="shared" si="844"/>
        <v>6753</v>
      </c>
      <c r="DY108" s="198">
        <f t="shared" si="845"/>
        <v>23867457</v>
      </c>
      <c r="DZ108" s="198">
        <f t="shared" si="846"/>
        <v>6339</v>
      </c>
      <c r="EA108" s="198">
        <f t="shared" si="847"/>
        <v>14263</v>
      </c>
      <c r="EB108" s="202"/>
      <c r="EC108" s="198">
        <f t="shared" si="848"/>
        <v>5</v>
      </c>
      <c r="ED108" s="199">
        <f t="shared" si="854"/>
        <v>2018</v>
      </c>
      <c r="EE108" s="200">
        <f t="shared" si="855"/>
        <v>43221</v>
      </c>
      <c r="EF108" s="196">
        <f t="shared" si="856"/>
        <v>31</v>
      </c>
      <c r="EG108" s="195"/>
      <c r="EH108" s="198">
        <f t="shared" si="849"/>
        <v>219059</v>
      </c>
      <c r="EI108" s="198">
        <f t="shared" si="849"/>
        <v>0</v>
      </c>
      <c r="EJ108" s="198">
        <f t="shared" si="849"/>
        <v>972637</v>
      </c>
      <c r="EK108" s="198">
        <f t="shared" si="849"/>
        <v>6352758</v>
      </c>
      <c r="EL108" s="198">
        <f t="shared" si="849"/>
        <v>8746258</v>
      </c>
      <c r="EM108" s="198">
        <f t="shared" si="849"/>
        <v>12812234</v>
      </c>
      <c r="EN108" s="198">
        <f t="shared" si="849"/>
        <v>182411150</v>
      </c>
      <c r="EO108" s="198">
        <f t="shared" si="849"/>
        <v>273465699</v>
      </c>
      <c r="EP108" s="198">
        <f t="shared" si="849"/>
        <v>16929557</v>
      </c>
      <c r="EQ108" s="198">
        <f t="shared" si="849"/>
        <v>0</v>
      </c>
      <c r="ER108" s="198">
        <f t="shared" si="850"/>
        <v>0</v>
      </c>
      <c r="ES108" s="198">
        <f t="shared" si="850"/>
        <v>0</v>
      </c>
      <c r="ET108" s="198">
        <f t="shared" si="850"/>
        <v>0</v>
      </c>
      <c r="EU108" s="198">
        <f t="shared" si="850"/>
        <v>0</v>
      </c>
      <c r="EV108" s="198">
        <f t="shared" si="850"/>
        <v>0</v>
      </c>
      <c r="EW108" s="198">
        <f t="shared" si="850"/>
        <v>0</v>
      </c>
      <c r="EX108" s="198">
        <f t="shared" si="850"/>
        <v>0</v>
      </c>
      <c r="EY108" s="198">
        <f t="shared" si="850"/>
        <v>0</v>
      </c>
      <c r="EZ108" s="198">
        <f t="shared" si="850"/>
        <v>0</v>
      </c>
      <c r="FA108" s="198">
        <f t="shared" si="850"/>
        <v>0</v>
      </c>
      <c r="FB108" s="198">
        <f t="shared" si="851"/>
        <v>238880</v>
      </c>
      <c r="FC108" s="198">
        <f t="shared" si="851"/>
        <v>415901</v>
      </c>
      <c r="FD108" s="198">
        <f t="shared" si="851"/>
        <v>3492467</v>
      </c>
      <c r="FE108" s="198">
        <f t="shared" si="851"/>
        <v>19232115</v>
      </c>
      <c r="FF108" s="198">
        <f t="shared" si="851"/>
        <v>20259</v>
      </c>
      <c r="FG108" s="198">
        <f t="shared" si="851"/>
        <v>53701435</v>
      </c>
      <c r="FH108" s="191"/>
      <c r="FI108" s="256"/>
      <c r="FJ108" s="256"/>
      <c r="FK108" s="256"/>
      <c r="FL108" s="256"/>
      <c r="FM108" s="256"/>
    </row>
    <row r="109" spans="1:169" s="257" customFormat="1" x14ac:dyDescent="0.2">
      <c r="A109" s="263" t="str">
        <f t="shared" ref="A109:A110" si="862">B109&amp;C109&amp;D109</f>
        <v>2018-19JUNEY60</v>
      </c>
      <c r="B109" s="257" t="str">
        <f t="shared" si="853"/>
        <v>2018-19</v>
      </c>
      <c r="C109" s="257" t="s">
        <v>822</v>
      </c>
      <c r="D109" s="264" t="str">
        <f t="shared" si="857"/>
        <v>Y60</v>
      </c>
      <c r="E109" s="264" t="str">
        <f t="shared" si="857"/>
        <v>Midlands</v>
      </c>
      <c r="F109" s="264" t="str">
        <f t="shared" si="860"/>
        <v>Y60</v>
      </c>
      <c r="H109" s="198">
        <f t="shared" si="775"/>
        <v>189833</v>
      </c>
      <c r="I109" s="198">
        <f t="shared" si="775"/>
        <v>146687</v>
      </c>
      <c r="J109" s="198">
        <f t="shared" si="775"/>
        <v>491255</v>
      </c>
      <c r="K109" s="198">
        <f t="shared" si="776"/>
        <v>3</v>
      </c>
      <c r="L109" s="198">
        <f t="shared" si="777"/>
        <v>1</v>
      </c>
      <c r="M109" s="198">
        <f t="shared" si="778"/>
        <v>0</v>
      </c>
      <c r="N109" s="198">
        <f t="shared" si="779"/>
        <v>12</v>
      </c>
      <c r="O109" s="198">
        <f t="shared" si="780"/>
        <v>47</v>
      </c>
      <c r="P109" s="198" t="s">
        <v>717</v>
      </c>
      <c r="Q109" s="198">
        <f t="shared" ref="Q109:Z118" si="863">SUMIFS(Q$255:Q$1524,$B$255:$B$1524,$B109,$C$255:$C$1524,$C109,$D$255:$D$1524,$D109)</f>
        <v>0</v>
      </c>
      <c r="R109" s="198">
        <f t="shared" si="863"/>
        <v>0</v>
      </c>
      <c r="S109" s="198">
        <f t="shared" si="863"/>
        <v>0</v>
      </c>
      <c r="T109" s="198">
        <f t="shared" si="863"/>
        <v>142539</v>
      </c>
      <c r="U109" s="198">
        <f t="shared" si="863"/>
        <v>10988</v>
      </c>
      <c r="V109" s="198">
        <f t="shared" si="863"/>
        <v>6937</v>
      </c>
      <c r="W109" s="198">
        <f t="shared" si="863"/>
        <v>70542</v>
      </c>
      <c r="X109" s="198">
        <f t="shared" si="863"/>
        <v>45798</v>
      </c>
      <c r="Y109" s="198">
        <f t="shared" si="863"/>
        <v>2073</v>
      </c>
      <c r="Z109" s="198">
        <f t="shared" si="863"/>
        <v>4700840</v>
      </c>
      <c r="AA109" s="198">
        <f t="shared" si="782"/>
        <v>428</v>
      </c>
      <c r="AB109" s="198">
        <f t="shared" si="783"/>
        <v>753</v>
      </c>
      <c r="AC109" s="198">
        <f t="shared" si="784"/>
        <v>5482468</v>
      </c>
      <c r="AD109" s="198">
        <f t="shared" si="785"/>
        <v>790</v>
      </c>
      <c r="AE109" s="198">
        <f t="shared" si="786"/>
        <v>1701</v>
      </c>
      <c r="AF109" s="198">
        <f t="shared" si="787"/>
        <v>88951746</v>
      </c>
      <c r="AG109" s="198">
        <f t="shared" si="788"/>
        <v>1261</v>
      </c>
      <c r="AH109" s="198">
        <f t="shared" si="789"/>
        <v>2534</v>
      </c>
      <c r="AI109" s="198">
        <f t="shared" si="790"/>
        <v>121462146</v>
      </c>
      <c r="AJ109" s="198">
        <f t="shared" si="791"/>
        <v>2652</v>
      </c>
      <c r="AK109" s="198">
        <f t="shared" si="792"/>
        <v>6100</v>
      </c>
      <c r="AL109" s="198">
        <f t="shared" si="793"/>
        <v>6893574</v>
      </c>
      <c r="AM109" s="198">
        <f t="shared" si="794"/>
        <v>3325</v>
      </c>
      <c r="AN109" s="198">
        <f t="shared" si="795"/>
        <v>7707</v>
      </c>
      <c r="AO109" s="198">
        <f t="shared" ref="AO109:AX118" si="864">SUMIFS(AO$255:AO$1524,$B$255:$B$1524,$B109,$C$255:$C$1524,$C109,$D$255:$D$1524,$D109)</f>
        <v>6582</v>
      </c>
      <c r="AP109" s="198">
        <f t="shared" si="864"/>
        <v>1066</v>
      </c>
      <c r="AQ109" s="198">
        <f t="shared" si="864"/>
        <v>1174</v>
      </c>
      <c r="AR109" s="198">
        <f t="shared" si="864"/>
        <v>4</v>
      </c>
      <c r="AS109" s="198">
        <f t="shared" si="864"/>
        <v>781</v>
      </c>
      <c r="AT109" s="198">
        <f t="shared" si="864"/>
        <v>3561</v>
      </c>
      <c r="AU109" s="198">
        <f t="shared" si="864"/>
        <v>1875</v>
      </c>
      <c r="AV109" s="198">
        <f t="shared" si="864"/>
        <v>83106</v>
      </c>
      <c r="AW109" s="198">
        <f t="shared" si="864"/>
        <v>5746</v>
      </c>
      <c r="AX109" s="198">
        <f t="shared" si="864"/>
        <v>47105</v>
      </c>
      <c r="AY109" s="198">
        <f t="shared" ref="AY109:BK118" si="865">SUMIFS(AY$255:AY$1524,$B$255:$B$1524,$B109,$C$255:$C$1524,$C109,$D$255:$D$1524,$D109)</f>
        <v>135957</v>
      </c>
      <c r="AZ109" s="198">
        <f t="shared" si="865"/>
        <v>20948</v>
      </c>
      <c r="BA109" s="198">
        <f t="shared" si="865"/>
        <v>15789</v>
      </c>
      <c r="BB109" s="198">
        <f t="shared" si="865"/>
        <v>13417</v>
      </c>
      <c r="BC109" s="198">
        <f t="shared" si="865"/>
        <v>10304</v>
      </c>
      <c r="BD109" s="198">
        <f t="shared" si="865"/>
        <v>90664</v>
      </c>
      <c r="BE109" s="198">
        <f t="shared" si="865"/>
        <v>75255</v>
      </c>
      <c r="BF109" s="198">
        <f t="shared" si="865"/>
        <v>72592</v>
      </c>
      <c r="BG109" s="198">
        <f t="shared" si="865"/>
        <v>48056</v>
      </c>
      <c r="BH109" s="198">
        <f t="shared" si="865"/>
        <v>4443</v>
      </c>
      <c r="BI109" s="198">
        <f t="shared" si="865"/>
        <v>2151</v>
      </c>
      <c r="BJ109" s="198">
        <f t="shared" si="865"/>
        <v>0</v>
      </c>
      <c r="BK109" s="198">
        <f t="shared" si="865"/>
        <v>0</v>
      </c>
      <c r="BL109" s="198" t="str">
        <f t="shared" si="798"/>
        <v>-</v>
      </c>
      <c r="BM109" s="198" t="str">
        <f t="shared" si="799"/>
        <v>-</v>
      </c>
      <c r="BN109" s="198">
        <f t="shared" si="800"/>
        <v>0</v>
      </c>
      <c r="BO109" s="198">
        <f t="shared" si="800"/>
        <v>0</v>
      </c>
      <c r="BP109" s="198" t="str">
        <f t="shared" si="801"/>
        <v>-</v>
      </c>
      <c r="BQ109" s="198" t="str">
        <f t="shared" si="802"/>
        <v>-</v>
      </c>
      <c r="BR109" s="198">
        <f t="shared" si="803"/>
        <v>0</v>
      </c>
      <c r="BS109" s="198">
        <f t="shared" si="803"/>
        <v>0</v>
      </c>
      <c r="BT109" s="198" t="str">
        <f t="shared" si="804"/>
        <v>-</v>
      </c>
      <c r="BU109" s="198" t="str">
        <f t="shared" si="805"/>
        <v>-</v>
      </c>
      <c r="BV109" s="198">
        <f t="shared" si="806"/>
        <v>0</v>
      </c>
      <c r="BW109" s="198">
        <f t="shared" si="806"/>
        <v>0</v>
      </c>
      <c r="BX109" s="198" t="str">
        <f t="shared" si="807"/>
        <v>-</v>
      </c>
      <c r="BY109" s="198" t="str">
        <f t="shared" si="808"/>
        <v>-</v>
      </c>
      <c r="BZ109" s="198">
        <f t="shared" si="809"/>
        <v>0</v>
      </c>
      <c r="CA109" s="198">
        <f t="shared" si="809"/>
        <v>0</v>
      </c>
      <c r="CB109" s="198" t="str">
        <f t="shared" si="810"/>
        <v>-</v>
      </c>
      <c r="CC109" s="198" t="str">
        <f t="shared" si="811"/>
        <v>-</v>
      </c>
      <c r="CD109" s="198">
        <f t="shared" si="812"/>
        <v>0</v>
      </c>
      <c r="CE109" s="198">
        <f t="shared" si="812"/>
        <v>0</v>
      </c>
      <c r="CF109" s="198" t="str">
        <f t="shared" si="813"/>
        <v>-</v>
      </c>
      <c r="CG109" s="198" t="str">
        <f t="shared" si="814"/>
        <v>-</v>
      </c>
      <c r="CH109" s="198">
        <f t="shared" si="815"/>
        <v>0</v>
      </c>
      <c r="CI109" s="198">
        <f t="shared" si="815"/>
        <v>0</v>
      </c>
      <c r="CJ109" s="198" t="str">
        <f t="shared" si="816"/>
        <v>-</v>
      </c>
      <c r="CK109" s="198" t="str">
        <f t="shared" si="817"/>
        <v>-</v>
      </c>
      <c r="CL109" s="198">
        <f t="shared" si="818"/>
        <v>0</v>
      </c>
      <c r="CM109" s="198">
        <f t="shared" si="818"/>
        <v>0</v>
      </c>
      <c r="CN109" s="198" t="str">
        <f t="shared" si="819"/>
        <v>-</v>
      </c>
      <c r="CO109" s="198" t="str">
        <f t="shared" si="820"/>
        <v>-</v>
      </c>
      <c r="CP109" s="198">
        <f t="shared" si="821"/>
        <v>0</v>
      </c>
      <c r="CQ109" s="198">
        <f t="shared" si="821"/>
        <v>0</v>
      </c>
      <c r="CR109" s="198" t="str">
        <f t="shared" si="822"/>
        <v>-</v>
      </c>
      <c r="CS109" s="198" t="str">
        <f t="shared" si="823"/>
        <v>-</v>
      </c>
      <c r="CT109" s="198">
        <f t="shared" si="824"/>
        <v>0</v>
      </c>
      <c r="CU109" s="198">
        <f t="shared" si="824"/>
        <v>0</v>
      </c>
      <c r="CV109" s="198" t="str">
        <f t="shared" si="825"/>
        <v>-</v>
      </c>
      <c r="CW109" s="198" t="str">
        <f t="shared" si="826"/>
        <v>-</v>
      </c>
      <c r="CX109" s="198">
        <f t="shared" si="827"/>
        <v>460</v>
      </c>
      <c r="CY109" s="198">
        <f t="shared" si="827"/>
        <v>131952</v>
      </c>
      <c r="CZ109" s="198">
        <f t="shared" si="828"/>
        <v>287</v>
      </c>
      <c r="DA109" s="198">
        <f t="shared" si="829"/>
        <v>497</v>
      </c>
      <c r="DB109" s="198">
        <f t="shared" si="830"/>
        <v>6564</v>
      </c>
      <c r="DC109" s="198">
        <f t="shared" si="830"/>
        <v>230290</v>
      </c>
      <c r="DD109" s="198">
        <f t="shared" si="831"/>
        <v>35</v>
      </c>
      <c r="DE109" s="198">
        <f t="shared" si="832"/>
        <v>70</v>
      </c>
      <c r="DF109" s="198">
        <f t="shared" si="833"/>
        <v>0</v>
      </c>
      <c r="DG109" s="198">
        <f t="shared" si="833"/>
        <v>0</v>
      </c>
      <c r="DH109" s="198" t="str">
        <f t="shared" si="834"/>
        <v>-</v>
      </c>
      <c r="DI109" s="198" t="str">
        <f t="shared" si="835"/>
        <v>-</v>
      </c>
      <c r="DJ109" s="198">
        <f t="shared" ref="DJ109:DP118" si="866">SUMIFS(DJ$255:DJ$1524,$B$255:$B$1524,$B109,$C$255:$C$1524,$C109,$D$255:$D$1524,$D109)</f>
        <v>0</v>
      </c>
      <c r="DK109" s="198">
        <f t="shared" si="866"/>
        <v>230</v>
      </c>
      <c r="DL109" s="198">
        <f t="shared" si="866"/>
        <v>568</v>
      </c>
      <c r="DM109" s="198">
        <f t="shared" si="866"/>
        <v>2196</v>
      </c>
      <c r="DN109" s="198">
        <f t="shared" si="866"/>
        <v>1</v>
      </c>
      <c r="DO109" s="198">
        <f t="shared" si="866"/>
        <v>3561</v>
      </c>
      <c r="DP109" s="198">
        <f t="shared" si="866"/>
        <v>2529801</v>
      </c>
      <c r="DQ109" s="198">
        <f t="shared" si="837"/>
        <v>4454</v>
      </c>
      <c r="DR109" s="198">
        <f t="shared" si="838"/>
        <v>9489</v>
      </c>
      <c r="DS109" s="198">
        <f t="shared" si="839"/>
        <v>10551137</v>
      </c>
      <c r="DT109" s="198">
        <f t="shared" si="840"/>
        <v>4805</v>
      </c>
      <c r="DU109" s="198">
        <f t="shared" si="841"/>
        <v>10295</v>
      </c>
      <c r="DV109" s="198">
        <f t="shared" si="842"/>
        <v>8739</v>
      </c>
      <c r="DW109" s="198">
        <f t="shared" si="843"/>
        <v>8739</v>
      </c>
      <c r="DX109" s="198">
        <f t="shared" si="844"/>
        <v>8739</v>
      </c>
      <c r="DY109" s="198">
        <f t="shared" si="845"/>
        <v>23950437</v>
      </c>
      <c r="DZ109" s="198">
        <f t="shared" si="846"/>
        <v>6726</v>
      </c>
      <c r="EA109" s="198">
        <f t="shared" si="847"/>
        <v>14815</v>
      </c>
      <c r="EB109" s="202"/>
      <c r="EC109" s="198">
        <f t="shared" si="848"/>
        <v>6</v>
      </c>
      <c r="ED109" s="199">
        <f t="shared" si="854"/>
        <v>2018</v>
      </c>
      <c r="EE109" s="200">
        <f t="shared" si="855"/>
        <v>43252</v>
      </c>
      <c r="EF109" s="196">
        <f t="shared" si="856"/>
        <v>30</v>
      </c>
      <c r="EG109" s="195"/>
      <c r="EH109" s="198">
        <f t="shared" ref="EH109:EQ118" si="867">SUMIFS(EH$255:EH$1524,$B$255:$B$1524,$B109,$C$255:$C$1524,$C109,$D$255:$D$1524,$D109)</f>
        <v>214673</v>
      </c>
      <c r="EI109" s="198">
        <f t="shared" si="867"/>
        <v>0</v>
      </c>
      <c r="EJ109" s="198">
        <f t="shared" si="867"/>
        <v>1756548</v>
      </c>
      <c r="EK109" s="198">
        <f t="shared" si="867"/>
        <v>6951560</v>
      </c>
      <c r="EL109" s="198">
        <f t="shared" si="867"/>
        <v>8274984</v>
      </c>
      <c r="EM109" s="198">
        <f t="shared" si="867"/>
        <v>11798937</v>
      </c>
      <c r="EN109" s="198">
        <f t="shared" si="867"/>
        <v>178786618</v>
      </c>
      <c r="EO109" s="198">
        <f t="shared" si="867"/>
        <v>279365220</v>
      </c>
      <c r="EP109" s="198">
        <f t="shared" si="867"/>
        <v>15975641</v>
      </c>
      <c r="EQ109" s="198">
        <f t="shared" si="867"/>
        <v>0</v>
      </c>
      <c r="ER109" s="198">
        <f t="shared" ref="ER109:FA118" si="868">SUMIFS(ER$255:ER$1524,$B$255:$B$1524,$B109,$C$255:$C$1524,$C109,$D$255:$D$1524,$D109)</f>
        <v>0</v>
      </c>
      <c r="ES109" s="198">
        <f t="shared" si="868"/>
        <v>0</v>
      </c>
      <c r="ET109" s="198">
        <f t="shared" si="868"/>
        <v>0</v>
      </c>
      <c r="EU109" s="198">
        <f t="shared" si="868"/>
        <v>0</v>
      </c>
      <c r="EV109" s="198">
        <f t="shared" si="868"/>
        <v>0</v>
      </c>
      <c r="EW109" s="198">
        <f t="shared" si="868"/>
        <v>0</v>
      </c>
      <c r="EX109" s="198">
        <f t="shared" si="868"/>
        <v>0</v>
      </c>
      <c r="EY109" s="198">
        <f t="shared" si="868"/>
        <v>0</v>
      </c>
      <c r="EZ109" s="198">
        <f t="shared" si="868"/>
        <v>0</v>
      </c>
      <c r="FA109" s="198">
        <f t="shared" si="868"/>
        <v>0</v>
      </c>
      <c r="FB109" s="198">
        <f t="shared" ref="FB109:FG118" si="869">SUMIFS(FB$255:FB$1524,$B$255:$B$1524,$B109,$C$255:$C$1524,$C109,$D$255:$D$1524,$D109)</f>
        <v>228778</v>
      </c>
      <c r="FC109" s="198">
        <f t="shared" si="869"/>
        <v>457588</v>
      </c>
      <c r="FD109" s="198">
        <f t="shared" si="869"/>
        <v>5389752</v>
      </c>
      <c r="FE109" s="198">
        <f t="shared" si="869"/>
        <v>22606872</v>
      </c>
      <c r="FF109" s="198">
        <f t="shared" si="869"/>
        <v>8739</v>
      </c>
      <c r="FG109" s="198">
        <f t="shared" si="869"/>
        <v>52754655</v>
      </c>
      <c r="FH109" s="191"/>
      <c r="FI109" s="256"/>
      <c r="FJ109" s="256"/>
      <c r="FK109" s="256"/>
      <c r="FL109" s="256"/>
      <c r="FM109" s="256"/>
    </row>
    <row r="110" spans="1:169" s="257" customFormat="1" x14ac:dyDescent="0.2">
      <c r="A110" s="263" t="str">
        <f t="shared" si="862"/>
        <v>2018-19JULYY60</v>
      </c>
      <c r="B110" s="257" t="str">
        <f t="shared" si="853"/>
        <v>2018-19</v>
      </c>
      <c r="C110" s="257" t="s">
        <v>825</v>
      </c>
      <c r="D110" s="264" t="str">
        <f t="shared" si="857"/>
        <v>Y60</v>
      </c>
      <c r="E110" s="264" t="str">
        <f t="shared" si="857"/>
        <v>Midlands</v>
      </c>
      <c r="F110" s="264" t="str">
        <f t="shared" si="860"/>
        <v>Y60</v>
      </c>
      <c r="H110" s="198">
        <f t="shared" si="775"/>
        <v>206652</v>
      </c>
      <c r="I110" s="198">
        <f t="shared" si="775"/>
        <v>159136</v>
      </c>
      <c r="J110" s="198">
        <f t="shared" si="775"/>
        <v>672681</v>
      </c>
      <c r="K110" s="198">
        <f t="shared" si="776"/>
        <v>4</v>
      </c>
      <c r="L110" s="198">
        <f t="shared" si="777"/>
        <v>1</v>
      </c>
      <c r="M110" s="198">
        <f t="shared" si="778"/>
        <v>0</v>
      </c>
      <c r="N110" s="198">
        <f t="shared" si="779"/>
        <v>21</v>
      </c>
      <c r="O110" s="198">
        <f t="shared" si="780"/>
        <v>58</v>
      </c>
      <c r="P110" s="198" t="s">
        <v>717</v>
      </c>
      <c r="Q110" s="198">
        <f t="shared" si="863"/>
        <v>0</v>
      </c>
      <c r="R110" s="198">
        <f t="shared" si="863"/>
        <v>0</v>
      </c>
      <c r="S110" s="198">
        <f t="shared" si="863"/>
        <v>0</v>
      </c>
      <c r="T110" s="198">
        <f t="shared" si="863"/>
        <v>151691</v>
      </c>
      <c r="U110" s="198">
        <f t="shared" si="863"/>
        <v>12014</v>
      </c>
      <c r="V110" s="198">
        <f t="shared" si="863"/>
        <v>7529</v>
      </c>
      <c r="W110" s="198">
        <f t="shared" si="863"/>
        <v>75650</v>
      </c>
      <c r="X110" s="198">
        <f t="shared" si="863"/>
        <v>48241</v>
      </c>
      <c r="Y110" s="198">
        <f t="shared" si="863"/>
        <v>1830</v>
      </c>
      <c r="Z110" s="198">
        <f t="shared" si="863"/>
        <v>5255849</v>
      </c>
      <c r="AA110" s="198">
        <f t="shared" si="782"/>
        <v>437</v>
      </c>
      <c r="AB110" s="198">
        <f t="shared" si="783"/>
        <v>775</v>
      </c>
      <c r="AC110" s="198">
        <f t="shared" si="784"/>
        <v>6065700</v>
      </c>
      <c r="AD110" s="198">
        <f t="shared" si="785"/>
        <v>806</v>
      </c>
      <c r="AE110" s="198">
        <f t="shared" si="786"/>
        <v>1787</v>
      </c>
      <c r="AF110" s="198">
        <f t="shared" si="787"/>
        <v>100311323</v>
      </c>
      <c r="AG110" s="198">
        <f t="shared" si="788"/>
        <v>1326</v>
      </c>
      <c r="AH110" s="198">
        <f t="shared" si="789"/>
        <v>2685</v>
      </c>
      <c r="AI110" s="198">
        <f t="shared" si="790"/>
        <v>143356519</v>
      </c>
      <c r="AJ110" s="198">
        <f t="shared" si="791"/>
        <v>2972</v>
      </c>
      <c r="AK110" s="198">
        <f t="shared" si="792"/>
        <v>7040</v>
      </c>
      <c r="AL110" s="198">
        <f t="shared" si="793"/>
        <v>6324645</v>
      </c>
      <c r="AM110" s="198">
        <f t="shared" si="794"/>
        <v>3456</v>
      </c>
      <c r="AN110" s="198">
        <f t="shared" si="795"/>
        <v>8254</v>
      </c>
      <c r="AO110" s="198">
        <f t="shared" si="864"/>
        <v>7365</v>
      </c>
      <c r="AP110" s="198">
        <f t="shared" si="864"/>
        <v>1392</v>
      </c>
      <c r="AQ110" s="198">
        <f t="shared" si="864"/>
        <v>1211</v>
      </c>
      <c r="AR110" s="198">
        <f t="shared" si="864"/>
        <v>6</v>
      </c>
      <c r="AS110" s="198">
        <f t="shared" si="864"/>
        <v>929</v>
      </c>
      <c r="AT110" s="198">
        <f t="shared" si="864"/>
        <v>3833</v>
      </c>
      <c r="AU110" s="198">
        <f t="shared" si="864"/>
        <v>1975</v>
      </c>
      <c r="AV110" s="198">
        <f t="shared" si="864"/>
        <v>87553</v>
      </c>
      <c r="AW110" s="198">
        <f t="shared" si="864"/>
        <v>5806</v>
      </c>
      <c r="AX110" s="198">
        <f t="shared" si="864"/>
        <v>50967</v>
      </c>
      <c r="AY110" s="198">
        <f t="shared" si="865"/>
        <v>144326</v>
      </c>
      <c r="AZ110" s="198">
        <f t="shared" si="865"/>
        <v>22594</v>
      </c>
      <c r="BA110" s="198">
        <f t="shared" si="865"/>
        <v>17062</v>
      </c>
      <c r="BB110" s="198">
        <f t="shared" si="865"/>
        <v>14500</v>
      </c>
      <c r="BC110" s="198">
        <f t="shared" si="865"/>
        <v>11109</v>
      </c>
      <c r="BD110" s="198">
        <f t="shared" si="865"/>
        <v>97457</v>
      </c>
      <c r="BE110" s="198">
        <f t="shared" si="865"/>
        <v>80688</v>
      </c>
      <c r="BF110" s="198">
        <f t="shared" si="865"/>
        <v>77926</v>
      </c>
      <c r="BG110" s="198">
        <f t="shared" si="865"/>
        <v>50582</v>
      </c>
      <c r="BH110" s="198">
        <f t="shared" si="865"/>
        <v>3967</v>
      </c>
      <c r="BI110" s="198">
        <f t="shared" si="865"/>
        <v>1927</v>
      </c>
      <c r="BJ110" s="198">
        <f t="shared" si="865"/>
        <v>0</v>
      </c>
      <c r="BK110" s="198">
        <f t="shared" si="865"/>
        <v>0</v>
      </c>
      <c r="BL110" s="198" t="str">
        <f t="shared" si="798"/>
        <v>-</v>
      </c>
      <c r="BM110" s="198" t="str">
        <f t="shared" si="799"/>
        <v>-</v>
      </c>
      <c r="BN110" s="198">
        <f t="shared" si="800"/>
        <v>0</v>
      </c>
      <c r="BO110" s="198">
        <f t="shared" si="800"/>
        <v>0</v>
      </c>
      <c r="BP110" s="198" t="str">
        <f t="shared" si="801"/>
        <v>-</v>
      </c>
      <c r="BQ110" s="198" t="str">
        <f t="shared" si="802"/>
        <v>-</v>
      </c>
      <c r="BR110" s="198">
        <f t="shared" si="803"/>
        <v>0</v>
      </c>
      <c r="BS110" s="198">
        <f t="shared" si="803"/>
        <v>0</v>
      </c>
      <c r="BT110" s="198" t="str">
        <f t="shared" si="804"/>
        <v>-</v>
      </c>
      <c r="BU110" s="198" t="str">
        <f t="shared" si="805"/>
        <v>-</v>
      </c>
      <c r="BV110" s="198">
        <f t="shared" si="806"/>
        <v>0</v>
      </c>
      <c r="BW110" s="198">
        <f t="shared" si="806"/>
        <v>0</v>
      </c>
      <c r="BX110" s="198" t="str">
        <f t="shared" si="807"/>
        <v>-</v>
      </c>
      <c r="BY110" s="198" t="str">
        <f t="shared" si="808"/>
        <v>-</v>
      </c>
      <c r="BZ110" s="198">
        <f t="shared" si="809"/>
        <v>0</v>
      </c>
      <c r="CA110" s="198">
        <f t="shared" si="809"/>
        <v>0</v>
      </c>
      <c r="CB110" s="198" t="str">
        <f t="shared" si="810"/>
        <v>-</v>
      </c>
      <c r="CC110" s="198" t="str">
        <f t="shared" si="811"/>
        <v>-</v>
      </c>
      <c r="CD110" s="198">
        <f t="shared" si="812"/>
        <v>0</v>
      </c>
      <c r="CE110" s="198">
        <f t="shared" si="812"/>
        <v>0</v>
      </c>
      <c r="CF110" s="198" t="str">
        <f t="shared" si="813"/>
        <v>-</v>
      </c>
      <c r="CG110" s="198" t="str">
        <f t="shared" si="814"/>
        <v>-</v>
      </c>
      <c r="CH110" s="198">
        <f t="shared" si="815"/>
        <v>0</v>
      </c>
      <c r="CI110" s="198">
        <f t="shared" si="815"/>
        <v>0</v>
      </c>
      <c r="CJ110" s="198" t="str">
        <f t="shared" si="816"/>
        <v>-</v>
      </c>
      <c r="CK110" s="198" t="str">
        <f t="shared" si="817"/>
        <v>-</v>
      </c>
      <c r="CL110" s="198">
        <f t="shared" si="818"/>
        <v>0</v>
      </c>
      <c r="CM110" s="198">
        <f t="shared" si="818"/>
        <v>0</v>
      </c>
      <c r="CN110" s="198" t="str">
        <f t="shared" si="819"/>
        <v>-</v>
      </c>
      <c r="CO110" s="198" t="str">
        <f t="shared" si="820"/>
        <v>-</v>
      </c>
      <c r="CP110" s="198">
        <f t="shared" si="821"/>
        <v>0</v>
      </c>
      <c r="CQ110" s="198">
        <f t="shared" si="821"/>
        <v>0</v>
      </c>
      <c r="CR110" s="198" t="str">
        <f t="shared" si="822"/>
        <v>-</v>
      </c>
      <c r="CS110" s="198" t="str">
        <f t="shared" si="823"/>
        <v>-</v>
      </c>
      <c r="CT110" s="198">
        <f t="shared" si="824"/>
        <v>0</v>
      </c>
      <c r="CU110" s="198">
        <f t="shared" si="824"/>
        <v>0</v>
      </c>
      <c r="CV110" s="198" t="str">
        <f t="shared" si="825"/>
        <v>-</v>
      </c>
      <c r="CW110" s="198" t="str">
        <f t="shared" si="826"/>
        <v>-</v>
      </c>
      <c r="CX110" s="198">
        <f t="shared" si="827"/>
        <v>514</v>
      </c>
      <c r="CY110" s="198">
        <f t="shared" si="827"/>
        <v>143344</v>
      </c>
      <c r="CZ110" s="198">
        <f t="shared" si="828"/>
        <v>279</v>
      </c>
      <c r="DA110" s="198">
        <f t="shared" si="829"/>
        <v>452</v>
      </c>
      <c r="DB110" s="198">
        <f t="shared" si="830"/>
        <v>7029</v>
      </c>
      <c r="DC110" s="198">
        <f t="shared" si="830"/>
        <v>419880</v>
      </c>
      <c r="DD110" s="198">
        <f t="shared" si="831"/>
        <v>60</v>
      </c>
      <c r="DE110" s="198">
        <f t="shared" si="832"/>
        <v>73</v>
      </c>
      <c r="DF110" s="198">
        <f t="shared" si="833"/>
        <v>0</v>
      </c>
      <c r="DG110" s="198">
        <f t="shared" si="833"/>
        <v>0</v>
      </c>
      <c r="DH110" s="198" t="str">
        <f t="shared" si="834"/>
        <v>-</v>
      </c>
      <c r="DI110" s="198" t="str">
        <f t="shared" si="835"/>
        <v>-</v>
      </c>
      <c r="DJ110" s="198">
        <f t="shared" si="866"/>
        <v>0</v>
      </c>
      <c r="DK110" s="198">
        <f t="shared" si="866"/>
        <v>260</v>
      </c>
      <c r="DL110" s="198">
        <f t="shared" si="866"/>
        <v>402</v>
      </c>
      <c r="DM110" s="198">
        <f t="shared" si="866"/>
        <v>2038</v>
      </c>
      <c r="DN110" s="198">
        <f t="shared" si="866"/>
        <v>0</v>
      </c>
      <c r="DO110" s="198">
        <f t="shared" si="866"/>
        <v>3891</v>
      </c>
      <c r="DP110" s="198">
        <f t="shared" si="866"/>
        <v>2229194</v>
      </c>
      <c r="DQ110" s="198">
        <f t="shared" si="837"/>
        <v>5545</v>
      </c>
      <c r="DR110" s="198">
        <f t="shared" si="838"/>
        <v>10093</v>
      </c>
      <c r="DS110" s="198">
        <f t="shared" si="839"/>
        <v>10770997</v>
      </c>
      <c r="DT110" s="198">
        <f t="shared" si="840"/>
        <v>5285</v>
      </c>
      <c r="DU110" s="198">
        <f t="shared" si="841"/>
        <v>11962</v>
      </c>
      <c r="DV110" s="198">
        <f t="shared" si="842"/>
        <v>0</v>
      </c>
      <c r="DW110" s="198" t="str">
        <f t="shared" si="843"/>
        <v>-</v>
      </c>
      <c r="DX110" s="198" t="str">
        <f t="shared" si="844"/>
        <v>-</v>
      </c>
      <c r="DY110" s="198">
        <f t="shared" si="845"/>
        <v>29686922</v>
      </c>
      <c r="DZ110" s="198">
        <f t="shared" si="846"/>
        <v>7630</v>
      </c>
      <c r="EA110" s="198">
        <f t="shared" si="847"/>
        <v>17058</v>
      </c>
      <c r="EB110" s="202"/>
      <c r="EC110" s="198">
        <f t="shared" si="848"/>
        <v>7</v>
      </c>
      <c r="ED110" s="199">
        <f t="shared" ref="ED110" si="870">LEFT($B110,4)+IF(EC110&lt;4,1,0)</f>
        <v>2018</v>
      </c>
      <c r="EE110" s="200">
        <f t="shared" ref="EE110" si="871">DATE(LEFT($B110,4)+IF(EC110&lt;4,1,0),EC110,1)</f>
        <v>43282</v>
      </c>
      <c r="EF110" s="196">
        <f t="shared" si="856"/>
        <v>31</v>
      </c>
      <c r="EG110" s="195"/>
      <c r="EH110" s="198">
        <f t="shared" si="867"/>
        <v>233504</v>
      </c>
      <c r="EI110" s="198">
        <f t="shared" si="867"/>
        <v>0</v>
      </c>
      <c r="EJ110" s="198">
        <f t="shared" si="867"/>
        <v>3298688</v>
      </c>
      <c r="EK110" s="198">
        <f t="shared" si="867"/>
        <v>9188288</v>
      </c>
      <c r="EL110" s="198">
        <f t="shared" si="867"/>
        <v>9307336</v>
      </c>
      <c r="EM110" s="198">
        <f t="shared" si="867"/>
        <v>13457598</v>
      </c>
      <c r="EN110" s="198">
        <f t="shared" si="867"/>
        <v>203083150</v>
      </c>
      <c r="EO110" s="198">
        <f t="shared" si="867"/>
        <v>339639892</v>
      </c>
      <c r="EP110" s="198">
        <f t="shared" si="867"/>
        <v>15105010</v>
      </c>
      <c r="EQ110" s="198">
        <f t="shared" si="867"/>
        <v>0</v>
      </c>
      <c r="ER110" s="198">
        <f t="shared" si="868"/>
        <v>0</v>
      </c>
      <c r="ES110" s="198">
        <f t="shared" si="868"/>
        <v>0</v>
      </c>
      <c r="ET110" s="198">
        <f t="shared" si="868"/>
        <v>0</v>
      </c>
      <c r="EU110" s="198">
        <f t="shared" si="868"/>
        <v>0</v>
      </c>
      <c r="EV110" s="198">
        <f t="shared" si="868"/>
        <v>0</v>
      </c>
      <c r="EW110" s="198">
        <f t="shared" si="868"/>
        <v>0</v>
      </c>
      <c r="EX110" s="198">
        <f t="shared" si="868"/>
        <v>0</v>
      </c>
      <c r="EY110" s="198">
        <f t="shared" si="868"/>
        <v>0</v>
      </c>
      <c r="EZ110" s="198">
        <f t="shared" si="868"/>
        <v>0</v>
      </c>
      <c r="FA110" s="198">
        <f t="shared" si="868"/>
        <v>0</v>
      </c>
      <c r="FB110" s="198">
        <f t="shared" si="869"/>
        <v>232544</v>
      </c>
      <c r="FC110" s="198">
        <f t="shared" si="869"/>
        <v>511161</v>
      </c>
      <c r="FD110" s="198">
        <f t="shared" si="869"/>
        <v>4057244</v>
      </c>
      <c r="FE110" s="198">
        <f t="shared" si="869"/>
        <v>24378605</v>
      </c>
      <c r="FF110" s="198">
        <f t="shared" si="869"/>
        <v>0</v>
      </c>
      <c r="FG110" s="198">
        <f t="shared" si="869"/>
        <v>66373132</v>
      </c>
      <c r="FH110" s="191"/>
      <c r="FI110" s="256"/>
      <c r="FJ110" s="256"/>
      <c r="FK110" s="256"/>
      <c r="FL110" s="256"/>
      <c r="FM110" s="256"/>
    </row>
    <row r="111" spans="1:169" s="257" customFormat="1" x14ac:dyDescent="0.2">
      <c r="A111" s="263" t="str">
        <f t="shared" ref="A111" si="872">B111&amp;C111&amp;D111</f>
        <v>2018-19AUGUSTY60</v>
      </c>
      <c r="B111" s="257" t="str">
        <f t="shared" si="853"/>
        <v>2018-19</v>
      </c>
      <c r="C111" s="257" t="s">
        <v>649</v>
      </c>
      <c r="D111" s="264" t="str">
        <f t="shared" si="857"/>
        <v>Y60</v>
      </c>
      <c r="E111" s="264" t="str">
        <f t="shared" si="857"/>
        <v>Midlands</v>
      </c>
      <c r="F111" s="264" t="str">
        <f t="shared" si="860"/>
        <v>Y60</v>
      </c>
      <c r="H111" s="198">
        <f t="shared" si="775"/>
        <v>187744</v>
      </c>
      <c r="I111" s="198">
        <f t="shared" si="775"/>
        <v>144574</v>
      </c>
      <c r="J111" s="198">
        <f t="shared" si="775"/>
        <v>551289</v>
      </c>
      <c r="K111" s="198">
        <f t="shared" si="776"/>
        <v>4</v>
      </c>
      <c r="L111" s="198">
        <f t="shared" si="777"/>
        <v>1</v>
      </c>
      <c r="M111" s="198">
        <f t="shared" si="778"/>
        <v>0</v>
      </c>
      <c r="N111" s="198">
        <f t="shared" si="779"/>
        <v>19</v>
      </c>
      <c r="O111" s="198">
        <f t="shared" si="780"/>
        <v>52</v>
      </c>
      <c r="P111" s="198" t="s">
        <v>717</v>
      </c>
      <c r="Q111" s="198">
        <f t="shared" si="863"/>
        <v>0</v>
      </c>
      <c r="R111" s="198">
        <f t="shared" si="863"/>
        <v>0</v>
      </c>
      <c r="S111" s="198">
        <f t="shared" si="863"/>
        <v>0</v>
      </c>
      <c r="T111" s="198">
        <f t="shared" si="863"/>
        <v>142349</v>
      </c>
      <c r="U111" s="198">
        <f t="shared" si="863"/>
        <v>10932</v>
      </c>
      <c r="V111" s="198">
        <f t="shared" si="863"/>
        <v>6901</v>
      </c>
      <c r="W111" s="198">
        <f t="shared" si="863"/>
        <v>72474</v>
      </c>
      <c r="X111" s="198">
        <f t="shared" si="863"/>
        <v>43144</v>
      </c>
      <c r="Y111" s="198">
        <f t="shared" si="863"/>
        <v>1814</v>
      </c>
      <c r="Z111" s="198">
        <f t="shared" si="863"/>
        <v>4684086</v>
      </c>
      <c r="AA111" s="198">
        <f t="shared" si="782"/>
        <v>428</v>
      </c>
      <c r="AB111" s="198">
        <f t="shared" si="783"/>
        <v>759</v>
      </c>
      <c r="AC111" s="198">
        <f t="shared" si="784"/>
        <v>5413960</v>
      </c>
      <c r="AD111" s="198">
        <f t="shared" si="785"/>
        <v>785</v>
      </c>
      <c r="AE111" s="198">
        <f t="shared" si="786"/>
        <v>1709</v>
      </c>
      <c r="AF111" s="198">
        <f t="shared" si="787"/>
        <v>90046792</v>
      </c>
      <c r="AG111" s="198">
        <f t="shared" si="788"/>
        <v>1242</v>
      </c>
      <c r="AH111" s="198">
        <f t="shared" si="789"/>
        <v>2522</v>
      </c>
      <c r="AI111" s="198">
        <f t="shared" si="790"/>
        <v>108875491</v>
      </c>
      <c r="AJ111" s="198">
        <f t="shared" si="791"/>
        <v>2524</v>
      </c>
      <c r="AK111" s="198">
        <f t="shared" si="792"/>
        <v>5839</v>
      </c>
      <c r="AL111" s="198">
        <f t="shared" si="793"/>
        <v>5238147</v>
      </c>
      <c r="AM111" s="198">
        <f t="shared" si="794"/>
        <v>2888</v>
      </c>
      <c r="AN111" s="198">
        <f t="shared" si="795"/>
        <v>6541</v>
      </c>
      <c r="AO111" s="198">
        <f t="shared" si="864"/>
        <v>6506</v>
      </c>
      <c r="AP111" s="198">
        <f t="shared" si="864"/>
        <v>1468</v>
      </c>
      <c r="AQ111" s="198">
        <f t="shared" si="864"/>
        <v>845</v>
      </c>
      <c r="AR111" s="198">
        <f t="shared" si="864"/>
        <v>8</v>
      </c>
      <c r="AS111" s="198">
        <f t="shared" si="864"/>
        <v>1037</v>
      </c>
      <c r="AT111" s="198">
        <f t="shared" si="864"/>
        <v>3156</v>
      </c>
      <c r="AU111" s="198">
        <f t="shared" si="864"/>
        <v>1999</v>
      </c>
      <c r="AV111" s="198">
        <f t="shared" si="864"/>
        <v>83653</v>
      </c>
      <c r="AW111" s="198">
        <f t="shared" si="864"/>
        <v>5607</v>
      </c>
      <c r="AX111" s="198">
        <f t="shared" si="864"/>
        <v>46583</v>
      </c>
      <c r="AY111" s="198">
        <f t="shared" si="865"/>
        <v>135843</v>
      </c>
      <c r="AZ111" s="198">
        <f t="shared" si="865"/>
        <v>20905</v>
      </c>
      <c r="BA111" s="198">
        <f t="shared" si="865"/>
        <v>15746</v>
      </c>
      <c r="BB111" s="198">
        <f t="shared" si="865"/>
        <v>13494</v>
      </c>
      <c r="BC111" s="198">
        <f t="shared" si="865"/>
        <v>10314</v>
      </c>
      <c r="BD111" s="198">
        <f t="shared" si="865"/>
        <v>93607</v>
      </c>
      <c r="BE111" s="198">
        <f t="shared" si="865"/>
        <v>77404</v>
      </c>
      <c r="BF111" s="198">
        <f t="shared" si="865"/>
        <v>69041</v>
      </c>
      <c r="BG111" s="198">
        <f t="shared" si="865"/>
        <v>45249</v>
      </c>
      <c r="BH111" s="198">
        <f t="shared" si="865"/>
        <v>4030</v>
      </c>
      <c r="BI111" s="198">
        <f t="shared" si="865"/>
        <v>1896</v>
      </c>
      <c r="BJ111" s="198">
        <f t="shared" si="865"/>
        <v>0</v>
      </c>
      <c r="BK111" s="198">
        <f t="shared" si="865"/>
        <v>0</v>
      </c>
      <c r="BL111" s="198" t="str">
        <f t="shared" si="798"/>
        <v>-</v>
      </c>
      <c r="BM111" s="198" t="str">
        <f t="shared" si="799"/>
        <v>-</v>
      </c>
      <c r="BN111" s="198">
        <f t="shared" si="800"/>
        <v>0</v>
      </c>
      <c r="BO111" s="198">
        <f t="shared" si="800"/>
        <v>0</v>
      </c>
      <c r="BP111" s="198" t="str">
        <f t="shared" si="801"/>
        <v>-</v>
      </c>
      <c r="BQ111" s="198" t="str">
        <f t="shared" si="802"/>
        <v>-</v>
      </c>
      <c r="BR111" s="198">
        <f t="shared" si="803"/>
        <v>0</v>
      </c>
      <c r="BS111" s="198">
        <f t="shared" si="803"/>
        <v>0</v>
      </c>
      <c r="BT111" s="198" t="str">
        <f t="shared" si="804"/>
        <v>-</v>
      </c>
      <c r="BU111" s="198" t="str">
        <f t="shared" si="805"/>
        <v>-</v>
      </c>
      <c r="BV111" s="198">
        <f t="shared" si="806"/>
        <v>0</v>
      </c>
      <c r="BW111" s="198">
        <f t="shared" si="806"/>
        <v>0</v>
      </c>
      <c r="BX111" s="198" t="str">
        <f t="shared" si="807"/>
        <v>-</v>
      </c>
      <c r="BY111" s="198" t="str">
        <f t="shared" si="808"/>
        <v>-</v>
      </c>
      <c r="BZ111" s="198">
        <f t="shared" si="809"/>
        <v>0</v>
      </c>
      <c r="CA111" s="198">
        <f t="shared" si="809"/>
        <v>0</v>
      </c>
      <c r="CB111" s="198" t="str">
        <f t="shared" si="810"/>
        <v>-</v>
      </c>
      <c r="CC111" s="198" t="str">
        <f t="shared" si="811"/>
        <v>-</v>
      </c>
      <c r="CD111" s="198">
        <f t="shared" si="812"/>
        <v>0</v>
      </c>
      <c r="CE111" s="198">
        <f t="shared" si="812"/>
        <v>0</v>
      </c>
      <c r="CF111" s="198" t="str">
        <f t="shared" si="813"/>
        <v>-</v>
      </c>
      <c r="CG111" s="198" t="str">
        <f t="shared" si="814"/>
        <v>-</v>
      </c>
      <c r="CH111" s="198">
        <f t="shared" si="815"/>
        <v>0</v>
      </c>
      <c r="CI111" s="198">
        <f t="shared" si="815"/>
        <v>0</v>
      </c>
      <c r="CJ111" s="198" t="str">
        <f t="shared" si="816"/>
        <v>-</v>
      </c>
      <c r="CK111" s="198" t="str">
        <f t="shared" si="817"/>
        <v>-</v>
      </c>
      <c r="CL111" s="198">
        <f t="shared" si="818"/>
        <v>0</v>
      </c>
      <c r="CM111" s="198">
        <f t="shared" si="818"/>
        <v>0</v>
      </c>
      <c r="CN111" s="198" t="str">
        <f t="shared" si="819"/>
        <v>-</v>
      </c>
      <c r="CO111" s="198" t="str">
        <f t="shared" si="820"/>
        <v>-</v>
      </c>
      <c r="CP111" s="198">
        <f t="shared" si="821"/>
        <v>0</v>
      </c>
      <c r="CQ111" s="198">
        <f t="shared" si="821"/>
        <v>0</v>
      </c>
      <c r="CR111" s="198" t="str">
        <f t="shared" si="822"/>
        <v>-</v>
      </c>
      <c r="CS111" s="198" t="str">
        <f t="shared" si="823"/>
        <v>-</v>
      </c>
      <c r="CT111" s="198">
        <f t="shared" si="824"/>
        <v>0</v>
      </c>
      <c r="CU111" s="198">
        <f t="shared" si="824"/>
        <v>0</v>
      </c>
      <c r="CV111" s="198" t="str">
        <f t="shared" si="825"/>
        <v>-</v>
      </c>
      <c r="CW111" s="198" t="str">
        <f t="shared" si="826"/>
        <v>-</v>
      </c>
      <c r="CX111" s="198">
        <f t="shared" si="827"/>
        <v>495</v>
      </c>
      <c r="CY111" s="198">
        <f t="shared" si="827"/>
        <v>132868</v>
      </c>
      <c r="CZ111" s="198">
        <f t="shared" si="828"/>
        <v>268</v>
      </c>
      <c r="DA111" s="198">
        <f t="shared" si="829"/>
        <v>459</v>
      </c>
      <c r="DB111" s="198">
        <f t="shared" si="830"/>
        <v>6267</v>
      </c>
      <c r="DC111" s="198">
        <f t="shared" si="830"/>
        <v>214041</v>
      </c>
      <c r="DD111" s="198">
        <f t="shared" si="831"/>
        <v>34</v>
      </c>
      <c r="DE111" s="198">
        <f t="shared" si="832"/>
        <v>65</v>
      </c>
      <c r="DF111" s="198">
        <f t="shared" si="833"/>
        <v>0</v>
      </c>
      <c r="DG111" s="198">
        <f t="shared" si="833"/>
        <v>0</v>
      </c>
      <c r="DH111" s="198" t="str">
        <f t="shared" si="834"/>
        <v>-</v>
      </c>
      <c r="DI111" s="198" t="str">
        <f t="shared" si="835"/>
        <v>-</v>
      </c>
      <c r="DJ111" s="198">
        <f t="shared" si="866"/>
        <v>0</v>
      </c>
      <c r="DK111" s="198">
        <f t="shared" si="866"/>
        <v>229</v>
      </c>
      <c r="DL111" s="198">
        <f t="shared" si="866"/>
        <v>478</v>
      </c>
      <c r="DM111" s="198">
        <f t="shared" si="866"/>
        <v>3149</v>
      </c>
      <c r="DN111" s="198">
        <f t="shared" si="866"/>
        <v>2</v>
      </c>
      <c r="DO111" s="198">
        <f t="shared" si="866"/>
        <v>3612</v>
      </c>
      <c r="DP111" s="198">
        <f t="shared" si="866"/>
        <v>2313277</v>
      </c>
      <c r="DQ111" s="198">
        <f t="shared" si="837"/>
        <v>4839</v>
      </c>
      <c r="DR111" s="198">
        <f t="shared" si="838"/>
        <v>9632</v>
      </c>
      <c r="DS111" s="198">
        <f t="shared" si="839"/>
        <v>14631000</v>
      </c>
      <c r="DT111" s="198">
        <f t="shared" si="840"/>
        <v>4646</v>
      </c>
      <c r="DU111" s="198">
        <f t="shared" si="841"/>
        <v>10763</v>
      </c>
      <c r="DV111" s="198">
        <f t="shared" si="842"/>
        <v>10787</v>
      </c>
      <c r="DW111" s="198">
        <f t="shared" si="843"/>
        <v>5394</v>
      </c>
      <c r="DX111" s="198">
        <f t="shared" si="844"/>
        <v>8668</v>
      </c>
      <c r="DY111" s="198">
        <f t="shared" si="845"/>
        <v>26545617</v>
      </c>
      <c r="DZ111" s="198">
        <f t="shared" si="846"/>
        <v>7349</v>
      </c>
      <c r="EA111" s="198">
        <f t="shared" si="847"/>
        <v>16544</v>
      </c>
      <c r="EB111" s="202"/>
      <c r="EC111" s="198">
        <f t="shared" si="848"/>
        <v>8</v>
      </c>
      <c r="ED111" s="199">
        <f t="shared" ref="ED111" si="873">LEFT($B111,4)+IF(EC111&lt;4,1,0)</f>
        <v>2018</v>
      </c>
      <c r="EE111" s="200">
        <f t="shared" ref="EE111" si="874">DATE(LEFT($B111,4)+IF(EC111&lt;4,1,0),EC111,1)</f>
        <v>43313</v>
      </c>
      <c r="EF111" s="196">
        <f t="shared" si="856"/>
        <v>31</v>
      </c>
      <c r="EG111" s="195"/>
      <c r="EH111" s="198">
        <f t="shared" si="867"/>
        <v>213748</v>
      </c>
      <c r="EI111" s="198">
        <f t="shared" si="867"/>
        <v>0</v>
      </c>
      <c r="EJ111" s="198">
        <f t="shared" si="867"/>
        <v>2677732</v>
      </c>
      <c r="EK111" s="198">
        <f t="shared" si="867"/>
        <v>7461814</v>
      </c>
      <c r="EL111" s="198">
        <f t="shared" si="867"/>
        <v>8296391</v>
      </c>
      <c r="EM111" s="198">
        <f t="shared" si="867"/>
        <v>11793139</v>
      </c>
      <c r="EN111" s="198">
        <f t="shared" si="867"/>
        <v>182812674</v>
      </c>
      <c r="EO111" s="198">
        <f t="shared" si="867"/>
        <v>251906380</v>
      </c>
      <c r="EP111" s="198">
        <f t="shared" si="867"/>
        <v>11865132</v>
      </c>
      <c r="EQ111" s="198">
        <f t="shared" si="867"/>
        <v>0</v>
      </c>
      <c r="ER111" s="198">
        <f t="shared" si="868"/>
        <v>0</v>
      </c>
      <c r="ES111" s="198">
        <f t="shared" si="868"/>
        <v>0</v>
      </c>
      <c r="ET111" s="198">
        <f t="shared" si="868"/>
        <v>0</v>
      </c>
      <c r="EU111" s="198">
        <f t="shared" si="868"/>
        <v>0</v>
      </c>
      <c r="EV111" s="198">
        <f t="shared" si="868"/>
        <v>0</v>
      </c>
      <c r="EW111" s="198">
        <f t="shared" si="868"/>
        <v>0</v>
      </c>
      <c r="EX111" s="198">
        <f t="shared" si="868"/>
        <v>0</v>
      </c>
      <c r="EY111" s="198">
        <f t="shared" si="868"/>
        <v>0</v>
      </c>
      <c r="EZ111" s="198">
        <f t="shared" si="868"/>
        <v>0</v>
      </c>
      <c r="FA111" s="198">
        <f t="shared" si="868"/>
        <v>0</v>
      </c>
      <c r="FB111" s="198">
        <f t="shared" si="869"/>
        <v>226974</v>
      </c>
      <c r="FC111" s="198">
        <f t="shared" si="869"/>
        <v>406879</v>
      </c>
      <c r="FD111" s="198">
        <f t="shared" si="869"/>
        <v>4604096</v>
      </c>
      <c r="FE111" s="198">
        <f t="shared" si="869"/>
        <v>33892256</v>
      </c>
      <c r="FF111" s="198">
        <f t="shared" si="869"/>
        <v>17336</v>
      </c>
      <c r="FG111" s="198">
        <f t="shared" si="869"/>
        <v>59757312</v>
      </c>
      <c r="FH111" s="191"/>
      <c r="FI111" s="256"/>
      <c r="FJ111" s="256"/>
      <c r="FK111" s="256"/>
      <c r="FL111" s="256"/>
      <c r="FM111" s="256"/>
    </row>
    <row r="112" spans="1:169" s="257" customFormat="1" x14ac:dyDescent="0.2">
      <c r="A112" s="263" t="str">
        <f t="shared" ref="A112" si="875">B112&amp;C112&amp;D112</f>
        <v>2018-19SEPTEMBERY60</v>
      </c>
      <c r="B112" s="257" t="str">
        <f t="shared" ref="B112:B128" si="876">IF($C112="April",LEFT($B111,4)+1&amp;"-"&amp;RIGHT($B111,2)+1,$B111)</f>
        <v>2018-19</v>
      </c>
      <c r="C112" s="257" t="s">
        <v>673</v>
      </c>
      <c r="D112" s="264" t="str">
        <f t="shared" si="857"/>
        <v>Y60</v>
      </c>
      <c r="E112" s="264" t="str">
        <f t="shared" si="857"/>
        <v>Midlands</v>
      </c>
      <c r="F112" s="264" t="str">
        <f t="shared" si="860"/>
        <v>Y60</v>
      </c>
      <c r="H112" s="198">
        <f t="shared" si="775"/>
        <v>190280</v>
      </c>
      <c r="I112" s="198">
        <f t="shared" si="775"/>
        <v>146142</v>
      </c>
      <c r="J112" s="198">
        <f t="shared" si="775"/>
        <v>595386</v>
      </c>
      <c r="K112" s="198">
        <f t="shared" si="776"/>
        <v>4</v>
      </c>
      <c r="L112" s="198">
        <f t="shared" si="777"/>
        <v>1</v>
      </c>
      <c r="M112" s="198">
        <f t="shared" si="778"/>
        <v>0</v>
      </c>
      <c r="N112" s="198">
        <f t="shared" si="779"/>
        <v>20</v>
      </c>
      <c r="O112" s="198">
        <f t="shared" si="780"/>
        <v>52</v>
      </c>
      <c r="P112" s="198" t="s">
        <v>717</v>
      </c>
      <c r="Q112" s="198">
        <f t="shared" si="863"/>
        <v>0</v>
      </c>
      <c r="R112" s="198">
        <f t="shared" si="863"/>
        <v>0</v>
      </c>
      <c r="S112" s="198">
        <f t="shared" si="863"/>
        <v>0</v>
      </c>
      <c r="T112" s="198">
        <f t="shared" si="863"/>
        <v>142414</v>
      </c>
      <c r="U112" s="198">
        <f t="shared" si="863"/>
        <v>11195</v>
      </c>
      <c r="V112" s="198">
        <f t="shared" si="863"/>
        <v>7148</v>
      </c>
      <c r="W112" s="198">
        <f t="shared" si="863"/>
        <v>74816</v>
      </c>
      <c r="X112" s="198">
        <f t="shared" si="863"/>
        <v>42147</v>
      </c>
      <c r="Y112" s="198">
        <f t="shared" si="863"/>
        <v>1675</v>
      </c>
      <c r="Z112" s="198">
        <f t="shared" si="863"/>
        <v>4780876</v>
      </c>
      <c r="AA112" s="198">
        <f t="shared" si="782"/>
        <v>427</v>
      </c>
      <c r="AB112" s="198">
        <f t="shared" si="783"/>
        <v>753</v>
      </c>
      <c r="AC112" s="198">
        <f t="shared" si="784"/>
        <v>5572480</v>
      </c>
      <c r="AD112" s="198">
        <f t="shared" si="785"/>
        <v>780</v>
      </c>
      <c r="AE112" s="198">
        <f t="shared" si="786"/>
        <v>1743</v>
      </c>
      <c r="AF112" s="198">
        <f t="shared" si="787"/>
        <v>95646702</v>
      </c>
      <c r="AG112" s="198">
        <f t="shared" si="788"/>
        <v>1278</v>
      </c>
      <c r="AH112" s="198">
        <f t="shared" si="789"/>
        <v>2578</v>
      </c>
      <c r="AI112" s="198">
        <f t="shared" si="790"/>
        <v>115028223</v>
      </c>
      <c r="AJ112" s="198">
        <f t="shared" si="791"/>
        <v>2729</v>
      </c>
      <c r="AK112" s="198">
        <f t="shared" si="792"/>
        <v>6319</v>
      </c>
      <c r="AL112" s="198">
        <f t="shared" si="793"/>
        <v>5067998</v>
      </c>
      <c r="AM112" s="198">
        <f t="shared" si="794"/>
        <v>3026</v>
      </c>
      <c r="AN112" s="198">
        <f t="shared" si="795"/>
        <v>7677</v>
      </c>
      <c r="AO112" s="198">
        <f t="shared" si="864"/>
        <v>6417</v>
      </c>
      <c r="AP112" s="198">
        <f t="shared" si="864"/>
        <v>1592</v>
      </c>
      <c r="AQ112" s="198">
        <f t="shared" si="864"/>
        <v>789</v>
      </c>
      <c r="AR112" s="198">
        <f t="shared" si="864"/>
        <v>6</v>
      </c>
      <c r="AS112" s="198">
        <f t="shared" si="864"/>
        <v>945</v>
      </c>
      <c r="AT112" s="198">
        <f t="shared" si="864"/>
        <v>3091</v>
      </c>
      <c r="AU112" s="198">
        <f t="shared" si="864"/>
        <v>1773</v>
      </c>
      <c r="AV112" s="198">
        <f t="shared" si="864"/>
        <v>83619</v>
      </c>
      <c r="AW112" s="198">
        <f t="shared" si="864"/>
        <v>5640</v>
      </c>
      <c r="AX112" s="198">
        <f t="shared" si="864"/>
        <v>46738</v>
      </c>
      <c r="AY112" s="198">
        <f t="shared" si="865"/>
        <v>135997</v>
      </c>
      <c r="AZ112" s="198">
        <f t="shared" si="865"/>
        <v>21229</v>
      </c>
      <c r="BA112" s="198">
        <f t="shared" si="865"/>
        <v>16043</v>
      </c>
      <c r="BB112" s="198">
        <f t="shared" si="865"/>
        <v>13812</v>
      </c>
      <c r="BC112" s="198">
        <f t="shared" si="865"/>
        <v>10584</v>
      </c>
      <c r="BD112" s="198">
        <f t="shared" si="865"/>
        <v>95755</v>
      </c>
      <c r="BE112" s="198">
        <f t="shared" si="865"/>
        <v>79641</v>
      </c>
      <c r="BF112" s="198">
        <f t="shared" si="865"/>
        <v>69449</v>
      </c>
      <c r="BG112" s="198">
        <f t="shared" si="865"/>
        <v>44039</v>
      </c>
      <c r="BH112" s="198">
        <f t="shared" si="865"/>
        <v>4051</v>
      </c>
      <c r="BI112" s="198">
        <f t="shared" si="865"/>
        <v>1744</v>
      </c>
      <c r="BJ112" s="198">
        <f t="shared" si="865"/>
        <v>0</v>
      </c>
      <c r="BK112" s="198">
        <f t="shared" si="865"/>
        <v>0</v>
      </c>
      <c r="BL112" s="198" t="str">
        <f t="shared" si="798"/>
        <v>-</v>
      </c>
      <c r="BM112" s="198" t="str">
        <f t="shared" si="799"/>
        <v>-</v>
      </c>
      <c r="BN112" s="198">
        <f t="shared" si="800"/>
        <v>0</v>
      </c>
      <c r="BO112" s="198">
        <f t="shared" si="800"/>
        <v>0</v>
      </c>
      <c r="BP112" s="198" t="str">
        <f t="shared" si="801"/>
        <v>-</v>
      </c>
      <c r="BQ112" s="198" t="str">
        <f t="shared" si="802"/>
        <v>-</v>
      </c>
      <c r="BR112" s="198">
        <f t="shared" si="803"/>
        <v>0</v>
      </c>
      <c r="BS112" s="198">
        <f t="shared" si="803"/>
        <v>0</v>
      </c>
      <c r="BT112" s="198" t="str">
        <f t="shared" si="804"/>
        <v>-</v>
      </c>
      <c r="BU112" s="198" t="str">
        <f t="shared" si="805"/>
        <v>-</v>
      </c>
      <c r="BV112" s="198">
        <f t="shared" si="806"/>
        <v>0</v>
      </c>
      <c r="BW112" s="198">
        <f t="shared" si="806"/>
        <v>0</v>
      </c>
      <c r="BX112" s="198" t="str">
        <f t="shared" si="807"/>
        <v>-</v>
      </c>
      <c r="BY112" s="198" t="str">
        <f t="shared" si="808"/>
        <v>-</v>
      </c>
      <c r="BZ112" s="198">
        <f t="shared" si="809"/>
        <v>0</v>
      </c>
      <c r="CA112" s="198">
        <f t="shared" si="809"/>
        <v>0</v>
      </c>
      <c r="CB112" s="198" t="str">
        <f t="shared" si="810"/>
        <v>-</v>
      </c>
      <c r="CC112" s="198" t="str">
        <f t="shared" si="811"/>
        <v>-</v>
      </c>
      <c r="CD112" s="198">
        <f t="shared" si="812"/>
        <v>0</v>
      </c>
      <c r="CE112" s="198">
        <f t="shared" si="812"/>
        <v>0</v>
      </c>
      <c r="CF112" s="198" t="str">
        <f t="shared" si="813"/>
        <v>-</v>
      </c>
      <c r="CG112" s="198" t="str">
        <f t="shared" si="814"/>
        <v>-</v>
      </c>
      <c r="CH112" s="198">
        <f t="shared" si="815"/>
        <v>0</v>
      </c>
      <c r="CI112" s="198">
        <f t="shared" si="815"/>
        <v>0</v>
      </c>
      <c r="CJ112" s="198" t="str">
        <f t="shared" si="816"/>
        <v>-</v>
      </c>
      <c r="CK112" s="198" t="str">
        <f t="shared" si="817"/>
        <v>-</v>
      </c>
      <c r="CL112" s="198">
        <f t="shared" si="818"/>
        <v>0</v>
      </c>
      <c r="CM112" s="198">
        <f t="shared" si="818"/>
        <v>0</v>
      </c>
      <c r="CN112" s="198" t="str">
        <f t="shared" si="819"/>
        <v>-</v>
      </c>
      <c r="CO112" s="198" t="str">
        <f t="shared" si="820"/>
        <v>-</v>
      </c>
      <c r="CP112" s="198">
        <f t="shared" si="821"/>
        <v>0</v>
      </c>
      <c r="CQ112" s="198">
        <f t="shared" si="821"/>
        <v>0</v>
      </c>
      <c r="CR112" s="198" t="str">
        <f t="shared" si="822"/>
        <v>-</v>
      </c>
      <c r="CS112" s="198" t="str">
        <f t="shared" si="823"/>
        <v>-</v>
      </c>
      <c r="CT112" s="198">
        <f t="shared" si="824"/>
        <v>0</v>
      </c>
      <c r="CU112" s="198">
        <f t="shared" si="824"/>
        <v>0</v>
      </c>
      <c r="CV112" s="198" t="str">
        <f t="shared" si="825"/>
        <v>-</v>
      </c>
      <c r="CW112" s="198" t="str">
        <f t="shared" si="826"/>
        <v>-</v>
      </c>
      <c r="CX112" s="198">
        <f t="shared" si="827"/>
        <v>470</v>
      </c>
      <c r="CY112" s="198">
        <f t="shared" si="827"/>
        <v>124462</v>
      </c>
      <c r="CZ112" s="198">
        <f t="shared" si="828"/>
        <v>265</v>
      </c>
      <c r="DA112" s="198">
        <f t="shared" si="829"/>
        <v>478</v>
      </c>
      <c r="DB112" s="198">
        <f t="shared" si="830"/>
        <v>6261</v>
      </c>
      <c r="DC112" s="198">
        <f t="shared" si="830"/>
        <v>211901</v>
      </c>
      <c r="DD112" s="198">
        <f t="shared" si="831"/>
        <v>34</v>
      </c>
      <c r="DE112" s="198">
        <f t="shared" si="832"/>
        <v>65</v>
      </c>
      <c r="DF112" s="198">
        <f t="shared" si="833"/>
        <v>0</v>
      </c>
      <c r="DG112" s="198">
        <f t="shared" si="833"/>
        <v>0</v>
      </c>
      <c r="DH112" s="198" t="str">
        <f t="shared" si="834"/>
        <v>-</v>
      </c>
      <c r="DI112" s="198" t="str">
        <f t="shared" si="835"/>
        <v>-</v>
      </c>
      <c r="DJ112" s="198">
        <f t="shared" si="866"/>
        <v>0</v>
      </c>
      <c r="DK112" s="198">
        <f t="shared" si="866"/>
        <v>191</v>
      </c>
      <c r="DL112" s="198">
        <f t="shared" si="866"/>
        <v>316</v>
      </c>
      <c r="DM112" s="198">
        <f t="shared" si="866"/>
        <v>2438</v>
      </c>
      <c r="DN112" s="198">
        <f t="shared" si="866"/>
        <v>4</v>
      </c>
      <c r="DO112" s="198">
        <f t="shared" si="866"/>
        <v>3215</v>
      </c>
      <c r="DP112" s="198">
        <f t="shared" si="866"/>
        <v>1711986</v>
      </c>
      <c r="DQ112" s="198">
        <f t="shared" si="837"/>
        <v>5418</v>
      </c>
      <c r="DR112" s="198">
        <f t="shared" si="838"/>
        <v>11782</v>
      </c>
      <c r="DS112" s="198">
        <f t="shared" si="839"/>
        <v>14260034</v>
      </c>
      <c r="DT112" s="198">
        <f t="shared" si="840"/>
        <v>5849</v>
      </c>
      <c r="DU112" s="198">
        <f t="shared" si="841"/>
        <v>13382</v>
      </c>
      <c r="DV112" s="198">
        <f t="shared" si="842"/>
        <v>22322</v>
      </c>
      <c r="DW112" s="198">
        <f t="shared" si="843"/>
        <v>5581</v>
      </c>
      <c r="DX112" s="198">
        <f t="shared" si="844"/>
        <v>9782</v>
      </c>
      <c r="DY112" s="198">
        <f t="shared" si="845"/>
        <v>25355564</v>
      </c>
      <c r="DZ112" s="198">
        <f t="shared" si="846"/>
        <v>7887</v>
      </c>
      <c r="EA112" s="198">
        <f t="shared" si="847"/>
        <v>18203</v>
      </c>
      <c r="EB112" s="202"/>
      <c r="EC112" s="198">
        <f t="shared" si="848"/>
        <v>9</v>
      </c>
      <c r="ED112" s="199">
        <f t="shared" ref="ED112" si="877">LEFT($B112,4)+IF(EC112&lt;4,1,0)</f>
        <v>2018</v>
      </c>
      <c r="EE112" s="200">
        <f t="shared" ref="EE112" si="878">DATE(LEFT($B112,4)+IF(EC112&lt;4,1,0),EC112,1)</f>
        <v>43344</v>
      </c>
      <c r="EF112" s="196">
        <f t="shared" si="856"/>
        <v>30</v>
      </c>
      <c r="EG112" s="195"/>
      <c r="EH112" s="198">
        <f t="shared" si="867"/>
        <v>214695</v>
      </c>
      <c r="EI112" s="198">
        <f t="shared" si="867"/>
        <v>0</v>
      </c>
      <c r="EJ112" s="198">
        <f t="shared" si="867"/>
        <v>2863323</v>
      </c>
      <c r="EK112" s="198">
        <f t="shared" si="867"/>
        <v>7664202</v>
      </c>
      <c r="EL112" s="198">
        <f t="shared" si="867"/>
        <v>8425261</v>
      </c>
      <c r="EM112" s="198">
        <f t="shared" si="867"/>
        <v>12456964</v>
      </c>
      <c r="EN112" s="198">
        <f t="shared" si="867"/>
        <v>192849874</v>
      </c>
      <c r="EO112" s="198">
        <f t="shared" si="867"/>
        <v>266346864</v>
      </c>
      <c r="EP112" s="198">
        <f t="shared" si="867"/>
        <v>12859250</v>
      </c>
      <c r="EQ112" s="198">
        <f t="shared" si="867"/>
        <v>0</v>
      </c>
      <c r="ER112" s="198">
        <f t="shared" si="868"/>
        <v>0</v>
      </c>
      <c r="ES112" s="198">
        <f t="shared" si="868"/>
        <v>0</v>
      </c>
      <c r="ET112" s="198">
        <f t="shared" si="868"/>
        <v>0</v>
      </c>
      <c r="EU112" s="198">
        <f t="shared" si="868"/>
        <v>0</v>
      </c>
      <c r="EV112" s="198">
        <f t="shared" si="868"/>
        <v>0</v>
      </c>
      <c r="EW112" s="198">
        <f t="shared" si="868"/>
        <v>0</v>
      </c>
      <c r="EX112" s="198">
        <f t="shared" si="868"/>
        <v>0</v>
      </c>
      <c r="EY112" s="198">
        <f t="shared" si="868"/>
        <v>0</v>
      </c>
      <c r="EZ112" s="198">
        <f t="shared" si="868"/>
        <v>0</v>
      </c>
      <c r="FA112" s="198">
        <f t="shared" si="868"/>
        <v>0</v>
      </c>
      <c r="FB112" s="198">
        <f t="shared" si="869"/>
        <v>224806</v>
      </c>
      <c r="FC112" s="198">
        <f t="shared" si="869"/>
        <v>408617</v>
      </c>
      <c r="FD112" s="198">
        <f t="shared" si="869"/>
        <v>3723112</v>
      </c>
      <c r="FE112" s="198">
        <f t="shared" si="869"/>
        <v>32624773</v>
      </c>
      <c r="FF112" s="198">
        <f t="shared" si="869"/>
        <v>39128</v>
      </c>
      <c r="FG112" s="198">
        <f t="shared" si="869"/>
        <v>58523768</v>
      </c>
      <c r="FH112" s="191"/>
      <c r="FI112" s="256"/>
      <c r="FJ112" s="256"/>
      <c r="FK112" s="256"/>
      <c r="FL112" s="256"/>
      <c r="FM112" s="256"/>
    </row>
    <row r="113" spans="1:169" s="257" customFormat="1" x14ac:dyDescent="0.2">
      <c r="A113" s="263" t="str">
        <f t="shared" ref="A113" si="879">B113&amp;C113&amp;D113</f>
        <v>2018-19OCTOBERY60</v>
      </c>
      <c r="B113" s="257" t="str">
        <f t="shared" si="876"/>
        <v>2018-19</v>
      </c>
      <c r="C113" s="257" t="s">
        <v>716</v>
      </c>
      <c r="D113" s="264" t="str">
        <f t="shared" si="857"/>
        <v>Y60</v>
      </c>
      <c r="E113" s="264" t="str">
        <f t="shared" si="857"/>
        <v>Midlands</v>
      </c>
      <c r="F113" s="264" t="str">
        <f t="shared" ref="F113" si="880">D113</f>
        <v>Y60</v>
      </c>
      <c r="H113" s="198">
        <f t="shared" si="775"/>
        <v>194124</v>
      </c>
      <c r="I113" s="198">
        <f t="shared" si="775"/>
        <v>146980</v>
      </c>
      <c r="J113" s="198">
        <f t="shared" si="775"/>
        <v>687275</v>
      </c>
      <c r="K113" s="198">
        <f t="shared" si="776"/>
        <v>5</v>
      </c>
      <c r="L113" s="198">
        <f t="shared" si="777"/>
        <v>1</v>
      </c>
      <c r="M113" s="198">
        <f t="shared" si="778"/>
        <v>0</v>
      </c>
      <c r="N113" s="198">
        <f t="shared" si="779"/>
        <v>26</v>
      </c>
      <c r="O113" s="198">
        <f t="shared" si="780"/>
        <v>60</v>
      </c>
      <c r="P113" s="198" t="s">
        <v>717</v>
      </c>
      <c r="Q113" s="198">
        <f t="shared" si="863"/>
        <v>0</v>
      </c>
      <c r="R113" s="198">
        <f t="shared" si="863"/>
        <v>0</v>
      </c>
      <c r="S113" s="198">
        <f t="shared" si="863"/>
        <v>0</v>
      </c>
      <c r="T113" s="198">
        <f t="shared" si="863"/>
        <v>148687</v>
      </c>
      <c r="U113" s="198">
        <f t="shared" si="863"/>
        <v>11563</v>
      </c>
      <c r="V113" s="198">
        <f t="shared" si="863"/>
        <v>7546</v>
      </c>
      <c r="W113" s="198">
        <f t="shared" si="863"/>
        <v>76406</v>
      </c>
      <c r="X113" s="198">
        <f t="shared" si="863"/>
        <v>44888</v>
      </c>
      <c r="Y113" s="198">
        <f t="shared" si="863"/>
        <v>1775</v>
      </c>
      <c r="Z113" s="198">
        <f t="shared" si="863"/>
        <v>5031856</v>
      </c>
      <c r="AA113" s="198">
        <f t="shared" si="782"/>
        <v>435</v>
      </c>
      <c r="AB113" s="198">
        <f t="shared" si="783"/>
        <v>762</v>
      </c>
      <c r="AC113" s="198">
        <f t="shared" si="784"/>
        <v>5798260</v>
      </c>
      <c r="AD113" s="198">
        <f t="shared" si="785"/>
        <v>768</v>
      </c>
      <c r="AE113" s="198">
        <f t="shared" si="786"/>
        <v>1658</v>
      </c>
      <c r="AF113" s="198">
        <f t="shared" si="787"/>
        <v>91834801</v>
      </c>
      <c r="AG113" s="198">
        <f t="shared" si="788"/>
        <v>1202</v>
      </c>
      <c r="AH113" s="198">
        <f t="shared" si="789"/>
        <v>2393</v>
      </c>
      <c r="AI113" s="198">
        <f t="shared" si="790"/>
        <v>116550269</v>
      </c>
      <c r="AJ113" s="198">
        <f t="shared" si="791"/>
        <v>2596</v>
      </c>
      <c r="AK113" s="198">
        <f t="shared" si="792"/>
        <v>5967</v>
      </c>
      <c r="AL113" s="198">
        <f t="shared" si="793"/>
        <v>5602716</v>
      </c>
      <c r="AM113" s="198">
        <f t="shared" si="794"/>
        <v>3156</v>
      </c>
      <c r="AN113" s="198">
        <f t="shared" si="795"/>
        <v>7517</v>
      </c>
      <c r="AO113" s="198">
        <f t="shared" si="864"/>
        <v>6977</v>
      </c>
      <c r="AP113" s="198">
        <f t="shared" si="864"/>
        <v>1843</v>
      </c>
      <c r="AQ113" s="198">
        <f t="shared" si="864"/>
        <v>879</v>
      </c>
      <c r="AR113" s="198">
        <f t="shared" si="864"/>
        <v>10</v>
      </c>
      <c r="AS113" s="198">
        <f t="shared" si="864"/>
        <v>1061</v>
      </c>
      <c r="AT113" s="198">
        <f t="shared" si="864"/>
        <v>3194</v>
      </c>
      <c r="AU113" s="198">
        <f t="shared" si="864"/>
        <v>1890</v>
      </c>
      <c r="AV113" s="198">
        <f t="shared" si="864"/>
        <v>87973</v>
      </c>
      <c r="AW113" s="198">
        <f t="shared" si="864"/>
        <v>5963</v>
      </c>
      <c r="AX113" s="198">
        <f t="shared" si="864"/>
        <v>47774</v>
      </c>
      <c r="AY113" s="198">
        <f t="shared" si="865"/>
        <v>141710</v>
      </c>
      <c r="AZ113" s="198">
        <f t="shared" si="865"/>
        <v>21558</v>
      </c>
      <c r="BA113" s="198">
        <f t="shared" si="865"/>
        <v>16472</v>
      </c>
      <c r="BB113" s="198">
        <f t="shared" si="865"/>
        <v>14273</v>
      </c>
      <c r="BC113" s="198">
        <f t="shared" si="865"/>
        <v>11076</v>
      </c>
      <c r="BD113" s="198">
        <f t="shared" si="865"/>
        <v>97301</v>
      </c>
      <c r="BE113" s="198">
        <f t="shared" si="865"/>
        <v>81116</v>
      </c>
      <c r="BF113" s="198">
        <f t="shared" si="865"/>
        <v>73858</v>
      </c>
      <c r="BG113" s="198">
        <f t="shared" si="865"/>
        <v>46884</v>
      </c>
      <c r="BH113" s="198">
        <f t="shared" si="865"/>
        <v>4234</v>
      </c>
      <c r="BI113" s="198">
        <f t="shared" si="865"/>
        <v>1842</v>
      </c>
      <c r="BJ113" s="198">
        <f t="shared" si="865"/>
        <v>0</v>
      </c>
      <c r="BK113" s="198">
        <f t="shared" si="865"/>
        <v>0</v>
      </c>
      <c r="BL113" s="198" t="str">
        <f t="shared" si="798"/>
        <v>-</v>
      </c>
      <c r="BM113" s="198" t="str">
        <f t="shared" si="799"/>
        <v>-</v>
      </c>
      <c r="BN113" s="198">
        <f t="shared" si="800"/>
        <v>0</v>
      </c>
      <c r="BO113" s="198">
        <f t="shared" si="800"/>
        <v>0</v>
      </c>
      <c r="BP113" s="198" t="str">
        <f t="shared" si="801"/>
        <v>-</v>
      </c>
      <c r="BQ113" s="198" t="str">
        <f t="shared" si="802"/>
        <v>-</v>
      </c>
      <c r="BR113" s="198">
        <f t="shared" si="803"/>
        <v>0</v>
      </c>
      <c r="BS113" s="198">
        <f t="shared" si="803"/>
        <v>0</v>
      </c>
      <c r="BT113" s="198" t="str">
        <f t="shared" si="804"/>
        <v>-</v>
      </c>
      <c r="BU113" s="198" t="str">
        <f t="shared" si="805"/>
        <v>-</v>
      </c>
      <c r="BV113" s="198">
        <f t="shared" si="806"/>
        <v>0</v>
      </c>
      <c r="BW113" s="198">
        <f t="shared" si="806"/>
        <v>0</v>
      </c>
      <c r="BX113" s="198" t="str">
        <f t="shared" si="807"/>
        <v>-</v>
      </c>
      <c r="BY113" s="198" t="str">
        <f t="shared" si="808"/>
        <v>-</v>
      </c>
      <c r="BZ113" s="198">
        <f t="shared" si="809"/>
        <v>0</v>
      </c>
      <c r="CA113" s="198">
        <f t="shared" si="809"/>
        <v>0</v>
      </c>
      <c r="CB113" s="198" t="str">
        <f t="shared" si="810"/>
        <v>-</v>
      </c>
      <c r="CC113" s="198" t="str">
        <f t="shared" si="811"/>
        <v>-</v>
      </c>
      <c r="CD113" s="198">
        <f t="shared" si="812"/>
        <v>0</v>
      </c>
      <c r="CE113" s="198">
        <f t="shared" si="812"/>
        <v>0</v>
      </c>
      <c r="CF113" s="198" t="str">
        <f t="shared" si="813"/>
        <v>-</v>
      </c>
      <c r="CG113" s="198" t="str">
        <f t="shared" si="814"/>
        <v>-</v>
      </c>
      <c r="CH113" s="198">
        <f t="shared" si="815"/>
        <v>0</v>
      </c>
      <c r="CI113" s="198">
        <f t="shared" si="815"/>
        <v>0</v>
      </c>
      <c r="CJ113" s="198" t="str">
        <f t="shared" si="816"/>
        <v>-</v>
      </c>
      <c r="CK113" s="198" t="str">
        <f t="shared" si="817"/>
        <v>-</v>
      </c>
      <c r="CL113" s="198">
        <f t="shared" si="818"/>
        <v>0</v>
      </c>
      <c r="CM113" s="198">
        <f t="shared" si="818"/>
        <v>0</v>
      </c>
      <c r="CN113" s="198" t="str">
        <f t="shared" si="819"/>
        <v>-</v>
      </c>
      <c r="CO113" s="198" t="str">
        <f t="shared" si="820"/>
        <v>-</v>
      </c>
      <c r="CP113" s="198">
        <f t="shared" si="821"/>
        <v>0</v>
      </c>
      <c r="CQ113" s="198">
        <f t="shared" si="821"/>
        <v>0</v>
      </c>
      <c r="CR113" s="198" t="str">
        <f t="shared" si="822"/>
        <v>-</v>
      </c>
      <c r="CS113" s="198" t="str">
        <f t="shared" si="823"/>
        <v>-</v>
      </c>
      <c r="CT113" s="198">
        <f t="shared" si="824"/>
        <v>0</v>
      </c>
      <c r="CU113" s="198">
        <f t="shared" si="824"/>
        <v>0</v>
      </c>
      <c r="CV113" s="198" t="str">
        <f t="shared" si="825"/>
        <v>-</v>
      </c>
      <c r="CW113" s="198" t="str">
        <f t="shared" si="826"/>
        <v>-</v>
      </c>
      <c r="CX113" s="198">
        <f t="shared" si="827"/>
        <v>497</v>
      </c>
      <c r="CY113" s="198">
        <f t="shared" si="827"/>
        <v>144544</v>
      </c>
      <c r="CZ113" s="198">
        <f t="shared" si="828"/>
        <v>291</v>
      </c>
      <c r="DA113" s="198">
        <f t="shared" si="829"/>
        <v>545</v>
      </c>
      <c r="DB113" s="198">
        <f t="shared" si="830"/>
        <v>6644</v>
      </c>
      <c r="DC113" s="198">
        <f t="shared" si="830"/>
        <v>230259</v>
      </c>
      <c r="DD113" s="198">
        <f t="shared" si="831"/>
        <v>35</v>
      </c>
      <c r="DE113" s="198">
        <f t="shared" si="832"/>
        <v>68</v>
      </c>
      <c r="DF113" s="198">
        <f t="shared" si="833"/>
        <v>0</v>
      </c>
      <c r="DG113" s="198">
        <f t="shared" si="833"/>
        <v>0</v>
      </c>
      <c r="DH113" s="198" t="str">
        <f t="shared" si="834"/>
        <v>-</v>
      </c>
      <c r="DI113" s="198" t="str">
        <f t="shared" si="835"/>
        <v>-</v>
      </c>
      <c r="DJ113" s="198">
        <f t="shared" si="866"/>
        <v>0</v>
      </c>
      <c r="DK113" s="198">
        <f t="shared" si="866"/>
        <v>239</v>
      </c>
      <c r="DL113" s="198">
        <f t="shared" si="866"/>
        <v>375</v>
      </c>
      <c r="DM113" s="198">
        <f t="shared" si="866"/>
        <v>2821</v>
      </c>
      <c r="DN113" s="198">
        <f t="shared" si="866"/>
        <v>1</v>
      </c>
      <c r="DO113" s="198">
        <f t="shared" si="866"/>
        <v>3645</v>
      </c>
      <c r="DP113" s="198">
        <f t="shared" si="866"/>
        <v>1951640</v>
      </c>
      <c r="DQ113" s="198">
        <f t="shared" si="837"/>
        <v>5204</v>
      </c>
      <c r="DR113" s="198">
        <f t="shared" si="838"/>
        <v>11189</v>
      </c>
      <c r="DS113" s="198">
        <f t="shared" si="839"/>
        <v>16265432</v>
      </c>
      <c r="DT113" s="198">
        <f t="shared" si="840"/>
        <v>5766</v>
      </c>
      <c r="DU113" s="198">
        <f t="shared" si="841"/>
        <v>12906</v>
      </c>
      <c r="DV113" s="198">
        <f t="shared" si="842"/>
        <v>9519</v>
      </c>
      <c r="DW113" s="198">
        <f t="shared" si="843"/>
        <v>9519</v>
      </c>
      <c r="DX113" s="198">
        <f t="shared" si="844"/>
        <v>9519</v>
      </c>
      <c r="DY113" s="198">
        <f t="shared" si="845"/>
        <v>29014350</v>
      </c>
      <c r="DZ113" s="198">
        <f t="shared" si="846"/>
        <v>7960</v>
      </c>
      <c r="EA113" s="198">
        <f t="shared" si="847"/>
        <v>17820</v>
      </c>
      <c r="EB113" s="202"/>
      <c r="EC113" s="198">
        <f t="shared" si="848"/>
        <v>10</v>
      </c>
      <c r="ED113" s="199">
        <f t="shared" ref="ED113" si="881">LEFT($B113,4)+IF(EC113&lt;4,1,0)</f>
        <v>2018</v>
      </c>
      <c r="EE113" s="200">
        <f t="shared" ref="EE113" si="882">DATE(LEFT($B113,4)+IF(EC113&lt;4,1,0),EC113,1)</f>
        <v>43374</v>
      </c>
      <c r="EF113" s="196">
        <f t="shared" si="856"/>
        <v>31</v>
      </c>
      <c r="EG113" s="195"/>
      <c r="EH113" s="198">
        <f t="shared" si="867"/>
        <v>215150</v>
      </c>
      <c r="EI113" s="198">
        <f t="shared" si="867"/>
        <v>0</v>
      </c>
      <c r="EJ113" s="198">
        <f t="shared" si="867"/>
        <v>3778920</v>
      </c>
      <c r="EK113" s="198">
        <f t="shared" si="867"/>
        <v>8884990</v>
      </c>
      <c r="EL113" s="198">
        <f t="shared" si="867"/>
        <v>8806664</v>
      </c>
      <c r="EM113" s="198">
        <f t="shared" si="867"/>
        <v>12514708</v>
      </c>
      <c r="EN113" s="198">
        <f t="shared" si="867"/>
        <v>182861177</v>
      </c>
      <c r="EO113" s="198">
        <f t="shared" si="867"/>
        <v>267834839</v>
      </c>
      <c r="EP113" s="198">
        <f t="shared" si="867"/>
        <v>13343249</v>
      </c>
      <c r="EQ113" s="198">
        <f t="shared" si="867"/>
        <v>0</v>
      </c>
      <c r="ER113" s="198">
        <f t="shared" si="868"/>
        <v>0</v>
      </c>
      <c r="ES113" s="198">
        <f t="shared" si="868"/>
        <v>0</v>
      </c>
      <c r="ET113" s="198">
        <f t="shared" si="868"/>
        <v>0</v>
      </c>
      <c r="EU113" s="198">
        <f t="shared" si="868"/>
        <v>0</v>
      </c>
      <c r="EV113" s="198">
        <f t="shared" si="868"/>
        <v>0</v>
      </c>
      <c r="EW113" s="198">
        <f t="shared" si="868"/>
        <v>0</v>
      </c>
      <c r="EX113" s="198">
        <f t="shared" si="868"/>
        <v>0</v>
      </c>
      <c r="EY113" s="198">
        <f t="shared" si="868"/>
        <v>0</v>
      </c>
      <c r="EZ113" s="198">
        <f t="shared" si="868"/>
        <v>0</v>
      </c>
      <c r="FA113" s="198">
        <f t="shared" si="868"/>
        <v>0</v>
      </c>
      <c r="FB113" s="198">
        <f t="shared" si="869"/>
        <v>270659</v>
      </c>
      <c r="FC113" s="198">
        <f t="shared" si="869"/>
        <v>451764</v>
      </c>
      <c r="FD113" s="198">
        <f t="shared" si="869"/>
        <v>4195875</v>
      </c>
      <c r="FE113" s="198">
        <f t="shared" si="869"/>
        <v>36407381</v>
      </c>
      <c r="FF113" s="198">
        <f t="shared" si="869"/>
        <v>9519</v>
      </c>
      <c r="FG113" s="198">
        <f t="shared" si="869"/>
        <v>64953142</v>
      </c>
      <c r="FH113" s="191"/>
      <c r="FI113" s="256"/>
      <c r="FJ113" s="256"/>
      <c r="FK113" s="256"/>
      <c r="FL113" s="256"/>
      <c r="FM113" s="256"/>
    </row>
    <row r="114" spans="1:169" s="257" customFormat="1" x14ac:dyDescent="0.2">
      <c r="A114" s="263" t="str">
        <f t="shared" ref="A114" si="883">B114&amp;C114&amp;D114</f>
        <v>2018-19NOVEMBERY60</v>
      </c>
      <c r="B114" s="257" t="str">
        <f t="shared" si="876"/>
        <v>2018-19</v>
      </c>
      <c r="C114" s="257" t="s">
        <v>722</v>
      </c>
      <c r="D114" s="264" t="str">
        <f t="shared" si="857"/>
        <v>Y60</v>
      </c>
      <c r="E114" s="264" t="str">
        <f t="shared" si="857"/>
        <v>Midlands</v>
      </c>
      <c r="F114" s="264" t="str">
        <f t="shared" ref="F114" si="884">D114</f>
        <v>Y60</v>
      </c>
      <c r="H114" s="198">
        <f t="shared" si="775"/>
        <v>197527</v>
      </c>
      <c r="I114" s="198">
        <f t="shared" si="775"/>
        <v>148396</v>
      </c>
      <c r="J114" s="198">
        <f t="shared" si="775"/>
        <v>739978</v>
      </c>
      <c r="K114" s="198">
        <f t="shared" si="776"/>
        <v>5</v>
      </c>
      <c r="L114" s="198">
        <f t="shared" si="777"/>
        <v>1</v>
      </c>
      <c r="M114" s="198">
        <f t="shared" si="778"/>
        <v>0</v>
      </c>
      <c r="N114" s="198">
        <f t="shared" si="779"/>
        <v>28</v>
      </c>
      <c r="O114" s="198">
        <f t="shared" si="780"/>
        <v>61</v>
      </c>
      <c r="P114" s="198" t="s">
        <v>717</v>
      </c>
      <c r="Q114" s="198">
        <f t="shared" si="863"/>
        <v>0</v>
      </c>
      <c r="R114" s="198">
        <f t="shared" si="863"/>
        <v>0</v>
      </c>
      <c r="S114" s="198">
        <f t="shared" si="863"/>
        <v>0</v>
      </c>
      <c r="T114" s="198">
        <f t="shared" si="863"/>
        <v>150645</v>
      </c>
      <c r="U114" s="198">
        <f t="shared" si="863"/>
        <v>12108</v>
      </c>
      <c r="V114" s="198">
        <f t="shared" si="863"/>
        <v>7864</v>
      </c>
      <c r="W114" s="198">
        <f t="shared" si="863"/>
        <v>77808</v>
      </c>
      <c r="X114" s="198">
        <f t="shared" si="863"/>
        <v>43452</v>
      </c>
      <c r="Y114" s="198">
        <f t="shared" si="863"/>
        <v>1577</v>
      </c>
      <c r="Z114" s="198">
        <f t="shared" si="863"/>
        <v>5369470</v>
      </c>
      <c r="AA114" s="198">
        <f t="shared" si="782"/>
        <v>443</v>
      </c>
      <c r="AB114" s="198">
        <f t="shared" si="783"/>
        <v>776</v>
      </c>
      <c r="AC114" s="198">
        <f t="shared" si="784"/>
        <v>6159344</v>
      </c>
      <c r="AD114" s="198">
        <f t="shared" si="785"/>
        <v>783</v>
      </c>
      <c r="AE114" s="198">
        <f t="shared" si="786"/>
        <v>1679</v>
      </c>
      <c r="AF114" s="198">
        <f t="shared" si="787"/>
        <v>97930332</v>
      </c>
      <c r="AG114" s="198">
        <f t="shared" si="788"/>
        <v>1259</v>
      </c>
      <c r="AH114" s="198">
        <f t="shared" si="789"/>
        <v>2521</v>
      </c>
      <c r="AI114" s="198">
        <f t="shared" si="790"/>
        <v>127398288</v>
      </c>
      <c r="AJ114" s="198">
        <f t="shared" si="791"/>
        <v>2932</v>
      </c>
      <c r="AK114" s="198">
        <f t="shared" si="792"/>
        <v>6689</v>
      </c>
      <c r="AL114" s="198">
        <f t="shared" si="793"/>
        <v>5545289</v>
      </c>
      <c r="AM114" s="198">
        <f t="shared" si="794"/>
        <v>3516</v>
      </c>
      <c r="AN114" s="198">
        <f t="shared" si="795"/>
        <v>8725</v>
      </c>
      <c r="AO114" s="198">
        <f t="shared" si="864"/>
        <v>7651</v>
      </c>
      <c r="AP114" s="198">
        <f t="shared" si="864"/>
        <v>2396</v>
      </c>
      <c r="AQ114" s="198">
        <f t="shared" si="864"/>
        <v>1101</v>
      </c>
      <c r="AR114" s="198">
        <f t="shared" si="864"/>
        <v>11</v>
      </c>
      <c r="AS114" s="198">
        <f t="shared" si="864"/>
        <v>999</v>
      </c>
      <c r="AT114" s="198">
        <f t="shared" si="864"/>
        <v>3155</v>
      </c>
      <c r="AU114" s="198">
        <f t="shared" si="864"/>
        <v>2070</v>
      </c>
      <c r="AV114" s="198">
        <f t="shared" si="864"/>
        <v>89242</v>
      </c>
      <c r="AW114" s="198">
        <f t="shared" si="864"/>
        <v>6077</v>
      </c>
      <c r="AX114" s="198">
        <f t="shared" si="864"/>
        <v>47675</v>
      </c>
      <c r="AY114" s="198">
        <f t="shared" si="865"/>
        <v>142994</v>
      </c>
      <c r="AZ114" s="198">
        <f t="shared" si="865"/>
        <v>22145</v>
      </c>
      <c r="BA114" s="198">
        <f t="shared" si="865"/>
        <v>17096</v>
      </c>
      <c r="BB114" s="198">
        <f t="shared" si="865"/>
        <v>14494</v>
      </c>
      <c r="BC114" s="198">
        <f t="shared" si="865"/>
        <v>11386</v>
      </c>
      <c r="BD114" s="198">
        <f t="shared" si="865"/>
        <v>99343</v>
      </c>
      <c r="BE114" s="198">
        <f t="shared" si="865"/>
        <v>82511</v>
      </c>
      <c r="BF114" s="198">
        <f t="shared" si="865"/>
        <v>73132</v>
      </c>
      <c r="BG114" s="198">
        <f t="shared" si="865"/>
        <v>45331</v>
      </c>
      <c r="BH114" s="198">
        <f t="shared" si="865"/>
        <v>3792</v>
      </c>
      <c r="BI114" s="198">
        <f t="shared" si="865"/>
        <v>1626</v>
      </c>
      <c r="BJ114" s="198">
        <f t="shared" si="865"/>
        <v>0</v>
      </c>
      <c r="BK114" s="198">
        <f t="shared" si="865"/>
        <v>0</v>
      </c>
      <c r="BL114" s="198" t="str">
        <f t="shared" si="798"/>
        <v>-</v>
      </c>
      <c r="BM114" s="198" t="str">
        <f t="shared" si="799"/>
        <v>-</v>
      </c>
      <c r="BN114" s="198">
        <f t="shared" si="800"/>
        <v>0</v>
      </c>
      <c r="BO114" s="198">
        <f t="shared" si="800"/>
        <v>0</v>
      </c>
      <c r="BP114" s="198" t="str">
        <f t="shared" si="801"/>
        <v>-</v>
      </c>
      <c r="BQ114" s="198" t="str">
        <f t="shared" si="802"/>
        <v>-</v>
      </c>
      <c r="BR114" s="198">
        <f t="shared" si="803"/>
        <v>0</v>
      </c>
      <c r="BS114" s="198">
        <f t="shared" si="803"/>
        <v>0</v>
      </c>
      <c r="BT114" s="198" t="str">
        <f t="shared" si="804"/>
        <v>-</v>
      </c>
      <c r="BU114" s="198" t="str">
        <f t="shared" si="805"/>
        <v>-</v>
      </c>
      <c r="BV114" s="198">
        <f t="shared" si="806"/>
        <v>0</v>
      </c>
      <c r="BW114" s="198">
        <f t="shared" si="806"/>
        <v>0</v>
      </c>
      <c r="BX114" s="198" t="str">
        <f t="shared" si="807"/>
        <v>-</v>
      </c>
      <c r="BY114" s="198" t="str">
        <f t="shared" si="808"/>
        <v>-</v>
      </c>
      <c r="BZ114" s="198">
        <f t="shared" si="809"/>
        <v>0</v>
      </c>
      <c r="CA114" s="198">
        <f t="shared" si="809"/>
        <v>0</v>
      </c>
      <c r="CB114" s="198" t="str">
        <f t="shared" si="810"/>
        <v>-</v>
      </c>
      <c r="CC114" s="198" t="str">
        <f t="shared" si="811"/>
        <v>-</v>
      </c>
      <c r="CD114" s="198">
        <f t="shared" si="812"/>
        <v>0</v>
      </c>
      <c r="CE114" s="198">
        <f t="shared" si="812"/>
        <v>0</v>
      </c>
      <c r="CF114" s="198" t="str">
        <f t="shared" si="813"/>
        <v>-</v>
      </c>
      <c r="CG114" s="198" t="str">
        <f t="shared" si="814"/>
        <v>-</v>
      </c>
      <c r="CH114" s="198">
        <f t="shared" si="815"/>
        <v>0</v>
      </c>
      <c r="CI114" s="198">
        <f t="shared" si="815"/>
        <v>0</v>
      </c>
      <c r="CJ114" s="198" t="str">
        <f t="shared" si="816"/>
        <v>-</v>
      </c>
      <c r="CK114" s="198" t="str">
        <f t="shared" si="817"/>
        <v>-</v>
      </c>
      <c r="CL114" s="198">
        <f t="shared" si="818"/>
        <v>0</v>
      </c>
      <c r="CM114" s="198">
        <f t="shared" si="818"/>
        <v>0</v>
      </c>
      <c r="CN114" s="198" t="str">
        <f t="shared" si="819"/>
        <v>-</v>
      </c>
      <c r="CO114" s="198" t="str">
        <f t="shared" si="820"/>
        <v>-</v>
      </c>
      <c r="CP114" s="198">
        <f t="shared" si="821"/>
        <v>0</v>
      </c>
      <c r="CQ114" s="198">
        <f t="shared" si="821"/>
        <v>0</v>
      </c>
      <c r="CR114" s="198" t="str">
        <f t="shared" si="822"/>
        <v>-</v>
      </c>
      <c r="CS114" s="198" t="str">
        <f t="shared" si="823"/>
        <v>-</v>
      </c>
      <c r="CT114" s="198">
        <f t="shared" si="824"/>
        <v>0</v>
      </c>
      <c r="CU114" s="198">
        <f t="shared" si="824"/>
        <v>0</v>
      </c>
      <c r="CV114" s="198" t="str">
        <f t="shared" si="825"/>
        <v>-</v>
      </c>
      <c r="CW114" s="198" t="str">
        <f t="shared" si="826"/>
        <v>-</v>
      </c>
      <c r="CX114" s="198">
        <f t="shared" si="827"/>
        <v>561</v>
      </c>
      <c r="CY114" s="198">
        <f t="shared" si="827"/>
        <v>165993</v>
      </c>
      <c r="CZ114" s="198">
        <f t="shared" si="828"/>
        <v>296</v>
      </c>
      <c r="DA114" s="198">
        <f t="shared" si="829"/>
        <v>514</v>
      </c>
      <c r="DB114" s="198">
        <f t="shared" si="830"/>
        <v>6941</v>
      </c>
      <c r="DC114" s="198">
        <f t="shared" si="830"/>
        <v>240835</v>
      </c>
      <c r="DD114" s="198">
        <f t="shared" si="831"/>
        <v>35</v>
      </c>
      <c r="DE114" s="198">
        <f t="shared" si="832"/>
        <v>67</v>
      </c>
      <c r="DF114" s="198">
        <f t="shared" si="833"/>
        <v>0</v>
      </c>
      <c r="DG114" s="198">
        <f t="shared" si="833"/>
        <v>0</v>
      </c>
      <c r="DH114" s="198" t="str">
        <f t="shared" si="834"/>
        <v>-</v>
      </c>
      <c r="DI114" s="198" t="str">
        <f t="shared" si="835"/>
        <v>-</v>
      </c>
      <c r="DJ114" s="198">
        <f t="shared" si="866"/>
        <v>0</v>
      </c>
      <c r="DK114" s="198">
        <f t="shared" si="866"/>
        <v>247</v>
      </c>
      <c r="DL114" s="198">
        <f t="shared" si="866"/>
        <v>362</v>
      </c>
      <c r="DM114" s="198">
        <f t="shared" si="866"/>
        <v>3351</v>
      </c>
      <c r="DN114" s="198">
        <f t="shared" si="866"/>
        <v>1</v>
      </c>
      <c r="DO114" s="198">
        <f t="shared" si="866"/>
        <v>4088</v>
      </c>
      <c r="DP114" s="198">
        <f t="shared" si="866"/>
        <v>1938320</v>
      </c>
      <c r="DQ114" s="198">
        <f t="shared" si="837"/>
        <v>5354</v>
      </c>
      <c r="DR114" s="198">
        <f t="shared" si="838"/>
        <v>11401</v>
      </c>
      <c r="DS114" s="198">
        <f t="shared" si="839"/>
        <v>17225533</v>
      </c>
      <c r="DT114" s="198">
        <f t="shared" si="840"/>
        <v>5140</v>
      </c>
      <c r="DU114" s="198">
        <f t="shared" si="841"/>
        <v>11763</v>
      </c>
      <c r="DV114" s="198">
        <f t="shared" si="842"/>
        <v>3118</v>
      </c>
      <c r="DW114" s="198">
        <f t="shared" si="843"/>
        <v>3118</v>
      </c>
      <c r="DX114" s="198">
        <f t="shared" si="844"/>
        <v>3118</v>
      </c>
      <c r="DY114" s="198">
        <f t="shared" si="845"/>
        <v>33244471</v>
      </c>
      <c r="DZ114" s="198">
        <f t="shared" si="846"/>
        <v>8132</v>
      </c>
      <c r="EA114" s="198">
        <f t="shared" si="847"/>
        <v>17066</v>
      </c>
      <c r="EB114" s="202"/>
      <c r="EC114" s="198">
        <f t="shared" si="848"/>
        <v>11</v>
      </c>
      <c r="ED114" s="199">
        <f t="shared" ref="ED114" si="885">LEFT($B114,4)+IF(EC114&lt;4,1,0)</f>
        <v>2018</v>
      </c>
      <c r="EE114" s="200">
        <f t="shared" ref="EE114" si="886">DATE(LEFT($B114,4)+IF(EC114&lt;4,1,0),EC114,1)</f>
        <v>43405</v>
      </c>
      <c r="EF114" s="196">
        <f t="shared" si="856"/>
        <v>30</v>
      </c>
      <c r="EG114" s="195"/>
      <c r="EH114" s="198">
        <f t="shared" si="867"/>
        <v>216398</v>
      </c>
      <c r="EI114" s="198">
        <f t="shared" si="867"/>
        <v>0</v>
      </c>
      <c r="EJ114" s="198">
        <f t="shared" si="867"/>
        <v>4148738</v>
      </c>
      <c r="EK114" s="198">
        <f t="shared" si="867"/>
        <v>9125892</v>
      </c>
      <c r="EL114" s="198">
        <f t="shared" si="867"/>
        <v>9397669</v>
      </c>
      <c r="EM114" s="198">
        <f t="shared" si="867"/>
        <v>13200696</v>
      </c>
      <c r="EN114" s="198">
        <f t="shared" si="867"/>
        <v>196159269</v>
      </c>
      <c r="EO114" s="198">
        <f t="shared" si="867"/>
        <v>290651268</v>
      </c>
      <c r="EP114" s="198">
        <f t="shared" si="867"/>
        <v>13759442</v>
      </c>
      <c r="EQ114" s="198">
        <f t="shared" si="867"/>
        <v>0</v>
      </c>
      <c r="ER114" s="198">
        <f t="shared" si="868"/>
        <v>0</v>
      </c>
      <c r="ES114" s="198">
        <f t="shared" si="868"/>
        <v>0</v>
      </c>
      <c r="ET114" s="198">
        <f t="shared" si="868"/>
        <v>0</v>
      </c>
      <c r="EU114" s="198">
        <f t="shared" si="868"/>
        <v>0</v>
      </c>
      <c r="EV114" s="198">
        <f t="shared" si="868"/>
        <v>0</v>
      </c>
      <c r="EW114" s="198">
        <f t="shared" si="868"/>
        <v>0</v>
      </c>
      <c r="EX114" s="198">
        <f t="shared" si="868"/>
        <v>0</v>
      </c>
      <c r="EY114" s="198">
        <f t="shared" si="868"/>
        <v>0</v>
      </c>
      <c r="EZ114" s="198">
        <f t="shared" si="868"/>
        <v>0</v>
      </c>
      <c r="FA114" s="198">
        <f t="shared" si="868"/>
        <v>0</v>
      </c>
      <c r="FB114" s="198">
        <f t="shared" si="869"/>
        <v>288105</v>
      </c>
      <c r="FC114" s="198">
        <f t="shared" si="869"/>
        <v>464105</v>
      </c>
      <c r="FD114" s="198">
        <f t="shared" si="869"/>
        <v>4127162</v>
      </c>
      <c r="FE114" s="198">
        <f t="shared" si="869"/>
        <v>39417063</v>
      </c>
      <c r="FF114" s="198">
        <f t="shared" si="869"/>
        <v>3118</v>
      </c>
      <c r="FG114" s="198">
        <f t="shared" si="869"/>
        <v>69766622</v>
      </c>
      <c r="FH114" s="191"/>
      <c r="FI114" s="256"/>
      <c r="FJ114" s="256"/>
      <c r="FK114" s="256"/>
      <c r="FL114" s="256"/>
      <c r="FM114" s="256"/>
    </row>
    <row r="115" spans="1:169" s="257" customFormat="1" x14ac:dyDescent="0.2">
      <c r="A115" s="263" t="str">
        <f t="shared" ref="A115" si="887">B115&amp;C115&amp;D115</f>
        <v>2018-19DECEMBERY60</v>
      </c>
      <c r="B115" s="257" t="str">
        <f t="shared" si="876"/>
        <v>2018-19</v>
      </c>
      <c r="C115" s="257" t="s">
        <v>730</v>
      </c>
      <c r="D115" s="264" t="str">
        <f t="shared" si="857"/>
        <v>Y60</v>
      </c>
      <c r="E115" s="264" t="str">
        <f t="shared" si="857"/>
        <v>Midlands</v>
      </c>
      <c r="F115" s="264" t="str">
        <f t="shared" ref="F115" si="888">D115</f>
        <v>Y60</v>
      </c>
      <c r="H115" s="198">
        <f t="shared" si="775"/>
        <v>210756</v>
      </c>
      <c r="I115" s="198">
        <f t="shared" si="775"/>
        <v>158633</v>
      </c>
      <c r="J115" s="198">
        <f t="shared" si="775"/>
        <v>652730</v>
      </c>
      <c r="K115" s="198">
        <f t="shared" si="776"/>
        <v>4</v>
      </c>
      <c r="L115" s="198">
        <f t="shared" si="777"/>
        <v>1</v>
      </c>
      <c r="M115" s="198">
        <f t="shared" si="778"/>
        <v>0</v>
      </c>
      <c r="N115" s="198">
        <f t="shared" si="779"/>
        <v>21</v>
      </c>
      <c r="O115" s="198">
        <f t="shared" si="780"/>
        <v>58</v>
      </c>
      <c r="P115" s="198" t="s">
        <v>717</v>
      </c>
      <c r="Q115" s="198">
        <f t="shared" si="863"/>
        <v>0</v>
      </c>
      <c r="R115" s="198">
        <f t="shared" si="863"/>
        <v>0</v>
      </c>
      <c r="S115" s="198">
        <f t="shared" si="863"/>
        <v>0</v>
      </c>
      <c r="T115" s="198">
        <f t="shared" si="863"/>
        <v>160358</v>
      </c>
      <c r="U115" s="198">
        <f t="shared" si="863"/>
        <v>12263</v>
      </c>
      <c r="V115" s="198">
        <f t="shared" si="863"/>
        <v>8020</v>
      </c>
      <c r="W115" s="198">
        <f t="shared" si="863"/>
        <v>85998</v>
      </c>
      <c r="X115" s="198">
        <f t="shared" si="863"/>
        <v>43779</v>
      </c>
      <c r="Y115" s="198">
        <f t="shared" si="863"/>
        <v>1764</v>
      </c>
      <c r="Z115" s="198">
        <f t="shared" si="863"/>
        <v>5365342</v>
      </c>
      <c r="AA115" s="198">
        <f t="shared" si="782"/>
        <v>438</v>
      </c>
      <c r="AB115" s="198">
        <f t="shared" si="783"/>
        <v>772</v>
      </c>
      <c r="AC115" s="198">
        <f t="shared" si="784"/>
        <v>6216439</v>
      </c>
      <c r="AD115" s="198">
        <f t="shared" si="785"/>
        <v>775</v>
      </c>
      <c r="AE115" s="198">
        <f t="shared" si="786"/>
        <v>1689</v>
      </c>
      <c r="AF115" s="198">
        <f t="shared" si="787"/>
        <v>109792875</v>
      </c>
      <c r="AG115" s="198">
        <f t="shared" si="788"/>
        <v>1277</v>
      </c>
      <c r="AH115" s="198">
        <f t="shared" si="789"/>
        <v>2597</v>
      </c>
      <c r="AI115" s="198">
        <f t="shared" si="790"/>
        <v>130399207</v>
      </c>
      <c r="AJ115" s="198">
        <f t="shared" si="791"/>
        <v>2979</v>
      </c>
      <c r="AK115" s="198">
        <f t="shared" si="792"/>
        <v>6947</v>
      </c>
      <c r="AL115" s="198">
        <f t="shared" si="793"/>
        <v>5631316</v>
      </c>
      <c r="AM115" s="198">
        <f t="shared" si="794"/>
        <v>3192</v>
      </c>
      <c r="AN115" s="198">
        <f t="shared" si="795"/>
        <v>7593</v>
      </c>
      <c r="AO115" s="198">
        <f t="shared" si="864"/>
        <v>8560</v>
      </c>
      <c r="AP115" s="198">
        <f t="shared" si="864"/>
        <v>2666</v>
      </c>
      <c r="AQ115" s="198">
        <f t="shared" si="864"/>
        <v>1154</v>
      </c>
      <c r="AR115" s="198">
        <f t="shared" si="864"/>
        <v>13</v>
      </c>
      <c r="AS115" s="198">
        <f t="shared" si="864"/>
        <v>1177</v>
      </c>
      <c r="AT115" s="198">
        <f t="shared" si="864"/>
        <v>3563</v>
      </c>
      <c r="AU115" s="198">
        <f t="shared" si="864"/>
        <v>2202</v>
      </c>
      <c r="AV115" s="198">
        <f t="shared" si="864"/>
        <v>94307</v>
      </c>
      <c r="AW115" s="198">
        <f t="shared" si="864"/>
        <v>6071</v>
      </c>
      <c r="AX115" s="198">
        <f t="shared" si="864"/>
        <v>51420</v>
      </c>
      <c r="AY115" s="198">
        <f t="shared" si="865"/>
        <v>151798</v>
      </c>
      <c r="AZ115" s="198">
        <f t="shared" si="865"/>
        <v>22968</v>
      </c>
      <c r="BA115" s="198">
        <f t="shared" si="865"/>
        <v>17520</v>
      </c>
      <c r="BB115" s="198">
        <f t="shared" si="865"/>
        <v>15138</v>
      </c>
      <c r="BC115" s="198">
        <f t="shared" si="865"/>
        <v>11712</v>
      </c>
      <c r="BD115" s="198">
        <f t="shared" si="865"/>
        <v>110323</v>
      </c>
      <c r="BE115" s="198">
        <f t="shared" si="865"/>
        <v>91472</v>
      </c>
      <c r="BF115" s="198">
        <f t="shared" si="865"/>
        <v>73071</v>
      </c>
      <c r="BG115" s="198">
        <f t="shared" si="865"/>
        <v>45683</v>
      </c>
      <c r="BH115" s="198">
        <f t="shared" si="865"/>
        <v>4214</v>
      </c>
      <c r="BI115" s="198">
        <f t="shared" si="865"/>
        <v>1839</v>
      </c>
      <c r="BJ115" s="198">
        <f t="shared" si="865"/>
        <v>0</v>
      </c>
      <c r="BK115" s="198">
        <f t="shared" si="865"/>
        <v>0</v>
      </c>
      <c r="BL115" s="198" t="str">
        <f t="shared" si="798"/>
        <v>-</v>
      </c>
      <c r="BM115" s="198" t="str">
        <f t="shared" si="799"/>
        <v>-</v>
      </c>
      <c r="BN115" s="198">
        <f t="shared" si="800"/>
        <v>0</v>
      </c>
      <c r="BO115" s="198">
        <f t="shared" si="800"/>
        <v>0</v>
      </c>
      <c r="BP115" s="198" t="str">
        <f t="shared" si="801"/>
        <v>-</v>
      </c>
      <c r="BQ115" s="198" t="str">
        <f t="shared" si="802"/>
        <v>-</v>
      </c>
      <c r="BR115" s="198">
        <f t="shared" si="803"/>
        <v>0</v>
      </c>
      <c r="BS115" s="198">
        <f t="shared" si="803"/>
        <v>0</v>
      </c>
      <c r="BT115" s="198" t="str">
        <f t="shared" si="804"/>
        <v>-</v>
      </c>
      <c r="BU115" s="198" t="str">
        <f t="shared" si="805"/>
        <v>-</v>
      </c>
      <c r="BV115" s="198">
        <f t="shared" si="806"/>
        <v>0</v>
      </c>
      <c r="BW115" s="198">
        <f t="shared" si="806"/>
        <v>0</v>
      </c>
      <c r="BX115" s="198" t="str">
        <f t="shared" si="807"/>
        <v>-</v>
      </c>
      <c r="BY115" s="198" t="str">
        <f t="shared" si="808"/>
        <v>-</v>
      </c>
      <c r="BZ115" s="198">
        <f t="shared" si="809"/>
        <v>0</v>
      </c>
      <c r="CA115" s="198">
        <f t="shared" si="809"/>
        <v>0</v>
      </c>
      <c r="CB115" s="198" t="str">
        <f t="shared" si="810"/>
        <v>-</v>
      </c>
      <c r="CC115" s="198" t="str">
        <f t="shared" si="811"/>
        <v>-</v>
      </c>
      <c r="CD115" s="198">
        <f t="shared" si="812"/>
        <v>0</v>
      </c>
      <c r="CE115" s="198">
        <f t="shared" si="812"/>
        <v>0</v>
      </c>
      <c r="CF115" s="198" t="str">
        <f t="shared" si="813"/>
        <v>-</v>
      </c>
      <c r="CG115" s="198" t="str">
        <f t="shared" si="814"/>
        <v>-</v>
      </c>
      <c r="CH115" s="198">
        <f t="shared" si="815"/>
        <v>0</v>
      </c>
      <c r="CI115" s="198">
        <f t="shared" si="815"/>
        <v>0</v>
      </c>
      <c r="CJ115" s="198" t="str">
        <f t="shared" si="816"/>
        <v>-</v>
      </c>
      <c r="CK115" s="198" t="str">
        <f t="shared" si="817"/>
        <v>-</v>
      </c>
      <c r="CL115" s="198">
        <f t="shared" si="818"/>
        <v>0</v>
      </c>
      <c r="CM115" s="198">
        <f t="shared" si="818"/>
        <v>0</v>
      </c>
      <c r="CN115" s="198" t="str">
        <f t="shared" si="819"/>
        <v>-</v>
      </c>
      <c r="CO115" s="198" t="str">
        <f t="shared" si="820"/>
        <v>-</v>
      </c>
      <c r="CP115" s="198">
        <f t="shared" si="821"/>
        <v>0</v>
      </c>
      <c r="CQ115" s="198">
        <f t="shared" si="821"/>
        <v>0</v>
      </c>
      <c r="CR115" s="198" t="str">
        <f t="shared" si="822"/>
        <v>-</v>
      </c>
      <c r="CS115" s="198" t="str">
        <f t="shared" si="823"/>
        <v>-</v>
      </c>
      <c r="CT115" s="198">
        <f t="shared" si="824"/>
        <v>0</v>
      </c>
      <c r="CU115" s="198">
        <f t="shared" si="824"/>
        <v>0</v>
      </c>
      <c r="CV115" s="198" t="str">
        <f t="shared" si="825"/>
        <v>-</v>
      </c>
      <c r="CW115" s="198" t="str">
        <f t="shared" si="826"/>
        <v>-</v>
      </c>
      <c r="CX115" s="198">
        <f t="shared" si="827"/>
        <v>577</v>
      </c>
      <c r="CY115" s="198">
        <f t="shared" si="827"/>
        <v>159940</v>
      </c>
      <c r="CZ115" s="198">
        <f t="shared" si="828"/>
        <v>277</v>
      </c>
      <c r="DA115" s="198">
        <f t="shared" si="829"/>
        <v>485</v>
      </c>
      <c r="DB115" s="198">
        <f t="shared" si="830"/>
        <v>7024</v>
      </c>
      <c r="DC115" s="198">
        <f t="shared" si="830"/>
        <v>229439</v>
      </c>
      <c r="DD115" s="198">
        <f t="shared" si="831"/>
        <v>33</v>
      </c>
      <c r="DE115" s="198">
        <f t="shared" si="832"/>
        <v>62</v>
      </c>
      <c r="DF115" s="198">
        <f t="shared" si="833"/>
        <v>0</v>
      </c>
      <c r="DG115" s="198">
        <f t="shared" si="833"/>
        <v>0</v>
      </c>
      <c r="DH115" s="198" t="str">
        <f t="shared" si="834"/>
        <v>-</v>
      </c>
      <c r="DI115" s="198" t="str">
        <f t="shared" si="835"/>
        <v>-</v>
      </c>
      <c r="DJ115" s="198">
        <f t="shared" si="866"/>
        <v>0</v>
      </c>
      <c r="DK115" s="198">
        <f t="shared" si="866"/>
        <v>300</v>
      </c>
      <c r="DL115" s="198">
        <f t="shared" si="866"/>
        <v>302</v>
      </c>
      <c r="DM115" s="198">
        <f t="shared" si="866"/>
        <v>3350</v>
      </c>
      <c r="DN115" s="198">
        <f t="shared" si="866"/>
        <v>5</v>
      </c>
      <c r="DO115" s="198">
        <f t="shared" si="866"/>
        <v>4040</v>
      </c>
      <c r="DP115" s="198">
        <f t="shared" si="866"/>
        <v>1467261</v>
      </c>
      <c r="DQ115" s="198">
        <f t="shared" si="837"/>
        <v>4858</v>
      </c>
      <c r="DR115" s="198">
        <f t="shared" si="838"/>
        <v>10795</v>
      </c>
      <c r="DS115" s="198">
        <f t="shared" si="839"/>
        <v>14305686</v>
      </c>
      <c r="DT115" s="198">
        <f t="shared" si="840"/>
        <v>4270</v>
      </c>
      <c r="DU115" s="198">
        <f t="shared" si="841"/>
        <v>9766</v>
      </c>
      <c r="DV115" s="198">
        <f t="shared" si="842"/>
        <v>68883</v>
      </c>
      <c r="DW115" s="198">
        <f t="shared" si="843"/>
        <v>13777</v>
      </c>
      <c r="DX115" s="198">
        <f t="shared" si="844"/>
        <v>25520</v>
      </c>
      <c r="DY115" s="198">
        <f t="shared" si="845"/>
        <v>31395830</v>
      </c>
      <c r="DZ115" s="198">
        <f t="shared" si="846"/>
        <v>7771</v>
      </c>
      <c r="EA115" s="198">
        <f t="shared" si="847"/>
        <v>16538</v>
      </c>
      <c r="EB115" s="202"/>
      <c r="EC115" s="198">
        <f t="shared" si="848"/>
        <v>12</v>
      </c>
      <c r="ED115" s="199">
        <f t="shared" ref="ED115" si="889">LEFT($B115,4)+IF(EC115&lt;4,1,0)</f>
        <v>2018</v>
      </c>
      <c r="EE115" s="200">
        <f t="shared" ref="EE115" si="890">DATE(LEFT($B115,4)+IF(EC115&lt;4,1,0),EC115,1)</f>
        <v>43435</v>
      </c>
      <c r="EF115" s="196">
        <f t="shared" si="856"/>
        <v>31</v>
      </c>
      <c r="EG115" s="195"/>
      <c r="EH115" s="198">
        <f t="shared" si="867"/>
        <v>232331</v>
      </c>
      <c r="EI115" s="198">
        <f t="shared" si="867"/>
        <v>0</v>
      </c>
      <c r="EJ115" s="198">
        <f t="shared" si="867"/>
        <v>3337569</v>
      </c>
      <c r="EK115" s="198">
        <f t="shared" si="867"/>
        <v>9230779</v>
      </c>
      <c r="EL115" s="198">
        <f t="shared" si="867"/>
        <v>9469109</v>
      </c>
      <c r="EM115" s="198">
        <f t="shared" si="867"/>
        <v>13542626</v>
      </c>
      <c r="EN115" s="198">
        <f t="shared" si="867"/>
        <v>223300768</v>
      </c>
      <c r="EO115" s="198">
        <f t="shared" si="867"/>
        <v>304119027</v>
      </c>
      <c r="EP115" s="198">
        <f t="shared" si="867"/>
        <v>13393629</v>
      </c>
      <c r="EQ115" s="198">
        <f t="shared" si="867"/>
        <v>0</v>
      </c>
      <c r="ER115" s="198">
        <f t="shared" si="868"/>
        <v>0</v>
      </c>
      <c r="ES115" s="198">
        <f t="shared" si="868"/>
        <v>0</v>
      </c>
      <c r="ET115" s="198">
        <f t="shared" si="868"/>
        <v>0</v>
      </c>
      <c r="EU115" s="198">
        <f t="shared" si="868"/>
        <v>0</v>
      </c>
      <c r="EV115" s="198">
        <f t="shared" si="868"/>
        <v>0</v>
      </c>
      <c r="EW115" s="198">
        <f t="shared" si="868"/>
        <v>0</v>
      </c>
      <c r="EX115" s="198">
        <f t="shared" si="868"/>
        <v>0</v>
      </c>
      <c r="EY115" s="198">
        <f t="shared" si="868"/>
        <v>0</v>
      </c>
      <c r="EZ115" s="198">
        <f t="shared" si="868"/>
        <v>0</v>
      </c>
      <c r="FA115" s="198">
        <f t="shared" si="868"/>
        <v>0</v>
      </c>
      <c r="FB115" s="198">
        <f t="shared" si="869"/>
        <v>279638</v>
      </c>
      <c r="FC115" s="198">
        <f t="shared" si="869"/>
        <v>437716</v>
      </c>
      <c r="FD115" s="198">
        <f t="shared" si="869"/>
        <v>3260090</v>
      </c>
      <c r="FE115" s="198">
        <f t="shared" si="869"/>
        <v>32716825</v>
      </c>
      <c r="FF115" s="198">
        <f t="shared" si="869"/>
        <v>127600</v>
      </c>
      <c r="FG115" s="198">
        <f t="shared" si="869"/>
        <v>66813032</v>
      </c>
      <c r="FH115" s="191"/>
      <c r="FI115" s="256"/>
      <c r="FJ115" s="256"/>
      <c r="FK115" s="256"/>
      <c r="FL115" s="256"/>
      <c r="FM115" s="256"/>
    </row>
    <row r="116" spans="1:169" s="257" customFormat="1" x14ac:dyDescent="0.2">
      <c r="A116" s="263" t="str">
        <f t="shared" ref="A116" si="891">B116&amp;C116&amp;D116</f>
        <v>2018-19JANUARYY60</v>
      </c>
      <c r="B116" s="257" t="str">
        <f t="shared" si="876"/>
        <v>2018-19</v>
      </c>
      <c r="C116" s="257" t="s">
        <v>767</v>
      </c>
      <c r="D116" s="264" t="str">
        <f t="shared" si="857"/>
        <v>Y60</v>
      </c>
      <c r="E116" s="264" t="str">
        <f t="shared" si="857"/>
        <v>Midlands</v>
      </c>
      <c r="F116" s="264" t="str">
        <f t="shared" ref="F116" si="892">D116</f>
        <v>Y60</v>
      </c>
      <c r="H116" s="198">
        <f t="shared" si="775"/>
        <v>206066</v>
      </c>
      <c r="I116" s="198">
        <f t="shared" si="775"/>
        <v>155938</v>
      </c>
      <c r="J116" s="198">
        <f t="shared" si="775"/>
        <v>413107</v>
      </c>
      <c r="K116" s="198">
        <f t="shared" si="776"/>
        <v>3</v>
      </c>
      <c r="L116" s="198">
        <f t="shared" si="777"/>
        <v>1</v>
      </c>
      <c r="M116" s="198">
        <f t="shared" si="778"/>
        <v>0</v>
      </c>
      <c r="N116" s="198">
        <f t="shared" si="779"/>
        <v>5</v>
      </c>
      <c r="O116" s="198">
        <f t="shared" si="780"/>
        <v>37</v>
      </c>
      <c r="P116" s="198" t="s">
        <v>717</v>
      </c>
      <c r="Q116" s="198">
        <f t="shared" si="863"/>
        <v>0</v>
      </c>
      <c r="R116" s="198">
        <f t="shared" si="863"/>
        <v>0</v>
      </c>
      <c r="S116" s="198">
        <f t="shared" si="863"/>
        <v>0</v>
      </c>
      <c r="T116" s="198">
        <f t="shared" si="863"/>
        <v>159602</v>
      </c>
      <c r="U116" s="198">
        <f t="shared" si="863"/>
        <v>11978</v>
      </c>
      <c r="V116" s="198">
        <f t="shared" si="863"/>
        <v>7767</v>
      </c>
      <c r="W116" s="198">
        <f t="shared" si="863"/>
        <v>85263</v>
      </c>
      <c r="X116" s="198">
        <f t="shared" si="863"/>
        <v>43798</v>
      </c>
      <c r="Y116" s="198">
        <f t="shared" si="863"/>
        <v>1784</v>
      </c>
      <c r="Z116" s="198">
        <f t="shared" si="863"/>
        <v>5195382</v>
      </c>
      <c r="AA116" s="198">
        <f t="shared" si="782"/>
        <v>434</v>
      </c>
      <c r="AB116" s="198">
        <f t="shared" si="783"/>
        <v>758</v>
      </c>
      <c r="AC116" s="198">
        <f t="shared" si="784"/>
        <v>6172940</v>
      </c>
      <c r="AD116" s="198">
        <f t="shared" si="785"/>
        <v>795</v>
      </c>
      <c r="AE116" s="198">
        <f t="shared" si="786"/>
        <v>1770</v>
      </c>
      <c r="AF116" s="198">
        <f t="shared" si="787"/>
        <v>106437754</v>
      </c>
      <c r="AG116" s="198">
        <f t="shared" si="788"/>
        <v>1248</v>
      </c>
      <c r="AH116" s="198">
        <f t="shared" si="789"/>
        <v>2538</v>
      </c>
      <c r="AI116" s="198">
        <f t="shared" si="790"/>
        <v>125713389</v>
      </c>
      <c r="AJ116" s="198">
        <f t="shared" si="791"/>
        <v>2870</v>
      </c>
      <c r="AK116" s="198">
        <f t="shared" si="792"/>
        <v>6686</v>
      </c>
      <c r="AL116" s="198">
        <f t="shared" si="793"/>
        <v>5534129</v>
      </c>
      <c r="AM116" s="198">
        <f t="shared" si="794"/>
        <v>3102</v>
      </c>
      <c r="AN116" s="198">
        <f t="shared" si="795"/>
        <v>7661</v>
      </c>
      <c r="AO116" s="198">
        <f t="shared" si="864"/>
        <v>7637</v>
      </c>
      <c r="AP116" s="198">
        <f t="shared" si="864"/>
        <v>2104</v>
      </c>
      <c r="AQ116" s="198">
        <f t="shared" si="864"/>
        <v>1019</v>
      </c>
      <c r="AR116" s="198">
        <f t="shared" si="864"/>
        <v>12</v>
      </c>
      <c r="AS116" s="198">
        <f t="shared" si="864"/>
        <v>1036</v>
      </c>
      <c r="AT116" s="198">
        <f t="shared" si="864"/>
        <v>3478</v>
      </c>
      <c r="AU116" s="198">
        <f t="shared" si="864"/>
        <v>2308</v>
      </c>
      <c r="AV116" s="198">
        <f t="shared" si="864"/>
        <v>95156</v>
      </c>
      <c r="AW116" s="198">
        <f t="shared" si="864"/>
        <v>6606</v>
      </c>
      <c r="AX116" s="198">
        <f t="shared" si="864"/>
        <v>50203</v>
      </c>
      <c r="AY116" s="198">
        <f t="shared" si="865"/>
        <v>151965</v>
      </c>
      <c r="AZ116" s="198">
        <f t="shared" si="865"/>
        <v>22302</v>
      </c>
      <c r="BA116" s="198">
        <f t="shared" si="865"/>
        <v>17121</v>
      </c>
      <c r="BB116" s="198">
        <f t="shared" si="865"/>
        <v>14496</v>
      </c>
      <c r="BC116" s="198">
        <f t="shared" si="865"/>
        <v>11309</v>
      </c>
      <c r="BD116" s="198">
        <f t="shared" si="865"/>
        <v>108791</v>
      </c>
      <c r="BE116" s="198">
        <f t="shared" si="865"/>
        <v>90739</v>
      </c>
      <c r="BF116" s="198">
        <f t="shared" si="865"/>
        <v>73301</v>
      </c>
      <c r="BG116" s="198">
        <f t="shared" si="865"/>
        <v>45706</v>
      </c>
      <c r="BH116" s="198">
        <f t="shared" si="865"/>
        <v>4274</v>
      </c>
      <c r="BI116" s="198">
        <f t="shared" si="865"/>
        <v>1859</v>
      </c>
      <c r="BJ116" s="198">
        <f t="shared" si="865"/>
        <v>0</v>
      </c>
      <c r="BK116" s="198">
        <f t="shared" si="865"/>
        <v>0</v>
      </c>
      <c r="BL116" s="198" t="str">
        <f t="shared" si="798"/>
        <v>-</v>
      </c>
      <c r="BM116" s="198" t="str">
        <f t="shared" si="799"/>
        <v>-</v>
      </c>
      <c r="BN116" s="198">
        <f t="shared" si="800"/>
        <v>0</v>
      </c>
      <c r="BO116" s="198">
        <f t="shared" si="800"/>
        <v>0</v>
      </c>
      <c r="BP116" s="198" t="str">
        <f t="shared" si="801"/>
        <v>-</v>
      </c>
      <c r="BQ116" s="198" t="str">
        <f t="shared" si="802"/>
        <v>-</v>
      </c>
      <c r="BR116" s="198">
        <f t="shared" si="803"/>
        <v>0</v>
      </c>
      <c r="BS116" s="198">
        <f t="shared" si="803"/>
        <v>0</v>
      </c>
      <c r="BT116" s="198" t="str">
        <f t="shared" si="804"/>
        <v>-</v>
      </c>
      <c r="BU116" s="198" t="str">
        <f t="shared" si="805"/>
        <v>-</v>
      </c>
      <c r="BV116" s="198">
        <f t="shared" si="806"/>
        <v>0</v>
      </c>
      <c r="BW116" s="198">
        <f t="shared" si="806"/>
        <v>0</v>
      </c>
      <c r="BX116" s="198" t="str">
        <f t="shared" si="807"/>
        <v>-</v>
      </c>
      <c r="BY116" s="198" t="str">
        <f t="shared" si="808"/>
        <v>-</v>
      </c>
      <c r="BZ116" s="198">
        <f t="shared" si="809"/>
        <v>0</v>
      </c>
      <c r="CA116" s="198">
        <f t="shared" si="809"/>
        <v>0</v>
      </c>
      <c r="CB116" s="198" t="str">
        <f t="shared" si="810"/>
        <v>-</v>
      </c>
      <c r="CC116" s="198" t="str">
        <f t="shared" si="811"/>
        <v>-</v>
      </c>
      <c r="CD116" s="198">
        <f t="shared" si="812"/>
        <v>0</v>
      </c>
      <c r="CE116" s="198">
        <f t="shared" si="812"/>
        <v>0</v>
      </c>
      <c r="CF116" s="198" t="str">
        <f t="shared" si="813"/>
        <v>-</v>
      </c>
      <c r="CG116" s="198" t="str">
        <f t="shared" si="814"/>
        <v>-</v>
      </c>
      <c r="CH116" s="198">
        <f t="shared" si="815"/>
        <v>0</v>
      </c>
      <c r="CI116" s="198">
        <f t="shared" si="815"/>
        <v>0</v>
      </c>
      <c r="CJ116" s="198" t="str">
        <f t="shared" si="816"/>
        <v>-</v>
      </c>
      <c r="CK116" s="198" t="str">
        <f t="shared" si="817"/>
        <v>-</v>
      </c>
      <c r="CL116" s="198">
        <f t="shared" si="818"/>
        <v>0</v>
      </c>
      <c r="CM116" s="198">
        <f t="shared" si="818"/>
        <v>0</v>
      </c>
      <c r="CN116" s="198" t="str">
        <f t="shared" si="819"/>
        <v>-</v>
      </c>
      <c r="CO116" s="198" t="str">
        <f t="shared" si="820"/>
        <v>-</v>
      </c>
      <c r="CP116" s="198">
        <f t="shared" si="821"/>
        <v>0</v>
      </c>
      <c r="CQ116" s="198">
        <f t="shared" si="821"/>
        <v>0</v>
      </c>
      <c r="CR116" s="198" t="str">
        <f t="shared" si="822"/>
        <v>-</v>
      </c>
      <c r="CS116" s="198" t="str">
        <f t="shared" si="823"/>
        <v>-</v>
      </c>
      <c r="CT116" s="198">
        <f t="shared" si="824"/>
        <v>0</v>
      </c>
      <c r="CU116" s="198">
        <f t="shared" si="824"/>
        <v>0</v>
      </c>
      <c r="CV116" s="198" t="str">
        <f t="shared" si="825"/>
        <v>-</v>
      </c>
      <c r="CW116" s="198" t="str">
        <f t="shared" si="826"/>
        <v>-</v>
      </c>
      <c r="CX116" s="198">
        <f t="shared" si="827"/>
        <v>594</v>
      </c>
      <c r="CY116" s="198">
        <f t="shared" si="827"/>
        <v>166442</v>
      </c>
      <c r="CZ116" s="198">
        <f t="shared" si="828"/>
        <v>280</v>
      </c>
      <c r="DA116" s="198">
        <f t="shared" si="829"/>
        <v>491</v>
      </c>
      <c r="DB116" s="198">
        <f t="shared" si="830"/>
        <v>7065</v>
      </c>
      <c r="DC116" s="198">
        <f t="shared" si="830"/>
        <v>220119</v>
      </c>
      <c r="DD116" s="198">
        <f t="shared" si="831"/>
        <v>31</v>
      </c>
      <c r="DE116" s="198">
        <f t="shared" si="832"/>
        <v>59</v>
      </c>
      <c r="DF116" s="198">
        <f t="shared" si="833"/>
        <v>0</v>
      </c>
      <c r="DG116" s="198">
        <f t="shared" si="833"/>
        <v>0</v>
      </c>
      <c r="DH116" s="198" t="str">
        <f t="shared" si="834"/>
        <v>-</v>
      </c>
      <c r="DI116" s="198" t="str">
        <f t="shared" si="835"/>
        <v>-</v>
      </c>
      <c r="DJ116" s="198">
        <f t="shared" si="866"/>
        <v>0</v>
      </c>
      <c r="DK116" s="198">
        <f t="shared" si="866"/>
        <v>451</v>
      </c>
      <c r="DL116" s="198">
        <f t="shared" si="866"/>
        <v>344</v>
      </c>
      <c r="DM116" s="198">
        <f t="shared" si="866"/>
        <v>4008</v>
      </c>
      <c r="DN116" s="198">
        <f t="shared" si="866"/>
        <v>1</v>
      </c>
      <c r="DO116" s="198">
        <f t="shared" si="866"/>
        <v>4338</v>
      </c>
      <c r="DP116" s="198">
        <f t="shared" si="866"/>
        <v>1627072</v>
      </c>
      <c r="DQ116" s="198">
        <f t="shared" si="837"/>
        <v>4730</v>
      </c>
      <c r="DR116" s="198">
        <f t="shared" si="838"/>
        <v>9244</v>
      </c>
      <c r="DS116" s="198">
        <f t="shared" si="839"/>
        <v>16492595</v>
      </c>
      <c r="DT116" s="198">
        <f t="shared" si="840"/>
        <v>4115</v>
      </c>
      <c r="DU116" s="198">
        <f t="shared" si="841"/>
        <v>9524</v>
      </c>
      <c r="DV116" s="198">
        <f t="shared" si="842"/>
        <v>10642</v>
      </c>
      <c r="DW116" s="198">
        <f t="shared" si="843"/>
        <v>10642</v>
      </c>
      <c r="DX116" s="198">
        <f t="shared" si="844"/>
        <v>10642</v>
      </c>
      <c r="DY116" s="198">
        <f t="shared" si="845"/>
        <v>32732194</v>
      </c>
      <c r="DZ116" s="198">
        <f t="shared" si="846"/>
        <v>7545</v>
      </c>
      <c r="EA116" s="198">
        <f t="shared" si="847"/>
        <v>15880</v>
      </c>
      <c r="EB116" s="202"/>
      <c r="EC116" s="198">
        <f t="shared" si="848"/>
        <v>1</v>
      </c>
      <c r="ED116" s="199">
        <f t="shared" ref="ED116" si="893">LEFT($B116,4)+IF(EC116&lt;4,1,0)</f>
        <v>2019</v>
      </c>
      <c r="EE116" s="200">
        <f t="shared" ref="EE116" si="894">DATE(LEFT($B116,4)+IF(EC116&lt;4,1,0),EC116,1)</f>
        <v>43466</v>
      </c>
      <c r="EF116" s="196">
        <f t="shared" si="856"/>
        <v>31</v>
      </c>
      <c r="EG116" s="195"/>
      <c r="EH116" s="198">
        <f t="shared" si="867"/>
        <v>228261</v>
      </c>
      <c r="EI116" s="198">
        <f t="shared" si="867"/>
        <v>0</v>
      </c>
      <c r="EJ116" s="198">
        <f t="shared" si="867"/>
        <v>790982</v>
      </c>
      <c r="EK116" s="198">
        <f t="shared" si="867"/>
        <v>5740401</v>
      </c>
      <c r="EL116" s="198">
        <f t="shared" si="867"/>
        <v>9073580</v>
      </c>
      <c r="EM116" s="198">
        <f t="shared" si="867"/>
        <v>13744237</v>
      </c>
      <c r="EN116" s="198">
        <f t="shared" si="867"/>
        <v>216385272</v>
      </c>
      <c r="EO116" s="198">
        <f t="shared" si="867"/>
        <v>292814884</v>
      </c>
      <c r="EP116" s="198">
        <f t="shared" si="867"/>
        <v>13667092</v>
      </c>
      <c r="EQ116" s="198">
        <f t="shared" si="867"/>
        <v>0</v>
      </c>
      <c r="ER116" s="198">
        <f t="shared" si="868"/>
        <v>0</v>
      </c>
      <c r="ES116" s="198">
        <f t="shared" si="868"/>
        <v>0</v>
      </c>
      <c r="ET116" s="198">
        <f t="shared" si="868"/>
        <v>0</v>
      </c>
      <c r="EU116" s="198">
        <f t="shared" si="868"/>
        <v>0</v>
      </c>
      <c r="EV116" s="198">
        <f t="shared" si="868"/>
        <v>0</v>
      </c>
      <c r="EW116" s="198">
        <f t="shared" si="868"/>
        <v>0</v>
      </c>
      <c r="EX116" s="198">
        <f t="shared" si="868"/>
        <v>0</v>
      </c>
      <c r="EY116" s="198">
        <f t="shared" si="868"/>
        <v>0</v>
      </c>
      <c r="EZ116" s="198">
        <f t="shared" si="868"/>
        <v>0</v>
      </c>
      <c r="FA116" s="198">
        <f t="shared" si="868"/>
        <v>0</v>
      </c>
      <c r="FB116" s="198">
        <f t="shared" si="869"/>
        <v>291769</v>
      </c>
      <c r="FC116" s="198">
        <f t="shared" si="869"/>
        <v>413965</v>
      </c>
      <c r="FD116" s="198">
        <f t="shared" si="869"/>
        <v>3179936</v>
      </c>
      <c r="FE116" s="198">
        <f t="shared" si="869"/>
        <v>38170597</v>
      </c>
      <c r="FF116" s="198">
        <f t="shared" si="869"/>
        <v>10642</v>
      </c>
      <c r="FG116" s="198">
        <f t="shared" si="869"/>
        <v>68889330</v>
      </c>
      <c r="FH116" s="191"/>
      <c r="FI116" s="256"/>
      <c r="FJ116" s="256"/>
      <c r="FK116" s="256"/>
      <c r="FL116" s="256"/>
      <c r="FM116" s="256"/>
    </row>
    <row r="117" spans="1:169" s="257" customFormat="1" x14ac:dyDescent="0.2">
      <c r="A117" s="263" t="str">
        <f t="shared" ref="A117" si="895">B117&amp;C117&amp;D117</f>
        <v>2018-19FEBRUARYY60</v>
      </c>
      <c r="B117" s="257" t="str">
        <f t="shared" si="876"/>
        <v>2018-19</v>
      </c>
      <c r="C117" s="257" t="s">
        <v>771</v>
      </c>
      <c r="D117" s="264" t="str">
        <f t="shared" si="857"/>
        <v>Y60</v>
      </c>
      <c r="E117" s="264" t="str">
        <f t="shared" si="857"/>
        <v>Midlands</v>
      </c>
      <c r="F117" s="264" t="str">
        <f t="shared" ref="F117" si="896">D117</f>
        <v>Y60</v>
      </c>
      <c r="H117" s="198">
        <f t="shared" si="775"/>
        <v>184806</v>
      </c>
      <c r="I117" s="198">
        <f t="shared" si="775"/>
        <v>139997</v>
      </c>
      <c r="J117" s="198">
        <f t="shared" si="775"/>
        <v>466365</v>
      </c>
      <c r="K117" s="198">
        <f t="shared" si="776"/>
        <v>3</v>
      </c>
      <c r="L117" s="198">
        <f t="shared" si="777"/>
        <v>1</v>
      </c>
      <c r="M117" s="198">
        <f t="shared" si="778"/>
        <v>0</v>
      </c>
      <c r="N117" s="198">
        <f t="shared" si="779"/>
        <v>12</v>
      </c>
      <c r="O117" s="198">
        <f t="shared" si="780"/>
        <v>47</v>
      </c>
      <c r="P117" s="198" t="s">
        <v>717</v>
      </c>
      <c r="Q117" s="198">
        <f t="shared" si="863"/>
        <v>0</v>
      </c>
      <c r="R117" s="198">
        <f t="shared" si="863"/>
        <v>0</v>
      </c>
      <c r="S117" s="198">
        <f t="shared" si="863"/>
        <v>0</v>
      </c>
      <c r="T117" s="198">
        <f t="shared" si="863"/>
        <v>143137</v>
      </c>
      <c r="U117" s="198">
        <f t="shared" si="863"/>
        <v>10600</v>
      </c>
      <c r="V117" s="198">
        <f t="shared" si="863"/>
        <v>6894</v>
      </c>
      <c r="W117" s="198">
        <f t="shared" si="863"/>
        <v>75589</v>
      </c>
      <c r="X117" s="198">
        <f t="shared" si="863"/>
        <v>40565</v>
      </c>
      <c r="Y117" s="198">
        <f t="shared" si="863"/>
        <v>1798</v>
      </c>
      <c r="Z117" s="198">
        <f t="shared" si="863"/>
        <v>4592182</v>
      </c>
      <c r="AA117" s="198">
        <f t="shared" si="782"/>
        <v>433</v>
      </c>
      <c r="AB117" s="198">
        <f t="shared" si="783"/>
        <v>764</v>
      </c>
      <c r="AC117" s="198">
        <f t="shared" si="784"/>
        <v>5242927</v>
      </c>
      <c r="AD117" s="198">
        <f t="shared" si="785"/>
        <v>761</v>
      </c>
      <c r="AE117" s="198">
        <f t="shared" si="786"/>
        <v>1625</v>
      </c>
      <c r="AF117" s="198">
        <f t="shared" si="787"/>
        <v>93542045</v>
      </c>
      <c r="AG117" s="198">
        <f t="shared" si="788"/>
        <v>1238</v>
      </c>
      <c r="AH117" s="198">
        <f t="shared" si="789"/>
        <v>2506</v>
      </c>
      <c r="AI117" s="198">
        <f t="shared" si="790"/>
        <v>117419078</v>
      </c>
      <c r="AJ117" s="198">
        <f t="shared" si="791"/>
        <v>2895</v>
      </c>
      <c r="AK117" s="198">
        <f t="shared" si="792"/>
        <v>6829</v>
      </c>
      <c r="AL117" s="198">
        <f t="shared" si="793"/>
        <v>6229920</v>
      </c>
      <c r="AM117" s="198">
        <f t="shared" si="794"/>
        <v>3465</v>
      </c>
      <c r="AN117" s="198">
        <f t="shared" si="795"/>
        <v>8104</v>
      </c>
      <c r="AO117" s="198">
        <f t="shared" si="864"/>
        <v>6440</v>
      </c>
      <c r="AP117" s="198">
        <f t="shared" si="864"/>
        <v>1521</v>
      </c>
      <c r="AQ117" s="198">
        <f t="shared" si="864"/>
        <v>822</v>
      </c>
      <c r="AR117" s="198">
        <f t="shared" si="864"/>
        <v>8</v>
      </c>
      <c r="AS117" s="198">
        <f t="shared" si="864"/>
        <v>858</v>
      </c>
      <c r="AT117" s="198">
        <f t="shared" si="864"/>
        <v>3239</v>
      </c>
      <c r="AU117" s="198">
        <f t="shared" si="864"/>
        <v>2014</v>
      </c>
      <c r="AV117" s="198">
        <f t="shared" si="864"/>
        <v>84934</v>
      </c>
      <c r="AW117" s="198">
        <f t="shared" si="864"/>
        <v>5855</v>
      </c>
      <c r="AX117" s="198">
        <f t="shared" si="864"/>
        <v>45908</v>
      </c>
      <c r="AY117" s="198">
        <f t="shared" si="865"/>
        <v>136697</v>
      </c>
      <c r="AZ117" s="198">
        <f t="shared" si="865"/>
        <v>19576</v>
      </c>
      <c r="BA117" s="198">
        <f t="shared" si="865"/>
        <v>15087</v>
      </c>
      <c r="BB117" s="198">
        <f t="shared" si="865"/>
        <v>12844</v>
      </c>
      <c r="BC117" s="198">
        <f t="shared" si="865"/>
        <v>10039</v>
      </c>
      <c r="BD117" s="198">
        <f t="shared" si="865"/>
        <v>96926</v>
      </c>
      <c r="BE117" s="198">
        <f t="shared" si="865"/>
        <v>80522</v>
      </c>
      <c r="BF117" s="198">
        <f t="shared" si="865"/>
        <v>68474</v>
      </c>
      <c r="BG117" s="198">
        <f t="shared" si="865"/>
        <v>42261</v>
      </c>
      <c r="BH117" s="198">
        <f t="shared" si="865"/>
        <v>3776</v>
      </c>
      <c r="BI117" s="198">
        <f t="shared" si="865"/>
        <v>1841</v>
      </c>
      <c r="BJ117" s="198">
        <f t="shared" si="865"/>
        <v>0</v>
      </c>
      <c r="BK117" s="198">
        <f t="shared" si="865"/>
        <v>0</v>
      </c>
      <c r="BL117" s="198" t="str">
        <f t="shared" si="798"/>
        <v>-</v>
      </c>
      <c r="BM117" s="198" t="str">
        <f t="shared" si="799"/>
        <v>-</v>
      </c>
      <c r="BN117" s="198">
        <f t="shared" si="800"/>
        <v>0</v>
      </c>
      <c r="BO117" s="198">
        <f t="shared" si="800"/>
        <v>0</v>
      </c>
      <c r="BP117" s="198" t="str">
        <f t="shared" si="801"/>
        <v>-</v>
      </c>
      <c r="BQ117" s="198" t="str">
        <f t="shared" si="802"/>
        <v>-</v>
      </c>
      <c r="BR117" s="198">
        <f t="shared" si="803"/>
        <v>0</v>
      </c>
      <c r="BS117" s="198">
        <f t="shared" si="803"/>
        <v>0</v>
      </c>
      <c r="BT117" s="198" t="str">
        <f t="shared" si="804"/>
        <v>-</v>
      </c>
      <c r="BU117" s="198" t="str">
        <f t="shared" si="805"/>
        <v>-</v>
      </c>
      <c r="BV117" s="198">
        <f t="shared" si="806"/>
        <v>0</v>
      </c>
      <c r="BW117" s="198">
        <f t="shared" si="806"/>
        <v>0</v>
      </c>
      <c r="BX117" s="198" t="str">
        <f t="shared" si="807"/>
        <v>-</v>
      </c>
      <c r="BY117" s="198" t="str">
        <f t="shared" si="808"/>
        <v>-</v>
      </c>
      <c r="BZ117" s="198">
        <f t="shared" si="809"/>
        <v>0</v>
      </c>
      <c r="CA117" s="198">
        <f t="shared" si="809"/>
        <v>0</v>
      </c>
      <c r="CB117" s="198" t="str">
        <f t="shared" si="810"/>
        <v>-</v>
      </c>
      <c r="CC117" s="198" t="str">
        <f t="shared" si="811"/>
        <v>-</v>
      </c>
      <c r="CD117" s="198">
        <f t="shared" si="812"/>
        <v>0</v>
      </c>
      <c r="CE117" s="198">
        <f t="shared" si="812"/>
        <v>0</v>
      </c>
      <c r="CF117" s="198" t="str">
        <f t="shared" si="813"/>
        <v>-</v>
      </c>
      <c r="CG117" s="198" t="str">
        <f t="shared" si="814"/>
        <v>-</v>
      </c>
      <c r="CH117" s="198">
        <f t="shared" si="815"/>
        <v>0</v>
      </c>
      <c r="CI117" s="198">
        <f t="shared" si="815"/>
        <v>0</v>
      </c>
      <c r="CJ117" s="198" t="str">
        <f t="shared" si="816"/>
        <v>-</v>
      </c>
      <c r="CK117" s="198" t="str">
        <f t="shared" si="817"/>
        <v>-</v>
      </c>
      <c r="CL117" s="198">
        <f t="shared" si="818"/>
        <v>0</v>
      </c>
      <c r="CM117" s="198">
        <f t="shared" si="818"/>
        <v>0</v>
      </c>
      <c r="CN117" s="198" t="str">
        <f t="shared" si="819"/>
        <v>-</v>
      </c>
      <c r="CO117" s="198" t="str">
        <f t="shared" si="820"/>
        <v>-</v>
      </c>
      <c r="CP117" s="198">
        <f t="shared" si="821"/>
        <v>0</v>
      </c>
      <c r="CQ117" s="198">
        <f t="shared" si="821"/>
        <v>0</v>
      </c>
      <c r="CR117" s="198" t="str">
        <f t="shared" si="822"/>
        <v>-</v>
      </c>
      <c r="CS117" s="198" t="str">
        <f t="shared" si="823"/>
        <v>-</v>
      </c>
      <c r="CT117" s="198">
        <f t="shared" si="824"/>
        <v>0</v>
      </c>
      <c r="CU117" s="198">
        <f t="shared" si="824"/>
        <v>0</v>
      </c>
      <c r="CV117" s="198" t="str">
        <f t="shared" si="825"/>
        <v>-</v>
      </c>
      <c r="CW117" s="198" t="str">
        <f t="shared" si="826"/>
        <v>-</v>
      </c>
      <c r="CX117" s="198">
        <f t="shared" si="827"/>
        <v>519</v>
      </c>
      <c r="CY117" s="198">
        <f t="shared" si="827"/>
        <v>149939</v>
      </c>
      <c r="CZ117" s="198">
        <f t="shared" si="828"/>
        <v>289</v>
      </c>
      <c r="DA117" s="198">
        <f t="shared" si="829"/>
        <v>508</v>
      </c>
      <c r="DB117" s="198">
        <f t="shared" si="830"/>
        <v>6129</v>
      </c>
      <c r="DC117" s="198">
        <f t="shared" si="830"/>
        <v>195829</v>
      </c>
      <c r="DD117" s="198">
        <f t="shared" si="831"/>
        <v>32</v>
      </c>
      <c r="DE117" s="198">
        <f t="shared" si="832"/>
        <v>60</v>
      </c>
      <c r="DF117" s="198">
        <f t="shared" si="833"/>
        <v>0</v>
      </c>
      <c r="DG117" s="198">
        <f t="shared" si="833"/>
        <v>0</v>
      </c>
      <c r="DH117" s="198" t="str">
        <f t="shared" si="834"/>
        <v>-</v>
      </c>
      <c r="DI117" s="198" t="str">
        <f t="shared" si="835"/>
        <v>-</v>
      </c>
      <c r="DJ117" s="198">
        <f t="shared" si="866"/>
        <v>0</v>
      </c>
      <c r="DK117" s="198">
        <f t="shared" si="866"/>
        <v>416</v>
      </c>
      <c r="DL117" s="198">
        <f t="shared" si="866"/>
        <v>305</v>
      </c>
      <c r="DM117" s="198">
        <f t="shared" si="866"/>
        <v>3567</v>
      </c>
      <c r="DN117" s="198">
        <f t="shared" si="866"/>
        <v>2</v>
      </c>
      <c r="DO117" s="198">
        <f t="shared" si="866"/>
        <v>3855</v>
      </c>
      <c r="DP117" s="198">
        <f t="shared" si="866"/>
        <v>1522992</v>
      </c>
      <c r="DQ117" s="198">
        <f t="shared" si="837"/>
        <v>4993</v>
      </c>
      <c r="DR117" s="198">
        <f t="shared" si="838"/>
        <v>9855</v>
      </c>
      <c r="DS117" s="198">
        <f t="shared" si="839"/>
        <v>14946868</v>
      </c>
      <c r="DT117" s="198">
        <f t="shared" si="840"/>
        <v>4190</v>
      </c>
      <c r="DU117" s="198">
        <f t="shared" si="841"/>
        <v>9492</v>
      </c>
      <c r="DV117" s="198">
        <f t="shared" si="842"/>
        <v>13522</v>
      </c>
      <c r="DW117" s="198">
        <f t="shared" si="843"/>
        <v>6761</v>
      </c>
      <c r="DX117" s="198">
        <f t="shared" si="844"/>
        <v>7247</v>
      </c>
      <c r="DY117" s="198">
        <f t="shared" si="845"/>
        <v>27708889</v>
      </c>
      <c r="DZ117" s="198">
        <f t="shared" si="846"/>
        <v>7188</v>
      </c>
      <c r="EA117" s="198">
        <f t="shared" si="847"/>
        <v>15492</v>
      </c>
      <c r="EB117" s="202"/>
      <c r="EC117" s="198">
        <f t="shared" si="848"/>
        <v>2</v>
      </c>
      <c r="ED117" s="199">
        <f t="shared" ref="ED117" si="897">LEFT($B117,4)+IF(EC117&lt;4,1,0)</f>
        <v>2019</v>
      </c>
      <c r="EE117" s="200">
        <f t="shared" ref="EE117" si="898">DATE(LEFT($B117,4)+IF(EC117&lt;4,1,0),EC117,1)</f>
        <v>43497</v>
      </c>
      <c r="EF117" s="196">
        <f t="shared" si="856"/>
        <v>28</v>
      </c>
      <c r="EG117" s="195"/>
      <c r="EH117" s="198">
        <f t="shared" si="867"/>
        <v>203433</v>
      </c>
      <c r="EI117" s="198">
        <f t="shared" si="867"/>
        <v>0</v>
      </c>
      <c r="EJ117" s="198">
        <f t="shared" si="867"/>
        <v>1706214</v>
      </c>
      <c r="EK117" s="198">
        <f t="shared" si="867"/>
        <v>6525170</v>
      </c>
      <c r="EL117" s="198">
        <f t="shared" si="867"/>
        <v>8095080</v>
      </c>
      <c r="EM117" s="198">
        <f t="shared" si="867"/>
        <v>11200986</v>
      </c>
      <c r="EN117" s="198">
        <f t="shared" si="867"/>
        <v>189435449</v>
      </c>
      <c r="EO117" s="198">
        <f t="shared" si="867"/>
        <v>277031319</v>
      </c>
      <c r="EP117" s="198">
        <f t="shared" si="867"/>
        <v>14570504</v>
      </c>
      <c r="EQ117" s="198">
        <f t="shared" si="867"/>
        <v>0</v>
      </c>
      <c r="ER117" s="198">
        <f t="shared" si="868"/>
        <v>0</v>
      </c>
      <c r="ES117" s="198">
        <f t="shared" si="868"/>
        <v>0</v>
      </c>
      <c r="ET117" s="198">
        <f t="shared" si="868"/>
        <v>0</v>
      </c>
      <c r="EU117" s="198">
        <f t="shared" si="868"/>
        <v>0</v>
      </c>
      <c r="EV117" s="198">
        <f t="shared" si="868"/>
        <v>0</v>
      </c>
      <c r="EW117" s="198">
        <f t="shared" si="868"/>
        <v>0</v>
      </c>
      <c r="EX117" s="198">
        <f t="shared" si="868"/>
        <v>0</v>
      </c>
      <c r="EY117" s="198">
        <f t="shared" si="868"/>
        <v>0</v>
      </c>
      <c r="EZ117" s="198">
        <f t="shared" si="868"/>
        <v>0</v>
      </c>
      <c r="FA117" s="198">
        <f t="shared" si="868"/>
        <v>0</v>
      </c>
      <c r="FB117" s="198">
        <f t="shared" si="869"/>
        <v>263848</v>
      </c>
      <c r="FC117" s="198">
        <f t="shared" si="869"/>
        <v>369861</v>
      </c>
      <c r="FD117" s="198">
        <f t="shared" si="869"/>
        <v>3005775</v>
      </c>
      <c r="FE117" s="198">
        <f t="shared" si="869"/>
        <v>33857187</v>
      </c>
      <c r="FF117" s="198">
        <f t="shared" si="869"/>
        <v>14494</v>
      </c>
      <c r="FG117" s="198">
        <f t="shared" si="869"/>
        <v>59722914</v>
      </c>
      <c r="FH117" s="191"/>
      <c r="FI117" s="256"/>
      <c r="FJ117" s="256"/>
      <c r="FK117" s="256"/>
      <c r="FL117" s="256"/>
      <c r="FM117" s="256"/>
    </row>
    <row r="118" spans="1:169" s="257" customFormat="1" x14ac:dyDescent="0.2">
      <c r="A118" s="263" t="str">
        <f t="shared" ref="A118" si="899">B118&amp;C118&amp;D118</f>
        <v>2018-19MARCHY60</v>
      </c>
      <c r="B118" s="257" t="str">
        <f t="shared" si="876"/>
        <v>2018-19</v>
      </c>
      <c r="C118" s="257" t="s">
        <v>772</v>
      </c>
      <c r="D118" s="264" t="str">
        <f t="shared" si="857"/>
        <v>Y60</v>
      </c>
      <c r="E118" s="264" t="str">
        <f t="shared" si="857"/>
        <v>Midlands</v>
      </c>
      <c r="F118" s="264" t="str">
        <f t="shared" ref="F118" si="900">D118</f>
        <v>Y60</v>
      </c>
      <c r="H118" s="198">
        <f t="shared" si="775"/>
        <v>197677</v>
      </c>
      <c r="I118" s="198">
        <f t="shared" si="775"/>
        <v>149903</v>
      </c>
      <c r="J118" s="198">
        <f t="shared" si="775"/>
        <v>463218</v>
      </c>
      <c r="K118" s="198">
        <f t="shared" si="776"/>
        <v>3</v>
      </c>
      <c r="L118" s="198">
        <f t="shared" si="777"/>
        <v>1</v>
      </c>
      <c r="M118" s="198">
        <f t="shared" si="778"/>
        <v>0</v>
      </c>
      <c r="N118" s="198">
        <f t="shared" si="779"/>
        <v>10</v>
      </c>
      <c r="O118" s="198">
        <f t="shared" si="780"/>
        <v>44</v>
      </c>
      <c r="P118" s="198" t="s">
        <v>717</v>
      </c>
      <c r="Q118" s="198">
        <f t="shared" si="863"/>
        <v>0</v>
      </c>
      <c r="R118" s="198">
        <f t="shared" si="863"/>
        <v>0</v>
      </c>
      <c r="S118" s="198">
        <f t="shared" si="863"/>
        <v>0</v>
      </c>
      <c r="T118" s="198">
        <f t="shared" si="863"/>
        <v>155745</v>
      </c>
      <c r="U118" s="198">
        <f t="shared" si="863"/>
        <v>11862</v>
      </c>
      <c r="V118" s="198">
        <f t="shared" si="863"/>
        <v>7650</v>
      </c>
      <c r="W118" s="198">
        <f t="shared" si="863"/>
        <v>80180</v>
      </c>
      <c r="X118" s="198">
        <f t="shared" si="863"/>
        <v>45625</v>
      </c>
      <c r="Y118" s="198">
        <f t="shared" si="863"/>
        <v>2422</v>
      </c>
      <c r="Z118" s="198">
        <f t="shared" si="863"/>
        <v>5088101</v>
      </c>
      <c r="AA118" s="198">
        <f t="shared" si="782"/>
        <v>429</v>
      </c>
      <c r="AB118" s="198">
        <f t="shared" si="783"/>
        <v>762</v>
      </c>
      <c r="AC118" s="198">
        <f t="shared" si="784"/>
        <v>5618820</v>
      </c>
      <c r="AD118" s="198">
        <f t="shared" si="785"/>
        <v>734</v>
      </c>
      <c r="AE118" s="198">
        <f t="shared" si="786"/>
        <v>1551</v>
      </c>
      <c r="AF118" s="198">
        <f t="shared" si="787"/>
        <v>89451089</v>
      </c>
      <c r="AG118" s="198">
        <f t="shared" si="788"/>
        <v>1116</v>
      </c>
      <c r="AH118" s="198">
        <f t="shared" si="789"/>
        <v>2202</v>
      </c>
      <c r="AI118" s="198">
        <f t="shared" si="790"/>
        <v>115515093</v>
      </c>
      <c r="AJ118" s="198">
        <f t="shared" si="791"/>
        <v>2532</v>
      </c>
      <c r="AK118" s="198">
        <f t="shared" si="792"/>
        <v>5903</v>
      </c>
      <c r="AL118" s="198">
        <f t="shared" si="793"/>
        <v>8313923</v>
      </c>
      <c r="AM118" s="198">
        <f t="shared" si="794"/>
        <v>3433</v>
      </c>
      <c r="AN118" s="198">
        <f t="shared" si="795"/>
        <v>7795</v>
      </c>
      <c r="AO118" s="198">
        <f t="shared" si="864"/>
        <v>6780</v>
      </c>
      <c r="AP118" s="198">
        <f t="shared" si="864"/>
        <v>1531</v>
      </c>
      <c r="AQ118" s="198">
        <f t="shared" si="864"/>
        <v>724</v>
      </c>
      <c r="AR118" s="198">
        <f t="shared" si="864"/>
        <v>10</v>
      </c>
      <c r="AS118" s="198">
        <f t="shared" si="864"/>
        <v>1026</v>
      </c>
      <c r="AT118" s="198">
        <f t="shared" si="864"/>
        <v>3499</v>
      </c>
      <c r="AU118" s="198">
        <f t="shared" si="864"/>
        <v>2285</v>
      </c>
      <c r="AV118" s="198">
        <f t="shared" si="864"/>
        <v>92548</v>
      </c>
      <c r="AW118" s="198">
        <f t="shared" si="864"/>
        <v>6337</v>
      </c>
      <c r="AX118" s="198">
        <f t="shared" si="864"/>
        <v>50080</v>
      </c>
      <c r="AY118" s="198">
        <f t="shared" si="865"/>
        <v>148965</v>
      </c>
      <c r="AZ118" s="198">
        <f t="shared" si="865"/>
        <v>21918</v>
      </c>
      <c r="BA118" s="198">
        <f t="shared" si="865"/>
        <v>16767</v>
      </c>
      <c r="BB118" s="198">
        <f t="shared" si="865"/>
        <v>14202</v>
      </c>
      <c r="BC118" s="198">
        <f t="shared" si="865"/>
        <v>10799</v>
      </c>
      <c r="BD118" s="198">
        <f t="shared" si="865"/>
        <v>102172</v>
      </c>
      <c r="BE118" s="198">
        <f t="shared" si="865"/>
        <v>85135</v>
      </c>
      <c r="BF118" s="198">
        <f t="shared" si="865"/>
        <v>75562</v>
      </c>
      <c r="BG118" s="198">
        <f t="shared" si="865"/>
        <v>47525</v>
      </c>
      <c r="BH118" s="198">
        <f t="shared" si="865"/>
        <v>4842</v>
      </c>
      <c r="BI118" s="198">
        <f t="shared" si="865"/>
        <v>2493</v>
      </c>
      <c r="BJ118" s="198">
        <f t="shared" si="865"/>
        <v>0</v>
      </c>
      <c r="BK118" s="198">
        <f t="shared" si="865"/>
        <v>0</v>
      </c>
      <c r="BL118" s="198" t="str">
        <f t="shared" si="798"/>
        <v>-</v>
      </c>
      <c r="BM118" s="198" t="str">
        <f t="shared" si="799"/>
        <v>-</v>
      </c>
      <c r="BN118" s="198">
        <f t="shared" si="800"/>
        <v>0</v>
      </c>
      <c r="BO118" s="198">
        <f t="shared" si="800"/>
        <v>0</v>
      </c>
      <c r="BP118" s="198" t="str">
        <f t="shared" si="801"/>
        <v>-</v>
      </c>
      <c r="BQ118" s="198" t="str">
        <f t="shared" si="802"/>
        <v>-</v>
      </c>
      <c r="BR118" s="198">
        <f t="shared" si="803"/>
        <v>0</v>
      </c>
      <c r="BS118" s="198">
        <f t="shared" si="803"/>
        <v>0</v>
      </c>
      <c r="BT118" s="198" t="str">
        <f t="shared" si="804"/>
        <v>-</v>
      </c>
      <c r="BU118" s="198" t="str">
        <f t="shared" si="805"/>
        <v>-</v>
      </c>
      <c r="BV118" s="198">
        <f t="shared" si="806"/>
        <v>0</v>
      </c>
      <c r="BW118" s="198">
        <f t="shared" si="806"/>
        <v>0</v>
      </c>
      <c r="BX118" s="198" t="str">
        <f t="shared" si="807"/>
        <v>-</v>
      </c>
      <c r="BY118" s="198" t="str">
        <f t="shared" si="808"/>
        <v>-</v>
      </c>
      <c r="BZ118" s="198">
        <f t="shared" si="809"/>
        <v>0</v>
      </c>
      <c r="CA118" s="198">
        <f t="shared" si="809"/>
        <v>0</v>
      </c>
      <c r="CB118" s="198" t="str">
        <f t="shared" si="810"/>
        <v>-</v>
      </c>
      <c r="CC118" s="198" t="str">
        <f t="shared" si="811"/>
        <v>-</v>
      </c>
      <c r="CD118" s="198">
        <f t="shared" si="812"/>
        <v>0</v>
      </c>
      <c r="CE118" s="198">
        <f t="shared" si="812"/>
        <v>0</v>
      </c>
      <c r="CF118" s="198" t="str">
        <f t="shared" si="813"/>
        <v>-</v>
      </c>
      <c r="CG118" s="198" t="str">
        <f t="shared" si="814"/>
        <v>-</v>
      </c>
      <c r="CH118" s="198">
        <f t="shared" si="815"/>
        <v>0</v>
      </c>
      <c r="CI118" s="198">
        <f t="shared" si="815"/>
        <v>0</v>
      </c>
      <c r="CJ118" s="198" t="str">
        <f t="shared" si="816"/>
        <v>-</v>
      </c>
      <c r="CK118" s="198" t="str">
        <f t="shared" si="817"/>
        <v>-</v>
      </c>
      <c r="CL118" s="198">
        <f t="shared" si="818"/>
        <v>0</v>
      </c>
      <c r="CM118" s="198">
        <f t="shared" si="818"/>
        <v>0</v>
      </c>
      <c r="CN118" s="198" t="str">
        <f t="shared" si="819"/>
        <v>-</v>
      </c>
      <c r="CO118" s="198" t="str">
        <f t="shared" si="820"/>
        <v>-</v>
      </c>
      <c r="CP118" s="198">
        <f t="shared" si="821"/>
        <v>0</v>
      </c>
      <c r="CQ118" s="198">
        <f t="shared" si="821"/>
        <v>0</v>
      </c>
      <c r="CR118" s="198" t="str">
        <f t="shared" si="822"/>
        <v>-</v>
      </c>
      <c r="CS118" s="198" t="str">
        <f t="shared" si="823"/>
        <v>-</v>
      </c>
      <c r="CT118" s="198">
        <f t="shared" si="824"/>
        <v>0</v>
      </c>
      <c r="CU118" s="198">
        <f t="shared" si="824"/>
        <v>0</v>
      </c>
      <c r="CV118" s="198" t="str">
        <f t="shared" si="825"/>
        <v>-</v>
      </c>
      <c r="CW118" s="198" t="str">
        <f t="shared" si="826"/>
        <v>-</v>
      </c>
      <c r="CX118" s="198">
        <f t="shared" si="827"/>
        <v>509</v>
      </c>
      <c r="CY118" s="198">
        <f t="shared" si="827"/>
        <v>138859</v>
      </c>
      <c r="CZ118" s="198">
        <f t="shared" si="828"/>
        <v>273</v>
      </c>
      <c r="DA118" s="198">
        <f t="shared" si="829"/>
        <v>473</v>
      </c>
      <c r="DB118" s="198">
        <f t="shared" si="830"/>
        <v>6878</v>
      </c>
      <c r="DC118" s="198">
        <f t="shared" si="830"/>
        <v>218329</v>
      </c>
      <c r="DD118" s="198">
        <f t="shared" si="831"/>
        <v>32</v>
      </c>
      <c r="DE118" s="198">
        <f t="shared" si="832"/>
        <v>61</v>
      </c>
      <c r="DF118" s="198">
        <f t="shared" si="833"/>
        <v>0</v>
      </c>
      <c r="DG118" s="198">
        <f t="shared" si="833"/>
        <v>0</v>
      </c>
      <c r="DH118" s="198" t="str">
        <f t="shared" si="834"/>
        <v>-</v>
      </c>
      <c r="DI118" s="198" t="str">
        <f t="shared" si="835"/>
        <v>-</v>
      </c>
      <c r="DJ118" s="198">
        <f t="shared" si="866"/>
        <v>0</v>
      </c>
      <c r="DK118" s="198">
        <f t="shared" si="866"/>
        <v>412</v>
      </c>
      <c r="DL118" s="198">
        <f t="shared" si="866"/>
        <v>419</v>
      </c>
      <c r="DM118" s="198">
        <f t="shared" si="866"/>
        <v>4164</v>
      </c>
      <c r="DN118" s="198">
        <f t="shared" si="866"/>
        <v>1</v>
      </c>
      <c r="DO118" s="198">
        <f t="shared" si="866"/>
        <v>3880</v>
      </c>
      <c r="DP118" s="198">
        <f t="shared" si="866"/>
        <v>2401090</v>
      </c>
      <c r="DQ118" s="198">
        <f t="shared" si="837"/>
        <v>5731</v>
      </c>
      <c r="DR118" s="198">
        <f t="shared" si="838"/>
        <v>11973</v>
      </c>
      <c r="DS118" s="198">
        <f t="shared" si="839"/>
        <v>16186260</v>
      </c>
      <c r="DT118" s="198">
        <f t="shared" si="840"/>
        <v>3887</v>
      </c>
      <c r="DU118" s="198">
        <f t="shared" si="841"/>
        <v>8786</v>
      </c>
      <c r="DV118" s="198">
        <f t="shared" si="842"/>
        <v>2879</v>
      </c>
      <c r="DW118" s="198">
        <f t="shared" si="843"/>
        <v>2879</v>
      </c>
      <c r="DX118" s="198">
        <f t="shared" si="844"/>
        <v>2879</v>
      </c>
      <c r="DY118" s="198">
        <f t="shared" si="845"/>
        <v>27153487</v>
      </c>
      <c r="DZ118" s="198">
        <f t="shared" si="846"/>
        <v>6998</v>
      </c>
      <c r="EA118" s="198">
        <f t="shared" si="847"/>
        <v>15120</v>
      </c>
      <c r="EB118" s="202"/>
      <c r="EC118" s="198">
        <f t="shared" si="848"/>
        <v>3</v>
      </c>
      <c r="ED118" s="199">
        <f t="shared" ref="ED118" si="901">LEFT($B118,4)+IF(EC118&lt;4,1,0)</f>
        <v>2019</v>
      </c>
      <c r="EE118" s="200">
        <f t="shared" ref="EE118" si="902">DATE(LEFT($B118,4)+IF(EC118&lt;4,1,0),EC118,1)</f>
        <v>43525</v>
      </c>
      <c r="EF118" s="196">
        <f t="shared" si="856"/>
        <v>31</v>
      </c>
      <c r="EG118" s="195"/>
      <c r="EH118" s="198">
        <f t="shared" si="867"/>
        <v>218162</v>
      </c>
      <c r="EI118" s="198">
        <f t="shared" si="867"/>
        <v>0</v>
      </c>
      <c r="EJ118" s="198">
        <f t="shared" si="867"/>
        <v>1553904</v>
      </c>
      <c r="EK118" s="198">
        <f t="shared" si="867"/>
        <v>6585015</v>
      </c>
      <c r="EL118" s="198">
        <f t="shared" si="867"/>
        <v>9040869</v>
      </c>
      <c r="EM118" s="198">
        <f t="shared" si="867"/>
        <v>11864793</v>
      </c>
      <c r="EN118" s="198">
        <f t="shared" si="867"/>
        <v>176567623</v>
      </c>
      <c r="EO118" s="198">
        <f t="shared" si="867"/>
        <v>269313568</v>
      </c>
      <c r="EP118" s="198">
        <f t="shared" si="867"/>
        <v>18878693</v>
      </c>
      <c r="EQ118" s="198">
        <f t="shared" si="867"/>
        <v>0</v>
      </c>
      <c r="ER118" s="198">
        <f t="shared" si="868"/>
        <v>0</v>
      </c>
      <c r="ES118" s="198">
        <f t="shared" si="868"/>
        <v>0</v>
      </c>
      <c r="ET118" s="198">
        <f t="shared" si="868"/>
        <v>0</v>
      </c>
      <c r="EU118" s="198">
        <f t="shared" si="868"/>
        <v>0</v>
      </c>
      <c r="EV118" s="198">
        <f t="shared" si="868"/>
        <v>0</v>
      </c>
      <c r="EW118" s="198">
        <f t="shared" si="868"/>
        <v>0</v>
      </c>
      <c r="EX118" s="198">
        <f t="shared" si="868"/>
        <v>0</v>
      </c>
      <c r="EY118" s="198">
        <f t="shared" si="868"/>
        <v>0</v>
      </c>
      <c r="EZ118" s="198">
        <f t="shared" si="868"/>
        <v>0</v>
      </c>
      <c r="FA118" s="198">
        <f t="shared" si="868"/>
        <v>0</v>
      </c>
      <c r="FB118" s="198">
        <f t="shared" si="869"/>
        <v>240716</v>
      </c>
      <c r="FC118" s="198">
        <f t="shared" si="869"/>
        <v>421990</v>
      </c>
      <c r="FD118" s="198">
        <f t="shared" si="869"/>
        <v>5016687</v>
      </c>
      <c r="FE118" s="198">
        <f t="shared" si="869"/>
        <v>36582855</v>
      </c>
      <c r="FF118" s="198">
        <f t="shared" si="869"/>
        <v>2879</v>
      </c>
      <c r="FG118" s="198">
        <f t="shared" si="869"/>
        <v>58664610</v>
      </c>
      <c r="FH118" s="191"/>
      <c r="FI118" s="256"/>
      <c r="FJ118" s="256"/>
      <c r="FK118" s="256"/>
      <c r="FL118" s="256"/>
      <c r="FM118" s="256"/>
    </row>
    <row r="119" spans="1:169" s="257" customFormat="1" x14ac:dyDescent="0.2">
      <c r="A119" s="263" t="str">
        <f t="shared" ref="A119" si="903">B119&amp;C119&amp;D119</f>
        <v>2019-20APRILY60</v>
      </c>
      <c r="B119" s="257" t="str">
        <f t="shared" si="876"/>
        <v>2019-20</v>
      </c>
      <c r="C119" s="257" t="s">
        <v>774</v>
      </c>
      <c r="D119" s="264" t="str">
        <f t="shared" si="857"/>
        <v>Y60</v>
      </c>
      <c r="E119" s="264" t="str">
        <f t="shared" si="857"/>
        <v>Midlands</v>
      </c>
      <c r="F119" s="264" t="str">
        <f t="shared" ref="F119" si="904">D119</f>
        <v>Y60</v>
      </c>
      <c r="H119" s="198">
        <f t="shared" si="775"/>
        <v>192584</v>
      </c>
      <c r="I119" s="198">
        <f t="shared" si="775"/>
        <v>146303</v>
      </c>
      <c r="J119" s="198">
        <f t="shared" si="775"/>
        <v>428330</v>
      </c>
      <c r="K119" s="198">
        <f t="shared" si="776"/>
        <v>3</v>
      </c>
      <c r="L119" s="198">
        <f t="shared" si="777"/>
        <v>1</v>
      </c>
      <c r="M119" s="198">
        <f t="shared" si="778"/>
        <v>4</v>
      </c>
      <c r="N119" s="198">
        <f t="shared" si="779"/>
        <v>11</v>
      </c>
      <c r="O119" s="198">
        <f t="shared" si="780"/>
        <v>37</v>
      </c>
      <c r="P119" s="198" t="s">
        <v>717</v>
      </c>
      <c r="Q119" s="198">
        <f t="shared" ref="Q119:Z128" si="905">SUMIFS(Q$255:Q$1524,$B$255:$B$1524,$B119,$C$255:$C$1524,$C119,$D$255:$D$1524,$D119)</f>
        <v>0</v>
      </c>
      <c r="R119" s="198">
        <f t="shared" si="905"/>
        <v>0</v>
      </c>
      <c r="S119" s="198">
        <f t="shared" si="905"/>
        <v>0</v>
      </c>
      <c r="T119" s="198">
        <f t="shared" si="905"/>
        <v>152079</v>
      </c>
      <c r="U119" s="198">
        <f t="shared" si="905"/>
        <v>11202</v>
      </c>
      <c r="V119" s="198">
        <f t="shared" si="905"/>
        <v>7305</v>
      </c>
      <c r="W119" s="198">
        <f t="shared" si="905"/>
        <v>79026</v>
      </c>
      <c r="X119" s="198">
        <f t="shared" si="905"/>
        <v>44124</v>
      </c>
      <c r="Y119" s="198">
        <f t="shared" si="905"/>
        <v>2166</v>
      </c>
      <c r="Z119" s="198">
        <f t="shared" si="905"/>
        <v>4712573</v>
      </c>
      <c r="AA119" s="198">
        <f t="shared" si="782"/>
        <v>421</v>
      </c>
      <c r="AB119" s="198">
        <f t="shared" si="783"/>
        <v>742</v>
      </c>
      <c r="AC119" s="198">
        <f t="shared" si="784"/>
        <v>5279965</v>
      </c>
      <c r="AD119" s="198">
        <f t="shared" si="785"/>
        <v>723</v>
      </c>
      <c r="AE119" s="198">
        <f t="shared" si="786"/>
        <v>1555</v>
      </c>
      <c r="AF119" s="198">
        <f t="shared" si="787"/>
        <v>87330143</v>
      </c>
      <c r="AG119" s="198">
        <f t="shared" si="788"/>
        <v>1105</v>
      </c>
      <c r="AH119" s="198">
        <f t="shared" si="789"/>
        <v>2212</v>
      </c>
      <c r="AI119" s="198">
        <f t="shared" si="790"/>
        <v>110165237</v>
      </c>
      <c r="AJ119" s="198">
        <f t="shared" si="791"/>
        <v>2497</v>
      </c>
      <c r="AK119" s="198">
        <f t="shared" si="792"/>
        <v>5875</v>
      </c>
      <c r="AL119" s="198">
        <f t="shared" si="793"/>
        <v>7037433</v>
      </c>
      <c r="AM119" s="198">
        <f t="shared" si="794"/>
        <v>3249</v>
      </c>
      <c r="AN119" s="198">
        <f t="shared" si="795"/>
        <v>7502</v>
      </c>
      <c r="AO119" s="198">
        <f t="shared" ref="AO119:AX128" si="906">SUMIFS(AO$255:AO$1524,$B$255:$B$1524,$B119,$C$255:$C$1524,$C119,$D$255:$D$1524,$D119)</f>
        <v>7036</v>
      </c>
      <c r="AP119" s="198">
        <f t="shared" si="906"/>
        <v>1610</v>
      </c>
      <c r="AQ119" s="198">
        <f t="shared" si="906"/>
        <v>898</v>
      </c>
      <c r="AR119" s="198">
        <f t="shared" si="906"/>
        <v>11</v>
      </c>
      <c r="AS119" s="198">
        <f t="shared" si="906"/>
        <v>1070</v>
      </c>
      <c r="AT119" s="198">
        <f t="shared" si="906"/>
        <v>3458</v>
      </c>
      <c r="AU119" s="198">
        <f t="shared" si="906"/>
        <v>2215</v>
      </c>
      <c r="AV119" s="198">
        <f t="shared" si="906"/>
        <v>90938</v>
      </c>
      <c r="AW119" s="198">
        <f t="shared" si="906"/>
        <v>6043</v>
      </c>
      <c r="AX119" s="198">
        <f t="shared" si="906"/>
        <v>48062</v>
      </c>
      <c r="AY119" s="198">
        <f t="shared" ref="AY119:BK128" si="907">SUMIFS(AY$255:AY$1524,$B$255:$B$1524,$B119,$C$255:$C$1524,$C119,$D$255:$D$1524,$D119)</f>
        <v>145043</v>
      </c>
      <c r="AZ119" s="198">
        <f t="shared" si="907"/>
        <v>20718</v>
      </c>
      <c r="BA119" s="198">
        <f t="shared" si="907"/>
        <v>15950</v>
      </c>
      <c r="BB119" s="198">
        <f t="shared" si="907"/>
        <v>13612</v>
      </c>
      <c r="BC119" s="198">
        <f t="shared" si="907"/>
        <v>10669</v>
      </c>
      <c r="BD119" s="198">
        <f t="shared" si="907"/>
        <v>100306</v>
      </c>
      <c r="BE119" s="198">
        <f t="shared" si="907"/>
        <v>83804</v>
      </c>
      <c r="BF119" s="198">
        <f t="shared" si="907"/>
        <v>72377</v>
      </c>
      <c r="BG119" s="198">
        <f t="shared" si="907"/>
        <v>45895</v>
      </c>
      <c r="BH119" s="198">
        <f t="shared" si="907"/>
        <v>4189</v>
      </c>
      <c r="BI119" s="198">
        <f t="shared" si="907"/>
        <v>2210</v>
      </c>
      <c r="BJ119" s="198">
        <f t="shared" si="907"/>
        <v>0</v>
      </c>
      <c r="BK119" s="198">
        <f t="shared" si="907"/>
        <v>0</v>
      </c>
      <c r="BL119" s="198" t="str">
        <f t="shared" si="798"/>
        <v>-</v>
      </c>
      <c r="BM119" s="198" t="str">
        <f t="shared" si="799"/>
        <v>-</v>
      </c>
      <c r="BN119" s="198">
        <f t="shared" si="800"/>
        <v>0</v>
      </c>
      <c r="BO119" s="198">
        <f t="shared" si="800"/>
        <v>0</v>
      </c>
      <c r="BP119" s="198" t="str">
        <f t="shared" si="801"/>
        <v>-</v>
      </c>
      <c r="BQ119" s="198" t="str">
        <f t="shared" si="802"/>
        <v>-</v>
      </c>
      <c r="BR119" s="198">
        <f t="shared" si="803"/>
        <v>0</v>
      </c>
      <c r="BS119" s="198">
        <f t="shared" si="803"/>
        <v>0</v>
      </c>
      <c r="BT119" s="198" t="str">
        <f t="shared" si="804"/>
        <v>-</v>
      </c>
      <c r="BU119" s="198" t="str">
        <f t="shared" si="805"/>
        <v>-</v>
      </c>
      <c r="BV119" s="198">
        <f t="shared" si="806"/>
        <v>0</v>
      </c>
      <c r="BW119" s="198">
        <f t="shared" si="806"/>
        <v>0</v>
      </c>
      <c r="BX119" s="198" t="str">
        <f t="shared" si="807"/>
        <v>-</v>
      </c>
      <c r="BY119" s="198" t="str">
        <f t="shared" si="808"/>
        <v>-</v>
      </c>
      <c r="BZ119" s="198">
        <f t="shared" si="809"/>
        <v>0</v>
      </c>
      <c r="CA119" s="198">
        <f t="shared" si="809"/>
        <v>0</v>
      </c>
      <c r="CB119" s="198" t="str">
        <f t="shared" si="810"/>
        <v>-</v>
      </c>
      <c r="CC119" s="198" t="str">
        <f t="shared" si="811"/>
        <v>-</v>
      </c>
      <c r="CD119" s="198">
        <f t="shared" si="812"/>
        <v>0</v>
      </c>
      <c r="CE119" s="198">
        <f t="shared" si="812"/>
        <v>0</v>
      </c>
      <c r="CF119" s="198" t="str">
        <f t="shared" si="813"/>
        <v>-</v>
      </c>
      <c r="CG119" s="198" t="str">
        <f t="shared" si="814"/>
        <v>-</v>
      </c>
      <c r="CH119" s="198">
        <f t="shared" si="815"/>
        <v>0</v>
      </c>
      <c r="CI119" s="198">
        <f t="shared" si="815"/>
        <v>0</v>
      </c>
      <c r="CJ119" s="198" t="str">
        <f t="shared" si="816"/>
        <v>-</v>
      </c>
      <c r="CK119" s="198" t="str">
        <f t="shared" si="817"/>
        <v>-</v>
      </c>
      <c r="CL119" s="198">
        <f t="shared" si="818"/>
        <v>0</v>
      </c>
      <c r="CM119" s="198">
        <f t="shared" si="818"/>
        <v>0</v>
      </c>
      <c r="CN119" s="198" t="str">
        <f t="shared" si="819"/>
        <v>-</v>
      </c>
      <c r="CO119" s="198" t="str">
        <f t="shared" si="820"/>
        <v>-</v>
      </c>
      <c r="CP119" s="198">
        <f t="shared" si="821"/>
        <v>0</v>
      </c>
      <c r="CQ119" s="198">
        <f t="shared" si="821"/>
        <v>0</v>
      </c>
      <c r="CR119" s="198" t="str">
        <f t="shared" si="822"/>
        <v>-</v>
      </c>
      <c r="CS119" s="198" t="str">
        <f t="shared" si="823"/>
        <v>-</v>
      </c>
      <c r="CT119" s="198">
        <f t="shared" si="824"/>
        <v>0</v>
      </c>
      <c r="CU119" s="198">
        <f t="shared" si="824"/>
        <v>0</v>
      </c>
      <c r="CV119" s="198" t="str">
        <f t="shared" si="825"/>
        <v>-</v>
      </c>
      <c r="CW119" s="198" t="str">
        <f t="shared" si="826"/>
        <v>-</v>
      </c>
      <c r="CX119" s="198">
        <f t="shared" si="827"/>
        <v>542</v>
      </c>
      <c r="CY119" s="198">
        <f t="shared" si="827"/>
        <v>151972</v>
      </c>
      <c r="CZ119" s="198">
        <f t="shared" si="828"/>
        <v>280</v>
      </c>
      <c r="DA119" s="198">
        <f t="shared" si="829"/>
        <v>497</v>
      </c>
      <c r="DB119" s="198">
        <f t="shared" si="830"/>
        <v>6452</v>
      </c>
      <c r="DC119" s="198">
        <f t="shared" si="830"/>
        <v>200694</v>
      </c>
      <c r="DD119" s="198">
        <f t="shared" si="831"/>
        <v>31</v>
      </c>
      <c r="DE119" s="198">
        <f t="shared" si="832"/>
        <v>59</v>
      </c>
      <c r="DF119" s="198">
        <f t="shared" si="833"/>
        <v>140</v>
      </c>
      <c r="DG119" s="198">
        <f t="shared" si="833"/>
        <v>134460</v>
      </c>
      <c r="DH119" s="198">
        <f t="shared" si="834"/>
        <v>960</v>
      </c>
      <c r="DI119" s="198">
        <f t="shared" si="835"/>
        <v>1834</v>
      </c>
      <c r="DJ119" s="198">
        <f t="shared" ref="DJ119:DP124" si="908">SUMIFS(DJ$255:DJ$1524,$B$255:$B$1524,$B119,$C$255:$C$1524,$C119,$D$255:$D$1524,$D119)</f>
        <v>126</v>
      </c>
      <c r="DK119" s="198">
        <f t="shared" si="908"/>
        <v>265</v>
      </c>
      <c r="DL119" s="198">
        <f t="shared" si="908"/>
        <v>494</v>
      </c>
      <c r="DM119" s="198">
        <f t="shared" si="908"/>
        <v>4326</v>
      </c>
      <c r="DN119" s="198">
        <f t="shared" si="908"/>
        <v>4</v>
      </c>
      <c r="DO119" s="198">
        <f t="shared" si="908"/>
        <v>3436</v>
      </c>
      <c r="DP119" s="198">
        <f t="shared" si="908"/>
        <v>2099982</v>
      </c>
      <c r="DQ119" s="198">
        <f t="shared" si="837"/>
        <v>4251</v>
      </c>
      <c r="DR119" s="198">
        <f t="shared" si="838"/>
        <v>9098</v>
      </c>
      <c r="DS119" s="198">
        <f t="shared" si="839"/>
        <v>18279392</v>
      </c>
      <c r="DT119" s="198">
        <f t="shared" si="840"/>
        <v>4225</v>
      </c>
      <c r="DU119" s="198">
        <f t="shared" si="841"/>
        <v>9784</v>
      </c>
      <c r="DV119" s="198">
        <f t="shared" si="842"/>
        <v>10316</v>
      </c>
      <c r="DW119" s="198">
        <f t="shared" si="843"/>
        <v>2579</v>
      </c>
      <c r="DX119" s="198">
        <f t="shared" si="844"/>
        <v>3314</v>
      </c>
      <c r="DY119" s="198">
        <f t="shared" si="845"/>
        <v>22561562</v>
      </c>
      <c r="DZ119" s="198">
        <f t="shared" si="846"/>
        <v>6566</v>
      </c>
      <c r="EA119" s="198">
        <f t="shared" si="847"/>
        <v>14694</v>
      </c>
      <c r="EB119" s="202"/>
      <c r="EC119" s="198">
        <f t="shared" si="848"/>
        <v>4</v>
      </c>
      <c r="ED119" s="199">
        <f t="shared" ref="ED119" si="909">LEFT($B119,4)+IF(EC119&lt;4,1,0)</f>
        <v>2019</v>
      </c>
      <c r="EE119" s="200">
        <f t="shared" ref="EE119" si="910">DATE(LEFT($B119,4)+IF(EC119&lt;4,1,0),EC119,1)</f>
        <v>43556</v>
      </c>
      <c r="EF119" s="196">
        <f t="shared" si="856"/>
        <v>30</v>
      </c>
      <c r="EG119" s="195"/>
      <c r="EH119" s="198">
        <f t="shared" ref="EH119:EQ128" si="911">SUMIFS(EH$255:EH$1524,$B$255:$B$1524,$B119,$C$255:$C$1524,$C119,$D$255:$D$1524,$D119)</f>
        <v>211493</v>
      </c>
      <c r="EI119" s="198">
        <f t="shared" si="911"/>
        <v>520022</v>
      </c>
      <c r="EJ119" s="198">
        <f t="shared" si="911"/>
        <v>1558568</v>
      </c>
      <c r="EK119" s="198">
        <f t="shared" si="911"/>
        <v>5476903</v>
      </c>
      <c r="EL119" s="198">
        <f t="shared" si="911"/>
        <v>8310768</v>
      </c>
      <c r="EM119" s="198">
        <f t="shared" si="911"/>
        <v>11359719</v>
      </c>
      <c r="EN119" s="198">
        <f t="shared" si="911"/>
        <v>174788867</v>
      </c>
      <c r="EO119" s="198">
        <f t="shared" si="911"/>
        <v>259222719</v>
      </c>
      <c r="EP119" s="198">
        <f t="shared" si="911"/>
        <v>16250034</v>
      </c>
      <c r="EQ119" s="198">
        <f t="shared" si="911"/>
        <v>0</v>
      </c>
      <c r="ER119" s="198">
        <f t="shared" ref="ER119:FA128" si="912">SUMIFS(ER$255:ER$1524,$B$255:$B$1524,$B119,$C$255:$C$1524,$C119,$D$255:$D$1524,$D119)</f>
        <v>0</v>
      </c>
      <c r="ES119" s="198">
        <f t="shared" si="912"/>
        <v>0</v>
      </c>
      <c r="ET119" s="198">
        <f t="shared" si="912"/>
        <v>0</v>
      </c>
      <c r="EU119" s="198">
        <f t="shared" si="912"/>
        <v>0</v>
      </c>
      <c r="EV119" s="198">
        <f t="shared" si="912"/>
        <v>0</v>
      </c>
      <c r="EW119" s="198">
        <f t="shared" si="912"/>
        <v>0</v>
      </c>
      <c r="EX119" s="198">
        <f t="shared" si="912"/>
        <v>0</v>
      </c>
      <c r="EY119" s="198">
        <f t="shared" si="912"/>
        <v>0</v>
      </c>
      <c r="EZ119" s="198">
        <f t="shared" si="912"/>
        <v>0</v>
      </c>
      <c r="FA119" s="198">
        <f t="shared" si="912"/>
        <v>256712</v>
      </c>
      <c r="FB119" s="198">
        <f t="shared" ref="FB119:FG128" si="913">SUMIFS(FB$255:FB$1524,$B$255:$B$1524,$B119,$C$255:$C$1524,$C119,$D$255:$D$1524,$D119)</f>
        <v>269194</v>
      </c>
      <c r="FC119" s="198">
        <f t="shared" si="913"/>
        <v>379508</v>
      </c>
      <c r="FD119" s="198">
        <f t="shared" si="913"/>
        <v>4494412</v>
      </c>
      <c r="FE119" s="198">
        <f t="shared" si="913"/>
        <v>42326067</v>
      </c>
      <c r="FF119" s="198">
        <f t="shared" si="913"/>
        <v>13256</v>
      </c>
      <c r="FG119" s="198">
        <f t="shared" si="913"/>
        <v>50488860</v>
      </c>
      <c r="FH119" s="191"/>
      <c r="FI119" s="256"/>
      <c r="FJ119" s="256"/>
      <c r="FK119" s="256"/>
      <c r="FL119" s="256"/>
      <c r="FM119" s="256"/>
    </row>
    <row r="120" spans="1:169" s="257" customFormat="1" x14ac:dyDescent="0.2">
      <c r="A120" s="263" t="str">
        <f t="shared" ref="A120" si="914">B120&amp;C120&amp;D120</f>
        <v>2019-20MAYY60</v>
      </c>
      <c r="B120" s="257" t="str">
        <f t="shared" si="876"/>
        <v>2019-20</v>
      </c>
      <c r="C120" s="257" t="s">
        <v>812</v>
      </c>
      <c r="D120" s="264" t="str">
        <f t="shared" si="857"/>
        <v>Y60</v>
      </c>
      <c r="E120" s="264" t="str">
        <f t="shared" si="857"/>
        <v>Midlands</v>
      </c>
      <c r="F120" s="264" t="str">
        <f t="shared" ref="F120" si="915">D120</f>
        <v>Y60</v>
      </c>
      <c r="H120" s="198">
        <f t="shared" si="775"/>
        <v>193859</v>
      </c>
      <c r="I120" s="198">
        <f t="shared" si="775"/>
        <v>147472</v>
      </c>
      <c r="J120" s="198">
        <f t="shared" si="775"/>
        <v>393093</v>
      </c>
      <c r="K120" s="198">
        <f t="shared" si="776"/>
        <v>3</v>
      </c>
      <c r="L120" s="198">
        <f t="shared" si="777"/>
        <v>1</v>
      </c>
      <c r="M120" s="198">
        <f t="shared" si="778"/>
        <v>3</v>
      </c>
      <c r="N120" s="198">
        <f t="shared" si="779"/>
        <v>8</v>
      </c>
      <c r="O120" s="198">
        <f t="shared" si="780"/>
        <v>35</v>
      </c>
      <c r="P120" s="198" t="s">
        <v>717</v>
      </c>
      <c r="Q120" s="198">
        <f t="shared" si="905"/>
        <v>0</v>
      </c>
      <c r="R120" s="198">
        <f t="shared" si="905"/>
        <v>0</v>
      </c>
      <c r="S120" s="198">
        <f t="shared" si="905"/>
        <v>0</v>
      </c>
      <c r="T120" s="198">
        <f t="shared" si="905"/>
        <v>154721</v>
      </c>
      <c r="U120" s="198">
        <f t="shared" si="905"/>
        <v>11419</v>
      </c>
      <c r="V120" s="198">
        <f t="shared" si="905"/>
        <v>7412</v>
      </c>
      <c r="W120" s="198">
        <f t="shared" si="905"/>
        <v>78903</v>
      </c>
      <c r="X120" s="198">
        <f t="shared" si="905"/>
        <v>45168</v>
      </c>
      <c r="Y120" s="198">
        <f t="shared" si="905"/>
        <v>2449</v>
      </c>
      <c r="Z120" s="198">
        <f t="shared" si="905"/>
        <v>4855502</v>
      </c>
      <c r="AA120" s="198">
        <f t="shared" si="782"/>
        <v>425</v>
      </c>
      <c r="AB120" s="198">
        <f t="shared" si="783"/>
        <v>745</v>
      </c>
      <c r="AC120" s="198">
        <f t="shared" si="784"/>
        <v>5297260</v>
      </c>
      <c r="AD120" s="198">
        <f t="shared" si="785"/>
        <v>715</v>
      </c>
      <c r="AE120" s="198">
        <f t="shared" si="786"/>
        <v>1510</v>
      </c>
      <c r="AF120" s="198">
        <f t="shared" si="787"/>
        <v>86282280</v>
      </c>
      <c r="AG120" s="198">
        <f t="shared" si="788"/>
        <v>1094</v>
      </c>
      <c r="AH120" s="198">
        <f t="shared" si="789"/>
        <v>2182</v>
      </c>
      <c r="AI120" s="198">
        <f t="shared" si="790"/>
        <v>107663823</v>
      </c>
      <c r="AJ120" s="198">
        <f t="shared" si="791"/>
        <v>2384</v>
      </c>
      <c r="AK120" s="198">
        <f t="shared" si="792"/>
        <v>5495</v>
      </c>
      <c r="AL120" s="198">
        <f t="shared" si="793"/>
        <v>7841360</v>
      </c>
      <c r="AM120" s="198">
        <f t="shared" si="794"/>
        <v>3202</v>
      </c>
      <c r="AN120" s="198">
        <f t="shared" si="795"/>
        <v>7266</v>
      </c>
      <c r="AO120" s="198">
        <f t="shared" si="906"/>
        <v>7977</v>
      </c>
      <c r="AP120" s="198">
        <f t="shared" si="906"/>
        <v>1706</v>
      </c>
      <c r="AQ120" s="198">
        <f t="shared" si="906"/>
        <v>807</v>
      </c>
      <c r="AR120" s="198">
        <f t="shared" si="906"/>
        <v>19</v>
      </c>
      <c r="AS120" s="198">
        <f t="shared" si="906"/>
        <v>2171</v>
      </c>
      <c r="AT120" s="198">
        <f t="shared" si="906"/>
        <v>3293</v>
      </c>
      <c r="AU120" s="198">
        <f t="shared" si="906"/>
        <v>2339</v>
      </c>
      <c r="AV120" s="198">
        <f t="shared" si="906"/>
        <v>92015</v>
      </c>
      <c r="AW120" s="198">
        <f t="shared" si="906"/>
        <v>6266</v>
      </c>
      <c r="AX120" s="198">
        <f t="shared" si="906"/>
        <v>48463</v>
      </c>
      <c r="AY120" s="198">
        <f t="shared" si="907"/>
        <v>146744</v>
      </c>
      <c r="AZ120" s="198">
        <f t="shared" si="907"/>
        <v>21020</v>
      </c>
      <c r="BA120" s="198">
        <f t="shared" si="907"/>
        <v>16177</v>
      </c>
      <c r="BB120" s="198">
        <f t="shared" si="907"/>
        <v>13647</v>
      </c>
      <c r="BC120" s="198">
        <f t="shared" si="907"/>
        <v>10639</v>
      </c>
      <c r="BD120" s="198">
        <f t="shared" si="907"/>
        <v>100469</v>
      </c>
      <c r="BE120" s="198">
        <f t="shared" si="907"/>
        <v>83933</v>
      </c>
      <c r="BF120" s="198">
        <f t="shared" si="907"/>
        <v>74210</v>
      </c>
      <c r="BG120" s="198">
        <f t="shared" si="907"/>
        <v>47015</v>
      </c>
      <c r="BH120" s="198">
        <f t="shared" si="907"/>
        <v>4920</v>
      </c>
      <c r="BI120" s="198">
        <f t="shared" si="907"/>
        <v>2490</v>
      </c>
      <c r="BJ120" s="198">
        <f t="shared" si="907"/>
        <v>0</v>
      </c>
      <c r="BK120" s="198">
        <f t="shared" si="907"/>
        <v>0</v>
      </c>
      <c r="BL120" s="198" t="str">
        <f t="shared" si="798"/>
        <v>-</v>
      </c>
      <c r="BM120" s="198" t="str">
        <f t="shared" si="799"/>
        <v>-</v>
      </c>
      <c r="BN120" s="198">
        <f t="shared" si="800"/>
        <v>0</v>
      </c>
      <c r="BO120" s="198">
        <f t="shared" si="800"/>
        <v>0</v>
      </c>
      <c r="BP120" s="198" t="str">
        <f t="shared" si="801"/>
        <v>-</v>
      </c>
      <c r="BQ120" s="198" t="str">
        <f t="shared" si="802"/>
        <v>-</v>
      </c>
      <c r="BR120" s="198">
        <f t="shared" si="803"/>
        <v>0</v>
      </c>
      <c r="BS120" s="198">
        <f t="shared" si="803"/>
        <v>0</v>
      </c>
      <c r="BT120" s="198" t="str">
        <f t="shared" si="804"/>
        <v>-</v>
      </c>
      <c r="BU120" s="198" t="str">
        <f t="shared" si="805"/>
        <v>-</v>
      </c>
      <c r="BV120" s="198">
        <f t="shared" si="806"/>
        <v>0</v>
      </c>
      <c r="BW120" s="198">
        <f t="shared" si="806"/>
        <v>0</v>
      </c>
      <c r="BX120" s="198" t="str">
        <f t="shared" si="807"/>
        <v>-</v>
      </c>
      <c r="BY120" s="198" t="str">
        <f t="shared" si="808"/>
        <v>-</v>
      </c>
      <c r="BZ120" s="198">
        <f t="shared" si="809"/>
        <v>0</v>
      </c>
      <c r="CA120" s="198">
        <f t="shared" si="809"/>
        <v>0</v>
      </c>
      <c r="CB120" s="198" t="str">
        <f t="shared" si="810"/>
        <v>-</v>
      </c>
      <c r="CC120" s="198" t="str">
        <f t="shared" si="811"/>
        <v>-</v>
      </c>
      <c r="CD120" s="198">
        <f t="shared" si="812"/>
        <v>0</v>
      </c>
      <c r="CE120" s="198">
        <f t="shared" si="812"/>
        <v>0</v>
      </c>
      <c r="CF120" s="198" t="str">
        <f t="shared" si="813"/>
        <v>-</v>
      </c>
      <c r="CG120" s="198" t="str">
        <f t="shared" si="814"/>
        <v>-</v>
      </c>
      <c r="CH120" s="198">
        <f t="shared" si="815"/>
        <v>0</v>
      </c>
      <c r="CI120" s="198">
        <f t="shared" si="815"/>
        <v>0</v>
      </c>
      <c r="CJ120" s="198" t="str">
        <f t="shared" si="816"/>
        <v>-</v>
      </c>
      <c r="CK120" s="198" t="str">
        <f t="shared" si="817"/>
        <v>-</v>
      </c>
      <c r="CL120" s="198">
        <f t="shared" si="818"/>
        <v>0</v>
      </c>
      <c r="CM120" s="198">
        <f t="shared" si="818"/>
        <v>0</v>
      </c>
      <c r="CN120" s="198" t="str">
        <f t="shared" si="819"/>
        <v>-</v>
      </c>
      <c r="CO120" s="198" t="str">
        <f t="shared" si="820"/>
        <v>-</v>
      </c>
      <c r="CP120" s="198">
        <f t="shared" si="821"/>
        <v>0</v>
      </c>
      <c r="CQ120" s="198">
        <f t="shared" si="821"/>
        <v>0</v>
      </c>
      <c r="CR120" s="198" t="str">
        <f t="shared" si="822"/>
        <v>-</v>
      </c>
      <c r="CS120" s="198" t="str">
        <f t="shared" si="823"/>
        <v>-</v>
      </c>
      <c r="CT120" s="198">
        <f t="shared" si="824"/>
        <v>0</v>
      </c>
      <c r="CU120" s="198">
        <f t="shared" si="824"/>
        <v>0</v>
      </c>
      <c r="CV120" s="198" t="str">
        <f t="shared" si="825"/>
        <v>-</v>
      </c>
      <c r="CW120" s="198" t="str">
        <f t="shared" si="826"/>
        <v>-</v>
      </c>
      <c r="CX120" s="198">
        <f t="shared" si="827"/>
        <v>477</v>
      </c>
      <c r="CY120" s="198">
        <f t="shared" si="827"/>
        <v>137821</v>
      </c>
      <c r="CZ120" s="198">
        <f t="shared" si="828"/>
        <v>289</v>
      </c>
      <c r="DA120" s="198">
        <f t="shared" si="829"/>
        <v>517</v>
      </c>
      <c r="DB120" s="198">
        <f t="shared" si="830"/>
        <v>6601</v>
      </c>
      <c r="DC120" s="198">
        <f t="shared" si="830"/>
        <v>207963</v>
      </c>
      <c r="DD120" s="198">
        <f t="shared" si="831"/>
        <v>32</v>
      </c>
      <c r="DE120" s="198">
        <f t="shared" si="832"/>
        <v>59</v>
      </c>
      <c r="DF120" s="198">
        <f t="shared" si="833"/>
        <v>140</v>
      </c>
      <c r="DG120" s="198">
        <f t="shared" si="833"/>
        <v>130794</v>
      </c>
      <c r="DH120" s="198">
        <f t="shared" si="834"/>
        <v>934</v>
      </c>
      <c r="DI120" s="198">
        <f t="shared" si="835"/>
        <v>1660</v>
      </c>
      <c r="DJ120" s="198">
        <f t="shared" si="908"/>
        <v>130</v>
      </c>
      <c r="DK120" s="198">
        <f t="shared" si="908"/>
        <v>270</v>
      </c>
      <c r="DL120" s="198">
        <f t="shared" si="908"/>
        <v>477</v>
      </c>
      <c r="DM120" s="198">
        <f t="shared" si="908"/>
        <v>4412</v>
      </c>
      <c r="DN120" s="198">
        <f t="shared" si="908"/>
        <v>5</v>
      </c>
      <c r="DO120" s="198">
        <f t="shared" si="908"/>
        <v>3641</v>
      </c>
      <c r="DP120" s="198">
        <f t="shared" si="908"/>
        <v>2130612</v>
      </c>
      <c r="DQ120" s="198">
        <f t="shared" si="837"/>
        <v>4467</v>
      </c>
      <c r="DR120" s="198">
        <f t="shared" si="838"/>
        <v>9113</v>
      </c>
      <c r="DS120" s="198">
        <f t="shared" si="839"/>
        <v>17501985</v>
      </c>
      <c r="DT120" s="198">
        <f t="shared" si="840"/>
        <v>3967</v>
      </c>
      <c r="DU120" s="198">
        <f t="shared" si="841"/>
        <v>9342</v>
      </c>
      <c r="DV120" s="198">
        <f t="shared" si="842"/>
        <v>38604</v>
      </c>
      <c r="DW120" s="198">
        <f t="shared" si="843"/>
        <v>7721</v>
      </c>
      <c r="DX120" s="198">
        <f t="shared" si="844"/>
        <v>13181</v>
      </c>
      <c r="DY120" s="198">
        <f t="shared" si="845"/>
        <v>24979425</v>
      </c>
      <c r="DZ120" s="198">
        <f t="shared" si="846"/>
        <v>6861</v>
      </c>
      <c r="EA120" s="198">
        <f t="shared" si="847"/>
        <v>15120</v>
      </c>
      <c r="EB120" s="202"/>
      <c r="EC120" s="198">
        <f t="shared" si="848"/>
        <v>5</v>
      </c>
      <c r="ED120" s="199">
        <f t="shared" ref="ED120" si="916">LEFT($B120,4)+IF(EC120&lt;4,1,0)</f>
        <v>2019</v>
      </c>
      <c r="EE120" s="200">
        <f t="shared" ref="EE120" si="917">DATE(LEFT($B120,4)+IF(EC120&lt;4,1,0),EC120,1)</f>
        <v>43586</v>
      </c>
      <c r="EF120" s="196">
        <f t="shared" si="856"/>
        <v>31</v>
      </c>
      <c r="EG120" s="195"/>
      <c r="EH120" s="198">
        <f t="shared" si="911"/>
        <v>214420</v>
      </c>
      <c r="EI120" s="198">
        <f t="shared" si="911"/>
        <v>442416</v>
      </c>
      <c r="EJ120" s="198">
        <f t="shared" si="911"/>
        <v>1234080</v>
      </c>
      <c r="EK120" s="198">
        <f t="shared" si="911"/>
        <v>5175096</v>
      </c>
      <c r="EL120" s="198">
        <f t="shared" si="911"/>
        <v>8509689</v>
      </c>
      <c r="EM120" s="198">
        <f t="shared" si="911"/>
        <v>11193701</v>
      </c>
      <c r="EN120" s="198">
        <f t="shared" si="911"/>
        <v>172130893</v>
      </c>
      <c r="EO120" s="198">
        <f t="shared" si="911"/>
        <v>248211440</v>
      </c>
      <c r="EP120" s="198">
        <f t="shared" si="911"/>
        <v>17794219</v>
      </c>
      <c r="EQ120" s="198">
        <f t="shared" si="911"/>
        <v>0</v>
      </c>
      <c r="ER120" s="198">
        <f t="shared" si="912"/>
        <v>0</v>
      </c>
      <c r="ES120" s="198">
        <f t="shared" si="912"/>
        <v>0</v>
      </c>
      <c r="ET120" s="198">
        <f t="shared" si="912"/>
        <v>0</v>
      </c>
      <c r="EU120" s="198">
        <f t="shared" si="912"/>
        <v>0</v>
      </c>
      <c r="EV120" s="198">
        <f t="shared" si="912"/>
        <v>0</v>
      </c>
      <c r="EW120" s="198">
        <f t="shared" si="912"/>
        <v>0</v>
      </c>
      <c r="EX120" s="198">
        <f t="shared" si="912"/>
        <v>0</v>
      </c>
      <c r="EY120" s="198">
        <f t="shared" si="912"/>
        <v>0</v>
      </c>
      <c r="EZ120" s="198">
        <f t="shared" si="912"/>
        <v>0</v>
      </c>
      <c r="FA120" s="198">
        <f t="shared" si="912"/>
        <v>232400</v>
      </c>
      <c r="FB120" s="198">
        <f t="shared" si="913"/>
        <v>246822</v>
      </c>
      <c r="FC120" s="198">
        <f t="shared" si="913"/>
        <v>387867</v>
      </c>
      <c r="FD120" s="198">
        <f t="shared" si="913"/>
        <v>4346901</v>
      </c>
      <c r="FE120" s="198">
        <f t="shared" si="913"/>
        <v>41216662</v>
      </c>
      <c r="FF120" s="198">
        <f t="shared" si="913"/>
        <v>65905</v>
      </c>
      <c r="FG120" s="198">
        <f t="shared" si="913"/>
        <v>55053507</v>
      </c>
      <c r="FH120" s="191"/>
      <c r="FI120" s="256"/>
      <c r="FJ120" s="256"/>
      <c r="FK120" s="256"/>
      <c r="FL120" s="256"/>
      <c r="FM120" s="256"/>
    </row>
    <row r="121" spans="1:169" s="257" customFormat="1" x14ac:dyDescent="0.2">
      <c r="A121" s="263" t="str">
        <f t="shared" ref="A121" si="918">B121&amp;C121&amp;D121</f>
        <v>2019-20JUNEY60</v>
      </c>
      <c r="B121" s="257" t="str">
        <f t="shared" si="876"/>
        <v>2019-20</v>
      </c>
      <c r="C121" s="257" t="s">
        <v>822</v>
      </c>
      <c r="D121" s="264" t="str">
        <f t="shared" si="857"/>
        <v>Y60</v>
      </c>
      <c r="E121" s="264" t="str">
        <f t="shared" si="857"/>
        <v>Midlands</v>
      </c>
      <c r="F121" s="264" t="str">
        <f t="shared" ref="F121" si="919">D121</f>
        <v>Y60</v>
      </c>
      <c r="H121" s="198">
        <f t="shared" si="775"/>
        <v>196717</v>
      </c>
      <c r="I121" s="198">
        <f t="shared" si="775"/>
        <v>149486</v>
      </c>
      <c r="J121" s="198">
        <f t="shared" si="775"/>
        <v>520713</v>
      </c>
      <c r="K121" s="198">
        <f t="shared" si="776"/>
        <v>3</v>
      </c>
      <c r="L121" s="198">
        <f t="shared" si="777"/>
        <v>1</v>
      </c>
      <c r="M121" s="198">
        <f t="shared" si="778"/>
        <v>6</v>
      </c>
      <c r="N121" s="198">
        <f t="shared" si="779"/>
        <v>13</v>
      </c>
      <c r="O121" s="198">
        <f t="shared" si="780"/>
        <v>47</v>
      </c>
      <c r="P121" s="198" t="s">
        <v>717</v>
      </c>
      <c r="Q121" s="198">
        <f t="shared" si="905"/>
        <v>0</v>
      </c>
      <c r="R121" s="198">
        <f t="shared" si="905"/>
        <v>0</v>
      </c>
      <c r="S121" s="198">
        <f t="shared" si="905"/>
        <v>0</v>
      </c>
      <c r="T121" s="198">
        <f t="shared" si="905"/>
        <v>150766</v>
      </c>
      <c r="U121" s="198">
        <f t="shared" si="905"/>
        <v>11241</v>
      </c>
      <c r="V121" s="198">
        <f t="shared" si="905"/>
        <v>7414</v>
      </c>
      <c r="W121" s="198">
        <f t="shared" si="905"/>
        <v>78008</v>
      </c>
      <c r="X121" s="198">
        <f t="shared" si="905"/>
        <v>43110</v>
      </c>
      <c r="Y121" s="198">
        <f t="shared" si="905"/>
        <v>1937</v>
      </c>
      <c r="Z121" s="198">
        <f t="shared" si="905"/>
        <v>4865332</v>
      </c>
      <c r="AA121" s="198">
        <f t="shared" si="782"/>
        <v>433</v>
      </c>
      <c r="AB121" s="198">
        <f t="shared" si="783"/>
        <v>773</v>
      </c>
      <c r="AC121" s="198">
        <f t="shared" si="784"/>
        <v>5537943</v>
      </c>
      <c r="AD121" s="198">
        <f t="shared" si="785"/>
        <v>747</v>
      </c>
      <c r="AE121" s="198">
        <f t="shared" si="786"/>
        <v>1575</v>
      </c>
      <c r="AF121" s="198">
        <f t="shared" si="787"/>
        <v>92971152</v>
      </c>
      <c r="AG121" s="198">
        <f t="shared" si="788"/>
        <v>1192</v>
      </c>
      <c r="AH121" s="198">
        <f t="shared" si="789"/>
        <v>2362</v>
      </c>
      <c r="AI121" s="198">
        <f t="shared" si="790"/>
        <v>135776369</v>
      </c>
      <c r="AJ121" s="198">
        <f t="shared" si="791"/>
        <v>3150</v>
      </c>
      <c r="AK121" s="198">
        <f t="shared" si="792"/>
        <v>7412</v>
      </c>
      <c r="AL121" s="198">
        <f t="shared" si="793"/>
        <v>7818251</v>
      </c>
      <c r="AM121" s="198">
        <f t="shared" si="794"/>
        <v>4036</v>
      </c>
      <c r="AN121" s="198">
        <f t="shared" si="795"/>
        <v>9105</v>
      </c>
      <c r="AO121" s="198">
        <f t="shared" si="906"/>
        <v>8438</v>
      </c>
      <c r="AP121" s="198">
        <f t="shared" si="906"/>
        <v>1910</v>
      </c>
      <c r="AQ121" s="198">
        <f t="shared" si="906"/>
        <v>767</v>
      </c>
      <c r="AR121" s="198">
        <f t="shared" si="906"/>
        <v>13</v>
      </c>
      <c r="AS121" s="198">
        <f t="shared" si="906"/>
        <v>2457</v>
      </c>
      <c r="AT121" s="198">
        <f t="shared" si="906"/>
        <v>3304</v>
      </c>
      <c r="AU121" s="198">
        <f t="shared" si="906"/>
        <v>2117</v>
      </c>
      <c r="AV121" s="198">
        <f t="shared" si="906"/>
        <v>89232</v>
      </c>
      <c r="AW121" s="198">
        <f t="shared" si="906"/>
        <v>6099</v>
      </c>
      <c r="AX121" s="198">
        <f t="shared" si="906"/>
        <v>46997</v>
      </c>
      <c r="AY121" s="198">
        <f t="shared" si="907"/>
        <v>142328</v>
      </c>
      <c r="AZ121" s="198">
        <f t="shared" si="907"/>
        <v>20717</v>
      </c>
      <c r="BA121" s="198">
        <f t="shared" si="907"/>
        <v>15964</v>
      </c>
      <c r="BB121" s="198">
        <f t="shared" si="907"/>
        <v>13697</v>
      </c>
      <c r="BC121" s="198">
        <f t="shared" si="907"/>
        <v>10745</v>
      </c>
      <c r="BD121" s="198">
        <f t="shared" si="907"/>
        <v>99603</v>
      </c>
      <c r="BE121" s="198">
        <f t="shared" si="907"/>
        <v>82933</v>
      </c>
      <c r="BF121" s="198">
        <f t="shared" si="907"/>
        <v>73988</v>
      </c>
      <c r="BG121" s="198">
        <f t="shared" si="907"/>
        <v>44909</v>
      </c>
      <c r="BH121" s="198">
        <f t="shared" si="907"/>
        <v>4005</v>
      </c>
      <c r="BI121" s="198">
        <f t="shared" si="907"/>
        <v>1988</v>
      </c>
      <c r="BJ121" s="198">
        <f t="shared" si="907"/>
        <v>0</v>
      </c>
      <c r="BK121" s="198">
        <f t="shared" si="907"/>
        <v>0</v>
      </c>
      <c r="BL121" s="198" t="str">
        <f t="shared" si="798"/>
        <v>-</v>
      </c>
      <c r="BM121" s="198" t="str">
        <f t="shared" si="799"/>
        <v>-</v>
      </c>
      <c r="BN121" s="198">
        <f t="shared" si="800"/>
        <v>0</v>
      </c>
      <c r="BO121" s="198">
        <f t="shared" si="800"/>
        <v>0</v>
      </c>
      <c r="BP121" s="198" t="str">
        <f t="shared" si="801"/>
        <v>-</v>
      </c>
      <c r="BQ121" s="198" t="str">
        <f t="shared" si="802"/>
        <v>-</v>
      </c>
      <c r="BR121" s="198">
        <f t="shared" si="803"/>
        <v>0</v>
      </c>
      <c r="BS121" s="198">
        <f t="shared" si="803"/>
        <v>0</v>
      </c>
      <c r="BT121" s="198" t="str">
        <f t="shared" si="804"/>
        <v>-</v>
      </c>
      <c r="BU121" s="198" t="str">
        <f t="shared" si="805"/>
        <v>-</v>
      </c>
      <c r="BV121" s="198">
        <f t="shared" si="806"/>
        <v>0</v>
      </c>
      <c r="BW121" s="198">
        <f t="shared" si="806"/>
        <v>0</v>
      </c>
      <c r="BX121" s="198" t="str">
        <f t="shared" si="807"/>
        <v>-</v>
      </c>
      <c r="BY121" s="198" t="str">
        <f t="shared" si="808"/>
        <v>-</v>
      </c>
      <c r="BZ121" s="198">
        <f t="shared" si="809"/>
        <v>0</v>
      </c>
      <c r="CA121" s="198">
        <f t="shared" si="809"/>
        <v>0</v>
      </c>
      <c r="CB121" s="198" t="str">
        <f t="shared" si="810"/>
        <v>-</v>
      </c>
      <c r="CC121" s="198" t="str">
        <f t="shared" si="811"/>
        <v>-</v>
      </c>
      <c r="CD121" s="198">
        <f t="shared" si="812"/>
        <v>0</v>
      </c>
      <c r="CE121" s="198">
        <f t="shared" si="812"/>
        <v>0</v>
      </c>
      <c r="CF121" s="198" t="str">
        <f t="shared" si="813"/>
        <v>-</v>
      </c>
      <c r="CG121" s="198" t="str">
        <f t="shared" si="814"/>
        <v>-</v>
      </c>
      <c r="CH121" s="198">
        <f t="shared" si="815"/>
        <v>0</v>
      </c>
      <c r="CI121" s="198">
        <f t="shared" si="815"/>
        <v>0</v>
      </c>
      <c r="CJ121" s="198" t="str">
        <f t="shared" si="816"/>
        <v>-</v>
      </c>
      <c r="CK121" s="198" t="str">
        <f t="shared" si="817"/>
        <v>-</v>
      </c>
      <c r="CL121" s="198">
        <f t="shared" si="818"/>
        <v>0</v>
      </c>
      <c r="CM121" s="198">
        <f t="shared" si="818"/>
        <v>0</v>
      </c>
      <c r="CN121" s="198" t="str">
        <f t="shared" si="819"/>
        <v>-</v>
      </c>
      <c r="CO121" s="198" t="str">
        <f t="shared" si="820"/>
        <v>-</v>
      </c>
      <c r="CP121" s="198">
        <f t="shared" si="821"/>
        <v>0</v>
      </c>
      <c r="CQ121" s="198">
        <f t="shared" si="821"/>
        <v>0</v>
      </c>
      <c r="CR121" s="198" t="str">
        <f t="shared" si="822"/>
        <v>-</v>
      </c>
      <c r="CS121" s="198" t="str">
        <f t="shared" si="823"/>
        <v>-</v>
      </c>
      <c r="CT121" s="198">
        <f t="shared" si="824"/>
        <v>0</v>
      </c>
      <c r="CU121" s="198">
        <f t="shared" si="824"/>
        <v>0</v>
      </c>
      <c r="CV121" s="198" t="str">
        <f t="shared" si="825"/>
        <v>-</v>
      </c>
      <c r="CW121" s="198" t="str">
        <f t="shared" si="826"/>
        <v>-</v>
      </c>
      <c r="CX121" s="198">
        <f t="shared" si="827"/>
        <v>483</v>
      </c>
      <c r="CY121" s="198">
        <f t="shared" si="827"/>
        <v>142506</v>
      </c>
      <c r="CZ121" s="198">
        <f t="shared" si="828"/>
        <v>295</v>
      </c>
      <c r="DA121" s="198">
        <f t="shared" si="829"/>
        <v>513</v>
      </c>
      <c r="DB121" s="198">
        <f t="shared" si="830"/>
        <v>6246</v>
      </c>
      <c r="DC121" s="198">
        <f t="shared" si="830"/>
        <v>204771</v>
      </c>
      <c r="DD121" s="198">
        <f t="shared" si="831"/>
        <v>33</v>
      </c>
      <c r="DE121" s="198">
        <f t="shared" si="832"/>
        <v>64</v>
      </c>
      <c r="DF121" s="198">
        <f t="shared" si="833"/>
        <v>151</v>
      </c>
      <c r="DG121" s="198">
        <f t="shared" si="833"/>
        <v>146183</v>
      </c>
      <c r="DH121" s="198">
        <f t="shared" si="834"/>
        <v>968</v>
      </c>
      <c r="DI121" s="198">
        <f t="shared" si="835"/>
        <v>1965</v>
      </c>
      <c r="DJ121" s="198">
        <f t="shared" si="908"/>
        <v>140</v>
      </c>
      <c r="DK121" s="198">
        <f t="shared" si="908"/>
        <v>248</v>
      </c>
      <c r="DL121" s="198">
        <f t="shared" si="908"/>
        <v>383</v>
      </c>
      <c r="DM121" s="198">
        <f t="shared" si="908"/>
        <v>4057</v>
      </c>
      <c r="DN121" s="198">
        <f t="shared" si="908"/>
        <v>3</v>
      </c>
      <c r="DO121" s="198">
        <f t="shared" si="908"/>
        <v>3342</v>
      </c>
      <c r="DP121" s="198">
        <f t="shared" si="908"/>
        <v>1988595</v>
      </c>
      <c r="DQ121" s="198">
        <f t="shared" si="837"/>
        <v>5192</v>
      </c>
      <c r="DR121" s="198">
        <f t="shared" si="838"/>
        <v>10305</v>
      </c>
      <c r="DS121" s="198">
        <f t="shared" si="839"/>
        <v>20960411</v>
      </c>
      <c r="DT121" s="198">
        <f t="shared" si="840"/>
        <v>5166</v>
      </c>
      <c r="DU121" s="198">
        <f t="shared" si="841"/>
        <v>12677</v>
      </c>
      <c r="DV121" s="198">
        <f t="shared" si="842"/>
        <v>9535</v>
      </c>
      <c r="DW121" s="198">
        <f t="shared" si="843"/>
        <v>3178</v>
      </c>
      <c r="DX121" s="198">
        <f t="shared" si="844"/>
        <v>3611</v>
      </c>
      <c r="DY121" s="198">
        <f t="shared" si="845"/>
        <v>26435612</v>
      </c>
      <c r="DZ121" s="198">
        <f t="shared" si="846"/>
        <v>7910</v>
      </c>
      <c r="EA121" s="198">
        <f t="shared" si="847"/>
        <v>17604</v>
      </c>
      <c r="EB121" s="202"/>
      <c r="EC121" s="198">
        <f t="shared" si="848"/>
        <v>6</v>
      </c>
      <c r="ED121" s="199">
        <f t="shared" ref="ED121" si="920">LEFT($B121,4)+IF(EC121&lt;4,1,0)</f>
        <v>2019</v>
      </c>
      <c r="EE121" s="200">
        <f t="shared" ref="EE121" si="921">DATE(LEFT($B121,4)+IF(EC121&lt;4,1,0),EC121,1)</f>
        <v>43617</v>
      </c>
      <c r="EF121" s="196">
        <f t="shared" si="856"/>
        <v>30</v>
      </c>
      <c r="EG121" s="195"/>
      <c r="EH121" s="198">
        <f t="shared" si="911"/>
        <v>216419</v>
      </c>
      <c r="EI121" s="198">
        <f t="shared" si="911"/>
        <v>928156</v>
      </c>
      <c r="EJ121" s="198">
        <f t="shared" si="911"/>
        <v>1918792</v>
      </c>
      <c r="EK121" s="198">
        <f t="shared" si="911"/>
        <v>7010222</v>
      </c>
      <c r="EL121" s="198">
        <f t="shared" si="911"/>
        <v>8687560</v>
      </c>
      <c r="EM121" s="198">
        <f t="shared" si="911"/>
        <v>11674968</v>
      </c>
      <c r="EN121" s="198">
        <f t="shared" si="911"/>
        <v>184238961</v>
      </c>
      <c r="EO121" s="198">
        <f t="shared" si="911"/>
        <v>319535472</v>
      </c>
      <c r="EP121" s="198">
        <f t="shared" si="911"/>
        <v>17635637</v>
      </c>
      <c r="EQ121" s="198">
        <f t="shared" si="911"/>
        <v>0</v>
      </c>
      <c r="ER121" s="198">
        <f t="shared" si="912"/>
        <v>0</v>
      </c>
      <c r="ES121" s="198">
        <f t="shared" si="912"/>
        <v>0</v>
      </c>
      <c r="ET121" s="198">
        <f t="shared" si="912"/>
        <v>0</v>
      </c>
      <c r="EU121" s="198">
        <f t="shared" si="912"/>
        <v>0</v>
      </c>
      <c r="EV121" s="198">
        <f t="shared" si="912"/>
        <v>0</v>
      </c>
      <c r="EW121" s="198">
        <f t="shared" si="912"/>
        <v>0</v>
      </c>
      <c r="EX121" s="198">
        <f t="shared" si="912"/>
        <v>0</v>
      </c>
      <c r="EY121" s="198">
        <f t="shared" si="912"/>
        <v>0</v>
      </c>
      <c r="EZ121" s="198">
        <f t="shared" si="912"/>
        <v>0</v>
      </c>
      <c r="FA121" s="198">
        <f t="shared" si="912"/>
        <v>296693</v>
      </c>
      <c r="FB121" s="198">
        <f t="shared" si="913"/>
        <v>247605</v>
      </c>
      <c r="FC121" s="198">
        <f t="shared" si="913"/>
        <v>400428</v>
      </c>
      <c r="FD121" s="198">
        <f t="shared" si="913"/>
        <v>3946815</v>
      </c>
      <c r="FE121" s="198">
        <f t="shared" si="913"/>
        <v>51429135</v>
      </c>
      <c r="FF121" s="198">
        <f t="shared" si="913"/>
        <v>10833</v>
      </c>
      <c r="FG121" s="198">
        <f t="shared" si="913"/>
        <v>58834102</v>
      </c>
      <c r="FH121" s="191"/>
      <c r="FI121" s="256"/>
      <c r="FJ121" s="256"/>
      <c r="FK121" s="256"/>
      <c r="FL121" s="256"/>
      <c r="FM121" s="256"/>
    </row>
    <row r="122" spans="1:169" s="257" customFormat="1" x14ac:dyDescent="0.2">
      <c r="A122" s="263" t="str">
        <f t="shared" ref="A122" si="922">B122&amp;C122&amp;D122</f>
        <v>2019-20JULYY60</v>
      </c>
      <c r="B122" s="257" t="str">
        <f t="shared" si="876"/>
        <v>2019-20</v>
      </c>
      <c r="C122" s="257" t="s">
        <v>825</v>
      </c>
      <c r="D122" s="264" t="str">
        <f t="shared" si="857"/>
        <v>Y60</v>
      </c>
      <c r="E122" s="264" t="str">
        <f t="shared" si="857"/>
        <v>Midlands</v>
      </c>
      <c r="F122" s="264" t="str">
        <f t="shared" ref="F122" si="923">D122</f>
        <v>Y60</v>
      </c>
      <c r="H122" s="198">
        <f t="shared" si="775"/>
        <v>211199</v>
      </c>
      <c r="I122" s="198">
        <f t="shared" si="775"/>
        <v>162922</v>
      </c>
      <c r="J122" s="198">
        <f t="shared" si="775"/>
        <v>596868</v>
      </c>
      <c r="K122" s="198">
        <f t="shared" si="776"/>
        <v>4</v>
      </c>
      <c r="L122" s="198">
        <f t="shared" si="777"/>
        <v>1</v>
      </c>
      <c r="M122" s="198">
        <f t="shared" si="778"/>
        <v>8</v>
      </c>
      <c r="N122" s="198">
        <f t="shared" si="779"/>
        <v>14</v>
      </c>
      <c r="O122" s="198">
        <f t="shared" si="780"/>
        <v>44</v>
      </c>
      <c r="P122" s="198" t="s">
        <v>717</v>
      </c>
      <c r="Q122" s="198">
        <f t="shared" si="905"/>
        <v>0</v>
      </c>
      <c r="R122" s="198">
        <f t="shared" si="905"/>
        <v>0</v>
      </c>
      <c r="S122" s="198">
        <f t="shared" si="905"/>
        <v>0</v>
      </c>
      <c r="T122" s="198">
        <f t="shared" si="905"/>
        <v>157269</v>
      </c>
      <c r="U122" s="198">
        <f t="shared" si="905"/>
        <v>11912</v>
      </c>
      <c r="V122" s="198">
        <f t="shared" si="905"/>
        <v>7896</v>
      </c>
      <c r="W122" s="198">
        <f t="shared" si="905"/>
        <v>81902</v>
      </c>
      <c r="X122" s="198">
        <f t="shared" si="905"/>
        <v>43790</v>
      </c>
      <c r="Y122" s="198">
        <f t="shared" si="905"/>
        <v>2006</v>
      </c>
      <c r="Z122" s="198">
        <f t="shared" si="905"/>
        <v>5223689</v>
      </c>
      <c r="AA122" s="198">
        <f t="shared" si="782"/>
        <v>439</v>
      </c>
      <c r="AB122" s="198">
        <f t="shared" si="783"/>
        <v>775</v>
      </c>
      <c r="AC122" s="198">
        <f t="shared" si="784"/>
        <v>6246406</v>
      </c>
      <c r="AD122" s="198">
        <f t="shared" si="785"/>
        <v>791</v>
      </c>
      <c r="AE122" s="198">
        <f t="shared" si="786"/>
        <v>1784</v>
      </c>
      <c r="AF122" s="198">
        <f t="shared" si="787"/>
        <v>107972629</v>
      </c>
      <c r="AG122" s="198">
        <f t="shared" si="788"/>
        <v>1318</v>
      </c>
      <c r="AH122" s="198">
        <f t="shared" si="789"/>
        <v>2639</v>
      </c>
      <c r="AI122" s="198">
        <f t="shared" si="790"/>
        <v>154755453</v>
      </c>
      <c r="AJ122" s="198">
        <f t="shared" si="791"/>
        <v>3534</v>
      </c>
      <c r="AK122" s="198">
        <f t="shared" si="792"/>
        <v>8768</v>
      </c>
      <c r="AL122" s="198">
        <f t="shared" si="793"/>
        <v>9130120</v>
      </c>
      <c r="AM122" s="198">
        <f t="shared" si="794"/>
        <v>4551</v>
      </c>
      <c r="AN122" s="198">
        <f t="shared" si="795"/>
        <v>10934</v>
      </c>
      <c r="AO122" s="198">
        <f t="shared" si="906"/>
        <v>9353</v>
      </c>
      <c r="AP122" s="198">
        <f t="shared" si="906"/>
        <v>2242</v>
      </c>
      <c r="AQ122" s="198">
        <f t="shared" si="906"/>
        <v>656</v>
      </c>
      <c r="AR122" s="198">
        <f t="shared" si="906"/>
        <v>7</v>
      </c>
      <c r="AS122" s="198">
        <f t="shared" si="906"/>
        <v>2751</v>
      </c>
      <c r="AT122" s="198">
        <f t="shared" si="906"/>
        <v>3704</v>
      </c>
      <c r="AU122" s="198">
        <f t="shared" si="906"/>
        <v>2282</v>
      </c>
      <c r="AV122" s="198">
        <f t="shared" si="906"/>
        <v>90641</v>
      </c>
      <c r="AW122" s="198">
        <f t="shared" si="906"/>
        <v>8107</v>
      </c>
      <c r="AX122" s="198">
        <f t="shared" si="906"/>
        <v>49168</v>
      </c>
      <c r="AY122" s="198">
        <f t="shared" si="907"/>
        <v>147916</v>
      </c>
      <c r="AZ122" s="198">
        <f t="shared" si="907"/>
        <v>21698</v>
      </c>
      <c r="BA122" s="198">
        <f t="shared" si="907"/>
        <v>16773</v>
      </c>
      <c r="BB122" s="198">
        <f t="shared" si="907"/>
        <v>14566</v>
      </c>
      <c r="BC122" s="198">
        <f t="shared" si="907"/>
        <v>11421</v>
      </c>
      <c r="BD122" s="198">
        <f t="shared" si="907"/>
        <v>106580</v>
      </c>
      <c r="BE122" s="198">
        <f t="shared" si="907"/>
        <v>87275</v>
      </c>
      <c r="BF122" s="198">
        <f t="shared" si="907"/>
        <v>76488</v>
      </c>
      <c r="BG122" s="198">
        <f t="shared" si="907"/>
        <v>45657</v>
      </c>
      <c r="BH122" s="198">
        <f t="shared" si="907"/>
        <v>4606</v>
      </c>
      <c r="BI122" s="198">
        <f t="shared" si="907"/>
        <v>2036</v>
      </c>
      <c r="BJ122" s="198">
        <f t="shared" si="907"/>
        <v>0</v>
      </c>
      <c r="BK122" s="198">
        <f t="shared" si="907"/>
        <v>0</v>
      </c>
      <c r="BL122" s="198" t="str">
        <f t="shared" si="798"/>
        <v>-</v>
      </c>
      <c r="BM122" s="198" t="str">
        <f t="shared" si="799"/>
        <v>-</v>
      </c>
      <c r="BN122" s="198">
        <f t="shared" si="800"/>
        <v>0</v>
      </c>
      <c r="BO122" s="198">
        <f t="shared" si="800"/>
        <v>0</v>
      </c>
      <c r="BP122" s="198" t="str">
        <f t="shared" si="801"/>
        <v>-</v>
      </c>
      <c r="BQ122" s="198" t="str">
        <f t="shared" si="802"/>
        <v>-</v>
      </c>
      <c r="BR122" s="198">
        <f t="shared" si="803"/>
        <v>0</v>
      </c>
      <c r="BS122" s="198">
        <f t="shared" si="803"/>
        <v>0</v>
      </c>
      <c r="BT122" s="198" t="str">
        <f t="shared" si="804"/>
        <v>-</v>
      </c>
      <c r="BU122" s="198" t="str">
        <f t="shared" si="805"/>
        <v>-</v>
      </c>
      <c r="BV122" s="198">
        <f t="shared" si="806"/>
        <v>0</v>
      </c>
      <c r="BW122" s="198">
        <f t="shared" si="806"/>
        <v>0</v>
      </c>
      <c r="BX122" s="198" t="str">
        <f t="shared" si="807"/>
        <v>-</v>
      </c>
      <c r="BY122" s="198" t="str">
        <f t="shared" si="808"/>
        <v>-</v>
      </c>
      <c r="BZ122" s="198">
        <f t="shared" si="809"/>
        <v>0</v>
      </c>
      <c r="CA122" s="198">
        <f t="shared" si="809"/>
        <v>0</v>
      </c>
      <c r="CB122" s="198" t="str">
        <f t="shared" si="810"/>
        <v>-</v>
      </c>
      <c r="CC122" s="198" t="str">
        <f t="shared" si="811"/>
        <v>-</v>
      </c>
      <c r="CD122" s="198">
        <f t="shared" si="812"/>
        <v>0</v>
      </c>
      <c r="CE122" s="198">
        <f t="shared" si="812"/>
        <v>0</v>
      </c>
      <c r="CF122" s="198" t="str">
        <f t="shared" si="813"/>
        <v>-</v>
      </c>
      <c r="CG122" s="198" t="str">
        <f t="shared" si="814"/>
        <v>-</v>
      </c>
      <c r="CH122" s="198">
        <f t="shared" si="815"/>
        <v>0</v>
      </c>
      <c r="CI122" s="198">
        <f t="shared" si="815"/>
        <v>0</v>
      </c>
      <c r="CJ122" s="198" t="str">
        <f t="shared" si="816"/>
        <v>-</v>
      </c>
      <c r="CK122" s="198" t="str">
        <f t="shared" si="817"/>
        <v>-</v>
      </c>
      <c r="CL122" s="198">
        <f t="shared" si="818"/>
        <v>0</v>
      </c>
      <c r="CM122" s="198">
        <f t="shared" si="818"/>
        <v>0</v>
      </c>
      <c r="CN122" s="198" t="str">
        <f t="shared" si="819"/>
        <v>-</v>
      </c>
      <c r="CO122" s="198" t="str">
        <f t="shared" si="820"/>
        <v>-</v>
      </c>
      <c r="CP122" s="198">
        <f t="shared" si="821"/>
        <v>0</v>
      </c>
      <c r="CQ122" s="198">
        <f t="shared" si="821"/>
        <v>0</v>
      </c>
      <c r="CR122" s="198" t="str">
        <f t="shared" si="822"/>
        <v>-</v>
      </c>
      <c r="CS122" s="198" t="str">
        <f t="shared" si="823"/>
        <v>-</v>
      </c>
      <c r="CT122" s="198">
        <f t="shared" si="824"/>
        <v>0</v>
      </c>
      <c r="CU122" s="198">
        <f t="shared" si="824"/>
        <v>0</v>
      </c>
      <c r="CV122" s="198" t="str">
        <f t="shared" si="825"/>
        <v>-</v>
      </c>
      <c r="CW122" s="198" t="str">
        <f t="shared" si="826"/>
        <v>-</v>
      </c>
      <c r="CX122" s="198">
        <f t="shared" si="827"/>
        <v>497</v>
      </c>
      <c r="CY122" s="198">
        <f t="shared" si="827"/>
        <v>143077</v>
      </c>
      <c r="CZ122" s="198">
        <f t="shared" si="828"/>
        <v>288</v>
      </c>
      <c r="DA122" s="198">
        <f t="shared" si="829"/>
        <v>484</v>
      </c>
      <c r="DB122" s="198">
        <f t="shared" si="830"/>
        <v>6726</v>
      </c>
      <c r="DC122" s="198">
        <f t="shared" si="830"/>
        <v>222747</v>
      </c>
      <c r="DD122" s="198">
        <f t="shared" si="831"/>
        <v>33</v>
      </c>
      <c r="DE122" s="198">
        <f t="shared" si="832"/>
        <v>62</v>
      </c>
      <c r="DF122" s="198">
        <f t="shared" si="833"/>
        <v>165</v>
      </c>
      <c r="DG122" s="198">
        <f t="shared" si="833"/>
        <v>185429</v>
      </c>
      <c r="DH122" s="198">
        <f t="shared" si="834"/>
        <v>1124</v>
      </c>
      <c r="DI122" s="198">
        <f t="shared" si="835"/>
        <v>2511</v>
      </c>
      <c r="DJ122" s="198">
        <f t="shared" si="908"/>
        <v>152</v>
      </c>
      <c r="DK122" s="198">
        <f t="shared" si="908"/>
        <v>236</v>
      </c>
      <c r="DL122" s="198">
        <f t="shared" si="908"/>
        <v>408</v>
      </c>
      <c r="DM122" s="198">
        <f t="shared" si="908"/>
        <v>3874</v>
      </c>
      <c r="DN122" s="198">
        <f t="shared" si="908"/>
        <v>1</v>
      </c>
      <c r="DO122" s="198">
        <f t="shared" si="908"/>
        <v>3788</v>
      </c>
      <c r="DP122" s="198">
        <f t="shared" si="908"/>
        <v>2128448</v>
      </c>
      <c r="DQ122" s="198">
        <f t="shared" si="837"/>
        <v>5217</v>
      </c>
      <c r="DR122" s="198">
        <f t="shared" si="838"/>
        <v>10178</v>
      </c>
      <c r="DS122" s="198">
        <f t="shared" si="839"/>
        <v>21420048</v>
      </c>
      <c r="DT122" s="198">
        <f t="shared" si="840"/>
        <v>5529</v>
      </c>
      <c r="DU122" s="198">
        <f t="shared" si="841"/>
        <v>13728</v>
      </c>
      <c r="DV122" s="198">
        <f t="shared" si="842"/>
        <v>13907</v>
      </c>
      <c r="DW122" s="198">
        <f t="shared" si="843"/>
        <v>13907</v>
      </c>
      <c r="DX122" s="198">
        <f t="shared" si="844"/>
        <v>13907</v>
      </c>
      <c r="DY122" s="198">
        <f t="shared" si="845"/>
        <v>30922014</v>
      </c>
      <c r="DZ122" s="198">
        <f t="shared" si="846"/>
        <v>8163</v>
      </c>
      <c r="EA122" s="198">
        <f t="shared" si="847"/>
        <v>17634</v>
      </c>
      <c r="EB122" s="202"/>
      <c r="EC122" s="198">
        <f t="shared" si="848"/>
        <v>7</v>
      </c>
      <c r="ED122" s="199">
        <f t="shared" ref="ED122" si="924">LEFT($B122,4)+IF(EC122&lt;4,1,0)</f>
        <v>2019</v>
      </c>
      <c r="EE122" s="200">
        <f t="shared" ref="EE122" si="925">DATE(LEFT($B122,4)+IF(EC122&lt;4,1,0),EC122,1)</f>
        <v>43647</v>
      </c>
      <c r="EF122" s="196">
        <f t="shared" si="856"/>
        <v>31</v>
      </c>
      <c r="EG122" s="195"/>
      <c r="EH122" s="198">
        <f t="shared" si="911"/>
        <v>237582</v>
      </c>
      <c r="EI122" s="198">
        <f t="shared" si="911"/>
        <v>1269522</v>
      </c>
      <c r="EJ122" s="198">
        <f t="shared" si="911"/>
        <v>2328666</v>
      </c>
      <c r="EK122" s="198">
        <f t="shared" si="911"/>
        <v>7222976</v>
      </c>
      <c r="EL122" s="198">
        <f t="shared" si="911"/>
        <v>9230766</v>
      </c>
      <c r="EM122" s="198">
        <f t="shared" si="911"/>
        <v>14087864</v>
      </c>
      <c r="EN122" s="198">
        <f t="shared" si="911"/>
        <v>216152509</v>
      </c>
      <c r="EO122" s="198">
        <f t="shared" si="911"/>
        <v>383944160</v>
      </c>
      <c r="EP122" s="198">
        <f t="shared" si="911"/>
        <v>21933270</v>
      </c>
      <c r="EQ122" s="198">
        <f t="shared" si="911"/>
        <v>0</v>
      </c>
      <c r="ER122" s="198">
        <f t="shared" si="912"/>
        <v>0</v>
      </c>
      <c r="ES122" s="198">
        <f t="shared" si="912"/>
        <v>0</v>
      </c>
      <c r="ET122" s="198">
        <f t="shared" si="912"/>
        <v>0</v>
      </c>
      <c r="EU122" s="198">
        <f t="shared" si="912"/>
        <v>0</v>
      </c>
      <c r="EV122" s="198">
        <f t="shared" si="912"/>
        <v>0</v>
      </c>
      <c r="EW122" s="198">
        <f t="shared" si="912"/>
        <v>0</v>
      </c>
      <c r="EX122" s="198">
        <f t="shared" si="912"/>
        <v>0</v>
      </c>
      <c r="EY122" s="198">
        <f t="shared" si="912"/>
        <v>0</v>
      </c>
      <c r="EZ122" s="198">
        <f t="shared" si="912"/>
        <v>0</v>
      </c>
      <c r="FA122" s="198">
        <f t="shared" si="912"/>
        <v>414339</v>
      </c>
      <c r="FB122" s="198">
        <f t="shared" si="913"/>
        <v>240561</v>
      </c>
      <c r="FC122" s="198">
        <f t="shared" si="913"/>
        <v>417795</v>
      </c>
      <c r="FD122" s="198">
        <f t="shared" si="913"/>
        <v>4152624</v>
      </c>
      <c r="FE122" s="198">
        <f t="shared" si="913"/>
        <v>53182678</v>
      </c>
      <c r="FF122" s="198">
        <f t="shared" si="913"/>
        <v>13907</v>
      </c>
      <c r="FG122" s="198">
        <f t="shared" si="913"/>
        <v>66795923</v>
      </c>
      <c r="FH122" s="191"/>
      <c r="FI122" s="256"/>
      <c r="FJ122" s="256"/>
      <c r="FK122" s="256"/>
      <c r="FL122" s="256"/>
      <c r="FM122" s="256"/>
    </row>
    <row r="123" spans="1:169" s="257" customFormat="1" x14ac:dyDescent="0.2">
      <c r="A123" s="263" t="str">
        <f t="shared" ref="A123" si="926">B123&amp;C123&amp;D123</f>
        <v>2019-20AUGUSTY60</v>
      </c>
      <c r="B123" s="257" t="str">
        <f t="shared" si="876"/>
        <v>2019-20</v>
      </c>
      <c r="C123" s="257" t="s">
        <v>649</v>
      </c>
      <c r="D123" s="264" t="str">
        <f t="shared" si="857"/>
        <v>Y60</v>
      </c>
      <c r="E123" s="264" t="str">
        <f t="shared" si="857"/>
        <v>Midlands</v>
      </c>
      <c r="F123" s="264" t="str">
        <f t="shared" ref="F123" si="927">D123</f>
        <v>Y60</v>
      </c>
      <c r="H123" s="198">
        <f t="shared" si="775"/>
        <v>199697</v>
      </c>
      <c r="I123" s="198">
        <f t="shared" si="775"/>
        <v>153798</v>
      </c>
      <c r="J123" s="198">
        <f t="shared" si="775"/>
        <v>551133</v>
      </c>
      <c r="K123" s="198">
        <f t="shared" si="776"/>
        <v>4</v>
      </c>
      <c r="L123" s="198">
        <f t="shared" si="777"/>
        <v>1</v>
      </c>
      <c r="M123" s="198">
        <f t="shared" si="778"/>
        <v>7</v>
      </c>
      <c r="N123" s="198">
        <f t="shared" si="779"/>
        <v>15</v>
      </c>
      <c r="O123" s="198">
        <f t="shared" si="780"/>
        <v>46</v>
      </c>
      <c r="P123" s="198" t="s">
        <v>717</v>
      </c>
      <c r="Q123" s="198">
        <f t="shared" si="905"/>
        <v>0</v>
      </c>
      <c r="R123" s="198">
        <f t="shared" si="905"/>
        <v>0</v>
      </c>
      <c r="S123" s="198">
        <f t="shared" si="905"/>
        <v>0</v>
      </c>
      <c r="T123" s="198">
        <f t="shared" si="905"/>
        <v>153320</v>
      </c>
      <c r="U123" s="198">
        <f t="shared" si="905"/>
        <v>11502</v>
      </c>
      <c r="V123" s="198">
        <f t="shared" si="905"/>
        <v>7520</v>
      </c>
      <c r="W123" s="198">
        <f t="shared" si="905"/>
        <v>79356</v>
      </c>
      <c r="X123" s="198">
        <f t="shared" si="905"/>
        <v>43188</v>
      </c>
      <c r="Y123" s="198">
        <f t="shared" si="905"/>
        <v>2201</v>
      </c>
      <c r="Z123" s="198">
        <f t="shared" si="905"/>
        <v>4891357</v>
      </c>
      <c r="AA123" s="198">
        <f t="shared" si="782"/>
        <v>425</v>
      </c>
      <c r="AB123" s="198">
        <f t="shared" si="783"/>
        <v>755</v>
      </c>
      <c r="AC123" s="198">
        <f t="shared" si="784"/>
        <v>5663437</v>
      </c>
      <c r="AD123" s="198">
        <f t="shared" si="785"/>
        <v>753</v>
      </c>
      <c r="AE123" s="198">
        <f t="shared" si="786"/>
        <v>1631</v>
      </c>
      <c r="AF123" s="198">
        <f t="shared" si="787"/>
        <v>97533831</v>
      </c>
      <c r="AG123" s="198">
        <f t="shared" si="788"/>
        <v>1229</v>
      </c>
      <c r="AH123" s="198">
        <f t="shared" si="789"/>
        <v>2470</v>
      </c>
      <c r="AI123" s="198">
        <f t="shared" si="790"/>
        <v>133021958</v>
      </c>
      <c r="AJ123" s="198">
        <f t="shared" si="791"/>
        <v>3080</v>
      </c>
      <c r="AK123" s="198">
        <f t="shared" si="792"/>
        <v>7261</v>
      </c>
      <c r="AL123" s="198">
        <f t="shared" si="793"/>
        <v>8787108</v>
      </c>
      <c r="AM123" s="198">
        <f t="shared" si="794"/>
        <v>3992</v>
      </c>
      <c r="AN123" s="198">
        <f t="shared" si="795"/>
        <v>9114</v>
      </c>
      <c r="AO123" s="198">
        <f t="shared" si="906"/>
        <v>8709</v>
      </c>
      <c r="AP123" s="198">
        <f t="shared" si="906"/>
        <v>1934</v>
      </c>
      <c r="AQ123" s="198">
        <f t="shared" si="906"/>
        <v>693</v>
      </c>
      <c r="AR123" s="198">
        <f t="shared" si="906"/>
        <v>9</v>
      </c>
      <c r="AS123" s="198">
        <f t="shared" si="906"/>
        <v>2594</v>
      </c>
      <c r="AT123" s="198">
        <f t="shared" si="906"/>
        <v>3488</v>
      </c>
      <c r="AU123" s="198">
        <f t="shared" si="906"/>
        <v>2307</v>
      </c>
      <c r="AV123" s="198">
        <f t="shared" si="906"/>
        <v>87830</v>
      </c>
      <c r="AW123" s="198">
        <f t="shared" si="906"/>
        <v>8709</v>
      </c>
      <c r="AX123" s="198">
        <f t="shared" si="906"/>
        <v>48072</v>
      </c>
      <c r="AY123" s="198">
        <f t="shared" si="907"/>
        <v>144611</v>
      </c>
      <c r="AZ123" s="198">
        <f t="shared" si="907"/>
        <v>21220</v>
      </c>
      <c r="BA123" s="198">
        <f t="shared" si="907"/>
        <v>16452</v>
      </c>
      <c r="BB123" s="198">
        <f t="shared" si="907"/>
        <v>14035</v>
      </c>
      <c r="BC123" s="198">
        <f t="shared" si="907"/>
        <v>11034</v>
      </c>
      <c r="BD123" s="198">
        <f t="shared" si="907"/>
        <v>102506</v>
      </c>
      <c r="BE123" s="198">
        <f t="shared" si="907"/>
        <v>84215</v>
      </c>
      <c r="BF123" s="198">
        <f t="shared" si="907"/>
        <v>73493</v>
      </c>
      <c r="BG123" s="198">
        <f t="shared" si="907"/>
        <v>45051</v>
      </c>
      <c r="BH123" s="198">
        <f t="shared" si="907"/>
        <v>4773</v>
      </c>
      <c r="BI123" s="198">
        <f t="shared" si="907"/>
        <v>2255</v>
      </c>
      <c r="BJ123" s="198">
        <f t="shared" si="907"/>
        <v>0</v>
      </c>
      <c r="BK123" s="198">
        <f t="shared" si="907"/>
        <v>0</v>
      </c>
      <c r="BL123" s="198" t="str">
        <f t="shared" si="798"/>
        <v>-</v>
      </c>
      <c r="BM123" s="198" t="str">
        <f t="shared" si="799"/>
        <v>-</v>
      </c>
      <c r="BN123" s="198">
        <f t="shared" si="800"/>
        <v>0</v>
      </c>
      <c r="BO123" s="198">
        <f t="shared" si="800"/>
        <v>0</v>
      </c>
      <c r="BP123" s="198" t="str">
        <f t="shared" si="801"/>
        <v>-</v>
      </c>
      <c r="BQ123" s="198" t="str">
        <f t="shared" si="802"/>
        <v>-</v>
      </c>
      <c r="BR123" s="198">
        <f t="shared" si="803"/>
        <v>0</v>
      </c>
      <c r="BS123" s="198">
        <f t="shared" si="803"/>
        <v>0</v>
      </c>
      <c r="BT123" s="198" t="str">
        <f t="shared" si="804"/>
        <v>-</v>
      </c>
      <c r="BU123" s="198" t="str">
        <f t="shared" si="805"/>
        <v>-</v>
      </c>
      <c r="BV123" s="198">
        <f t="shared" si="806"/>
        <v>0</v>
      </c>
      <c r="BW123" s="198">
        <f t="shared" si="806"/>
        <v>0</v>
      </c>
      <c r="BX123" s="198" t="str">
        <f t="shared" si="807"/>
        <v>-</v>
      </c>
      <c r="BY123" s="198" t="str">
        <f t="shared" si="808"/>
        <v>-</v>
      </c>
      <c r="BZ123" s="198">
        <f t="shared" si="809"/>
        <v>0</v>
      </c>
      <c r="CA123" s="198">
        <f t="shared" si="809"/>
        <v>0</v>
      </c>
      <c r="CB123" s="198" t="str">
        <f t="shared" si="810"/>
        <v>-</v>
      </c>
      <c r="CC123" s="198" t="str">
        <f t="shared" si="811"/>
        <v>-</v>
      </c>
      <c r="CD123" s="198">
        <f t="shared" si="812"/>
        <v>0</v>
      </c>
      <c r="CE123" s="198">
        <f t="shared" si="812"/>
        <v>0</v>
      </c>
      <c r="CF123" s="198" t="str">
        <f t="shared" si="813"/>
        <v>-</v>
      </c>
      <c r="CG123" s="198" t="str">
        <f t="shared" si="814"/>
        <v>-</v>
      </c>
      <c r="CH123" s="198">
        <f t="shared" si="815"/>
        <v>0</v>
      </c>
      <c r="CI123" s="198">
        <f t="shared" si="815"/>
        <v>0</v>
      </c>
      <c r="CJ123" s="198" t="str">
        <f t="shared" si="816"/>
        <v>-</v>
      </c>
      <c r="CK123" s="198" t="str">
        <f t="shared" si="817"/>
        <v>-</v>
      </c>
      <c r="CL123" s="198">
        <f t="shared" si="818"/>
        <v>0</v>
      </c>
      <c r="CM123" s="198">
        <f t="shared" si="818"/>
        <v>0</v>
      </c>
      <c r="CN123" s="198" t="str">
        <f t="shared" si="819"/>
        <v>-</v>
      </c>
      <c r="CO123" s="198" t="str">
        <f t="shared" si="820"/>
        <v>-</v>
      </c>
      <c r="CP123" s="198">
        <f t="shared" si="821"/>
        <v>0</v>
      </c>
      <c r="CQ123" s="198">
        <f t="shared" si="821"/>
        <v>0</v>
      </c>
      <c r="CR123" s="198" t="str">
        <f t="shared" si="822"/>
        <v>-</v>
      </c>
      <c r="CS123" s="198" t="str">
        <f t="shared" si="823"/>
        <v>-</v>
      </c>
      <c r="CT123" s="198">
        <f t="shared" si="824"/>
        <v>0</v>
      </c>
      <c r="CU123" s="198">
        <f t="shared" si="824"/>
        <v>0</v>
      </c>
      <c r="CV123" s="198" t="str">
        <f t="shared" si="825"/>
        <v>-</v>
      </c>
      <c r="CW123" s="198" t="str">
        <f t="shared" si="826"/>
        <v>-</v>
      </c>
      <c r="CX123" s="198">
        <f t="shared" si="827"/>
        <v>520</v>
      </c>
      <c r="CY123" s="198">
        <f t="shared" si="827"/>
        <v>144294</v>
      </c>
      <c r="CZ123" s="198">
        <f t="shared" si="828"/>
        <v>277</v>
      </c>
      <c r="DA123" s="198">
        <f t="shared" si="829"/>
        <v>479</v>
      </c>
      <c r="DB123" s="198">
        <f t="shared" si="830"/>
        <v>6515</v>
      </c>
      <c r="DC123" s="198">
        <f t="shared" si="830"/>
        <v>209737</v>
      </c>
      <c r="DD123" s="198">
        <f t="shared" si="831"/>
        <v>32</v>
      </c>
      <c r="DE123" s="198">
        <f t="shared" si="832"/>
        <v>61</v>
      </c>
      <c r="DF123" s="198">
        <f t="shared" si="833"/>
        <v>149</v>
      </c>
      <c r="DG123" s="198">
        <f t="shared" si="833"/>
        <v>135301</v>
      </c>
      <c r="DH123" s="198">
        <f t="shared" si="834"/>
        <v>908</v>
      </c>
      <c r="DI123" s="198">
        <f t="shared" si="835"/>
        <v>1665</v>
      </c>
      <c r="DJ123" s="198">
        <f t="shared" si="908"/>
        <v>139</v>
      </c>
      <c r="DK123" s="198">
        <f t="shared" si="908"/>
        <v>240</v>
      </c>
      <c r="DL123" s="198">
        <f t="shared" si="908"/>
        <v>424</v>
      </c>
      <c r="DM123" s="198">
        <f t="shared" si="908"/>
        <v>4100</v>
      </c>
      <c r="DN123" s="198">
        <f t="shared" si="908"/>
        <v>2</v>
      </c>
      <c r="DO123" s="198">
        <f t="shared" si="908"/>
        <v>3598</v>
      </c>
      <c r="DP123" s="198">
        <f t="shared" si="908"/>
        <v>2082849</v>
      </c>
      <c r="DQ123" s="198">
        <f t="shared" si="837"/>
        <v>4912</v>
      </c>
      <c r="DR123" s="198">
        <f t="shared" si="838"/>
        <v>9505</v>
      </c>
      <c r="DS123" s="198">
        <f t="shared" si="839"/>
        <v>18871322</v>
      </c>
      <c r="DT123" s="198">
        <f t="shared" si="840"/>
        <v>4603</v>
      </c>
      <c r="DU123" s="198">
        <f t="shared" si="841"/>
        <v>11416</v>
      </c>
      <c r="DV123" s="198">
        <f t="shared" si="842"/>
        <v>27438</v>
      </c>
      <c r="DW123" s="198">
        <f t="shared" si="843"/>
        <v>13719</v>
      </c>
      <c r="DX123" s="198">
        <f t="shared" si="844"/>
        <v>16045</v>
      </c>
      <c r="DY123" s="198">
        <f t="shared" si="845"/>
        <v>26240822</v>
      </c>
      <c r="DZ123" s="198">
        <f t="shared" si="846"/>
        <v>7293</v>
      </c>
      <c r="EA123" s="198">
        <f t="shared" si="847"/>
        <v>16571</v>
      </c>
      <c r="EB123" s="202"/>
      <c r="EC123" s="198">
        <f t="shared" si="848"/>
        <v>8</v>
      </c>
      <c r="ED123" s="199">
        <f t="shared" ref="ED123" si="928">LEFT($B123,4)+IF(EC123&lt;4,1,0)</f>
        <v>2019</v>
      </c>
      <c r="EE123" s="200">
        <f t="shared" ref="EE123" si="929">DATE(LEFT($B123,4)+IF(EC123&lt;4,1,0),EC123,1)</f>
        <v>43678</v>
      </c>
      <c r="EF123" s="196">
        <f t="shared" si="856"/>
        <v>31</v>
      </c>
      <c r="EG123" s="195"/>
      <c r="EH123" s="198">
        <f t="shared" si="911"/>
        <v>225534</v>
      </c>
      <c r="EI123" s="198">
        <f t="shared" si="911"/>
        <v>1117890</v>
      </c>
      <c r="EJ123" s="198">
        <f t="shared" si="911"/>
        <v>2256432</v>
      </c>
      <c r="EK123" s="198">
        <f t="shared" si="911"/>
        <v>7054602</v>
      </c>
      <c r="EL123" s="198">
        <f t="shared" si="911"/>
        <v>8680970</v>
      </c>
      <c r="EM123" s="198">
        <f t="shared" si="911"/>
        <v>12265434</v>
      </c>
      <c r="EN123" s="198">
        <f t="shared" si="911"/>
        <v>195986392</v>
      </c>
      <c r="EO123" s="198">
        <f t="shared" si="911"/>
        <v>313583720</v>
      </c>
      <c r="EP123" s="198">
        <f t="shared" si="911"/>
        <v>20059068</v>
      </c>
      <c r="EQ123" s="198">
        <f t="shared" si="911"/>
        <v>0</v>
      </c>
      <c r="ER123" s="198">
        <f t="shared" si="912"/>
        <v>0</v>
      </c>
      <c r="ES123" s="198">
        <f t="shared" si="912"/>
        <v>0</v>
      </c>
      <c r="ET123" s="198">
        <f t="shared" si="912"/>
        <v>0</v>
      </c>
      <c r="EU123" s="198">
        <f t="shared" si="912"/>
        <v>0</v>
      </c>
      <c r="EV123" s="198">
        <f t="shared" si="912"/>
        <v>0</v>
      </c>
      <c r="EW123" s="198">
        <f t="shared" si="912"/>
        <v>0</v>
      </c>
      <c r="EX123" s="198">
        <f t="shared" si="912"/>
        <v>0</v>
      </c>
      <c r="EY123" s="198">
        <f t="shared" si="912"/>
        <v>0</v>
      </c>
      <c r="EZ123" s="198">
        <f t="shared" si="912"/>
        <v>0</v>
      </c>
      <c r="FA123" s="198">
        <f t="shared" si="912"/>
        <v>248061</v>
      </c>
      <c r="FB123" s="198">
        <f t="shared" si="913"/>
        <v>248980</v>
      </c>
      <c r="FC123" s="198">
        <f t="shared" si="913"/>
        <v>397859</v>
      </c>
      <c r="FD123" s="198">
        <f t="shared" si="913"/>
        <v>4030120</v>
      </c>
      <c r="FE123" s="198">
        <f t="shared" si="913"/>
        <v>46804120</v>
      </c>
      <c r="FF123" s="198">
        <f t="shared" si="913"/>
        <v>32090</v>
      </c>
      <c r="FG123" s="198">
        <f t="shared" si="913"/>
        <v>59620862</v>
      </c>
      <c r="FH123" s="191"/>
      <c r="FI123" s="256"/>
      <c r="FJ123" s="256"/>
      <c r="FK123" s="256"/>
      <c r="FL123" s="256"/>
      <c r="FM123" s="256"/>
    </row>
    <row r="124" spans="1:169" s="257" customFormat="1" x14ac:dyDescent="0.2">
      <c r="A124" s="263" t="str">
        <f t="shared" ref="A124" si="930">B124&amp;C124&amp;D124</f>
        <v>2019-20SEPTEMBERY60</v>
      </c>
      <c r="B124" s="257" t="str">
        <f t="shared" si="876"/>
        <v>2019-20</v>
      </c>
      <c r="C124" s="257" t="s">
        <v>673</v>
      </c>
      <c r="D124" s="264" t="str">
        <f t="shared" si="857"/>
        <v>Y60</v>
      </c>
      <c r="E124" s="264" t="str">
        <f t="shared" si="857"/>
        <v>Midlands</v>
      </c>
      <c r="F124" s="264" t="str">
        <f t="shared" ref="F124" si="931">D124</f>
        <v>Y60</v>
      </c>
      <c r="H124" s="198">
        <f t="shared" si="775"/>
        <v>198212</v>
      </c>
      <c r="I124" s="198">
        <f t="shared" si="775"/>
        <v>152163</v>
      </c>
      <c r="J124" s="198">
        <f t="shared" si="775"/>
        <v>493220</v>
      </c>
      <c r="K124" s="198">
        <f t="shared" si="776"/>
        <v>3</v>
      </c>
      <c r="L124" s="198">
        <f t="shared" si="777"/>
        <v>1</v>
      </c>
      <c r="M124" s="198">
        <f t="shared" si="778"/>
        <v>6</v>
      </c>
      <c r="N124" s="198">
        <f t="shared" si="779"/>
        <v>13</v>
      </c>
      <c r="O124" s="198">
        <f t="shared" si="780"/>
        <v>45</v>
      </c>
      <c r="P124" s="198" t="s">
        <v>717</v>
      </c>
      <c r="Q124" s="198">
        <f t="shared" si="905"/>
        <v>0</v>
      </c>
      <c r="R124" s="198">
        <f t="shared" si="905"/>
        <v>0</v>
      </c>
      <c r="S124" s="198">
        <f t="shared" si="905"/>
        <v>0</v>
      </c>
      <c r="T124" s="198">
        <f t="shared" si="905"/>
        <v>150570</v>
      </c>
      <c r="U124" s="198">
        <f t="shared" si="905"/>
        <v>11547</v>
      </c>
      <c r="V124" s="198">
        <f t="shared" si="905"/>
        <v>7599</v>
      </c>
      <c r="W124" s="198">
        <f t="shared" si="905"/>
        <v>79851</v>
      </c>
      <c r="X124" s="198">
        <f t="shared" si="905"/>
        <v>40907</v>
      </c>
      <c r="Y124" s="198">
        <f t="shared" si="905"/>
        <v>2040</v>
      </c>
      <c r="Z124" s="198">
        <f t="shared" si="905"/>
        <v>5052024</v>
      </c>
      <c r="AA124" s="198">
        <f t="shared" si="782"/>
        <v>438</v>
      </c>
      <c r="AB124" s="198">
        <f t="shared" si="783"/>
        <v>775</v>
      </c>
      <c r="AC124" s="198">
        <f t="shared" si="784"/>
        <v>5750382</v>
      </c>
      <c r="AD124" s="198">
        <f t="shared" si="785"/>
        <v>757</v>
      </c>
      <c r="AE124" s="198">
        <f t="shared" si="786"/>
        <v>1641</v>
      </c>
      <c r="AF124" s="198">
        <f t="shared" si="787"/>
        <v>96773154</v>
      </c>
      <c r="AG124" s="198">
        <f t="shared" si="788"/>
        <v>1212</v>
      </c>
      <c r="AH124" s="198">
        <f t="shared" si="789"/>
        <v>2394</v>
      </c>
      <c r="AI124" s="198">
        <f t="shared" si="790"/>
        <v>140955265</v>
      </c>
      <c r="AJ124" s="198">
        <f t="shared" si="791"/>
        <v>3446</v>
      </c>
      <c r="AK124" s="198">
        <f t="shared" si="792"/>
        <v>8160</v>
      </c>
      <c r="AL124" s="198">
        <f t="shared" si="793"/>
        <v>9218655</v>
      </c>
      <c r="AM124" s="198">
        <f t="shared" si="794"/>
        <v>4519</v>
      </c>
      <c r="AN124" s="198">
        <f t="shared" si="795"/>
        <v>10541</v>
      </c>
      <c r="AO124" s="198">
        <f t="shared" si="906"/>
        <v>8343</v>
      </c>
      <c r="AP124" s="198">
        <f t="shared" si="906"/>
        <v>1628</v>
      </c>
      <c r="AQ124" s="198">
        <f t="shared" si="906"/>
        <v>508</v>
      </c>
      <c r="AR124" s="198">
        <f t="shared" si="906"/>
        <v>38</v>
      </c>
      <c r="AS124" s="198">
        <f t="shared" si="906"/>
        <v>2534</v>
      </c>
      <c r="AT124" s="198">
        <f t="shared" si="906"/>
        <v>3673</v>
      </c>
      <c r="AU124" s="198">
        <f t="shared" si="906"/>
        <v>2230</v>
      </c>
      <c r="AV124" s="198">
        <f t="shared" si="906"/>
        <v>87193</v>
      </c>
      <c r="AW124" s="198">
        <f t="shared" si="906"/>
        <v>8733</v>
      </c>
      <c r="AX124" s="198">
        <f t="shared" si="906"/>
        <v>46301</v>
      </c>
      <c r="AY124" s="198">
        <f t="shared" si="907"/>
        <v>142227</v>
      </c>
      <c r="AZ124" s="198">
        <f t="shared" si="907"/>
        <v>21358</v>
      </c>
      <c r="BA124" s="198">
        <f t="shared" si="907"/>
        <v>16346</v>
      </c>
      <c r="BB124" s="198">
        <f t="shared" si="907"/>
        <v>14156</v>
      </c>
      <c r="BC124" s="198">
        <f t="shared" si="907"/>
        <v>11000</v>
      </c>
      <c r="BD124" s="198">
        <f t="shared" si="907"/>
        <v>103966</v>
      </c>
      <c r="BE124" s="198">
        <f t="shared" si="907"/>
        <v>84714</v>
      </c>
      <c r="BF124" s="198">
        <f t="shared" si="907"/>
        <v>73603</v>
      </c>
      <c r="BG124" s="198">
        <f t="shared" si="907"/>
        <v>42878</v>
      </c>
      <c r="BH124" s="198">
        <f t="shared" si="907"/>
        <v>4387</v>
      </c>
      <c r="BI124" s="198">
        <f t="shared" si="907"/>
        <v>2088</v>
      </c>
      <c r="BJ124" s="198">
        <f t="shared" si="907"/>
        <v>0</v>
      </c>
      <c r="BK124" s="198">
        <f t="shared" si="907"/>
        <v>0</v>
      </c>
      <c r="BL124" s="198" t="str">
        <f t="shared" si="798"/>
        <v>-</v>
      </c>
      <c r="BM124" s="198" t="str">
        <f t="shared" si="799"/>
        <v>-</v>
      </c>
      <c r="BN124" s="198">
        <f t="shared" si="800"/>
        <v>0</v>
      </c>
      <c r="BO124" s="198">
        <f t="shared" si="800"/>
        <v>0</v>
      </c>
      <c r="BP124" s="198" t="str">
        <f t="shared" si="801"/>
        <v>-</v>
      </c>
      <c r="BQ124" s="198" t="str">
        <f t="shared" si="802"/>
        <v>-</v>
      </c>
      <c r="BR124" s="198">
        <f t="shared" si="803"/>
        <v>0</v>
      </c>
      <c r="BS124" s="198">
        <f t="shared" si="803"/>
        <v>0</v>
      </c>
      <c r="BT124" s="198" t="str">
        <f t="shared" si="804"/>
        <v>-</v>
      </c>
      <c r="BU124" s="198" t="str">
        <f t="shared" si="805"/>
        <v>-</v>
      </c>
      <c r="BV124" s="198">
        <f t="shared" si="806"/>
        <v>0</v>
      </c>
      <c r="BW124" s="198">
        <f t="shared" si="806"/>
        <v>0</v>
      </c>
      <c r="BX124" s="198" t="str">
        <f t="shared" si="807"/>
        <v>-</v>
      </c>
      <c r="BY124" s="198" t="str">
        <f t="shared" si="808"/>
        <v>-</v>
      </c>
      <c r="BZ124" s="198">
        <f t="shared" si="809"/>
        <v>0</v>
      </c>
      <c r="CA124" s="198">
        <f t="shared" si="809"/>
        <v>0</v>
      </c>
      <c r="CB124" s="198" t="str">
        <f t="shared" si="810"/>
        <v>-</v>
      </c>
      <c r="CC124" s="198" t="str">
        <f t="shared" si="811"/>
        <v>-</v>
      </c>
      <c r="CD124" s="198">
        <f t="shared" si="812"/>
        <v>0</v>
      </c>
      <c r="CE124" s="198">
        <f t="shared" si="812"/>
        <v>0</v>
      </c>
      <c r="CF124" s="198" t="str">
        <f t="shared" si="813"/>
        <v>-</v>
      </c>
      <c r="CG124" s="198" t="str">
        <f t="shared" si="814"/>
        <v>-</v>
      </c>
      <c r="CH124" s="198">
        <f t="shared" si="815"/>
        <v>0</v>
      </c>
      <c r="CI124" s="198">
        <f t="shared" si="815"/>
        <v>0</v>
      </c>
      <c r="CJ124" s="198" t="str">
        <f t="shared" si="816"/>
        <v>-</v>
      </c>
      <c r="CK124" s="198" t="str">
        <f t="shared" si="817"/>
        <v>-</v>
      </c>
      <c r="CL124" s="198">
        <f t="shared" si="818"/>
        <v>0</v>
      </c>
      <c r="CM124" s="198">
        <f t="shared" si="818"/>
        <v>0</v>
      </c>
      <c r="CN124" s="198" t="str">
        <f t="shared" si="819"/>
        <v>-</v>
      </c>
      <c r="CO124" s="198" t="str">
        <f t="shared" si="820"/>
        <v>-</v>
      </c>
      <c r="CP124" s="198">
        <f t="shared" si="821"/>
        <v>0</v>
      </c>
      <c r="CQ124" s="198">
        <f t="shared" si="821"/>
        <v>0</v>
      </c>
      <c r="CR124" s="198" t="str">
        <f t="shared" si="822"/>
        <v>-</v>
      </c>
      <c r="CS124" s="198" t="str">
        <f t="shared" si="823"/>
        <v>-</v>
      </c>
      <c r="CT124" s="198">
        <f t="shared" si="824"/>
        <v>0</v>
      </c>
      <c r="CU124" s="198">
        <f t="shared" si="824"/>
        <v>0</v>
      </c>
      <c r="CV124" s="198" t="str">
        <f t="shared" si="825"/>
        <v>-</v>
      </c>
      <c r="CW124" s="198" t="str">
        <f t="shared" si="826"/>
        <v>-</v>
      </c>
      <c r="CX124" s="198">
        <f t="shared" si="827"/>
        <v>480</v>
      </c>
      <c r="CY124" s="198">
        <f t="shared" si="827"/>
        <v>130124</v>
      </c>
      <c r="CZ124" s="198">
        <f t="shared" si="828"/>
        <v>271</v>
      </c>
      <c r="DA124" s="198">
        <f t="shared" si="829"/>
        <v>448</v>
      </c>
      <c r="DB124" s="198">
        <f t="shared" si="830"/>
        <v>6548</v>
      </c>
      <c r="DC124" s="198">
        <f t="shared" si="830"/>
        <v>214966</v>
      </c>
      <c r="DD124" s="198">
        <f t="shared" si="831"/>
        <v>33</v>
      </c>
      <c r="DE124" s="198">
        <f t="shared" si="832"/>
        <v>62</v>
      </c>
      <c r="DF124" s="198">
        <f t="shared" si="833"/>
        <v>158</v>
      </c>
      <c r="DG124" s="198">
        <f t="shared" si="833"/>
        <v>169378</v>
      </c>
      <c r="DH124" s="198">
        <f t="shared" si="834"/>
        <v>1072</v>
      </c>
      <c r="DI124" s="198">
        <f t="shared" si="835"/>
        <v>2395</v>
      </c>
      <c r="DJ124" s="198">
        <f t="shared" si="908"/>
        <v>140</v>
      </c>
      <c r="DK124" s="198">
        <f t="shared" si="908"/>
        <v>219</v>
      </c>
      <c r="DL124" s="198">
        <f t="shared" si="908"/>
        <v>397</v>
      </c>
      <c r="DM124" s="198">
        <f t="shared" si="908"/>
        <v>3805</v>
      </c>
      <c r="DN124" s="198">
        <f t="shared" si="908"/>
        <v>5</v>
      </c>
      <c r="DO124" s="198">
        <f t="shared" si="908"/>
        <v>3456</v>
      </c>
      <c r="DP124" s="198">
        <f t="shared" si="908"/>
        <v>2085367</v>
      </c>
      <c r="DQ124" s="198">
        <f t="shared" si="837"/>
        <v>5253</v>
      </c>
      <c r="DR124" s="198">
        <f t="shared" si="838"/>
        <v>10730</v>
      </c>
      <c r="DS124" s="198">
        <f t="shared" si="839"/>
        <v>20143742</v>
      </c>
      <c r="DT124" s="198">
        <f t="shared" si="840"/>
        <v>5294</v>
      </c>
      <c r="DU124" s="198">
        <f t="shared" si="841"/>
        <v>12773</v>
      </c>
      <c r="DV124" s="198">
        <f t="shared" si="842"/>
        <v>41278</v>
      </c>
      <c r="DW124" s="198">
        <f t="shared" si="843"/>
        <v>8256</v>
      </c>
      <c r="DX124" s="198">
        <f t="shared" si="844"/>
        <v>12596</v>
      </c>
      <c r="DY124" s="198">
        <f t="shared" si="845"/>
        <v>27270264</v>
      </c>
      <c r="DZ124" s="198">
        <f t="shared" si="846"/>
        <v>7891</v>
      </c>
      <c r="EA124" s="198">
        <f t="shared" si="847"/>
        <v>17586</v>
      </c>
      <c r="EB124" s="202"/>
      <c r="EC124" s="198">
        <f t="shared" si="848"/>
        <v>9</v>
      </c>
      <c r="ED124" s="199">
        <f t="shared" ref="ED124" si="932">LEFT($B124,4)+IF(EC124&lt;4,1,0)</f>
        <v>2019</v>
      </c>
      <c r="EE124" s="200">
        <f t="shared" ref="EE124" si="933">DATE(LEFT($B124,4)+IF(EC124&lt;4,1,0),EC124,1)</f>
        <v>43709</v>
      </c>
      <c r="EF124" s="196">
        <f t="shared" si="856"/>
        <v>30</v>
      </c>
      <c r="EG124" s="195"/>
      <c r="EH124" s="198">
        <f t="shared" si="911"/>
        <v>221061</v>
      </c>
      <c r="EI124" s="198">
        <f t="shared" si="911"/>
        <v>872814</v>
      </c>
      <c r="EJ124" s="198">
        <f t="shared" si="911"/>
        <v>1940892</v>
      </c>
      <c r="EK124" s="198">
        <f t="shared" si="911"/>
        <v>6778437</v>
      </c>
      <c r="EL124" s="198">
        <f t="shared" si="911"/>
        <v>8944142</v>
      </c>
      <c r="EM124" s="198">
        <f t="shared" si="911"/>
        <v>12466967</v>
      </c>
      <c r="EN124" s="198">
        <f t="shared" si="911"/>
        <v>191202579</v>
      </c>
      <c r="EO124" s="198">
        <f t="shared" si="911"/>
        <v>333800541</v>
      </c>
      <c r="EP124" s="198">
        <f t="shared" si="911"/>
        <v>21503451</v>
      </c>
      <c r="EQ124" s="198">
        <f t="shared" si="911"/>
        <v>0</v>
      </c>
      <c r="ER124" s="198">
        <f t="shared" si="912"/>
        <v>0</v>
      </c>
      <c r="ES124" s="198">
        <f t="shared" si="912"/>
        <v>0</v>
      </c>
      <c r="ET124" s="198">
        <f t="shared" si="912"/>
        <v>0</v>
      </c>
      <c r="EU124" s="198">
        <f t="shared" si="912"/>
        <v>0</v>
      </c>
      <c r="EV124" s="198">
        <f t="shared" si="912"/>
        <v>0</v>
      </c>
      <c r="EW124" s="198">
        <f t="shared" si="912"/>
        <v>0</v>
      </c>
      <c r="EX124" s="198">
        <f t="shared" si="912"/>
        <v>0</v>
      </c>
      <c r="EY124" s="198">
        <f t="shared" si="912"/>
        <v>0</v>
      </c>
      <c r="EZ124" s="198">
        <f t="shared" si="912"/>
        <v>0</v>
      </c>
      <c r="FA124" s="198">
        <f t="shared" si="912"/>
        <v>378346</v>
      </c>
      <c r="FB124" s="198">
        <f t="shared" si="913"/>
        <v>215244</v>
      </c>
      <c r="FC124" s="198">
        <f t="shared" si="913"/>
        <v>403078</v>
      </c>
      <c r="FD124" s="198">
        <f t="shared" si="913"/>
        <v>4259810</v>
      </c>
      <c r="FE124" s="198">
        <f t="shared" si="913"/>
        <v>48601156</v>
      </c>
      <c r="FF124" s="198">
        <f t="shared" si="913"/>
        <v>62980</v>
      </c>
      <c r="FG124" s="198">
        <f t="shared" si="913"/>
        <v>60777772</v>
      </c>
      <c r="FH124" s="191"/>
      <c r="FI124" s="256"/>
      <c r="FJ124" s="256"/>
      <c r="FK124" s="256"/>
      <c r="FL124" s="256"/>
      <c r="FM124" s="256"/>
    </row>
    <row r="125" spans="1:169" s="257" customFormat="1" x14ac:dyDescent="0.2">
      <c r="A125" s="263" t="str">
        <f t="shared" ref="A125" si="934">B125&amp;C125&amp;D125</f>
        <v>2019-20OCTOBERY60</v>
      </c>
      <c r="B125" s="257" t="str">
        <f t="shared" si="876"/>
        <v>2019-20</v>
      </c>
      <c r="C125" s="257" t="s">
        <v>716</v>
      </c>
      <c r="D125" s="264" t="str">
        <f t="shared" si="857"/>
        <v>Y60</v>
      </c>
      <c r="E125" s="264" t="str">
        <f t="shared" si="857"/>
        <v>Midlands</v>
      </c>
      <c r="F125" s="264" t="str">
        <f t="shared" ref="F125" si="935">D125</f>
        <v>Y60</v>
      </c>
      <c r="H125" s="198">
        <f t="shared" si="775"/>
        <v>213593</v>
      </c>
      <c r="I125" s="198">
        <f t="shared" si="775"/>
        <v>166958</v>
      </c>
      <c r="J125" s="198">
        <f t="shared" si="775"/>
        <v>477921</v>
      </c>
      <c r="K125" s="198">
        <f t="shared" si="776"/>
        <v>3</v>
      </c>
      <c r="L125" s="198">
        <f t="shared" si="777"/>
        <v>1</v>
      </c>
      <c r="M125" s="198">
        <f t="shared" si="778"/>
        <v>5</v>
      </c>
      <c r="N125" s="198">
        <f t="shared" si="779"/>
        <v>11</v>
      </c>
      <c r="O125" s="198">
        <f t="shared" si="780"/>
        <v>41</v>
      </c>
      <c r="P125" s="198" t="s">
        <v>717</v>
      </c>
      <c r="Q125" s="198">
        <f t="shared" si="905"/>
        <v>587</v>
      </c>
      <c r="R125" s="198">
        <f t="shared" si="905"/>
        <v>2315</v>
      </c>
      <c r="S125" s="198">
        <f t="shared" si="905"/>
        <v>75</v>
      </c>
      <c r="T125" s="198">
        <f t="shared" si="905"/>
        <v>159297</v>
      </c>
      <c r="U125" s="198">
        <f t="shared" si="905"/>
        <v>12905</v>
      </c>
      <c r="V125" s="198">
        <f t="shared" si="905"/>
        <v>8701</v>
      </c>
      <c r="W125" s="198">
        <f t="shared" si="905"/>
        <v>85692</v>
      </c>
      <c r="X125" s="198">
        <f t="shared" si="905"/>
        <v>41433</v>
      </c>
      <c r="Y125" s="198">
        <f t="shared" si="905"/>
        <v>1975</v>
      </c>
      <c r="Z125" s="198">
        <f t="shared" si="905"/>
        <v>5736016</v>
      </c>
      <c r="AA125" s="198">
        <f t="shared" si="782"/>
        <v>444</v>
      </c>
      <c r="AB125" s="198">
        <f t="shared" si="783"/>
        <v>791</v>
      </c>
      <c r="AC125" s="198">
        <f t="shared" si="784"/>
        <v>6804921</v>
      </c>
      <c r="AD125" s="198">
        <f t="shared" si="785"/>
        <v>782</v>
      </c>
      <c r="AE125" s="198">
        <f t="shared" si="786"/>
        <v>1726</v>
      </c>
      <c r="AF125" s="198">
        <f t="shared" si="787"/>
        <v>114680757</v>
      </c>
      <c r="AG125" s="198">
        <f t="shared" si="788"/>
        <v>1338</v>
      </c>
      <c r="AH125" s="198">
        <f t="shared" si="789"/>
        <v>2655</v>
      </c>
      <c r="AI125" s="198">
        <f t="shared" si="790"/>
        <v>164472270</v>
      </c>
      <c r="AJ125" s="198">
        <f t="shared" si="791"/>
        <v>3970</v>
      </c>
      <c r="AK125" s="198">
        <f t="shared" si="792"/>
        <v>9315</v>
      </c>
      <c r="AL125" s="198">
        <f t="shared" si="793"/>
        <v>10308994</v>
      </c>
      <c r="AM125" s="198">
        <f t="shared" si="794"/>
        <v>5220</v>
      </c>
      <c r="AN125" s="198">
        <f t="shared" si="795"/>
        <v>12114</v>
      </c>
      <c r="AO125" s="198">
        <f t="shared" si="906"/>
        <v>8744</v>
      </c>
      <c r="AP125" s="198">
        <f t="shared" si="906"/>
        <v>1671</v>
      </c>
      <c r="AQ125" s="198">
        <f t="shared" si="906"/>
        <v>707</v>
      </c>
      <c r="AR125" s="198">
        <f t="shared" si="906"/>
        <v>15</v>
      </c>
      <c r="AS125" s="198">
        <f t="shared" si="906"/>
        <v>2622</v>
      </c>
      <c r="AT125" s="198">
        <f t="shared" si="906"/>
        <v>3744</v>
      </c>
      <c r="AU125" s="198">
        <f t="shared" si="906"/>
        <v>2324</v>
      </c>
      <c r="AV125" s="198">
        <f t="shared" si="906"/>
        <v>92890</v>
      </c>
      <c r="AW125" s="198">
        <f t="shared" si="906"/>
        <v>9235</v>
      </c>
      <c r="AX125" s="198">
        <f t="shared" si="906"/>
        <v>48428</v>
      </c>
      <c r="AY125" s="198">
        <f t="shared" si="907"/>
        <v>150553</v>
      </c>
      <c r="AZ125" s="198">
        <f t="shared" si="907"/>
        <v>23578</v>
      </c>
      <c r="BA125" s="198">
        <f t="shared" si="907"/>
        <v>18106</v>
      </c>
      <c r="BB125" s="198">
        <f t="shared" si="907"/>
        <v>15980</v>
      </c>
      <c r="BC125" s="198">
        <f t="shared" si="907"/>
        <v>12452</v>
      </c>
      <c r="BD125" s="198">
        <f t="shared" si="907"/>
        <v>111262</v>
      </c>
      <c r="BE125" s="198">
        <f t="shared" si="907"/>
        <v>90292</v>
      </c>
      <c r="BF125" s="198">
        <f t="shared" si="907"/>
        <v>76266</v>
      </c>
      <c r="BG125" s="198">
        <f t="shared" si="907"/>
        <v>43585</v>
      </c>
      <c r="BH125" s="198">
        <f t="shared" si="907"/>
        <v>4515</v>
      </c>
      <c r="BI125" s="198">
        <f t="shared" si="907"/>
        <v>2008</v>
      </c>
      <c r="BJ125" s="198">
        <f t="shared" si="907"/>
        <v>136</v>
      </c>
      <c r="BK125" s="198">
        <f t="shared" si="907"/>
        <v>69263</v>
      </c>
      <c r="BL125" s="198">
        <f t="shared" si="798"/>
        <v>509</v>
      </c>
      <c r="BM125" s="198">
        <f t="shared" si="799"/>
        <v>887</v>
      </c>
      <c r="BN125" s="198">
        <f t="shared" si="800"/>
        <v>127</v>
      </c>
      <c r="BO125" s="198">
        <f t="shared" si="800"/>
        <v>52654</v>
      </c>
      <c r="BP125" s="198">
        <f t="shared" si="801"/>
        <v>415</v>
      </c>
      <c r="BQ125" s="198">
        <f t="shared" si="802"/>
        <v>748</v>
      </c>
      <c r="BR125" s="198">
        <f t="shared" si="803"/>
        <v>12642</v>
      </c>
      <c r="BS125" s="198">
        <f t="shared" si="803"/>
        <v>5614099</v>
      </c>
      <c r="BT125" s="198">
        <f t="shared" si="804"/>
        <v>444</v>
      </c>
      <c r="BU125" s="198">
        <f t="shared" si="805"/>
        <v>790</v>
      </c>
      <c r="BV125" s="198">
        <f t="shared" si="806"/>
        <v>6227</v>
      </c>
      <c r="BW125" s="198">
        <f t="shared" si="806"/>
        <v>5691455</v>
      </c>
      <c r="BX125" s="198">
        <f t="shared" si="807"/>
        <v>914</v>
      </c>
      <c r="BY125" s="198">
        <f t="shared" si="808"/>
        <v>1708</v>
      </c>
      <c r="BZ125" s="198">
        <f t="shared" si="809"/>
        <v>1777</v>
      </c>
      <c r="CA125" s="198">
        <f t="shared" si="809"/>
        <v>2116527</v>
      </c>
      <c r="CB125" s="198">
        <f t="shared" si="810"/>
        <v>1191</v>
      </c>
      <c r="CC125" s="198">
        <f t="shared" si="811"/>
        <v>2539</v>
      </c>
      <c r="CD125" s="198">
        <f t="shared" si="812"/>
        <v>77688</v>
      </c>
      <c r="CE125" s="198">
        <f t="shared" si="812"/>
        <v>106872775</v>
      </c>
      <c r="CF125" s="198">
        <f t="shared" si="813"/>
        <v>1376</v>
      </c>
      <c r="CG125" s="198">
        <f t="shared" si="814"/>
        <v>2733</v>
      </c>
      <c r="CH125" s="198">
        <f t="shared" si="815"/>
        <v>3031</v>
      </c>
      <c r="CI125" s="198">
        <f t="shared" si="815"/>
        <v>16830889</v>
      </c>
      <c r="CJ125" s="198">
        <f t="shared" si="816"/>
        <v>5553</v>
      </c>
      <c r="CK125" s="198">
        <f t="shared" si="817"/>
        <v>13481</v>
      </c>
      <c r="CL125" s="198">
        <f t="shared" si="818"/>
        <v>1063</v>
      </c>
      <c r="CM125" s="198">
        <f t="shared" si="818"/>
        <v>5721803</v>
      </c>
      <c r="CN125" s="198">
        <f t="shared" si="819"/>
        <v>5383</v>
      </c>
      <c r="CO125" s="198">
        <f t="shared" si="820"/>
        <v>13249</v>
      </c>
      <c r="CP125" s="198">
        <f t="shared" si="821"/>
        <v>3433</v>
      </c>
      <c r="CQ125" s="198">
        <f t="shared" si="821"/>
        <v>25688842</v>
      </c>
      <c r="CR125" s="198">
        <f t="shared" si="822"/>
        <v>7483</v>
      </c>
      <c r="CS125" s="198">
        <f t="shared" si="823"/>
        <v>16600</v>
      </c>
      <c r="CT125" s="198">
        <f t="shared" si="824"/>
        <v>481</v>
      </c>
      <c r="CU125" s="198">
        <f t="shared" si="824"/>
        <v>4534064</v>
      </c>
      <c r="CV125" s="198">
        <f t="shared" si="825"/>
        <v>9426</v>
      </c>
      <c r="CW125" s="198">
        <f t="shared" si="826"/>
        <v>20538</v>
      </c>
      <c r="CX125" s="198">
        <f t="shared" si="827"/>
        <v>545</v>
      </c>
      <c r="CY125" s="198">
        <f t="shared" si="827"/>
        <v>160005</v>
      </c>
      <c r="CZ125" s="198">
        <f t="shared" si="828"/>
        <v>294</v>
      </c>
      <c r="DA125" s="198">
        <f t="shared" si="829"/>
        <v>492</v>
      </c>
      <c r="DB125" s="198">
        <f t="shared" si="830"/>
        <v>8224</v>
      </c>
      <c r="DC125" s="198">
        <f t="shared" si="830"/>
        <v>282439</v>
      </c>
      <c r="DD125" s="198">
        <f t="shared" si="831"/>
        <v>34</v>
      </c>
      <c r="DE125" s="198">
        <f t="shared" si="832"/>
        <v>62</v>
      </c>
      <c r="DF125" s="198">
        <f t="shared" si="833"/>
        <v>147</v>
      </c>
      <c r="DG125" s="198">
        <f t="shared" si="833"/>
        <v>168684</v>
      </c>
      <c r="DH125" s="198">
        <f t="shared" si="834"/>
        <v>1148</v>
      </c>
      <c r="DI125" s="198">
        <f t="shared" si="835"/>
        <v>1953</v>
      </c>
      <c r="DJ125" s="198">
        <f t="shared" ref="DJ125:DK128" si="936">SUMIFS(DJ$255:DJ$1524,$B$255:$B$1524,$B125,$C$255:$C$1524,$C125,$D$255:$D$1524,$D125)</f>
        <v>133</v>
      </c>
      <c r="DK125" s="198">
        <f t="shared" si="936"/>
        <v>1929</v>
      </c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202"/>
      <c r="EC125" s="198">
        <f t="shared" si="848"/>
        <v>10</v>
      </c>
      <c r="ED125" s="199">
        <f t="shared" ref="ED125" si="937">LEFT($B125,4)+IF(EC125&lt;4,1,0)</f>
        <v>2019</v>
      </c>
      <c r="EE125" s="200">
        <f t="shared" ref="EE125" si="938">DATE(LEFT($B125,4)+IF(EC125&lt;4,1,0),EC125,1)</f>
        <v>43739</v>
      </c>
      <c r="EF125" s="196">
        <f t="shared" si="856"/>
        <v>31</v>
      </c>
      <c r="EG125" s="195"/>
      <c r="EH125" s="198">
        <f t="shared" si="911"/>
        <v>245563</v>
      </c>
      <c r="EI125" s="198">
        <f t="shared" si="911"/>
        <v>775681</v>
      </c>
      <c r="EJ125" s="198">
        <f t="shared" si="911"/>
        <v>1914522</v>
      </c>
      <c r="EK125" s="198">
        <f t="shared" si="911"/>
        <v>6795917</v>
      </c>
      <c r="EL125" s="198">
        <f t="shared" si="911"/>
        <v>10210555</v>
      </c>
      <c r="EM125" s="198">
        <f t="shared" si="911"/>
        <v>15017722</v>
      </c>
      <c r="EN125" s="198">
        <f t="shared" si="911"/>
        <v>227532960</v>
      </c>
      <c r="EO125" s="198">
        <f t="shared" si="911"/>
        <v>385937765</v>
      </c>
      <c r="EP125" s="198">
        <f t="shared" si="911"/>
        <v>23925442</v>
      </c>
      <c r="EQ125" s="198">
        <f t="shared" si="911"/>
        <v>120632</v>
      </c>
      <c r="ER125" s="198">
        <f t="shared" si="912"/>
        <v>94956</v>
      </c>
      <c r="ES125" s="198">
        <f t="shared" si="912"/>
        <v>9990932</v>
      </c>
      <c r="ET125" s="198">
        <f t="shared" si="912"/>
        <v>10636938</v>
      </c>
      <c r="EU125" s="198">
        <f t="shared" si="912"/>
        <v>4512552</v>
      </c>
      <c r="EV125" s="198">
        <f t="shared" si="912"/>
        <v>212313027</v>
      </c>
      <c r="EW125" s="198">
        <f t="shared" si="912"/>
        <v>40860417</v>
      </c>
      <c r="EX125" s="198">
        <f t="shared" si="912"/>
        <v>14084024</v>
      </c>
      <c r="EY125" s="198">
        <f t="shared" si="912"/>
        <v>56988826</v>
      </c>
      <c r="EZ125" s="198">
        <f t="shared" si="912"/>
        <v>9878684</v>
      </c>
      <c r="FA125" s="198">
        <f t="shared" si="912"/>
        <v>287028</v>
      </c>
      <c r="FB125" s="198">
        <f t="shared" si="913"/>
        <v>268115</v>
      </c>
      <c r="FC125" s="198">
        <f t="shared" si="913"/>
        <v>513252</v>
      </c>
      <c r="FD125" s="198">
        <f t="shared" si="913"/>
        <v>0</v>
      </c>
      <c r="FE125" s="198">
        <f t="shared" si="913"/>
        <v>0</v>
      </c>
      <c r="FF125" s="198">
        <f t="shared" si="913"/>
        <v>0</v>
      </c>
      <c r="FG125" s="198">
        <f t="shared" si="913"/>
        <v>0</v>
      </c>
      <c r="FH125" s="191"/>
      <c r="FI125" s="256"/>
      <c r="FJ125" s="256"/>
      <c r="FK125" s="256"/>
      <c r="FL125" s="256"/>
      <c r="FM125" s="256"/>
    </row>
    <row r="126" spans="1:169" s="257" customFormat="1" x14ac:dyDescent="0.2">
      <c r="A126" s="263" t="str">
        <f t="shared" ref="A126" si="939">B126&amp;C126&amp;D126</f>
        <v>2019-20NOVEMBERY60</v>
      </c>
      <c r="B126" s="257" t="str">
        <f t="shared" si="876"/>
        <v>2019-20</v>
      </c>
      <c r="C126" s="257" t="s">
        <v>722</v>
      </c>
      <c r="D126" s="264" t="str">
        <f t="shared" si="857"/>
        <v>Y60</v>
      </c>
      <c r="E126" s="264" t="str">
        <f t="shared" si="857"/>
        <v>Midlands</v>
      </c>
      <c r="F126" s="264" t="str">
        <f t="shared" ref="F126" si="940">D126</f>
        <v>Y60</v>
      </c>
      <c r="H126" s="198">
        <f t="shared" si="775"/>
        <v>217128</v>
      </c>
      <c r="I126" s="198">
        <f t="shared" si="775"/>
        <v>169084</v>
      </c>
      <c r="J126" s="198">
        <f t="shared" si="775"/>
        <v>673568</v>
      </c>
      <c r="K126" s="198">
        <f t="shared" si="776"/>
        <v>4</v>
      </c>
      <c r="L126" s="198">
        <f t="shared" si="777"/>
        <v>1</v>
      </c>
      <c r="M126" s="198">
        <f t="shared" si="778"/>
        <v>8</v>
      </c>
      <c r="N126" s="198">
        <f t="shared" si="779"/>
        <v>20</v>
      </c>
      <c r="O126" s="198">
        <f t="shared" si="780"/>
        <v>54</v>
      </c>
      <c r="P126" s="198" t="s">
        <v>717</v>
      </c>
      <c r="Q126" s="198">
        <f t="shared" si="905"/>
        <v>713</v>
      </c>
      <c r="R126" s="198">
        <f t="shared" si="905"/>
        <v>2168</v>
      </c>
      <c r="S126" s="198">
        <f t="shared" si="905"/>
        <v>46</v>
      </c>
      <c r="T126" s="198">
        <f t="shared" si="905"/>
        <v>160226</v>
      </c>
      <c r="U126" s="198">
        <f t="shared" si="905"/>
        <v>13839</v>
      </c>
      <c r="V126" s="198">
        <f t="shared" si="905"/>
        <v>9181</v>
      </c>
      <c r="W126" s="198">
        <f t="shared" si="905"/>
        <v>87780</v>
      </c>
      <c r="X126" s="198">
        <f t="shared" si="905"/>
        <v>39521</v>
      </c>
      <c r="Y126" s="198">
        <f t="shared" si="905"/>
        <v>1788</v>
      </c>
      <c r="Z126" s="198">
        <f t="shared" si="905"/>
        <v>6322059</v>
      </c>
      <c r="AA126" s="198">
        <f t="shared" si="782"/>
        <v>457</v>
      </c>
      <c r="AB126" s="198">
        <f t="shared" si="783"/>
        <v>812</v>
      </c>
      <c r="AC126" s="198">
        <f t="shared" si="784"/>
        <v>7254869</v>
      </c>
      <c r="AD126" s="198">
        <f t="shared" si="785"/>
        <v>790</v>
      </c>
      <c r="AE126" s="198">
        <f t="shared" si="786"/>
        <v>1689</v>
      </c>
      <c r="AF126" s="198">
        <f t="shared" si="787"/>
        <v>127626791</v>
      </c>
      <c r="AG126" s="198">
        <f t="shared" si="788"/>
        <v>1454</v>
      </c>
      <c r="AH126" s="198">
        <f t="shared" si="789"/>
        <v>2932</v>
      </c>
      <c r="AI126" s="198">
        <f t="shared" si="790"/>
        <v>171627923</v>
      </c>
      <c r="AJ126" s="198">
        <f t="shared" si="791"/>
        <v>4343</v>
      </c>
      <c r="AK126" s="198">
        <f t="shared" si="792"/>
        <v>10178</v>
      </c>
      <c r="AL126" s="198">
        <f t="shared" si="793"/>
        <v>9792669</v>
      </c>
      <c r="AM126" s="198">
        <f t="shared" si="794"/>
        <v>5477</v>
      </c>
      <c r="AN126" s="198">
        <f t="shared" si="795"/>
        <v>12728</v>
      </c>
      <c r="AO126" s="198">
        <f t="shared" si="906"/>
        <v>9042</v>
      </c>
      <c r="AP126" s="198">
        <f t="shared" si="906"/>
        <v>1971</v>
      </c>
      <c r="AQ126" s="198">
        <f t="shared" si="906"/>
        <v>728</v>
      </c>
      <c r="AR126" s="198">
        <f t="shared" si="906"/>
        <v>15</v>
      </c>
      <c r="AS126" s="198">
        <f t="shared" si="906"/>
        <v>2681</v>
      </c>
      <c r="AT126" s="198">
        <f t="shared" si="906"/>
        <v>3662</v>
      </c>
      <c r="AU126" s="198">
        <f t="shared" si="906"/>
        <v>2245</v>
      </c>
      <c r="AV126" s="198">
        <f t="shared" si="906"/>
        <v>93325</v>
      </c>
      <c r="AW126" s="198">
        <f t="shared" si="906"/>
        <v>9019</v>
      </c>
      <c r="AX126" s="198">
        <f t="shared" si="906"/>
        <v>48840</v>
      </c>
      <c r="AY126" s="198">
        <f t="shared" si="907"/>
        <v>151184</v>
      </c>
      <c r="AZ126" s="198">
        <f t="shared" si="907"/>
        <v>25233</v>
      </c>
      <c r="BA126" s="198">
        <f t="shared" si="907"/>
        <v>19204</v>
      </c>
      <c r="BB126" s="198">
        <f t="shared" si="907"/>
        <v>16765</v>
      </c>
      <c r="BC126" s="198">
        <f t="shared" si="907"/>
        <v>12942</v>
      </c>
      <c r="BD126" s="198">
        <f t="shared" si="907"/>
        <v>114617</v>
      </c>
      <c r="BE126" s="198">
        <f t="shared" si="907"/>
        <v>92399</v>
      </c>
      <c r="BF126" s="198">
        <f t="shared" si="907"/>
        <v>74700</v>
      </c>
      <c r="BG126" s="198">
        <f t="shared" si="907"/>
        <v>41661</v>
      </c>
      <c r="BH126" s="198">
        <f t="shared" si="907"/>
        <v>3884</v>
      </c>
      <c r="BI126" s="198">
        <f t="shared" si="907"/>
        <v>1798</v>
      </c>
      <c r="BJ126" s="198">
        <f t="shared" si="907"/>
        <v>163</v>
      </c>
      <c r="BK126" s="198">
        <f t="shared" si="907"/>
        <v>79070</v>
      </c>
      <c r="BL126" s="198">
        <f t="shared" si="798"/>
        <v>485</v>
      </c>
      <c r="BM126" s="198">
        <f t="shared" si="799"/>
        <v>766</v>
      </c>
      <c r="BN126" s="198">
        <f t="shared" si="800"/>
        <v>109</v>
      </c>
      <c r="BO126" s="198">
        <f t="shared" si="800"/>
        <v>50948</v>
      </c>
      <c r="BP126" s="198">
        <f t="shared" si="801"/>
        <v>467</v>
      </c>
      <c r="BQ126" s="198">
        <f t="shared" si="802"/>
        <v>822</v>
      </c>
      <c r="BR126" s="198">
        <f t="shared" si="803"/>
        <v>13567</v>
      </c>
      <c r="BS126" s="198">
        <f t="shared" si="803"/>
        <v>6192041</v>
      </c>
      <c r="BT126" s="198">
        <f t="shared" si="804"/>
        <v>456</v>
      </c>
      <c r="BU126" s="198">
        <f t="shared" si="805"/>
        <v>812</v>
      </c>
      <c r="BV126" s="198">
        <f t="shared" si="806"/>
        <v>6450</v>
      </c>
      <c r="BW126" s="198">
        <f t="shared" si="806"/>
        <v>6227782</v>
      </c>
      <c r="BX126" s="198">
        <f t="shared" si="807"/>
        <v>966</v>
      </c>
      <c r="BY126" s="198">
        <f t="shared" si="808"/>
        <v>1799</v>
      </c>
      <c r="BZ126" s="198">
        <f t="shared" si="809"/>
        <v>1764</v>
      </c>
      <c r="CA126" s="198">
        <f t="shared" si="809"/>
        <v>2359761</v>
      </c>
      <c r="CB126" s="198">
        <f t="shared" si="810"/>
        <v>1338</v>
      </c>
      <c r="CC126" s="198">
        <f t="shared" si="811"/>
        <v>2991</v>
      </c>
      <c r="CD126" s="198">
        <f t="shared" si="812"/>
        <v>79566</v>
      </c>
      <c r="CE126" s="198">
        <f t="shared" si="812"/>
        <v>119039248</v>
      </c>
      <c r="CF126" s="198">
        <f t="shared" si="813"/>
        <v>1496</v>
      </c>
      <c r="CG126" s="198">
        <f t="shared" si="814"/>
        <v>3020</v>
      </c>
      <c r="CH126" s="198">
        <f t="shared" si="815"/>
        <v>3070</v>
      </c>
      <c r="CI126" s="198">
        <f t="shared" si="815"/>
        <v>17852686</v>
      </c>
      <c r="CJ126" s="198">
        <f t="shared" si="816"/>
        <v>5815</v>
      </c>
      <c r="CK126" s="198">
        <f t="shared" si="817"/>
        <v>13483</v>
      </c>
      <c r="CL126" s="198">
        <f t="shared" si="818"/>
        <v>994</v>
      </c>
      <c r="CM126" s="198">
        <f t="shared" si="818"/>
        <v>6026576</v>
      </c>
      <c r="CN126" s="198">
        <f t="shared" si="819"/>
        <v>6063</v>
      </c>
      <c r="CO126" s="198">
        <f t="shared" si="820"/>
        <v>15279</v>
      </c>
      <c r="CP126" s="198">
        <f t="shared" si="821"/>
        <v>3293</v>
      </c>
      <c r="CQ126" s="198">
        <f t="shared" si="821"/>
        <v>25527523</v>
      </c>
      <c r="CR126" s="198">
        <f t="shared" si="822"/>
        <v>7752</v>
      </c>
      <c r="CS126" s="198">
        <f t="shared" si="823"/>
        <v>16430</v>
      </c>
      <c r="CT126" s="198">
        <f t="shared" si="824"/>
        <v>393</v>
      </c>
      <c r="CU126" s="198">
        <f t="shared" si="824"/>
        <v>3324043</v>
      </c>
      <c r="CV126" s="198">
        <f t="shared" si="825"/>
        <v>8458</v>
      </c>
      <c r="CW126" s="198">
        <f t="shared" si="826"/>
        <v>19503</v>
      </c>
      <c r="CX126" s="198">
        <f t="shared" si="827"/>
        <v>563</v>
      </c>
      <c r="CY126" s="198">
        <f t="shared" si="827"/>
        <v>151824</v>
      </c>
      <c r="CZ126" s="198">
        <f t="shared" si="828"/>
        <v>270</v>
      </c>
      <c r="DA126" s="198">
        <f t="shared" si="829"/>
        <v>472</v>
      </c>
      <c r="DB126" s="198">
        <f t="shared" si="830"/>
        <v>8361</v>
      </c>
      <c r="DC126" s="198">
        <f t="shared" si="830"/>
        <v>289056</v>
      </c>
      <c r="DD126" s="198">
        <f t="shared" si="831"/>
        <v>35</v>
      </c>
      <c r="DE126" s="198">
        <f t="shared" si="832"/>
        <v>65</v>
      </c>
      <c r="DF126" s="198">
        <f t="shared" si="833"/>
        <v>130</v>
      </c>
      <c r="DG126" s="198">
        <f t="shared" si="833"/>
        <v>142363</v>
      </c>
      <c r="DH126" s="198">
        <f t="shared" si="834"/>
        <v>1095</v>
      </c>
      <c r="DI126" s="198">
        <f t="shared" si="835"/>
        <v>2134</v>
      </c>
      <c r="DJ126" s="198">
        <f t="shared" si="936"/>
        <v>116</v>
      </c>
      <c r="DK126" s="198">
        <f t="shared" si="936"/>
        <v>1876</v>
      </c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202"/>
      <c r="EC126" s="198">
        <f t="shared" ref="EC126" si="941">MONTH(1&amp;C126)</f>
        <v>11</v>
      </c>
      <c r="ED126" s="199">
        <f t="shared" ref="ED126" si="942">LEFT($B126,4)+IF(EC126&lt;4,1,0)</f>
        <v>2019</v>
      </c>
      <c r="EE126" s="200">
        <f t="shared" ref="EE126" si="943">DATE(LEFT($B126,4)+IF(EC126&lt;4,1,0),EC126,1)</f>
        <v>43770</v>
      </c>
      <c r="EF126" s="196">
        <f t="shared" ref="EF126" si="944">DAY(DATE(LEFT($B126,4)+IF(EC126&lt;4,1,0),$EC126+1,1)-1)</f>
        <v>30</v>
      </c>
      <c r="EG126" s="195"/>
      <c r="EH126" s="198">
        <f t="shared" si="911"/>
        <v>249246</v>
      </c>
      <c r="EI126" s="198">
        <f t="shared" si="911"/>
        <v>1307550</v>
      </c>
      <c r="EJ126" s="198">
        <f t="shared" si="911"/>
        <v>3416720</v>
      </c>
      <c r="EK126" s="198">
        <f t="shared" si="911"/>
        <v>9158138</v>
      </c>
      <c r="EL126" s="198">
        <f t="shared" si="911"/>
        <v>11236949</v>
      </c>
      <c r="EM126" s="198">
        <f t="shared" si="911"/>
        <v>15505987</v>
      </c>
      <c r="EN126" s="198">
        <f t="shared" si="911"/>
        <v>257350942</v>
      </c>
      <c r="EO126" s="198">
        <f t="shared" si="911"/>
        <v>402239572</v>
      </c>
      <c r="EP126" s="198">
        <f t="shared" si="911"/>
        <v>22757604</v>
      </c>
      <c r="EQ126" s="198">
        <f t="shared" si="911"/>
        <v>124858</v>
      </c>
      <c r="ER126" s="198">
        <f t="shared" si="912"/>
        <v>89562</v>
      </c>
      <c r="ES126" s="198">
        <f t="shared" si="912"/>
        <v>11016110</v>
      </c>
      <c r="ET126" s="198">
        <f t="shared" si="912"/>
        <v>11606466</v>
      </c>
      <c r="EU126" s="198">
        <f t="shared" si="912"/>
        <v>5275256</v>
      </c>
      <c r="EV126" s="198">
        <f t="shared" si="912"/>
        <v>240303915</v>
      </c>
      <c r="EW126" s="198">
        <f t="shared" si="912"/>
        <v>41394122</v>
      </c>
      <c r="EX126" s="198">
        <f t="shared" si="912"/>
        <v>15186960</v>
      </c>
      <c r="EY126" s="198">
        <f t="shared" si="912"/>
        <v>54103828</v>
      </c>
      <c r="EZ126" s="198">
        <f t="shared" si="912"/>
        <v>7664616</v>
      </c>
      <c r="FA126" s="198">
        <f t="shared" si="912"/>
        <v>277460</v>
      </c>
      <c r="FB126" s="198">
        <f t="shared" si="913"/>
        <v>265974</v>
      </c>
      <c r="FC126" s="198">
        <f t="shared" si="913"/>
        <v>546519</v>
      </c>
      <c r="FD126" s="198">
        <f t="shared" si="913"/>
        <v>0</v>
      </c>
      <c r="FE126" s="198">
        <f t="shared" si="913"/>
        <v>0</v>
      </c>
      <c r="FF126" s="198">
        <f t="shared" si="913"/>
        <v>0</v>
      </c>
      <c r="FG126" s="198">
        <f t="shared" si="913"/>
        <v>0</v>
      </c>
      <c r="FH126" s="191"/>
      <c r="FI126" s="256"/>
      <c r="FJ126" s="256"/>
      <c r="FK126" s="256"/>
      <c r="FL126" s="256"/>
      <c r="FM126" s="256"/>
    </row>
    <row r="127" spans="1:169" s="257" customFormat="1" x14ac:dyDescent="0.2">
      <c r="A127" s="263" t="str">
        <f t="shared" ref="A127" si="945">B127&amp;C127&amp;D127</f>
        <v>2019-20DECEMBERY60</v>
      </c>
      <c r="B127" s="257" t="str">
        <f t="shared" si="876"/>
        <v>2019-20</v>
      </c>
      <c r="C127" s="257" t="s">
        <v>730</v>
      </c>
      <c r="D127" s="264" t="str">
        <f t="shared" si="857"/>
        <v>Y60</v>
      </c>
      <c r="E127" s="264" t="str">
        <f t="shared" si="857"/>
        <v>Midlands</v>
      </c>
      <c r="F127" s="264" t="str">
        <f t="shared" ref="F127" si="946">D127</f>
        <v>Y60</v>
      </c>
      <c r="H127" s="198">
        <f t="shared" si="775"/>
        <v>234769</v>
      </c>
      <c r="I127" s="198">
        <f t="shared" si="775"/>
        <v>181047</v>
      </c>
      <c r="J127" s="198">
        <f t="shared" si="775"/>
        <v>800604</v>
      </c>
      <c r="K127" s="198">
        <f t="shared" ref="K127" si="947">IFERROR(ROUND(J127/I127,$H$1),"-")</f>
        <v>4</v>
      </c>
      <c r="L127" s="198">
        <f t="shared" ref="L127" si="948">IFERROR(ROUND(EH127/I127,$H$1),"-")</f>
        <v>1</v>
      </c>
      <c r="M127" s="198">
        <f t="shared" ref="M127" si="949">IFERROR(ROUND(EI127/I127,$H$1),"-")</f>
        <v>9</v>
      </c>
      <c r="N127" s="198">
        <f t="shared" ref="N127" si="950">IFERROR(ROUND(EJ127/I127,$H$1),"-")</f>
        <v>23</v>
      </c>
      <c r="O127" s="198">
        <f t="shared" ref="O127" si="951">IFERROR(ROUND(EK127/I127,$H$1),"-")</f>
        <v>57</v>
      </c>
      <c r="P127" s="198" t="s">
        <v>717</v>
      </c>
      <c r="Q127" s="198">
        <f t="shared" si="905"/>
        <v>986</v>
      </c>
      <c r="R127" s="198">
        <f t="shared" si="905"/>
        <v>2191</v>
      </c>
      <c r="S127" s="198">
        <f t="shared" si="905"/>
        <v>56</v>
      </c>
      <c r="T127" s="198">
        <f t="shared" si="905"/>
        <v>171454</v>
      </c>
      <c r="U127" s="198">
        <f t="shared" si="905"/>
        <v>15422</v>
      </c>
      <c r="V127" s="198">
        <f t="shared" si="905"/>
        <v>10219</v>
      </c>
      <c r="W127" s="198">
        <f t="shared" si="905"/>
        <v>95283</v>
      </c>
      <c r="X127" s="198">
        <f t="shared" si="905"/>
        <v>39134</v>
      </c>
      <c r="Y127" s="198">
        <f t="shared" si="905"/>
        <v>2350</v>
      </c>
      <c r="Z127" s="198">
        <f t="shared" si="905"/>
        <v>7085909</v>
      </c>
      <c r="AA127" s="198">
        <f t="shared" ref="AA127" si="952">IFERROR(ROUND(Z127/U127,$H$1),"-")</f>
        <v>459</v>
      </c>
      <c r="AB127" s="198">
        <f t="shared" ref="AB127" si="953">IFERROR(ROUND(EL127/U127,$H$1),"-")</f>
        <v>812</v>
      </c>
      <c r="AC127" s="198">
        <f t="shared" si="784"/>
        <v>7930577</v>
      </c>
      <c r="AD127" s="198">
        <f t="shared" ref="AD127" si="954">IFERROR(ROUND(AC127/V127,$H$1),"-")</f>
        <v>776</v>
      </c>
      <c r="AE127" s="198">
        <f t="shared" ref="AE127" si="955">IFERROR(ROUND(EM127/V127,$H$1),"-")</f>
        <v>1629</v>
      </c>
      <c r="AF127" s="198">
        <f t="shared" si="787"/>
        <v>154433963</v>
      </c>
      <c r="AG127" s="198">
        <f t="shared" ref="AG127" si="956">IFERROR(ROUND(AF127/W127,$H$1),"-")</f>
        <v>1621</v>
      </c>
      <c r="AH127" s="198">
        <f t="shared" ref="AH127" si="957">IFERROR(ROUND(EN127/W127,$H$1),"-")</f>
        <v>3290</v>
      </c>
      <c r="AI127" s="198">
        <f t="shared" si="790"/>
        <v>179237495</v>
      </c>
      <c r="AJ127" s="198">
        <f t="shared" ref="AJ127" si="958">IFERROR(ROUND(AI127/X127,$H$1),"-")</f>
        <v>4580</v>
      </c>
      <c r="AK127" s="198">
        <f t="shared" ref="AK127" si="959">IFERROR(ROUND(EO127/X127,$H$1),"-")</f>
        <v>11000</v>
      </c>
      <c r="AL127" s="198">
        <f t="shared" si="793"/>
        <v>12948396</v>
      </c>
      <c r="AM127" s="198">
        <f t="shared" ref="AM127" si="960">IFERROR(ROUND(AL127/Y127,$H$1),"-")</f>
        <v>5510</v>
      </c>
      <c r="AN127" s="198">
        <f t="shared" ref="AN127" si="961">IFERROR(ROUND(EP127/Y127,$H$1),"-")</f>
        <v>13095</v>
      </c>
      <c r="AO127" s="198">
        <f t="shared" si="906"/>
        <v>11036</v>
      </c>
      <c r="AP127" s="198">
        <f t="shared" si="906"/>
        <v>2143</v>
      </c>
      <c r="AQ127" s="198">
        <f t="shared" si="906"/>
        <v>947</v>
      </c>
      <c r="AR127" s="198">
        <f t="shared" si="906"/>
        <v>30</v>
      </c>
      <c r="AS127" s="198">
        <f t="shared" si="906"/>
        <v>3497</v>
      </c>
      <c r="AT127" s="198">
        <f t="shared" si="906"/>
        <v>4449</v>
      </c>
      <c r="AU127" s="198">
        <f t="shared" si="906"/>
        <v>2517</v>
      </c>
      <c r="AV127" s="198">
        <f t="shared" si="906"/>
        <v>98037</v>
      </c>
      <c r="AW127" s="198">
        <f t="shared" si="906"/>
        <v>9442</v>
      </c>
      <c r="AX127" s="198">
        <f t="shared" si="906"/>
        <v>52939</v>
      </c>
      <c r="AY127" s="198">
        <f t="shared" si="907"/>
        <v>160418</v>
      </c>
      <c r="AZ127" s="198">
        <f t="shared" si="907"/>
        <v>28174</v>
      </c>
      <c r="BA127" s="198">
        <f t="shared" si="907"/>
        <v>21267</v>
      </c>
      <c r="BB127" s="198">
        <f t="shared" si="907"/>
        <v>18767</v>
      </c>
      <c r="BC127" s="198">
        <f t="shared" si="907"/>
        <v>14298</v>
      </c>
      <c r="BD127" s="198">
        <f t="shared" si="907"/>
        <v>125032</v>
      </c>
      <c r="BE127" s="198">
        <f t="shared" si="907"/>
        <v>100090</v>
      </c>
      <c r="BF127" s="198">
        <f t="shared" si="907"/>
        <v>74157</v>
      </c>
      <c r="BG127" s="198">
        <f t="shared" si="907"/>
        <v>41361</v>
      </c>
      <c r="BH127" s="198">
        <f t="shared" si="907"/>
        <v>4654</v>
      </c>
      <c r="BI127" s="198">
        <f t="shared" si="907"/>
        <v>2362</v>
      </c>
      <c r="BJ127" s="198">
        <f t="shared" si="907"/>
        <v>128</v>
      </c>
      <c r="BK127" s="198">
        <f t="shared" si="907"/>
        <v>65744</v>
      </c>
      <c r="BL127" s="198">
        <f t="shared" ref="BL127" si="962">IFERROR(ROUND(BK127/BJ127,$H$1),"-")</f>
        <v>514</v>
      </c>
      <c r="BM127" s="198">
        <f t="shared" ref="BM127" si="963">IFERROR(ROUND(EQ127/BJ127,$H$1),"-")</f>
        <v>847</v>
      </c>
      <c r="BN127" s="198">
        <f t="shared" si="800"/>
        <v>115</v>
      </c>
      <c r="BO127" s="198">
        <f t="shared" si="800"/>
        <v>51590</v>
      </c>
      <c r="BP127" s="198">
        <f t="shared" ref="BP127" si="964">IFERROR(ROUND(BO127/BN127,$H$1),"-")</f>
        <v>449</v>
      </c>
      <c r="BQ127" s="198">
        <f t="shared" ref="BQ127" si="965">IFERROR(ROUND(ER127/BN127,$H$1),"-")</f>
        <v>868</v>
      </c>
      <c r="BR127" s="198">
        <f t="shared" si="803"/>
        <v>15179</v>
      </c>
      <c r="BS127" s="198">
        <f t="shared" si="803"/>
        <v>6968575</v>
      </c>
      <c r="BT127" s="198">
        <f t="shared" ref="BT127" si="966">IFERROR(ROUND(BS127/BR127,$H$1),"-")</f>
        <v>459</v>
      </c>
      <c r="BU127" s="198">
        <f t="shared" ref="BU127" si="967">IFERROR(ROUND(ES127/BR127,$H$1),"-")</f>
        <v>812</v>
      </c>
      <c r="BV127" s="198">
        <f t="shared" si="806"/>
        <v>6906</v>
      </c>
      <c r="BW127" s="198">
        <f t="shared" si="806"/>
        <v>6958060</v>
      </c>
      <c r="BX127" s="198">
        <f t="shared" ref="BX127" si="968">IFERROR(ROUND(BW127/BV127,$H$1),"-")</f>
        <v>1008</v>
      </c>
      <c r="BY127" s="198">
        <f t="shared" ref="BY127" si="969">IFERROR(ROUND(ET127/BV127,$H$1),"-")</f>
        <v>1932</v>
      </c>
      <c r="BZ127" s="198">
        <f t="shared" si="809"/>
        <v>1960</v>
      </c>
      <c r="CA127" s="198">
        <f t="shared" si="809"/>
        <v>2841843</v>
      </c>
      <c r="CB127" s="198">
        <f t="shared" ref="CB127" si="970">IFERROR(ROUND(CA127/BZ127,$H$1),"-")</f>
        <v>1450</v>
      </c>
      <c r="CC127" s="198">
        <f t="shared" ref="CC127" si="971">IFERROR(ROUND(EU127/BZ127,$H$1),"-")</f>
        <v>3105</v>
      </c>
      <c r="CD127" s="198">
        <f t="shared" si="812"/>
        <v>86417</v>
      </c>
      <c r="CE127" s="198">
        <f t="shared" si="812"/>
        <v>144634060</v>
      </c>
      <c r="CF127" s="198">
        <f t="shared" ref="CF127" si="972">IFERROR(ROUND(CE127/CD127,$H$1),"-")</f>
        <v>1674</v>
      </c>
      <c r="CG127" s="198">
        <f t="shared" ref="CG127" si="973">IFERROR(ROUND(EV127/CD127,$H$1),"-")</f>
        <v>3401</v>
      </c>
      <c r="CH127" s="198">
        <f t="shared" si="815"/>
        <v>3010</v>
      </c>
      <c r="CI127" s="198">
        <f t="shared" si="815"/>
        <v>18583205</v>
      </c>
      <c r="CJ127" s="198">
        <f t="shared" ref="CJ127" si="974">IFERROR(ROUND(CI127/CH127,$H$1),"-")</f>
        <v>6174</v>
      </c>
      <c r="CK127" s="198">
        <f t="shared" ref="CK127" si="975">IFERROR(ROUND(EW127/CH127,$H$1),"-")</f>
        <v>14001</v>
      </c>
      <c r="CL127" s="198">
        <f t="shared" si="818"/>
        <v>927</v>
      </c>
      <c r="CM127" s="198">
        <f t="shared" si="818"/>
        <v>5914582</v>
      </c>
      <c r="CN127" s="198">
        <f t="shared" ref="CN127" si="976">IFERROR(ROUND(CM127/CL127,$H$1),"-")</f>
        <v>6380</v>
      </c>
      <c r="CO127" s="198">
        <f t="shared" ref="CO127" si="977">IFERROR(ROUND(EX127/CL127,$H$1),"-")</f>
        <v>15139</v>
      </c>
      <c r="CP127" s="198">
        <f t="shared" si="821"/>
        <v>2906</v>
      </c>
      <c r="CQ127" s="198">
        <f t="shared" si="821"/>
        <v>22534034</v>
      </c>
      <c r="CR127" s="198">
        <f t="shared" ref="CR127" si="978">IFERROR(ROUND(CQ127/CP127,$H$1),"-")</f>
        <v>7754</v>
      </c>
      <c r="CS127" s="198">
        <f t="shared" ref="CS127" si="979">IFERROR(ROUND(EY127/CP127,$H$1),"-")</f>
        <v>16580</v>
      </c>
      <c r="CT127" s="198">
        <f t="shared" si="824"/>
        <v>416</v>
      </c>
      <c r="CU127" s="198">
        <f t="shared" si="824"/>
        <v>4012219</v>
      </c>
      <c r="CV127" s="198">
        <f t="shared" ref="CV127" si="980">IFERROR(ROUND(CU127/CT127,$H$1),"-")</f>
        <v>9645</v>
      </c>
      <c r="CW127" s="198">
        <f t="shared" ref="CW127" si="981">IFERROR(ROUND(EZ127/CT127,$H$1),"-")</f>
        <v>23120</v>
      </c>
      <c r="CX127" s="198">
        <f t="shared" si="827"/>
        <v>661</v>
      </c>
      <c r="CY127" s="198">
        <f t="shared" si="827"/>
        <v>187541</v>
      </c>
      <c r="CZ127" s="198">
        <f t="shared" ref="CZ127" si="982">IFERROR(ROUND(CY127/CX127,$H$1),"-")</f>
        <v>284</v>
      </c>
      <c r="DA127" s="198">
        <f t="shared" ref="DA127" si="983">IFERROR(ROUND(FB127/CX127,$H$1),"-")</f>
        <v>493</v>
      </c>
      <c r="DB127" s="198">
        <f t="shared" si="830"/>
        <v>8665</v>
      </c>
      <c r="DC127" s="198">
        <f t="shared" si="830"/>
        <v>297255</v>
      </c>
      <c r="DD127" s="198">
        <f t="shared" ref="DD127" si="984">IFERROR(ROUND(DC127/DB127,$H$1),"-")</f>
        <v>34</v>
      </c>
      <c r="DE127" s="198">
        <f t="shared" ref="DE127" si="985">IFERROR(ROUND(FC127/DB127,$H$1),"-")</f>
        <v>67</v>
      </c>
      <c r="DF127" s="198">
        <f t="shared" si="833"/>
        <v>167</v>
      </c>
      <c r="DG127" s="198">
        <f t="shared" si="833"/>
        <v>202728</v>
      </c>
      <c r="DH127" s="198">
        <f t="shared" ref="DH127" si="986">IFERROR(ROUND(DG127/DF127,$H$1),"-")</f>
        <v>1214</v>
      </c>
      <c r="DI127" s="198">
        <f t="shared" ref="DI127" si="987">IFERROR(ROUND(FA127/DF127,$H$1),"-")</f>
        <v>2148</v>
      </c>
      <c r="DJ127" s="198">
        <f t="shared" si="936"/>
        <v>149</v>
      </c>
      <c r="DK127" s="198">
        <f t="shared" si="936"/>
        <v>1859</v>
      </c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202"/>
      <c r="EC127" s="198">
        <f t="shared" ref="EC127" si="988">MONTH(1&amp;C127)</f>
        <v>12</v>
      </c>
      <c r="ED127" s="199">
        <f t="shared" ref="ED127" si="989">LEFT($B127,4)+IF(EC127&lt;4,1,0)</f>
        <v>2019</v>
      </c>
      <c r="EE127" s="200">
        <f t="shared" ref="EE127" si="990">DATE(LEFT($B127,4)+IF(EC127&lt;4,1,0),EC127,1)</f>
        <v>43800</v>
      </c>
      <c r="EF127" s="196">
        <f t="shared" ref="EF127" si="991">DAY(DATE(LEFT($B127,4)+IF(EC127&lt;4,1,0),$EC127+1,1)-1)</f>
        <v>31</v>
      </c>
      <c r="EG127" s="195"/>
      <c r="EH127" s="198">
        <f t="shared" si="911"/>
        <v>266958</v>
      </c>
      <c r="EI127" s="198">
        <f t="shared" si="911"/>
        <v>1580412</v>
      </c>
      <c r="EJ127" s="198">
        <f t="shared" si="911"/>
        <v>4105845</v>
      </c>
      <c r="EK127" s="198">
        <f t="shared" si="911"/>
        <v>10301229</v>
      </c>
      <c r="EL127" s="198">
        <f t="shared" si="911"/>
        <v>12526150</v>
      </c>
      <c r="EM127" s="198">
        <f t="shared" si="911"/>
        <v>16643555</v>
      </c>
      <c r="EN127" s="198">
        <f t="shared" si="911"/>
        <v>313508437</v>
      </c>
      <c r="EO127" s="198">
        <f t="shared" si="911"/>
        <v>430479605</v>
      </c>
      <c r="EP127" s="198">
        <f t="shared" si="911"/>
        <v>30772572</v>
      </c>
      <c r="EQ127" s="198">
        <f t="shared" si="911"/>
        <v>108416</v>
      </c>
      <c r="ER127" s="198">
        <f t="shared" si="912"/>
        <v>99797</v>
      </c>
      <c r="ES127" s="198">
        <f t="shared" si="912"/>
        <v>12324240</v>
      </c>
      <c r="ET127" s="198">
        <f t="shared" si="912"/>
        <v>13341954</v>
      </c>
      <c r="EU127" s="198">
        <f t="shared" si="912"/>
        <v>6085100</v>
      </c>
      <c r="EV127" s="198">
        <f t="shared" si="912"/>
        <v>293870474</v>
      </c>
      <c r="EW127" s="198">
        <f t="shared" si="912"/>
        <v>42141737</v>
      </c>
      <c r="EX127" s="198">
        <f t="shared" si="912"/>
        <v>14033570</v>
      </c>
      <c r="EY127" s="198">
        <f t="shared" si="912"/>
        <v>48182420</v>
      </c>
      <c r="EZ127" s="198">
        <f t="shared" si="912"/>
        <v>9618050</v>
      </c>
      <c r="FA127" s="198">
        <f t="shared" si="912"/>
        <v>358751</v>
      </c>
      <c r="FB127" s="198">
        <f t="shared" si="913"/>
        <v>325760</v>
      </c>
      <c r="FC127" s="198">
        <f t="shared" si="913"/>
        <v>577031</v>
      </c>
      <c r="FD127" s="198">
        <f t="shared" si="913"/>
        <v>0</v>
      </c>
      <c r="FE127" s="198">
        <f t="shared" si="913"/>
        <v>0</v>
      </c>
      <c r="FF127" s="198">
        <f t="shared" si="913"/>
        <v>0</v>
      </c>
      <c r="FG127" s="198">
        <f t="shared" si="913"/>
        <v>0</v>
      </c>
      <c r="FH127" s="191"/>
      <c r="FI127" s="256"/>
      <c r="FJ127" s="256"/>
      <c r="FK127" s="256"/>
      <c r="FL127" s="256"/>
      <c r="FM127" s="256"/>
    </row>
    <row r="128" spans="1:169" s="257" customFormat="1" x14ac:dyDescent="0.2">
      <c r="A128" s="263" t="str">
        <f t="shared" ref="A128" si="992">B128&amp;C128&amp;D128</f>
        <v>2019-20JANUARYY60</v>
      </c>
      <c r="B128" s="257" t="str">
        <f t="shared" si="876"/>
        <v>2019-20</v>
      </c>
      <c r="C128" s="257" t="s">
        <v>767</v>
      </c>
      <c r="D128" s="264" t="str">
        <f t="shared" si="857"/>
        <v>Y60</v>
      </c>
      <c r="E128" s="264" t="str">
        <f t="shared" si="857"/>
        <v>Midlands</v>
      </c>
      <c r="F128" s="264" t="str">
        <f t="shared" ref="F128" si="993">D128</f>
        <v>Y60</v>
      </c>
      <c r="H128" s="198">
        <f t="shared" si="775"/>
        <v>199402</v>
      </c>
      <c r="I128" s="198">
        <f t="shared" si="775"/>
        <v>154317</v>
      </c>
      <c r="J128" s="198">
        <f t="shared" si="775"/>
        <v>448404</v>
      </c>
      <c r="K128" s="198">
        <f t="shared" ref="K128" si="994">IFERROR(ROUND(J128/I128,$H$1),"-")</f>
        <v>3</v>
      </c>
      <c r="L128" s="198">
        <f t="shared" ref="L128" si="995">IFERROR(ROUND(EH128/I128,$H$1),"-")</f>
        <v>1</v>
      </c>
      <c r="M128" s="198">
        <f t="shared" ref="M128" si="996">IFERROR(ROUND(EI128/I128,$H$1),"-")</f>
        <v>3</v>
      </c>
      <c r="N128" s="198">
        <f t="shared" ref="N128" si="997">IFERROR(ROUND(EJ128/I128,$H$1),"-")</f>
        <v>8</v>
      </c>
      <c r="O128" s="198">
        <f t="shared" ref="O128" si="998">IFERROR(ROUND(EK128/I128,$H$1),"-")</f>
        <v>44</v>
      </c>
      <c r="P128" s="198" t="s">
        <v>717</v>
      </c>
      <c r="Q128" s="198">
        <f t="shared" si="905"/>
        <v>775</v>
      </c>
      <c r="R128" s="198">
        <f t="shared" si="905"/>
        <v>2355</v>
      </c>
      <c r="S128" s="198">
        <f t="shared" si="905"/>
        <v>1306</v>
      </c>
      <c r="T128" s="198">
        <f t="shared" si="905"/>
        <v>160446</v>
      </c>
      <c r="U128" s="198">
        <f t="shared" si="905"/>
        <v>12928</v>
      </c>
      <c r="V128" s="198">
        <f t="shared" si="905"/>
        <v>8335</v>
      </c>
      <c r="W128" s="198">
        <f t="shared" si="905"/>
        <v>84747</v>
      </c>
      <c r="X128" s="198">
        <f t="shared" si="905"/>
        <v>40611</v>
      </c>
      <c r="Y128" s="198">
        <f t="shared" si="905"/>
        <v>2305</v>
      </c>
      <c r="Z128" s="198">
        <f t="shared" si="905"/>
        <v>5639492</v>
      </c>
      <c r="AA128" s="198">
        <f t="shared" ref="AA128" si="999">IFERROR(ROUND(Z128/U128,$H$1),"-")</f>
        <v>436</v>
      </c>
      <c r="AB128" s="198">
        <f t="shared" ref="AB128" si="1000">IFERROR(ROUND(EL128/U128,$H$1),"-")</f>
        <v>775</v>
      </c>
      <c r="AC128" s="198">
        <f t="shared" si="784"/>
        <v>6199842</v>
      </c>
      <c r="AD128" s="198">
        <f t="shared" ref="AD128" si="1001">IFERROR(ROUND(AC128/V128,$H$1),"-")</f>
        <v>744</v>
      </c>
      <c r="AE128" s="198">
        <f t="shared" ref="AE128" si="1002">IFERROR(ROUND(EM128/V128,$H$1),"-")</f>
        <v>1565</v>
      </c>
      <c r="AF128" s="198">
        <f t="shared" si="787"/>
        <v>97824958</v>
      </c>
      <c r="AG128" s="198">
        <f t="shared" ref="AG128" si="1003">IFERROR(ROUND(AF128/W128,$H$1),"-")</f>
        <v>1154</v>
      </c>
      <c r="AH128" s="198">
        <f t="shared" ref="AH128" si="1004">IFERROR(ROUND(EN128/W128,$H$1),"-")</f>
        <v>2271</v>
      </c>
      <c r="AI128" s="198">
        <f t="shared" si="790"/>
        <v>101915694</v>
      </c>
      <c r="AJ128" s="198">
        <f t="shared" ref="AJ128" si="1005">IFERROR(ROUND(AI128/X128,$H$1),"-")</f>
        <v>2510</v>
      </c>
      <c r="AK128" s="198">
        <f t="shared" ref="AK128" si="1006">IFERROR(ROUND(EO128/X128,$H$1),"-")</f>
        <v>5777</v>
      </c>
      <c r="AL128" s="198">
        <f t="shared" si="793"/>
        <v>8444916</v>
      </c>
      <c r="AM128" s="198">
        <f t="shared" ref="AM128" si="1007">IFERROR(ROUND(AL128/Y128,$H$1),"-")</f>
        <v>3664</v>
      </c>
      <c r="AN128" s="198">
        <f t="shared" ref="AN128" si="1008">IFERROR(ROUND(EP128/Y128,$H$1),"-")</f>
        <v>8239</v>
      </c>
      <c r="AO128" s="198">
        <f t="shared" si="906"/>
        <v>8940</v>
      </c>
      <c r="AP128" s="198">
        <f t="shared" si="906"/>
        <v>1209</v>
      </c>
      <c r="AQ128" s="198">
        <f t="shared" si="906"/>
        <v>541</v>
      </c>
      <c r="AR128" s="198">
        <f t="shared" si="906"/>
        <v>8</v>
      </c>
      <c r="AS128" s="198">
        <f t="shared" si="906"/>
        <v>3603</v>
      </c>
      <c r="AT128" s="198">
        <f t="shared" si="906"/>
        <v>3587</v>
      </c>
      <c r="AU128" s="198">
        <f t="shared" si="906"/>
        <v>2623</v>
      </c>
      <c r="AV128" s="198">
        <f t="shared" si="906"/>
        <v>93287</v>
      </c>
      <c r="AW128" s="198">
        <f t="shared" si="906"/>
        <v>8934</v>
      </c>
      <c r="AX128" s="198">
        <f t="shared" si="906"/>
        <v>49285</v>
      </c>
      <c r="AY128" s="198">
        <f t="shared" si="907"/>
        <v>151506</v>
      </c>
      <c r="AZ128" s="198">
        <f t="shared" si="907"/>
        <v>23968</v>
      </c>
      <c r="BA128" s="198">
        <f t="shared" si="907"/>
        <v>18110</v>
      </c>
      <c r="BB128" s="198">
        <f t="shared" si="907"/>
        <v>15401</v>
      </c>
      <c r="BC128" s="198">
        <f t="shared" si="907"/>
        <v>11879</v>
      </c>
      <c r="BD128" s="198">
        <f t="shared" si="907"/>
        <v>108258</v>
      </c>
      <c r="BE128" s="198">
        <f t="shared" si="907"/>
        <v>88800</v>
      </c>
      <c r="BF128" s="198">
        <f t="shared" si="907"/>
        <v>70744</v>
      </c>
      <c r="BG128" s="198">
        <f t="shared" si="907"/>
        <v>42504</v>
      </c>
      <c r="BH128" s="198">
        <f t="shared" si="907"/>
        <v>4983</v>
      </c>
      <c r="BI128" s="198">
        <f t="shared" si="907"/>
        <v>2336</v>
      </c>
      <c r="BJ128" s="198">
        <f t="shared" si="907"/>
        <v>116</v>
      </c>
      <c r="BK128" s="198">
        <f t="shared" si="907"/>
        <v>60092</v>
      </c>
      <c r="BL128" s="198">
        <f t="shared" ref="BL128" si="1009">IFERROR(ROUND(BK128/BJ128,$H$1),"-")</f>
        <v>518</v>
      </c>
      <c r="BM128" s="198">
        <f t="shared" ref="BM128" si="1010">IFERROR(ROUND(EQ128/BJ128,$H$1),"-")</f>
        <v>971</v>
      </c>
      <c r="BN128" s="198">
        <f t="shared" si="800"/>
        <v>86</v>
      </c>
      <c r="BO128" s="198">
        <f t="shared" si="800"/>
        <v>37211</v>
      </c>
      <c r="BP128" s="198">
        <f t="shared" ref="BP128" si="1011">IFERROR(ROUND(BO128/BN128,$H$1),"-")</f>
        <v>433</v>
      </c>
      <c r="BQ128" s="198">
        <f t="shared" ref="BQ128" si="1012">IFERROR(ROUND(ER128/BN128,$H$1),"-")</f>
        <v>895</v>
      </c>
      <c r="BR128" s="198">
        <f t="shared" si="803"/>
        <v>12726</v>
      </c>
      <c r="BS128" s="198">
        <f t="shared" si="803"/>
        <v>5542189</v>
      </c>
      <c r="BT128" s="198">
        <f t="shared" ref="BT128" si="1013">IFERROR(ROUND(BS128/BR128,$H$1),"-")</f>
        <v>436</v>
      </c>
      <c r="BU128" s="198">
        <f t="shared" ref="BU128" si="1014">IFERROR(ROUND(ES128/BR128,$H$1),"-")</f>
        <v>774</v>
      </c>
      <c r="BV128" s="198">
        <f t="shared" si="806"/>
        <v>6540</v>
      </c>
      <c r="BW128" s="198">
        <f t="shared" si="806"/>
        <v>5520126</v>
      </c>
      <c r="BX128" s="198">
        <f t="shared" ref="BX128" si="1015">IFERROR(ROUND(BW128/BV128,$H$1),"-")</f>
        <v>844</v>
      </c>
      <c r="BY128" s="198">
        <f t="shared" ref="BY128" si="1016">IFERROR(ROUND(ET128/BV128,$H$1),"-")</f>
        <v>1569</v>
      </c>
      <c r="BZ128" s="198">
        <f t="shared" si="809"/>
        <v>1864</v>
      </c>
      <c r="CA128" s="198">
        <f t="shared" si="809"/>
        <v>1981392</v>
      </c>
      <c r="CB128" s="198">
        <f t="shared" ref="CB128" si="1017">IFERROR(ROUND(CA128/BZ128,$H$1),"-")</f>
        <v>1063</v>
      </c>
      <c r="CC128" s="198">
        <f t="shared" ref="CC128" si="1018">IFERROR(ROUND(EU128/BZ128,$H$1),"-")</f>
        <v>2296</v>
      </c>
      <c r="CD128" s="198">
        <f t="shared" si="812"/>
        <v>76343</v>
      </c>
      <c r="CE128" s="198">
        <f t="shared" si="812"/>
        <v>90323440</v>
      </c>
      <c r="CF128" s="198">
        <f t="shared" ref="CF128" si="1019">IFERROR(ROUND(CE128/CD128,$H$1),"-")</f>
        <v>1183</v>
      </c>
      <c r="CG128" s="198">
        <f t="shared" ref="CG128" si="1020">IFERROR(ROUND(EV128/CD128,$H$1),"-")</f>
        <v>2330</v>
      </c>
      <c r="CH128" s="198">
        <f t="shared" si="815"/>
        <v>3474</v>
      </c>
      <c r="CI128" s="198">
        <f t="shared" si="815"/>
        <v>11694126</v>
      </c>
      <c r="CJ128" s="198">
        <f t="shared" ref="CJ128" si="1021">IFERROR(ROUND(CI128/CH128,$H$1),"-")</f>
        <v>3366</v>
      </c>
      <c r="CK128" s="198">
        <f t="shared" ref="CK128" si="1022">IFERROR(ROUND(EW128/CH128,$H$1),"-")</f>
        <v>7913</v>
      </c>
      <c r="CL128" s="198">
        <f t="shared" si="818"/>
        <v>1036</v>
      </c>
      <c r="CM128" s="198">
        <f t="shared" si="818"/>
        <v>3815450</v>
      </c>
      <c r="CN128" s="198">
        <f t="shared" ref="CN128" si="1023">IFERROR(ROUND(CM128/CL128,$H$1),"-")</f>
        <v>3683</v>
      </c>
      <c r="CO128" s="198">
        <f t="shared" ref="CO128" si="1024">IFERROR(ROUND(EX128/CL128,$H$1),"-")</f>
        <v>9106</v>
      </c>
      <c r="CP128" s="198">
        <f t="shared" si="821"/>
        <v>4039</v>
      </c>
      <c r="CQ128" s="198">
        <f t="shared" si="821"/>
        <v>23371924</v>
      </c>
      <c r="CR128" s="198">
        <f t="shared" ref="CR128" si="1025">IFERROR(ROUND(CQ128/CP128,$H$1),"-")</f>
        <v>5787</v>
      </c>
      <c r="CS128" s="198">
        <f t="shared" ref="CS128" si="1026">IFERROR(ROUND(EY128/CP128,$H$1),"-")</f>
        <v>12955</v>
      </c>
      <c r="CT128" s="198">
        <f t="shared" si="824"/>
        <v>454</v>
      </c>
      <c r="CU128" s="198">
        <f t="shared" si="824"/>
        <v>2426206</v>
      </c>
      <c r="CV128" s="198">
        <f t="shared" ref="CV128" si="1027">IFERROR(ROUND(CU128/CT128,$H$1),"-")</f>
        <v>5344</v>
      </c>
      <c r="CW128" s="198">
        <f t="shared" ref="CW128" si="1028">IFERROR(ROUND(EZ128/CT128,$H$1),"-")</f>
        <v>13064</v>
      </c>
      <c r="CX128" s="198">
        <f t="shared" si="827"/>
        <v>540</v>
      </c>
      <c r="CY128" s="198">
        <f t="shared" si="827"/>
        <v>155306</v>
      </c>
      <c r="CZ128" s="198">
        <f t="shared" ref="CZ128" si="1029">IFERROR(ROUND(CY128/CX128,$H$1),"-")</f>
        <v>288</v>
      </c>
      <c r="DA128" s="198">
        <f t="shared" ref="DA128" si="1030">IFERROR(ROUND(FB128/CX128,$H$1),"-")</f>
        <v>492</v>
      </c>
      <c r="DB128" s="198">
        <f t="shared" si="830"/>
        <v>7390</v>
      </c>
      <c r="DC128" s="198">
        <f t="shared" si="830"/>
        <v>238354</v>
      </c>
      <c r="DD128" s="198">
        <f t="shared" ref="DD128" si="1031">IFERROR(ROUND(DC128/DB128,$H$1),"-")</f>
        <v>32</v>
      </c>
      <c r="DE128" s="198">
        <f t="shared" ref="DE128" si="1032">IFERROR(ROUND(FC128/DB128,$H$1),"-")</f>
        <v>62</v>
      </c>
      <c r="DF128" s="198">
        <f t="shared" si="833"/>
        <v>164</v>
      </c>
      <c r="DG128" s="198">
        <f t="shared" si="833"/>
        <v>187193</v>
      </c>
      <c r="DH128" s="198">
        <f t="shared" ref="DH128" si="1033">IFERROR(ROUND(DG128/DF128,$H$1),"-")</f>
        <v>1141</v>
      </c>
      <c r="DI128" s="198">
        <f t="shared" ref="DI128" si="1034">IFERROR(ROUND(FA128/DF128,$H$1),"-")</f>
        <v>1998</v>
      </c>
      <c r="DJ128" s="198">
        <f t="shared" si="936"/>
        <v>145</v>
      </c>
      <c r="DK128" s="198">
        <f t="shared" si="936"/>
        <v>2562</v>
      </c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202"/>
      <c r="EC128" s="198">
        <f t="shared" ref="EC128" si="1035">MONTH(1&amp;C128)</f>
        <v>1</v>
      </c>
      <c r="ED128" s="199">
        <f t="shared" ref="ED128" si="1036">LEFT($B128,4)+IF(EC128&lt;4,1,0)</f>
        <v>2020</v>
      </c>
      <c r="EE128" s="200">
        <f t="shared" ref="EE128" si="1037">DATE(LEFT($B128,4)+IF(EC128&lt;4,1,0),EC128,1)</f>
        <v>43831</v>
      </c>
      <c r="EF128" s="196">
        <f t="shared" ref="EF128" si="1038">DAY(DATE(LEFT($B128,4)+IF(EC128&lt;4,1,0),$EC128+1,1)-1)</f>
        <v>31</v>
      </c>
      <c r="EG128" s="195"/>
      <c r="EH128" s="198">
        <f t="shared" si="911"/>
        <v>226957</v>
      </c>
      <c r="EI128" s="198">
        <f t="shared" si="911"/>
        <v>462951</v>
      </c>
      <c r="EJ128" s="198">
        <f t="shared" si="911"/>
        <v>1270684</v>
      </c>
      <c r="EK128" s="198">
        <f t="shared" si="911"/>
        <v>6781255</v>
      </c>
      <c r="EL128" s="198">
        <f t="shared" si="911"/>
        <v>10020768</v>
      </c>
      <c r="EM128" s="198">
        <f t="shared" si="911"/>
        <v>13045740</v>
      </c>
      <c r="EN128" s="198">
        <f t="shared" si="911"/>
        <v>192465243</v>
      </c>
      <c r="EO128" s="198">
        <f t="shared" si="911"/>
        <v>234612372</v>
      </c>
      <c r="EP128" s="198">
        <f t="shared" si="911"/>
        <v>18989934</v>
      </c>
      <c r="EQ128" s="198">
        <f t="shared" si="911"/>
        <v>112636</v>
      </c>
      <c r="ER128" s="198">
        <f t="shared" si="912"/>
        <v>77004</v>
      </c>
      <c r="ES128" s="198">
        <f t="shared" si="912"/>
        <v>9854834</v>
      </c>
      <c r="ET128" s="198">
        <f t="shared" si="912"/>
        <v>10264134</v>
      </c>
      <c r="EU128" s="198">
        <f t="shared" si="912"/>
        <v>4278892</v>
      </c>
      <c r="EV128" s="198">
        <f t="shared" si="912"/>
        <v>177867252</v>
      </c>
      <c r="EW128" s="198">
        <f t="shared" si="912"/>
        <v>27490518</v>
      </c>
      <c r="EX128" s="198">
        <f t="shared" si="912"/>
        <v>9433578</v>
      </c>
      <c r="EY128" s="198">
        <f t="shared" si="912"/>
        <v>52324741</v>
      </c>
      <c r="EZ128" s="198">
        <f t="shared" si="912"/>
        <v>5930985</v>
      </c>
      <c r="FA128" s="198">
        <f t="shared" si="912"/>
        <v>327706</v>
      </c>
      <c r="FB128" s="198">
        <f t="shared" si="913"/>
        <v>265490</v>
      </c>
      <c r="FC128" s="198">
        <f t="shared" si="913"/>
        <v>459384</v>
      </c>
      <c r="FD128" s="198">
        <f t="shared" si="913"/>
        <v>0</v>
      </c>
      <c r="FE128" s="198">
        <f t="shared" si="913"/>
        <v>0</v>
      </c>
      <c r="FF128" s="198">
        <f t="shared" si="913"/>
        <v>0</v>
      </c>
      <c r="FG128" s="198">
        <f t="shared" si="913"/>
        <v>0</v>
      </c>
      <c r="FH128" s="191"/>
      <c r="FI128" s="256"/>
      <c r="FJ128" s="256"/>
      <c r="FK128" s="256"/>
      <c r="FL128" s="256"/>
      <c r="FM128" s="256"/>
    </row>
    <row r="129" spans="1:169" s="257" customFormat="1" x14ac:dyDescent="0.2">
      <c r="A129" s="342"/>
      <c r="H129" s="201"/>
      <c r="I129" s="201"/>
      <c r="J129" s="201"/>
      <c r="K129" s="201"/>
      <c r="L129" s="201"/>
      <c r="M129" s="201"/>
      <c r="N129" s="201"/>
      <c r="O129" s="201"/>
      <c r="P129" s="201" t="s">
        <v>717</v>
      </c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2"/>
      <c r="EC129" s="201"/>
      <c r="ED129" s="201"/>
      <c r="EE129" s="201"/>
      <c r="EF129" s="189"/>
      <c r="EG129" s="195"/>
      <c r="EH129" s="190"/>
      <c r="EI129" s="190"/>
      <c r="EJ129" s="190"/>
      <c r="EK129" s="190"/>
      <c r="EL129" s="190"/>
      <c r="EM129" s="190"/>
      <c r="EN129" s="190"/>
      <c r="EO129" s="190"/>
      <c r="EP129" s="190"/>
      <c r="EQ129" s="190"/>
      <c r="ER129" s="190"/>
      <c r="ES129" s="190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7"/>
      <c r="FI129" s="256"/>
      <c r="FJ129" s="256"/>
      <c r="FK129" s="256"/>
      <c r="FL129" s="256"/>
      <c r="FM129" s="256"/>
    </row>
    <row r="130" spans="1:169" s="257" customFormat="1" x14ac:dyDescent="0.2">
      <c r="A130" s="272" t="str">
        <f>B130&amp;C130&amp;D130</f>
        <v>2017-18AUGUSTY61</v>
      </c>
      <c r="B130" s="273" t="s">
        <v>648</v>
      </c>
      <c r="C130" s="273" t="s">
        <v>649</v>
      </c>
      <c r="D130" s="343" t="str">
        <f>FK11</f>
        <v>Y61</v>
      </c>
      <c r="E130" s="343" t="str">
        <f>FM11</f>
        <v>East of England</v>
      </c>
      <c r="F130" s="274" t="str">
        <f t="shared" ref="F130:F149" si="1039">D130</f>
        <v>Y61</v>
      </c>
      <c r="G130" s="273"/>
      <c r="H130" s="204">
        <f t="shared" ref="H130:J159" si="1040">SUMIFS(H$255:H$1524,$B$255:$B$1524,$B130,$C$255:$C$1524,$C130,$D$255:$D$1524,$D130)</f>
        <v>0</v>
      </c>
      <c r="I130" s="204">
        <f t="shared" si="1040"/>
        <v>0</v>
      </c>
      <c r="J130" s="204">
        <f t="shared" si="1040"/>
        <v>0</v>
      </c>
      <c r="K130" s="198" t="str">
        <f t="shared" ref="K130:K157" si="1041">IFERROR(ROUND(J130/I130,$H$1),"-")</f>
        <v>-</v>
      </c>
      <c r="L130" s="198" t="str">
        <f t="shared" ref="L130:L157" si="1042">IFERROR(ROUND(EH130/I130,$H$1),"-")</f>
        <v>-</v>
      </c>
      <c r="M130" s="198" t="str">
        <f t="shared" ref="M130:M157" si="1043">IFERROR(ROUND(EI130/I130,$H$1),"-")</f>
        <v>-</v>
      </c>
      <c r="N130" s="198" t="str">
        <f t="shared" ref="N130:N157" si="1044">IFERROR(ROUND(EJ130/I130,$H$1),"-")</f>
        <v>-</v>
      </c>
      <c r="O130" s="198" t="str">
        <f t="shared" ref="O130:O157" si="1045">IFERROR(ROUND(EK130/I130,$H$1),"-")</f>
        <v>-</v>
      </c>
      <c r="P130" s="198" t="s">
        <v>717</v>
      </c>
      <c r="Q130" s="204">
        <f t="shared" ref="Q130:Z139" si="1046">SUMIFS(Q$255:Q$1524,$B$255:$B$1524,$B130,$C$255:$C$1524,$C130,$D$255:$D$1524,$D130)</f>
        <v>0</v>
      </c>
      <c r="R130" s="204">
        <f t="shared" si="1046"/>
        <v>0</v>
      </c>
      <c r="S130" s="204">
        <f t="shared" si="1046"/>
        <v>0</v>
      </c>
      <c r="T130" s="204">
        <f t="shared" si="1046"/>
        <v>0</v>
      </c>
      <c r="U130" s="204">
        <f t="shared" si="1046"/>
        <v>0</v>
      </c>
      <c r="V130" s="204">
        <f t="shared" si="1046"/>
        <v>0</v>
      </c>
      <c r="W130" s="204">
        <f t="shared" si="1046"/>
        <v>0</v>
      </c>
      <c r="X130" s="204">
        <f t="shared" si="1046"/>
        <v>0</v>
      </c>
      <c r="Y130" s="204">
        <f t="shared" si="1046"/>
        <v>0</v>
      </c>
      <c r="Z130" s="203">
        <f t="shared" si="1046"/>
        <v>0</v>
      </c>
      <c r="AA130" s="198" t="str">
        <f t="shared" ref="AA130:AA157" si="1047">IFERROR(ROUND(Z130/U130,$H$1),"-")</f>
        <v>-</v>
      </c>
      <c r="AB130" s="198" t="str">
        <f t="shared" ref="AB130:AB157" si="1048">IFERROR(ROUND(EL130/U130,$H$1),"-")</f>
        <v>-</v>
      </c>
      <c r="AC130" s="203">
        <f t="shared" ref="AC130:AC159" si="1049">SUMIFS(AC$255:AC$1524,$B$255:$B$1524,$B130,$C$255:$C$1524,$C130,$D$255:$D$1524,$D130)</f>
        <v>0</v>
      </c>
      <c r="AD130" s="198" t="str">
        <f t="shared" ref="AD130:AD157" si="1050">IFERROR(ROUND(AC130/V130,$H$1),"-")</f>
        <v>-</v>
      </c>
      <c r="AE130" s="198" t="str">
        <f t="shared" ref="AE130:AE157" si="1051">IFERROR(ROUND(EM130/V130,$H$1),"-")</f>
        <v>-</v>
      </c>
      <c r="AF130" s="204">
        <f t="shared" ref="AF130:AF159" si="1052">SUMIFS(AF$255:AF$1524,$B$255:$B$1524,$B130,$C$255:$C$1524,$C130,$D$255:$D$1524,$D130)</f>
        <v>0</v>
      </c>
      <c r="AG130" s="198" t="str">
        <f t="shared" ref="AG130:AG157" si="1053">IFERROR(ROUND(AF130/W130,$H$1),"-")</f>
        <v>-</v>
      </c>
      <c r="AH130" s="198" t="str">
        <f t="shared" ref="AH130:AH157" si="1054">IFERROR(ROUND(EN130/W130,$H$1),"-")</f>
        <v>-</v>
      </c>
      <c r="AI130" s="204">
        <f t="shared" ref="AI130:AI159" si="1055">SUMIFS(AI$255:AI$1524,$B$255:$B$1524,$B130,$C$255:$C$1524,$C130,$D$255:$D$1524,$D130)</f>
        <v>0</v>
      </c>
      <c r="AJ130" s="198" t="str">
        <f t="shared" ref="AJ130:AJ157" si="1056">IFERROR(ROUND(AI130/X130,$H$1),"-")</f>
        <v>-</v>
      </c>
      <c r="AK130" s="198" t="str">
        <f t="shared" ref="AK130:AK157" si="1057">IFERROR(ROUND(EO130/X130,$H$1),"-")</f>
        <v>-</v>
      </c>
      <c r="AL130" s="204">
        <f t="shared" ref="AL130:AL159" si="1058">SUMIFS(AL$255:AL$1524,$B$255:$B$1524,$B130,$C$255:$C$1524,$C130,$D$255:$D$1524,$D130)</f>
        <v>0</v>
      </c>
      <c r="AM130" s="198" t="str">
        <f t="shared" ref="AM130:AM157" si="1059">IFERROR(ROUND(AL130/Y130,$H$1),"-")</f>
        <v>-</v>
      </c>
      <c r="AN130" s="198" t="str">
        <f t="shared" ref="AN130:AN157" si="1060">IFERROR(ROUND(EP130/Y130,$H$1),"-")</f>
        <v>-</v>
      </c>
      <c r="AO130" s="204">
        <f t="shared" ref="AO130:AX139" si="1061">SUMIFS(AO$255:AO$1524,$B$255:$B$1524,$B130,$C$255:$C$1524,$C130,$D$255:$D$1524,$D130)</f>
        <v>0</v>
      </c>
      <c r="AP130" s="204">
        <f t="shared" si="1061"/>
        <v>0</v>
      </c>
      <c r="AQ130" s="204">
        <f t="shared" si="1061"/>
        <v>0</v>
      </c>
      <c r="AR130" s="204">
        <f t="shared" si="1061"/>
        <v>0</v>
      </c>
      <c r="AS130" s="204">
        <f t="shared" si="1061"/>
        <v>0</v>
      </c>
      <c r="AT130" s="204">
        <f t="shared" si="1061"/>
        <v>0</v>
      </c>
      <c r="AU130" s="204">
        <f t="shared" si="1061"/>
        <v>0</v>
      </c>
      <c r="AV130" s="204">
        <f t="shared" si="1061"/>
        <v>0</v>
      </c>
      <c r="AW130" s="204">
        <f t="shared" si="1061"/>
        <v>0</v>
      </c>
      <c r="AX130" s="204">
        <f t="shared" si="1061"/>
        <v>0</v>
      </c>
      <c r="AY130" s="204">
        <f t="shared" ref="AY130:BK139" si="1062">SUMIFS(AY$255:AY$1524,$B$255:$B$1524,$B130,$C$255:$C$1524,$C130,$D$255:$D$1524,$D130)</f>
        <v>0</v>
      </c>
      <c r="AZ130" s="204">
        <f t="shared" si="1062"/>
        <v>0</v>
      </c>
      <c r="BA130" s="204">
        <f t="shared" si="1062"/>
        <v>0</v>
      </c>
      <c r="BB130" s="204">
        <f t="shared" si="1062"/>
        <v>0</v>
      </c>
      <c r="BC130" s="204">
        <f t="shared" si="1062"/>
        <v>0</v>
      </c>
      <c r="BD130" s="204">
        <f t="shared" si="1062"/>
        <v>0</v>
      </c>
      <c r="BE130" s="204">
        <f t="shared" si="1062"/>
        <v>0</v>
      </c>
      <c r="BF130" s="204">
        <f t="shared" si="1062"/>
        <v>0</v>
      </c>
      <c r="BG130" s="204">
        <f t="shared" si="1062"/>
        <v>0</v>
      </c>
      <c r="BH130" s="204">
        <f t="shared" si="1062"/>
        <v>0</v>
      </c>
      <c r="BI130" s="204">
        <f t="shared" si="1062"/>
        <v>0</v>
      </c>
      <c r="BJ130" s="204">
        <f t="shared" si="1062"/>
        <v>0</v>
      </c>
      <c r="BK130" s="204">
        <f t="shared" si="1062"/>
        <v>0</v>
      </c>
      <c r="BL130" s="198" t="str">
        <f t="shared" ref="BL130:BL157" si="1063">IFERROR(ROUND(BK130/BJ130,$H$1),"-")</f>
        <v>-</v>
      </c>
      <c r="BM130" s="198" t="str">
        <f t="shared" ref="BM130:BM157" si="1064">IFERROR(ROUND(EQ130/BJ130,$H$1),"-")</f>
        <v>-</v>
      </c>
      <c r="BN130" s="204">
        <f t="shared" ref="BN130:BO159" si="1065">SUMIFS(BN$255:BN$1524,$B$255:$B$1524,$B130,$C$255:$C$1524,$C130,$D$255:$D$1524,$D130)</f>
        <v>0</v>
      </c>
      <c r="BO130" s="204">
        <f t="shared" si="1065"/>
        <v>0</v>
      </c>
      <c r="BP130" s="198" t="str">
        <f t="shared" ref="BP130:BP157" si="1066">IFERROR(ROUND(BO130/BN130,$H$1),"-")</f>
        <v>-</v>
      </c>
      <c r="BQ130" s="204" t="str">
        <f t="shared" ref="BQ130:BQ157" si="1067">IFERROR(ROUND(ER130/BN130,$H$1),"-")</f>
        <v>-</v>
      </c>
      <c r="BR130" s="204">
        <f t="shared" ref="BR130:BS159" si="1068">SUMIFS(BR$255:BR$1524,$B$255:$B$1524,$B130,$C$255:$C$1524,$C130,$D$255:$D$1524,$D130)</f>
        <v>0</v>
      </c>
      <c r="BS130" s="204">
        <f t="shared" si="1068"/>
        <v>0</v>
      </c>
      <c r="BT130" s="198" t="str">
        <f t="shared" ref="BT130:BT157" si="1069">IFERROR(ROUND(BS130/BR130,$H$1),"-")</f>
        <v>-</v>
      </c>
      <c r="BU130" s="204" t="str">
        <f t="shared" ref="BU130:BU157" si="1070">IFERROR(ROUND(ES130/BR130,$H$1),"-")</f>
        <v>-</v>
      </c>
      <c r="BV130" s="204">
        <f t="shared" ref="BV130:BW159" si="1071">SUMIFS(BV$255:BV$1524,$B$255:$B$1524,$B130,$C$255:$C$1524,$C130,$D$255:$D$1524,$D130)</f>
        <v>0</v>
      </c>
      <c r="BW130" s="204">
        <f t="shared" si="1071"/>
        <v>0</v>
      </c>
      <c r="BX130" s="198" t="str">
        <f t="shared" ref="BX130:BX157" si="1072">IFERROR(ROUND(BW130/BV130,$H$1),"-")</f>
        <v>-</v>
      </c>
      <c r="BY130" s="204" t="str">
        <f t="shared" ref="BY130:BY157" si="1073">IFERROR(ROUND(ET130/BV130,$H$1),"-")</f>
        <v>-</v>
      </c>
      <c r="BZ130" s="204">
        <f t="shared" ref="BZ130:CA159" si="1074">SUMIFS(BZ$255:BZ$1524,$B$255:$B$1524,$B130,$C$255:$C$1524,$C130,$D$255:$D$1524,$D130)</f>
        <v>0</v>
      </c>
      <c r="CA130" s="204">
        <f t="shared" si="1074"/>
        <v>0</v>
      </c>
      <c r="CB130" s="198" t="str">
        <f t="shared" ref="CB130:CB157" si="1075">IFERROR(ROUND(CA130/BZ130,$H$1),"-")</f>
        <v>-</v>
      </c>
      <c r="CC130" s="204" t="str">
        <f t="shared" ref="CC130:CC157" si="1076">IFERROR(ROUND(EU130/BZ130,$H$1),"-")</f>
        <v>-</v>
      </c>
      <c r="CD130" s="204">
        <f t="shared" ref="CD130:CE159" si="1077">SUMIFS(CD$255:CD$1524,$B$255:$B$1524,$B130,$C$255:$C$1524,$C130,$D$255:$D$1524,$D130)</f>
        <v>0</v>
      </c>
      <c r="CE130" s="204">
        <f t="shared" si="1077"/>
        <v>0</v>
      </c>
      <c r="CF130" s="198" t="str">
        <f t="shared" ref="CF130:CF157" si="1078">IFERROR(ROUND(CE130/CD130,$H$1),"-")</f>
        <v>-</v>
      </c>
      <c r="CG130" s="204" t="str">
        <f t="shared" ref="CG130:CG157" si="1079">IFERROR(ROUND(EV130/CD130,$H$1),"-")</f>
        <v>-</v>
      </c>
      <c r="CH130" s="204">
        <f t="shared" ref="CH130:CI159" si="1080">SUMIFS(CH$255:CH$1524,$B$255:$B$1524,$B130,$C$255:$C$1524,$C130,$D$255:$D$1524,$D130)</f>
        <v>0</v>
      </c>
      <c r="CI130" s="204">
        <f t="shared" si="1080"/>
        <v>0</v>
      </c>
      <c r="CJ130" s="198" t="str">
        <f t="shared" ref="CJ130:CJ157" si="1081">IFERROR(ROUND(CI130/CH130,$H$1),"-")</f>
        <v>-</v>
      </c>
      <c r="CK130" s="204" t="str">
        <f t="shared" ref="CK130:CK157" si="1082">IFERROR(ROUND(EW130/CH130,$H$1),"-")</f>
        <v>-</v>
      </c>
      <c r="CL130" s="204">
        <f t="shared" ref="CL130:CM159" si="1083">SUMIFS(CL$255:CL$1524,$B$255:$B$1524,$B130,$C$255:$C$1524,$C130,$D$255:$D$1524,$D130)</f>
        <v>0</v>
      </c>
      <c r="CM130" s="204">
        <f t="shared" si="1083"/>
        <v>0</v>
      </c>
      <c r="CN130" s="198" t="str">
        <f t="shared" ref="CN130:CN157" si="1084">IFERROR(ROUND(CM130/CL130,$H$1),"-")</f>
        <v>-</v>
      </c>
      <c r="CO130" s="204" t="str">
        <f t="shared" ref="CO130:CO157" si="1085">IFERROR(ROUND(EX130/CL130,$H$1),"-")</f>
        <v>-</v>
      </c>
      <c r="CP130" s="204">
        <f t="shared" ref="CP130:CQ159" si="1086">SUMIFS(CP$255:CP$1524,$B$255:$B$1524,$B130,$C$255:$C$1524,$C130,$D$255:$D$1524,$D130)</f>
        <v>0</v>
      </c>
      <c r="CQ130" s="204">
        <f t="shared" si="1086"/>
        <v>0</v>
      </c>
      <c r="CR130" s="198" t="str">
        <f t="shared" ref="CR130:CR157" si="1087">IFERROR(ROUND(CQ130/CP130,$H$1),"-")</f>
        <v>-</v>
      </c>
      <c r="CS130" s="204" t="str">
        <f t="shared" ref="CS130:CS157" si="1088">IFERROR(ROUND(EY130/CP130,$H$1),"-")</f>
        <v>-</v>
      </c>
      <c r="CT130" s="204">
        <f t="shared" ref="CT130:CU159" si="1089">SUMIFS(CT$255:CT$1524,$B$255:$B$1524,$B130,$C$255:$C$1524,$C130,$D$255:$D$1524,$D130)</f>
        <v>0</v>
      </c>
      <c r="CU130" s="204">
        <f t="shared" si="1089"/>
        <v>0</v>
      </c>
      <c r="CV130" s="198" t="str">
        <f t="shared" ref="CV130:CV157" si="1090">IFERROR(ROUND(CU130/CT130,$H$1),"-")</f>
        <v>-</v>
      </c>
      <c r="CW130" s="204" t="str">
        <f t="shared" ref="CW130:CW157" si="1091">IFERROR(ROUND(EZ130/CT130,$H$1),"-")</f>
        <v>-</v>
      </c>
      <c r="CX130" s="204">
        <f t="shared" ref="CX130:CY159" si="1092">SUMIFS(CX$255:CX$1524,$B$255:$B$1524,$B130,$C$255:$C$1524,$C130,$D$255:$D$1524,$D130)</f>
        <v>0</v>
      </c>
      <c r="CY130" s="204">
        <f t="shared" si="1092"/>
        <v>0</v>
      </c>
      <c r="CZ130" s="198" t="str">
        <f t="shared" ref="CZ130:CZ157" si="1093">IFERROR(ROUND(CY130/CX130,$H$1),"-")</f>
        <v>-</v>
      </c>
      <c r="DA130" s="198" t="str">
        <f t="shared" ref="DA130:DA157" si="1094">IFERROR(ROUND(FB130/CX130,$H$1),"-")</f>
        <v>-</v>
      </c>
      <c r="DB130" s="204">
        <f t="shared" ref="DB130:DC159" si="1095">SUMIFS(DB$255:DB$1524,$B$255:$B$1524,$B130,$C$255:$C$1524,$C130,$D$255:$D$1524,$D130)</f>
        <v>0</v>
      </c>
      <c r="DC130" s="204">
        <f t="shared" si="1095"/>
        <v>0</v>
      </c>
      <c r="DD130" s="198" t="str">
        <f t="shared" ref="DD130:DD157" si="1096">IFERROR(ROUND(DC130/DB130,$H$1),"-")</f>
        <v>-</v>
      </c>
      <c r="DE130" s="198" t="str">
        <f t="shared" ref="DE130:DE157" si="1097">IFERROR(ROUND(FC130/DB130,$H$1),"-")</f>
        <v>-</v>
      </c>
      <c r="DF130" s="204">
        <f t="shared" ref="DF130:DG159" si="1098">SUMIFS(DF$255:DF$1524,$B$255:$B$1524,$B130,$C$255:$C$1524,$C130,$D$255:$D$1524,$D130)</f>
        <v>0</v>
      </c>
      <c r="DG130" s="204">
        <f t="shared" si="1098"/>
        <v>0</v>
      </c>
      <c r="DH130" s="198" t="str">
        <f t="shared" ref="DH130:DH157" si="1099">IFERROR(ROUND(DG130/DF130,$H$1),"-")</f>
        <v>-</v>
      </c>
      <c r="DI130" s="198" t="str">
        <f t="shared" ref="DI130:DI157" si="1100">IFERROR(ROUND(FA130/DF130,$H$1),"-")</f>
        <v>-</v>
      </c>
      <c r="DJ130" s="204">
        <f t="shared" ref="DJ130:DP139" si="1101">SUMIFS(DJ$255:DJ$1524,$B$255:$B$1524,$B130,$C$255:$C$1524,$C130,$D$255:$D$1524,$D130)</f>
        <v>0</v>
      </c>
      <c r="DK130" s="204">
        <f t="shared" si="1101"/>
        <v>0</v>
      </c>
      <c r="DL130" s="204">
        <f t="shared" si="1101"/>
        <v>0</v>
      </c>
      <c r="DM130" s="204">
        <f t="shared" si="1101"/>
        <v>0</v>
      </c>
      <c r="DN130" s="204">
        <f t="shared" si="1101"/>
        <v>0</v>
      </c>
      <c r="DO130" s="204">
        <f t="shared" si="1101"/>
        <v>0</v>
      </c>
      <c r="DP130" s="204">
        <f t="shared" si="1101"/>
        <v>0</v>
      </c>
      <c r="DQ130" s="198" t="str">
        <f t="shared" ref="DQ130:DQ155" si="1102">IFERROR(ROUND(DP130/DL130,$H$1),"-")</f>
        <v>-</v>
      </c>
      <c r="DR130" s="198" t="str">
        <f t="shared" ref="DR130:DR155" si="1103">IFERROR(ROUND(FD130/DL130,$H$1),"-")</f>
        <v>-</v>
      </c>
      <c r="DS130" s="204">
        <f t="shared" ref="DS130:DS155" si="1104">SUMIFS(DS$255:DS$1524,$B$255:$B$1524,$B130,$C$255:$C$1524,$C130,$D$255:$D$1524,$D130)</f>
        <v>0</v>
      </c>
      <c r="DT130" s="198" t="str">
        <f t="shared" ref="DT130:DT155" si="1105">IFERROR(ROUND(DS130/DM130,$H$1),"-")</f>
        <v>-</v>
      </c>
      <c r="DU130" s="198" t="str">
        <f t="shared" ref="DU130:DU155" si="1106">IFERROR(ROUND(FE130/DM130,$H$1),"-")</f>
        <v>-</v>
      </c>
      <c r="DV130" s="204">
        <f t="shared" ref="DV130:DV155" si="1107">SUMIFS(DV$255:DV$1524,$B$255:$B$1524,$B130,$C$255:$C$1524,$C130,$D$255:$D$1524,$D130)</f>
        <v>0</v>
      </c>
      <c r="DW130" s="198" t="str">
        <f t="shared" ref="DW130:DW155" si="1108">IFERROR(ROUND(DV130/DN130,$H$1),"-")</f>
        <v>-</v>
      </c>
      <c r="DX130" s="198" t="str">
        <f t="shared" ref="DX130:DX155" si="1109">IFERROR(ROUND(FF130/DN130,$H$1),"-")</f>
        <v>-</v>
      </c>
      <c r="DY130" s="204">
        <f t="shared" ref="DY130:DY155" si="1110">SUMIFS(DY$255:DY$1524,$B$255:$B$1524,$B130,$C$255:$C$1524,$C130,$D$255:$D$1524,$D130)</f>
        <v>0</v>
      </c>
      <c r="DZ130" s="198" t="str">
        <f t="shared" ref="DZ130:DZ155" si="1111">IFERROR(ROUND(DY130/DO130,$H$1),"-")</f>
        <v>-</v>
      </c>
      <c r="EA130" s="198" t="str">
        <f t="shared" ref="EA130:EA155" si="1112">IFERROR(ROUND(FG130/DO130,$H$1),"-")</f>
        <v>-</v>
      </c>
      <c r="EB130" s="202"/>
      <c r="EC130" s="204">
        <f t="shared" ref="EC130:EC156" si="1113">MONTH(1&amp;C130)</f>
        <v>8</v>
      </c>
      <c r="ED130" s="199">
        <f>LEFT($B130,4)+IF(EC130&lt;4,1,0)</f>
        <v>2017</v>
      </c>
      <c r="EE130" s="200">
        <f>DATE($ED130,$EC130,1)</f>
        <v>42948</v>
      </c>
      <c r="EF130" s="196">
        <f>DAY(DATE($ED130,$EC130+1,1)-1)</f>
        <v>31</v>
      </c>
      <c r="EG130" s="195"/>
      <c r="EH130" s="204">
        <f t="shared" ref="EH130:EQ139" si="1114">SUMIFS(EH$255:EH$1524,$B$255:$B$1524,$B130,$C$255:$C$1524,$C130,$D$255:$D$1524,$D130)</f>
        <v>0</v>
      </c>
      <c r="EI130" s="204">
        <f t="shared" si="1114"/>
        <v>0</v>
      </c>
      <c r="EJ130" s="204">
        <f t="shared" si="1114"/>
        <v>0</v>
      </c>
      <c r="EK130" s="204">
        <f t="shared" si="1114"/>
        <v>0</v>
      </c>
      <c r="EL130" s="204">
        <f t="shared" si="1114"/>
        <v>0</v>
      </c>
      <c r="EM130" s="204">
        <f t="shared" si="1114"/>
        <v>0</v>
      </c>
      <c r="EN130" s="204">
        <f t="shared" si="1114"/>
        <v>0</v>
      </c>
      <c r="EO130" s="204">
        <f t="shared" si="1114"/>
        <v>0</v>
      </c>
      <c r="EP130" s="204">
        <f t="shared" si="1114"/>
        <v>0</v>
      </c>
      <c r="EQ130" s="204">
        <f t="shared" si="1114"/>
        <v>0</v>
      </c>
      <c r="ER130" s="204">
        <f t="shared" ref="ER130:FA139" si="1115">SUMIFS(ER$255:ER$1524,$B$255:$B$1524,$B130,$C$255:$C$1524,$C130,$D$255:$D$1524,$D130)</f>
        <v>0</v>
      </c>
      <c r="ES130" s="204">
        <f t="shared" si="1115"/>
        <v>0</v>
      </c>
      <c r="ET130" s="204">
        <f t="shared" si="1115"/>
        <v>0</v>
      </c>
      <c r="EU130" s="204">
        <f t="shared" si="1115"/>
        <v>0</v>
      </c>
      <c r="EV130" s="204">
        <f t="shared" si="1115"/>
        <v>0</v>
      </c>
      <c r="EW130" s="204">
        <f t="shared" si="1115"/>
        <v>0</v>
      </c>
      <c r="EX130" s="204">
        <f t="shared" si="1115"/>
        <v>0</v>
      </c>
      <c r="EY130" s="204">
        <f t="shared" si="1115"/>
        <v>0</v>
      </c>
      <c r="EZ130" s="204">
        <f t="shared" si="1115"/>
        <v>0</v>
      </c>
      <c r="FA130" s="204">
        <f t="shared" si="1115"/>
        <v>0</v>
      </c>
      <c r="FB130" s="204">
        <f t="shared" ref="FB130:FG139" si="1116">SUMIFS(FB$255:FB$1524,$B$255:$B$1524,$B130,$C$255:$C$1524,$C130,$D$255:$D$1524,$D130)</f>
        <v>0</v>
      </c>
      <c r="FC130" s="204">
        <f t="shared" si="1116"/>
        <v>0</v>
      </c>
      <c r="FD130" s="204">
        <f t="shared" si="1116"/>
        <v>0</v>
      </c>
      <c r="FE130" s="204">
        <f t="shared" si="1116"/>
        <v>0</v>
      </c>
      <c r="FF130" s="204">
        <f t="shared" si="1116"/>
        <v>0</v>
      </c>
      <c r="FG130" s="204">
        <f t="shared" si="1116"/>
        <v>0</v>
      </c>
      <c r="FH130" s="191"/>
      <c r="FI130" s="256"/>
      <c r="FJ130" s="256"/>
      <c r="FK130" s="256"/>
      <c r="FL130" s="256"/>
      <c r="FM130" s="256"/>
    </row>
    <row r="131" spans="1:169" s="257" customFormat="1" x14ac:dyDescent="0.2">
      <c r="A131" s="263" t="str">
        <f t="shared" ref="A131:A149" si="1117">B131&amp;C131&amp;D131</f>
        <v>2017-18SEPTEMBERY61</v>
      </c>
      <c r="B131" s="257" t="str">
        <f t="shared" ref="B131:B159" si="1118">IF($C131="April",LEFT($B130,4)+1&amp;"-"&amp;RIGHT($B130,2)+1,$B130)</f>
        <v>2017-18</v>
      </c>
      <c r="C131" s="257" t="s">
        <v>673</v>
      </c>
      <c r="D131" s="264" t="str">
        <f>D130</f>
        <v>Y61</v>
      </c>
      <c r="E131" s="264" t="str">
        <f>E130</f>
        <v>East of England</v>
      </c>
      <c r="F131" s="264" t="str">
        <f t="shared" si="1039"/>
        <v>Y61</v>
      </c>
      <c r="H131" s="198">
        <f t="shared" si="1040"/>
        <v>0</v>
      </c>
      <c r="I131" s="198">
        <f t="shared" si="1040"/>
        <v>0</v>
      </c>
      <c r="J131" s="198">
        <f t="shared" si="1040"/>
        <v>0</v>
      </c>
      <c r="K131" s="198" t="str">
        <f t="shared" si="1041"/>
        <v>-</v>
      </c>
      <c r="L131" s="198" t="str">
        <f t="shared" si="1042"/>
        <v>-</v>
      </c>
      <c r="M131" s="198" t="str">
        <f t="shared" si="1043"/>
        <v>-</v>
      </c>
      <c r="N131" s="198" t="str">
        <f t="shared" si="1044"/>
        <v>-</v>
      </c>
      <c r="O131" s="198" t="str">
        <f t="shared" si="1045"/>
        <v>-</v>
      </c>
      <c r="P131" s="198" t="s">
        <v>717</v>
      </c>
      <c r="Q131" s="198">
        <f t="shared" si="1046"/>
        <v>0</v>
      </c>
      <c r="R131" s="198">
        <f t="shared" si="1046"/>
        <v>0</v>
      </c>
      <c r="S131" s="198">
        <f t="shared" si="1046"/>
        <v>0</v>
      </c>
      <c r="T131" s="198">
        <f t="shared" si="1046"/>
        <v>0</v>
      </c>
      <c r="U131" s="198">
        <f t="shared" si="1046"/>
        <v>0</v>
      </c>
      <c r="V131" s="198">
        <f t="shared" si="1046"/>
        <v>0</v>
      </c>
      <c r="W131" s="198">
        <f t="shared" si="1046"/>
        <v>0</v>
      </c>
      <c r="X131" s="198">
        <f t="shared" si="1046"/>
        <v>0</v>
      </c>
      <c r="Y131" s="198">
        <f t="shared" si="1046"/>
        <v>0</v>
      </c>
      <c r="Z131" s="198">
        <f t="shared" si="1046"/>
        <v>0</v>
      </c>
      <c r="AA131" s="198" t="str">
        <f t="shared" si="1047"/>
        <v>-</v>
      </c>
      <c r="AB131" s="198" t="str">
        <f t="shared" si="1048"/>
        <v>-</v>
      </c>
      <c r="AC131" s="198">
        <f t="shared" si="1049"/>
        <v>0</v>
      </c>
      <c r="AD131" s="198" t="str">
        <f t="shared" si="1050"/>
        <v>-</v>
      </c>
      <c r="AE131" s="198" t="str">
        <f t="shared" si="1051"/>
        <v>-</v>
      </c>
      <c r="AF131" s="198">
        <f t="shared" si="1052"/>
        <v>0</v>
      </c>
      <c r="AG131" s="198" t="str">
        <f t="shared" si="1053"/>
        <v>-</v>
      </c>
      <c r="AH131" s="198" t="str">
        <f t="shared" si="1054"/>
        <v>-</v>
      </c>
      <c r="AI131" s="198">
        <f t="shared" si="1055"/>
        <v>0</v>
      </c>
      <c r="AJ131" s="198" t="str">
        <f t="shared" si="1056"/>
        <v>-</v>
      </c>
      <c r="AK131" s="198" t="str">
        <f t="shared" si="1057"/>
        <v>-</v>
      </c>
      <c r="AL131" s="198">
        <f t="shared" si="1058"/>
        <v>0</v>
      </c>
      <c r="AM131" s="198" t="str">
        <f t="shared" si="1059"/>
        <v>-</v>
      </c>
      <c r="AN131" s="198" t="str">
        <f t="shared" si="1060"/>
        <v>-</v>
      </c>
      <c r="AO131" s="198">
        <f t="shared" si="1061"/>
        <v>0</v>
      </c>
      <c r="AP131" s="198">
        <f t="shared" si="1061"/>
        <v>0</v>
      </c>
      <c r="AQ131" s="198">
        <f t="shared" si="1061"/>
        <v>0</v>
      </c>
      <c r="AR131" s="198">
        <f t="shared" si="1061"/>
        <v>0</v>
      </c>
      <c r="AS131" s="198">
        <f t="shared" si="1061"/>
        <v>0</v>
      </c>
      <c r="AT131" s="198">
        <f t="shared" si="1061"/>
        <v>0</v>
      </c>
      <c r="AU131" s="198">
        <f t="shared" si="1061"/>
        <v>0</v>
      </c>
      <c r="AV131" s="198">
        <f t="shared" si="1061"/>
        <v>0</v>
      </c>
      <c r="AW131" s="198">
        <f t="shared" si="1061"/>
        <v>0</v>
      </c>
      <c r="AX131" s="198">
        <f t="shared" si="1061"/>
        <v>0</v>
      </c>
      <c r="AY131" s="198">
        <f t="shared" si="1062"/>
        <v>0</v>
      </c>
      <c r="AZ131" s="198">
        <f t="shared" si="1062"/>
        <v>0</v>
      </c>
      <c r="BA131" s="198">
        <f t="shared" si="1062"/>
        <v>0</v>
      </c>
      <c r="BB131" s="198">
        <f t="shared" si="1062"/>
        <v>0</v>
      </c>
      <c r="BC131" s="198">
        <f t="shared" si="1062"/>
        <v>0</v>
      </c>
      <c r="BD131" s="198">
        <f t="shared" si="1062"/>
        <v>0</v>
      </c>
      <c r="BE131" s="198">
        <f t="shared" si="1062"/>
        <v>0</v>
      </c>
      <c r="BF131" s="198">
        <f t="shared" si="1062"/>
        <v>0</v>
      </c>
      <c r="BG131" s="198">
        <f t="shared" si="1062"/>
        <v>0</v>
      </c>
      <c r="BH131" s="198">
        <f t="shared" si="1062"/>
        <v>0</v>
      </c>
      <c r="BI131" s="198">
        <f t="shared" si="1062"/>
        <v>0</v>
      </c>
      <c r="BJ131" s="198">
        <f t="shared" si="1062"/>
        <v>0</v>
      </c>
      <c r="BK131" s="198">
        <f t="shared" si="1062"/>
        <v>0</v>
      </c>
      <c r="BL131" s="198" t="str">
        <f t="shared" si="1063"/>
        <v>-</v>
      </c>
      <c r="BM131" s="198" t="str">
        <f t="shared" si="1064"/>
        <v>-</v>
      </c>
      <c r="BN131" s="198">
        <f t="shared" si="1065"/>
        <v>0</v>
      </c>
      <c r="BO131" s="198">
        <f t="shared" si="1065"/>
        <v>0</v>
      </c>
      <c r="BP131" s="198" t="str">
        <f t="shared" si="1066"/>
        <v>-</v>
      </c>
      <c r="BQ131" s="198" t="str">
        <f t="shared" si="1067"/>
        <v>-</v>
      </c>
      <c r="BR131" s="198">
        <f t="shared" si="1068"/>
        <v>0</v>
      </c>
      <c r="BS131" s="198">
        <f t="shared" si="1068"/>
        <v>0</v>
      </c>
      <c r="BT131" s="198" t="str">
        <f t="shared" si="1069"/>
        <v>-</v>
      </c>
      <c r="BU131" s="198" t="str">
        <f t="shared" si="1070"/>
        <v>-</v>
      </c>
      <c r="BV131" s="198">
        <f t="shared" si="1071"/>
        <v>0</v>
      </c>
      <c r="BW131" s="198">
        <f t="shared" si="1071"/>
        <v>0</v>
      </c>
      <c r="BX131" s="198" t="str">
        <f t="shared" si="1072"/>
        <v>-</v>
      </c>
      <c r="BY131" s="198" t="str">
        <f t="shared" si="1073"/>
        <v>-</v>
      </c>
      <c r="BZ131" s="198">
        <f t="shared" si="1074"/>
        <v>0</v>
      </c>
      <c r="CA131" s="198">
        <f t="shared" si="1074"/>
        <v>0</v>
      </c>
      <c r="CB131" s="198" t="str">
        <f t="shared" si="1075"/>
        <v>-</v>
      </c>
      <c r="CC131" s="198" t="str">
        <f t="shared" si="1076"/>
        <v>-</v>
      </c>
      <c r="CD131" s="198">
        <f t="shared" si="1077"/>
        <v>0</v>
      </c>
      <c r="CE131" s="198">
        <f t="shared" si="1077"/>
        <v>0</v>
      </c>
      <c r="CF131" s="198" t="str">
        <f t="shared" si="1078"/>
        <v>-</v>
      </c>
      <c r="CG131" s="198" t="str">
        <f t="shared" si="1079"/>
        <v>-</v>
      </c>
      <c r="CH131" s="198">
        <f t="shared" si="1080"/>
        <v>0</v>
      </c>
      <c r="CI131" s="198">
        <f t="shared" si="1080"/>
        <v>0</v>
      </c>
      <c r="CJ131" s="198" t="str">
        <f t="shared" si="1081"/>
        <v>-</v>
      </c>
      <c r="CK131" s="198" t="str">
        <f t="shared" si="1082"/>
        <v>-</v>
      </c>
      <c r="CL131" s="198">
        <f t="shared" si="1083"/>
        <v>0</v>
      </c>
      <c r="CM131" s="198">
        <f t="shared" si="1083"/>
        <v>0</v>
      </c>
      <c r="CN131" s="198" t="str">
        <f t="shared" si="1084"/>
        <v>-</v>
      </c>
      <c r="CO131" s="198" t="str">
        <f t="shared" si="1085"/>
        <v>-</v>
      </c>
      <c r="CP131" s="198">
        <f t="shared" si="1086"/>
        <v>0</v>
      </c>
      <c r="CQ131" s="198">
        <f t="shared" si="1086"/>
        <v>0</v>
      </c>
      <c r="CR131" s="198" t="str">
        <f t="shared" si="1087"/>
        <v>-</v>
      </c>
      <c r="CS131" s="198" t="str">
        <f t="shared" si="1088"/>
        <v>-</v>
      </c>
      <c r="CT131" s="198">
        <f t="shared" si="1089"/>
        <v>0</v>
      </c>
      <c r="CU131" s="198">
        <f t="shared" si="1089"/>
        <v>0</v>
      </c>
      <c r="CV131" s="198" t="str">
        <f t="shared" si="1090"/>
        <v>-</v>
      </c>
      <c r="CW131" s="198" t="str">
        <f t="shared" si="1091"/>
        <v>-</v>
      </c>
      <c r="CX131" s="198">
        <f t="shared" si="1092"/>
        <v>0</v>
      </c>
      <c r="CY131" s="198">
        <f t="shared" si="1092"/>
        <v>0</v>
      </c>
      <c r="CZ131" s="198" t="str">
        <f t="shared" si="1093"/>
        <v>-</v>
      </c>
      <c r="DA131" s="198" t="str">
        <f t="shared" si="1094"/>
        <v>-</v>
      </c>
      <c r="DB131" s="198">
        <f t="shared" si="1095"/>
        <v>0</v>
      </c>
      <c r="DC131" s="198">
        <f t="shared" si="1095"/>
        <v>0</v>
      </c>
      <c r="DD131" s="198" t="str">
        <f t="shared" si="1096"/>
        <v>-</v>
      </c>
      <c r="DE131" s="198" t="str">
        <f t="shared" si="1097"/>
        <v>-</v>
      </c>
      <c r="DF131" s="198">
        <f t="shared" si="1098"/>
        <v>0</v>
      </c>
      <c r="DG131" s="198">
        <f t="shared" si="1098"/>
        <v>0</v>
      </c>
      <c r="DH131" s="198" t="str">
        <f t="shared" si="1099"/>
        <v>-</v>
      </c>
      <c r="DI131" s="198" t="str">
        <f t="shared" si="1100"/>
        <v>-</v>
      </c>
      <c r="DJ131" s="198">
        <f t="shared" si="1101"/>
        <v>0</v>
      </c>
      <c r="DK131" s="198">
        <f t="shared" si="1101"/>
        <v>0</v>
      </c>
      <c r="DL131" s="198">
        <f t="shared" si="1101"/>
        <v>0</v>
      </c>
      <c r="DM131" s="198">
        <f t="shared" si="1101"/>
        <v>0</v>
      </c>
      <c r="DN131" s="198">
        <f t="shared" si="1101"/>
        <v>0</v>
      </c>
      <c r="DO131" s="198">
        <f t="shared" si="1101"/>
        <v>0</v>
      </c>
      <c r="DP131" s="198">
        <f t="shared" si="1101"/>
        <v>0</v>
      </c>
      <c r="DQ131" s="198" t="str">
        <f t="shared" si="1102"/>
        <v>-</v>
      </c>
      <c r="DR131" s="198" t="str">
        <f t="shared" si="1103"/>
        <v>-</v>
      </c>
      <c r="DS131" s="198">
        <f t="shared" si="1104"/>
        <v>0</v>
      </c>
      <c r="DT131" s="198" t="str">
        <f t="shared" si="1105"/>
        <v>-</v>
      </c>
      <c r="DU131" s="198" t="str">
        <f t="shared" si="1106"/>
        <v>-</v>
      </c>
      <c r="DV131" s="198">
        <f t="shared" si="1107"/>
        <v>0</v>
      </c>
      <c r="DW131" s="198" t="str">
        <f t="shared" si="1108"/>
        <v>-</v>
      </c>
      <c r="DX131" s="198" t="str">
        <f t="shared" si="1109"/>
        <v>-</v>
      </c>
      <c r="DY131" s="198">
        <f t="shared" si="1110"/>
        <v>0</v>
      </c>
      <c r="DZ131" s="198" t="str">
        <f t="shared" si="1111"/>
        <v>-</v>
      </c>
      <c r="EA131" s="198" t="str">
        <f t="shared" si="1112"/>
        <v>-</v>
      </c>
      <c r="EB131" s="202"/>
      <c r="EC131" s="198">
        <f t="shared" si="1113"/>
        <v>9</v>
      </c>
      <c r="ED131" s="199">
        <f t="shared" ref="ED131:ED149" si="1119">LEFT($B131,4)+IF(EC131&lt;4,1,0)</f>
        <v>2017</v>
      </c>
      <c r="EE131" s="200">
        <f t="shared" ref="EE131:EE149" si="1120">DATE(LEFT($B131,4)+IF(EC131&lt;4,1,0),EC131,1)</f>
        <v>42979</v>
      </c>
      <c r="EF131" s="196">
        <f t="shared" ref="EF131:EF156" si="1121">DAY(DATE(LEFT($B131,4)+IF(EC131&lt;4,1,0),$EC131+1,1)-1)</f>
        <v>30</v>
      </c>
      <c r="EG131" s="195"/>
      <c r="EH131" s="198">
        <f t="shared" si="1114"/>
        <v>0</v>
      </c>
      <c r="EI131" s="198">
        <f t="shared" si="1114"/>
        <v>0</v>
      </c>
      <c r="EJ131" s="198">
        <f t="shared" si="1114"/>
        <v>0</v>
      </c>
      <c r="EK131" s="198">
        <f t="shared" si="1114"/>
        <v>0</v>
      </c>
      <c r="EL131" s="198">
        <f t="shared" si="1114"/>
        <v>0</v>
      </c>
      <c r="EM131" s="198">
        <f t="shared" si="1114"/>
        <v>0</v>
      </c>
      <c r="EN131" s="198">
        <f t="shared" si="1114"/>
        <v>0</v>
      </c>
      <c r="EO131" s="198">
        <f t="shared" si="1114"/>
        <v>0</v>
      </c>
      <c r="EP131" s="198">
        <f t="shared" si="1114"/>
        <v>0</v>
      </c>
      <c r="EQ131" s="198">
        <f t="shared" si="1114"/>
        <v>0</v>
      </c>
      <c r="ER131" s="198">
        <f t="shared" si="1115"/>
        <v>0</v>
      </c>
      <c r="ES131" s="198">
        <f t="shared" si="1115"/>
        <v>0</v>
      </c>
      <c r="ET131" s="198">
        <f t="shared" si="1115"/>
        <v>0</v>
      </c>
      <c r="EU131" s="198">
        <f t="shared" si="1115"/>
        <v>0</v>
      </c>
      <c r="EV131" s="198">
        <f t="shared" si="1115"/>
        <v>0</v>
      </c>
      <c r="EW131" s="198">
        <f t="shared" si="1115"/>
        <v>0</v>
      </c>
      <c r="EX131" s="198">
        <f t="shared" si="1115"/>
        <v>0</v>
      </c>
      <c r="EY131" s="198">
        <f t="shared" si="1115"/>
        <v>0</v>
      </c>
      <c r="EZ131" s="198">
        <f t="shared" si="1115"/>
        <v>0</v>
      </c>
      <c r="FA131" s="198">
        <f t="shared" si="1115"/>
        <v>0</v>
      </c>
      <c r="FB131" s="198">
        <f t="shared" si="1116"/>
        <v>0</v>
      </c>
      <c r="FC131" s="198">
        <f t="shared" si="1116"/>
        <v>0</v>
      </c>
      <c r="FD131" s="198">
        <f t="shared" si="1116"/>
        <v>0</v>
      </c>
      <c r="FE131" s="198">
        <f t="shared" si="1116"/>
        <v>0</v>
      </c>
      <c r="FF131" s="198">
        <f t="shared" si="1116"/>
        <v>0</v>
      </c>
      <c r="FG131" s="198">
        <f t="shared" si="1116"/>
        <v>0</v>
      </c>
      <c r="FH131" s="191"/>
      <c r="FI131" s="256"/>
      <c r="FJ131" s="256"/>
      <c r="FK131" s="256"/>
      <c r="FL131" s="256"/>
      <c r="FM131" s="256"/>
    </row>
    <row r="132" spans="1:169" s="257" customFormat="1" x14ac:dyDescent="0.2">
      <c r="A132" s="263" t="str">
        <f t="shared" si="1117"/>
        <v>2017-18OCTOBERY61</v>
      </c>
      <c r="B132" s="257" t="str">
        <f t="shared" si="1118"/>
        <v>2017-18</v>
      </c>
      <c r="C132" s="257" t="s">
        <v>716</v>
      </c>
      <c r="D132" s="264" t="str">
        <f t="shared" ref="D132:E132" si="1122">D131</f>
        <v>Y61</v>
      </c>
      <c r="E132" s="264" t="str">
        <f t="shared" si="1122"/>
        <v>East of England</v>
      </c>
      <c r="F132" s="264" t="str">
        <f t="shared" si="1039"/>
        <v>Y61</v>
      </c>
      <c r="H132" s="198">
        <f t="shared" si="1040"/>
        <v>0</v>
      </c>
      <c r="I132" s="198">
        <f t="shared" si="1040"/>
        <v>0</v>
      </c>
      <c r="J132" s="198">
        <f t="shared" si="1040"/>
        <v>0</v>
      </c>
      <c r="K132" s="198" t="str">
        <f t="shared" si="1041"/>
        <v>-</v>
      </c>
      <c r="L132" s="198" t="str">
        <f t="shared" si="1042"/>
        <v>-</v>
      </c>
      <c r="M132" s="198" t="str">
        <f t="shared" si="1043"/>
        <v>-</v>
      </c>
      <c r="N132" s="198" t="str">
        <f t="shared" si="1044"/>
        <v>-</v>
      </c>
      <c r="O132" s="198" t="str">
        <f t="shared" si="1045"/>
        <v>-</v>
      </c>
      <c r="P132" s="198" t="s">
        <v>717</v>
      </c>
      <c r="Q132" s="198">
        <f t="shared" si="1046"/>
        <v>0</v>
      </c>
      <c r="R132" s="198">
        <f t="shared" si="1046"/>
        <v>0</v>
      </c>
      <c r="S132" s="198">
        <f t="shared" si="1046"/>
        <v>0</v>
      </c>
      <c r="T132" s="198">
        <f t="shared" si="1046"/>
        <v>0</v>
      </c>
      <c r="U132" s="198">
        <f t="shared" si="1046"/>
        <v>0</v>
      </c>
      <c r="V132" s="198">
        <f t="shared" si="1046"/>
        <v>0</v>
      </c>
      <c r="W132" s="198">
        <f t="shared" si="1046"/>
        <v>0</v>
      </c>
      <c r="X132" s="198">
        <f t="shared" si="1046"/>
        <v>0</v>
      </c>
      <c r="Y132" s="198">
        <f t="shared" si="1046"/>
        <v>0</v>
      </c>
      <c r="Z132" s="198">
        <f t="shared" si="1046"/>
        <v>0</v>
      </c>
      <c r="AA132" s="198" t="str">
        <f t="shared" si="1047"/>
        <v>-</v>
      </c>
      <c r="AB132" s="198" t="str">
        <f t="shared" si="1048"/>
        <v>-</v>
      </c>
      <c r="AC132" s="198">
        <f t="shared" si="1049"/>
        <v>0</v>
      </c>
      <c r="AD132" s="198" t="str">
        <f t="shared" si="1050"/>
        <v>-</v>
      </c>
      <c r="AE132" s="198" t="str">
        <f t="shared" si="1051"/>
        <v>-</v>
      </c>
      <c r="AF132" s="198">
        <f t="shared" si="1052"/>
        <v>0</v>
      </c>
      <c r="AG132" s="198" t="str">
        <f t="shared" si="1053"/>
        <v>-</v>
      </c>
      <c r="AH132" s="198" t="str">
        <f t="shared" si="1054"/>
        <v>-</v>
      </c>
      <c r="AI132" s="198">
        <f t="shared" si="1055"/>
        <v>0</v>
      </c>
      <c r="AJ132" s="198" t="str">
        <f t="shared" si="1056"/>
        <v>-</v>
      </c>
      <c r="AK132" s="198" t="str">
        <f t="shared" si="1057"/>
        <v>-</v>
      </c>
      <c r="AL132" s="198">
        <f t="shared" si="1058"/>
        <v>0</v>
      </c>
      <c r="AM132" s="198" t="str">
        <f t="shared" si="1059"/>
        <v>-</v>
      </c>
      <c r="AN132" s="198" t="str">
        <f t="shared" si="1060"/>
        <v>-</v>
      </c>
      <c r="AO132" s="198">
        <f t="shared" si="1061"/>
        <v>0</v>
      </c>
      <c r="AP132" s="198">
        <f t="shared" si="1061"/>
        <v>0</v>
      </c>
      <c r="AQ132" s="198">
        <f t="shared" si="1061"/>
        <v>0</v>
      </c>
      <c r="AR132" s="198">
        <f t="shared" si="1061"/>
        <v>0</v>
      </c>
      <c r="AS132" s="198">
        <f t="shared" si="1061"/>
        <v>0</v>
      </c>
      <c r="AT132" s="198">
        <f t="shared" si="1061"/>
        <v>0</v>
      </c>
      <c r="AU132" s="198">
        <f t="shared" si="1061"/>
        <v>0</v>
      </c>
      <c r="AV132" s="198">
        <f t="shared" si="1061"/>
        <v>0</v>
      </c>
      <c r="AW132" s="198">
        <f t="shared" si="1061"/>
        <v>0</v>
      </c>
      <c r="AX132" s="198">
        <f t="shared" si="1061"/>
        <v>0</v>
      </c>
      <c r="AY132" s="198">
        <f t="shared" si="1062"/>
        <v>0</v>
      </c>
      <c r="AZ132" s="198">
        <f t="shared" si="1062"/>
        <v>0</v>
      </c>
      <c r="BA132" s="198">
        <f t="shared" si="1062"/>
        <v>0</v>
      </c>
      <c r="BB132" s="198">
        <f t="shared" si="1062"/>
        <v>0</v>
      </c>
      <c r="BC132" s="198">
        <f t="shared" si="1062"/>
        <v>0</v>
      </c>
      <c r="BD132" s="198">
        <f t="shared" si="1062"/>
        <v>0</v>
      </c>
      <c r="BE132" s="198">
        <f t="shared" si="1062"/>
        <v>0</v>
      </c>
      <c r="BF132" s="198">
        <f t="shared" si="1062"/>
        <v>0</v>
      </c>
      <c r="BG132" s="198">
        <f t="shared" si="1062"/>
        <v>0</v>
      </c>
      <c r="BH132" s="198">
        <f t="shared" si="1062"/>
        <v>0</v>
      </c>
      <c r="BI132" s="198">
        <f t="shared" si="1062"/>
        <v>0</v>
      </c>
      <c r="BJ132" s="198">
        <f t="shared" si="1062"/>
        <v>0</v>
      </c>
      <c r="BK132" s="198">
        <f t="shared" si="1062"/>
        <v>0</v>
      </c>
      <c r="BL132" s="198" t="str">
        <f t="shared" si="1063"/>
        <v>-</v>
      </c>
      <c r="BM132" s="198" t="str">
        <f t="shared" si="1064"/>
        <v>-</v>
      </c>
      <c r="BN132" s="198">
        <f t="shared" si="1065"/>
        <v>0</v>
      </c>
      <c r="BO132" s="198">
        <f t="shared" si="1065"/>
        <v>0</v>
      </c>
      <c r="BP132" s="198" t="str">
        <f t="shared" si="1066"/>
        <v>-</v>
      </c>
      <c r="BQ132" s="198" t="str">
        <f t="shared" si="1067"/>
        <v>-</v>
      </c>
      <c r="BR132" s="198">
        <f t="shared" si="1068"/>
        <v>0</v>
      </c>
      <c r="BS132" s="198">
        <f t="shared" si="1068"/>
        <v>0</v>
      </c>
      <c r="BT132" s="198" t="str">
        <f t="shared" si="1069"/>
        <v>-</v>
      </c>
      <c r="BU132" s="198" t="str">
        <f t="shared" si="1070"/>
        <v>-</v>
      </c>
      <c r="BV132" s="198">
        <f t="shared" si="1071"/>
        <v>0</v>
      </c>
      <c r="BW132" s="198">
        <f t="shared" si="1071"/>
        <v>0</v>
      </c>
      <c r="BX132" s="198" t="str">
        <f t="shared" si="1072"/>
        <v>-</v>
      </c>
      <c r="BY132" s="198" t="str">
        <f t="shared" si="1073"/>
        <v>-</v>
      </c>
      <c r="BZ132" s="198">
        <f t="shared" si="1074"/>
        <v>0</v>
      </c>
      <c r="CA132" s="198">
        <f t="shared" si="1074"/>
        <v>0</v>
      </c>
      <c r="CB132" s="198" t="str">
        <f t="shared" si="1075"/>
        <v>-</v>
      </c>
      <c r="CC132" s="198" t="str">
        <f t="shared" si="1076"/>
        <v>-</v>
      </c>
      <c r="CD132" s="198">
        <f t="shared" si="1077"/>
        <v>0</v>
      </c>
      <c r="CE132" s="198">
        <f t="shared" si="1077"/>
        <v>0</v>
      </c>
      <c r="CF132" s="198" t="str">
        <f t="shared" si="1078"/>
        <v>-</v>
      </c>
      <c r="CG132" s="198" t="str">
        <f t="shared" si="1079"/>
        <v>-</v>
      </c>
      <c r="CH132" s="198">
        <f t="shared" si="1080"/>
        <v>0</v>
      </c>
      <c r="CI132" s="198">
        <f t="shared" si="1080"/>
        <v>0</v>
      </c>
      <c r="CJ132" s="198" t="str">
        <f t="shared" si="1081"/>
        <v>-</v>
      </c>
      <c r="CK132" s="198" t="str">
        <f t="shared" si="1082"/>
        <v>-</v>
      </c>
      <c r="CL132" s="198">
        <f t="shared" si="1083"/>
        <v>0</v>
      </c>
      <c r="CM132" s="198">
        <f t="shared" si="1083"/>
        <v>0</v>
      </c>
      <c r="CN132" s="198" t="str">
        <f t="shared" si="1084"/>
        <v>-</v>
      </c>
      <c r="CO132" s="198" t="str">
        <f t="shared" si="1085"/>
        <v>-</v>
      </c>
      <c r="CP132" s="198">
        <f t="shared" si="1086"/>
        <v>0</v>
      </c>
      <c r="CQ132" s="198">
        <f t="shared" si="1086"/>
        <v>0</v>
      </c>
      <c r="CR132" s="198" t="str">
        <f t="shared" si="1087"/>
        <v>-</v>
      </c>
      <c r="CS132" s="198" t="str">
        <f t="shared" si="1088"/>
        <v>-</v>
      </c>
      <c r="CT132" s="198">
        <f t="shared" si="1089"/>
        <v>0</v>
      </c>
      <c r="CU132" s="198">
        <f t="shared" si="1089"/>
        <v>0</v>
      </c>
      <c r="CV132" s="198" t="str">
        <f t="shared" si="1090"/>
        <v>-</v>
      </c>
      <c r="CW132" s="198" t="str">
        <f t="shared" si="1091"/>
        <v>-</v>
      </c>
      <c r="CX132" s="198">
        <f t="shared" si="1092"/>
        <v>0</v>
      </c>
      <c r="CY132" s="198">
        <f t="shared" si="1092"/>
        <v>0</v>
      </c>
      <c r="CZ132" s="198" t="str">
        <f t="shared" si="1093"/>
        <v>-</v>
      </c>
      <c r="DA132" s="198" t="str">
        <f t="shared" si="1094"/>
        <v>-</v>
      </c>
      <c r="DB132" s="198">
        <f t="shared" si="1095"/>
        <v>0</v>
      </c>
      <c r="DC132" s="198">
        <f t="shared" si="1095"/>
        <v>0</v>
      </c>
      <c r="DD132" s="198" t="str">
        <f t="shared" si="1096"/>
        <v>-</v>
      </c>
      <c r="DE132" s="198" t="str">
        <f t="shared" si="1097"/>
        <v>-</v>
      </c>
      <c r="DF132" s="198">
        <f t="shared" si="1098"/>
        <v>0</v>
      </c>
      <c r="DG132" s="198">
        <f t="shared" si="1098"/>
        <v>0</v>
      </c>
      <c r="DH132" s="198" t="str">
        <f t="shared" si="1099"/>
        <v>-</v>
      </c>
      <c r="DI132" s="198" t="str">
        <f t="shared" si="1100"/>
        <v>-</v>
      </c>
      <c r="DJ132" s="198">
        <f t="shared" si="1101"/>
        <v>0</v>
      </c>
      <c r="DK132" s="198">
        <f t="shared" si="1101"/>
        <v>0</v>
      </c>
      <c r="DL132" s="198">
        <f t="shared" si="1101"/>
        <v>0</v>
      </c>
      <c r="DM132" s="198">
        <f t="shared" si="1101"/>
        <v>0</v>
      </c>
      <c r="DN132" s="198">
        <f t="shared" si="1101"/>
        <v>0</v>
      </c>
      <c r="DO132" s="198">
        <f t="shared" si="1101"/>
        <v>0</v>
      </c>
      <c r="DP132" s="198">
        <f t="shared" si="1101"/>
        <v>0</v>
      </c>
      <c r="DQ132" s="198" t="str">
        <f t="shared" si="1102"/>
        <v>-</v>
      </c>
      <c r="DR132" s="198" t="str">
        <f t="shared" si="1103"/>
        <v>-</v>
      </c>
      <c r="DS132" s="198">
        <f t="shared" si="1104"/>
        <v>0</v>
      </c>
      <c r="DT132" s="198" t="str">
        <f t="shared" si="1105"/>
        <v>-</v>
      </c>
      <c r="DU132" s="198" t="str">
        <f t="shared" si="1106"/>
        <v>-</v>
      </c>
      <c r="DV132" s="198">
        <f t="shared" si="1107"/>
        <v>0</v>
      </c>
      <c r="DW132" s="198" t="str">
        <f t="shared" si="1108"/>
        <v>-</v>
      </c>
      <c r="DX132" s="198" t="str">
        <f t="shared" si="1109"/>
        <v>-</v>
      </c>
      <c r="DY132" s="198">
        <f t="shared" si="1110"/>
        <v>0</v>
      </c>
      <c r="DZ132" s="198" t="str">
        <f t="shared" si="1111"/>
        <v>-</v>
      </c>
      <c r="EA132" s="198" t="str">
        <f t="shared" si="1112"/>
        <v>-</v>
      </c>
      <c r="EB132" s="202"/>
      <c r="EC132" s="198">
        <f t="shared" si="1113"/>
        <v>10</v>
      </c>
      <c r="ED132" s="199">
        <f t="shared" si="1119"/>
        <v>2017</v>
      </c>
      <c r="EE132" s="200">
        <f t="shared" si="1120"/>
        <v>43009</v>
      </c>
      <c r="EF132" s="196">
        <f t="shared" si="1121"/>
        <v>31</v>
      </c>
      <c r="EG132" s="195"/>
      <c r="EH132" s="198">
        <f t="shared" si="1114"/>
        <v>0</v>
      </c>
      <c r="EI132" s="198">
        <f t="shared" si="1114"/>
        <v>0</v>
      </c>
      <c r="EJ132" s="198">
        <f t="shared" si="1114"/>
        <v>0</v>
      </c>
      <c r="EK132" s="198">
        <f t="shared" si="1114"/>
        <v>0</v>
      </c>
      <c r="EL132" s="198">
        <f t="shared" si="1114"/>
        <v>0</v>
      </c>
      <c r="EM132" s="198">
        <f t="shared" si="1114"/>
        <v>0</v>
      </c>
      <c r="EN132" s="198">
        <f t="shared" si="1114"/>
        <v>0</v>
      </c>
      <c r="EO132" s="198">
        <f t="shared" si="1114"/>
        <v>0</v>
      </c>
      <c r="EP132" s="198">
        <f t="shared" si="1114"/>
        <v>0</v>
      </c>
      <c r="EQ132" s="198">
        <f t="shared" si="1114"/>
        <v>0</v>
      </c>
      <c r="ER132" s="198">
        <f t="shared" si="1115"/>
        <v>0</v>
      </c>
      <c r="ES132" s="198">
        <f t="shared" si="1115"/>
        <v>0</v>
      </c>
      <c r="ET132" s="198">
        <f t="shared" si="1115"/>
        <v>0</v>
      </c>
      <c r="EU132" s="198">
        <f t="shared" si="1115"/>
        <v>0</v>
      </c>
      <c r="EV132" s="198">
        <f t="shared" si="1115"/>
        <v>0</v>
      </c>
      <c r="EW132" s="198">
        <f t="shared" si="1115"/>
        <v>0</v>
      </c>
      <c r="EX132" s="198">
        <f t="shared" si="1115"/>
        <v>0</v>
      </c>
      <c r="EY132" s="198">
        <f t="shared" si="1115"/>
        <v>0</v>
      </c>
      <c r="EZ132" s="198">
        <f t="shared" si="1115"/>
        <v>0</v>
      </c>
      <c r="FA132" s="198">
        <f t="shared" si="1115"/>
        <v>0</v>
      </c>
      <c r="FB132" s="198">
        <f t="shared" si="1116"/>
        <v>0</v>
      </c>
      <c r="FC132" s="198">
        <f t="shared" si="1116"/>
        <v>0</v>
      </c>
      <c r="FD132" s="198">
        <f t="shared" si="1116"/>
        <v>0</v>
      </c>
      <c r="FE132" s="198">
        <f t="shared" si="1116"/>
        <v>0</v>
      </c>
      <c r="FF132" s="198">
        <f t="shared" si="1116"/>
        <v>0</v>
      </c>
      <c r="FG132" s="198">
        <f t="shared" si="1116"/>
        <v>0</v>
      </c>
      <c r="FH132" s="191"/>
      <c r="FI132" s="256"/>
      <c r="FJ132" s="256"/>
      <c r="FK132" s="256"/>
      <c r="FL132" s="256"/>
      <c r="FM132" s="256"/>
    </row>
    <row r="133" spans="1:169" s="257" customFormat="1" x14ac:dyDescent="0.2">
      <c r="A133" s="263" t="str">
        <f t="shared" si="1117"/>
        <v>2017-18NOVEMBERY61</v>
      </c>
      <c r="B133" s="257" t="str">
        <f t="shared" si="1118"/>
        <v>2017-18</v>
      </c>
      <c r="C133" s="257" t="s">
        <v>722</v>
      </c>
      <c r="D133" s="264" t="str">
        <f t="shared" ref="D133:E133" si="1123">D132</f>
        <v>Y61</v>
      </c>
      <c r="E133" s="264" t="str">
        <f t="shared" si="1123"/>
        <v>East of England</v>
      </c>
      <c r="F133" s="264" t="str">
        <f t="shared" si="1039"/>
        <v>Y61</v>
      </c>
      <c r="H133" s="198">
        <f t="shared" si="1040"/>
        <v>103869</v>
      </c>
      <c r="I133" s="198">
        <f t="shared" si="1040"/>
        <v>67417</v>
      </c>
      <c r="J133" s="198">
        <f t="shared" si="1040"/>
        <v>587093</v>
      </c>
      <c r="K133" s="198">
        <f t="shared" si="1041"/>
        <v>9</v>
      </c>
      <c r="L133" s="198">
        <f t="shared" si="1042"/>
        <v>1</v>
      </c>
      <c r="M133" s="198">
        <f t="shared" si="1043"/>
        <v>0</v>
      </c>
      <c r="N133" s="198">
        <f t="shared" si="1044"/>
        <v>52</v>
      </c>
      <c r="O133" s="198">
        <f t="shared" si="1045"/>
        <v>108</v>
      </c>
      <c r="P133" s="198" t="s">
        <v>717</v>
      </c>
      <c r="Q133" s="198">
        <f t="shared" si="1046"/>
        <v>0</v>
      </c>
      <c r="R133" s="198">
        <f t="shared" si="1046"/>
        <v>0</v>
      </c>
      <c r="S133" s="198">
        <f t="shared" si="1046"/>
        <v>0</v>
      </c>
      <c r="T133" s="198">
        <f t="shared" si="1046"/>
        <v>69988</v>
      </c>
      <c r="U133" s="198">
        <f t="shared" si="1046"/>
        <v>6109</v>
      </c>
      <c r="V133" s="198">
        <f t="shared" si="1046"/>
        <v>4081</v>
      </c>
      <c r="W133" s="198">
        <f t="shared" si="1046"/>
        <v>36475</v>
      </c>
      <c r="X133" s="198">
        <f t="shared" si="1046"/>
        <v>13178</v>
      </c>
      <c r="Y133" s="198">
        <f t="shared" si="1046"/>
        <v>5394</v>
      </c>
      <c r="Z133" s="198">
        <f t="shared" si="1046"/>
        <v>3180385</v>
      </c>
      <c r="AA133" s="198">
        <f t="shared" si="1047"/>
        <v>521</v>
      </c>
      <c r="AB133" s="198">
        <f t="shared" si="1048"/>
        <v>947</v>
      </c>
      <c r="AC133" s="198">
        <f t="shared" si="1049"/>
        <v>3553286</v>
      </c>
      <c r="AD133" s="198">
        <f t="shared" si="1050"/>
        <v>871</v>
      </c>
      <c r="AE133" s="198">
        <f t="shared" si="1051"/>
        <v>1576</v>
      </c>
      <c r="AF133" s="198">
        <f t="shared" si="1052"/>
        <v>53511145</v>
      </c>
      <c r="AG133" s="198">
        <f t="shared" si="1053"/>
        <v>1467</v>
      </c>
      <c r="AH133" s="198">
        <f t="shared" si="1054"/>
        <v>2949</v>
      </c>
      <c r="AI133" s="198">
        <f t="shared" si="1055"/>
        <v>57544714</v>
      </c>
      <c r="AJ133" s="198">
        <f t="shared" si="1056"/>
        <v>4367</v>
      </c>
      <c r="AK133" s="198">
        <f t="shared" si="1057"/>
        <v>10800</v>
      </c>
      <c r="AL133" s="198">
        <f t="shared" si="1058"/>
        <v>31104137</v>
      </c>
      <c r="AM133" s="198">
        <f t="shared" si="1059"/>
        <v>5766</v>
      </c>
      <c r="AN133" s="198">
        <f t="shared" si="1060"/>
        <v>13976</v>
      </c>
      <c r="AO133" s="198">
        <f t="shared" si="1061"/>
        <v>5400</v>
      </c>
      <c r="AP133" s="198">
        <f t="shared" si="1061"/>
        <v>67</v>
      </c>
      <c r="AQ133" s="198">
        <f t="shared" si="1061"/>
        <v>3039</v>
      </c>
      <c r="AR133" s="198">
        <f t="shared" si="1061"/>
        <v>273</v>
      </c>
      <c r="AS133" s="198">
        <f t="shared" si="1061"/>
        <v>54</v>
      </c>
      <c r="AT133" s="198">
        <f t="shared" si="1061"/>
        <v>2240</v>
      </c>
      <c r="AU133" s="198">
        <f t="shared" si="1061"/>
        <v>5055</v>
      </c>
      <c r="AV133" s="198">
        <f t="shared" si="1061"/>
        <v>40329</v>
      </c>
      <c r="AW133" s="198">
        <f t="shared" si="1061"/>
        <v>3327</v>
      </c>
      <c r="AX133" s="198">
        <f t="shared" si="1061"/>
        <v>20932</v>
      </c>
      <c r="AY133" s="198">
        <f t="shared" si="1062"/>
        <v>64588</v>
      </c>
      <c r="AZ133" s="198">
        <f t="shared" si="1062"/>
        <v>13894</v>
      </c>
      <c r="BA133" s="198">
        <f t="shared" si="1062"/>
        <v>10098</v>
      </c>
      <c r="BB133" s="198">
        <f t="shared" si="1062"/>
        <v>4279</v>
      </c>
      <c r="BC133" s="198">
        <f t="shared" si="1062"/>
        <v>4274</v>
      </c>
      <c r="BD133" s="198">
        <f t="shared" si="1062"/>
        <v>56705</v>
      </c>
      <c r="BE133" s="198">
        <f t="shared" si="1062"/>
        <v>41851</v>
      </c>
      <c r="BF133" s="198">
        <f t="shared" si="1062"/>
        <v>24878</v>
      </c>
      <c r="BG133" s="198">
        <f t="shared" si="1062"/>
        <v>14251</v>
      </c>
      <c r="BH133" s="198">
        <f t="shared" si="1062"/>
        <v>10723</v>
      </c>
      <c r="BI133" s="198">
        <f t="shared" si="1062"/>
        <v>5739</v>
      </c>
      <c r="BJ133" s="198">
        <f t="shared" si="1062"/>
        <v>0</v>
      </c>
      <c r="BK133" s="198">
        <f t="shared" si="1062"/>
        <v>0</v>
      </c>
      <c r="BL133" s="198" t="str">
        <f t="shared" si="1063"/>
        <v>-</v>
      </c>
      <c r="BM133" s="198" t="str">
        <f t="shared" si="1064"/>
        <v>-</v>
      </c>
      <c r="BN133" s="198">
        <f t="shared" si="1065"/>
        <v>0</v>
      </c>
      <c r="BO133" s="198">
        <f t="shared" si="1065"/>
        <v>0</v>
      </c>
      <c r="BP133" s="198" t="str">
        <f t="shared" si="1066"/>
        <v>-</v>
      </c>
      <c r="BQ133" s="198" t="str">
        <f t="shared" si="1067"/>
        <v>-</v>
      </c>
      <c r="BR133" s="198">
        <f t="shared" si="1068"/>
        <v>0</v>
      </c>
      <c r="BS133" s="198">
        <f t="shared" si="1068"/>
        <v>0</v>
      </c>
      <c r="BT133" s="198" t="str">
        <f t="shared" si="1069"/>
        <v>-</v>
      </c>
      <c r="BU133" s="198" t="str">
        <f t="shared" si="1070"/>
        <v>-</v>
      </c>
      <c r="BV133" s="198">
        <f t="shared" si="1071"/>
        <v>0</v>
      </c>
      <c r="BW133" s="198">
        <f t="shared" si="1071"/>
        <v>0</v>
      </c>
      <c r="BX133" s="198" t="str">
        <f t="shared" si="1072"/>
        <v>-</v>
      </c>
      <c r="BY133" s="198" t="str">
        <f t="shared" si="1073"/>
        <v>-</v>
      </c>
      <c r="BZ133" s="198">
        <f t="shared" si="1074"/>
        <v>0</v>
      </c>
      <c r="CA133" s="198">
        <f t="shared" si="1074"/>
        <v>0</v>
      </c>
      <c r="CB133" s="198" t="str">
        <f t="shared" si="1075"/>
        <v>-</v>
      </c>
      <c r="CC133" s="198" t="str">
        <f t="shared" si="1076"/>
        <v>-</v>
      </c>
      <c r="CD133" s="198">
        <f t="shared" si="1077"/>
        <v>0</v>
      </c>
      <c r="CE133" s="198">
        <f t="shared" si="1077"/>
        <v>0</v>
      </c>
      <c r="CF133" s="198" t="str">
        <f t="shared" si="1078"/>
        <v>-</v>
      </c>
      <c r="CG133" s="198" t="str">
        <f t="shared" si="1079"/>
        <v>-</v>
      </c>
      <c r="CH133" s="198">
        <f t="shared" si="1080"/>
        <v>0</v>
      </c>
      <c r="CI133" s="198">
        <f t="shared" si="1080"/>
        <v>0</v>
      </c>
      <c r="CJ133" s="198" t="str">
        <f t="shared" si="1081"/>
        <v>-</v>
      </c>
      <c r="CK133" s="198" t="str">
        <f t="shared" si="1082"/>
        <v>-</v>
      </c>
      <c r="CL133" s="198">
        <f t="shared" si="1083"/>
        <v>0</v>
      </c>
      <c r="CM133" s="198">
        <f t="shared" si="1083"/>
        <v>0</v>
      </c>
      <c r="CN133" s="198" t="str">
        <f t="shared" si="1084"/>
        <v>-</v>
      </c>
      <c r="CO133" s="198" t="str">
        <f t="shared" si="1085"/>
        <v>-</v>
      </c>
      <c r="CP133" s="198">
        <f t="shared" si="1086"/>
        <v>0</v>
      </c>
      <c r="CQ133" s="198">
        <f t="shared" si="1086"/>
        <v>0</v>
      </c>
      <c r="CR133" s="198" t="str">
        <f t="shared" si="1087"/>
        <v>-</v>
      </c>
      <c r="CS133" s="198" t="str">
        <f t="shared" si="1088"/>
        <v>-</v>
      </c>
      <c r="CT133" s="198">
        <f t="shared" si="1089"/>
        <v>0</v>
      </c>
      <c r="CU133" s="198">
        <f t="shared" si="1089"/>
        <v>0</v>
      </c>
      <c r="CV133" s="198" t="str">
        <f t="shared" si="1090"/>
        <v>-</v>
      </c>
      <c r="CW133" s="198" t="str">
        <f t="shared" si="1091"/>
        <v>-</v>
      </c>
      <c r="CX133" s="198">
        <f t="shared" si="1092"/>
        <v>429</v>
      </c>
      <c r="CY133" s="198">
        <f t="shared" si="1092"/>
        <v>132711</v>
      </c>
      <c r="CZ133" s="198">
        <f t="shared" si="1093"/>
        <v>309</v>
      </c>
      <c r="DA133" s="198">
        <f t="shared" si="1094"/>
        <v>528</v>
      </c>
      <c r="DB133" s="198">
        <f t="shared" si="1095"/>
        <v>5439</v>
      </c>
      <c r="DC133" s="198">
        <f t="shared" si="1095"/>
        <v>213079</v>
      </c>
      <c r="DD133" s="198">
        <f t="shared" si="1096"/>
        <v>39</v>
      </c>
      <c r="DE133" s="198">
        <f t="shared" si="1097"/>
        <v>72</v>
      </c>
      <c r="DF133" s="198">
        <f t="shared" si="1098"/>
        <v>0</v>
      </c>
      <c r="DG133" s="198">
        <f t="shared" si="1098"/>
        <v>0</v>
      </c>
      <c r="DH133" s="198" t="str">
        <f t="shared" si="1099"/>
        <v>-</v>
      </c>
      <c r="DI133" s="198" t="str">
        <f t="shared" si="1100"/>
        <v>-</v>
      </c>
      <c r="DJ133" s="198">
        <f t="shared" si="1101"/>
        <v>0</v>
      </c>
      <c r="DK133" s="198">
        <f t="shared" si="1101"/>
        <v>47</v>
      </c>
      <c r="DL133" s="198">
        <f t="shared" si="1101"/>
        <v>1183</v>
      </c>
      <c r="DM133" s="198">
        <f t="shared" si="1101"/>
        <v>923</v>
      </c>
      <c r="DN133" s="198">
        <f t="shared" si="1101"/>
        <v>94</v>
      </c>
      <c r="DO133" s="198">
        <f t="shared" si="1101"/>
        <v>1185</v>
      </c>
      <c r="DP133" s="198">
        <f t="shared" si="1101"/>
        <v>10994571</v>
      </c>
      <c r="DQ133" s="198">
        <f t="shared" si="1102"/>
        <v>9294</v>
      </c>
      <c r="DR133" s="198">
        <f t="shared" si="1103"/>
        <v>21472</v>
      </c>
      <c r="DS133" s="198">
        <f t="shared" si="1104"/>
        <v>10882871</v>
      </c>
      <c r="DT133" s="198">
        <f t="shared" si="1105"/>
        <v>11791</v>
      </c>
      <c r="DU133" s="198">
        <f t="shared" si="1106"/>
        <v>26136</v>
      </c>
      <c r="DV133" s="198">
        <f t="shared" si="1107"/>
        <v>1437232</v>
      </c>
      <c r="DW133" s="198">
        <f t="shared" si="1108"/>
        <v>15290</v>
      </c>
      <c r="DX133" s="198">
        <f t="shared" si="1109"/>
        <v>29163</v>
      </c>
      <c r="DY133" s="198">
        <f t="shared" si="1110"/>
        <v>19198729</v>
      </c>
      <c r="DZ133" s="198">
        <f t="shared" si="1111"/>
        <v>16201</v>
      </c>
      <c r="EA133" s="198">
        <f t="shared" si="1112"/>
        <v>35085</v>
      </c>
      <c r="EB133" s="202"/>
      <c r="EC133" s="198">
        <f t="shared" si="1113"/>
        <v>11</v>
      </c>
      <c r="ED133" s="199">
        <f t="shared" si="1119"/>
        <v>2017</v>
      </c>
      <c r="EE133" s="200">
        <f t="shared" si="1120"/>
        <v>43040</v>
      </c>
      <c r="EF133" s="196">
        <f t="shared" si="1121"/>
        <v>30</v>
      </c>
      <c r="EG133" s="195"/>
      <c r="EH133" s="198">
        <f t="shared" si="1114"/>
        <v>67417</v>
      </c>
      <c r="EI133" s="198">
        <f t="shared" si="1114"/>
        <v>0</v>
      </c>
      <c r="EJ133" s="198">
        <f t="shared" si="1114"/>
        <v>3505684</v>
      </c>
      <c r="EK133" s="198">
        <f t="shared" si="1114"/>
        <v>7281036</v>
      </c>
      <c r="EL133" s="198">
        <f t="shared" si="1114"/>
        <v>5785223</v>
      </c>
      <c r="EM133" s="198">
        <f t="shared" si="1114"/>
        <v>6431656</v>
      </c>
      <c r="EN133" s="198">
        <f t="shared" si="1114"/>
        <v>107564775</v>
      </c>
      <c r="EO133" s="198">
        <f t="shared" si="1114"/>
        <v>142322400</v>
      </c>
      <c r="EP133" s="198">
        <f t="shared" si="1114"/>
        <v>75386544</v>
      </c>
      <c r="EQ133" s="198">
        <f t="shared" si="1114"/>
        <v>0</v>
      </c>
      <c r="ER133" s="198">
        <f t="shared" si="1115"/>
        <v>0</v>
      </c>
      <c r="ES133" s="198">
        <f t="shared" si="1115"/>
        <v>0</v>
      </c>
      <c r="ET133" s="198">
        <f t="shared" si="1115"/>
        <v>0</v>
      </c>
      <c r="EU133" s="198">
        <f t="shared" si="1115"/>
        <v>0</v>
      </c>
      <c r="EV133" s="198">
        <f t="shared" si="1115"/>
        <v>0</v>
      </c>
      <c r="EW133" s="198">
        <f t="shared" si="1115"/>
        <v>0</v>
      </c>
      <c r="EX133" s="198">
        <f t="shared" si="1115"/>
        <v>0</v>
      </c>
      <c r="EY133" s="198">
        <f t="shared" si="1115"/>
        <v>0</v>
      </c>
      <c r="EZ133" s="198">
        <f t="shared" si="1115"/>
        <v>0</v>
      </c>
      <c r="FA133" s="198">
        <f t="shared" si="1115"/>
        <v>0</v>
      </c>
      <c r="FB133" s="198">
        <f t="shared" si="1116"/>
        <v>226512</v>
      </c>
      <c r="FC133" s="198">
        <f t="shared" si="1116"/>
        <v>391608</v>
      </c>
      <c r="FD133" s="198">
        <f t="shared" si="1116"/>
        <v>25401376</v>
      </c>
      <c r="FE133" s="198">
        <f t="shared" si="1116"/>
        <v>24123528</v>
      </c>
      <c r="FF133" s="198">
        <f t="shared" si="1116"/>
        <v>2741322</v>
      </c>
      <c r="FG133" s="198">
        <f t="shared" si="1116"/>
        <v>41575725</v>
      </c>
      <c r="FH133" s="191"/>
      <c r="FI133" s="256"/>
      <c r="FJ133" s="256"/>
      <c r="FK133" s="256"/>
      <c r="FL133" s="256"/>
      <c r="FM133" s="256"/>
    </row>
    <row r="134" spans="1:169" s="257" customFormat="1" x14ac:dyDescent="0.2">
      <c r="A134" s="263" t="str">
        <f t="shared" si="1117"/>
        <v>2017-18DECEMBERY61</v>
      </c>
      <c r="B134" s="257" t="str">
        <f t="shared" si="1118"/>
        <v>2017-18</v>
      </c>
      <c r="C134" s="257" t="s">
        <v>730</v>
      </c>
      <c r="D134" s="264" t="str">
        <f t="shared" ref="D134:E134" si="1124">D133</f>
        <v>Y61</v>
      </c>
      <c r="E134" s="264" t="str">
        <f t="shared" si="1124"/>
        <v>East of England</v>
      </c>
      <c r="F134" s="264" t="str">
        <f t="shared" si="1039"/>
        <v>Y61</v>
      </c>
      <c r="H134" s="198">
        <f t="shared" si="1040"/>
        <v>119496</v>
      </c>
      <c r="I134" s="198">
        <f t="shared" si="1040"/>
        <v>78346</v>
      </c>
      <c r="J134" s="198">
        <f t="shared" si="1040"/>
        <v>1104087</v>
      </c>
      <c r="K134" s="198">
        <f t="shared" si="1041"/>
        <v>14</v>
      </c>
      <c r="L134" s="198">
        <f t="shared" si="1042"/>
        <v>1</v>
      </c>
      <c r="M134" s="198">
        <f t="shared" si="1043"/>
        <v>0</v>
      </c>
      <c r="N134" s="198">
        <f t="shared" si="1044"/>
        <v>83</v>
      </c>
      <c r="O134" s="198">
        <f t="shared" si="1045"/>
        <v>150</v>
      </c>
      <c r="P134" s="198" t="s">
        <v>717</v>
      </c>
      <c r="Q134" s="198">
        <f t="shared" si="1046"/>
        <v>0</v>
      </c>
      <c r="R134" s="198">
        <f t="shared" si="1046"/>
        <v>0</v>
      </c>
      <c r="S134" s="198">
        <f t="shared" si="1046"/>
        <v>0</v>
      </c>
      <c r="T134" s="198">
        <f t="shared" si="1046"/>
        <v>77405</v>
      </c>
      <c r="U134" s="198">
        <f t="shared" si="1046"/>
        <v>7084</v>
      </c>
      <c r="V134" s="198">
        <f t="shared" si="1046"/>
        <v>4726</v>
      </c>
      <c r="W134" s="198">
        <f t="shared" si="1046"/>
        <v>42475</v>
      </c>
      <c r="X134" s="198">
        <f t="shared" si="1046"/>
        <v>12090</v>
      </c>
      <c r="Y134" s="198">
        <f t="shared" si="1046"/>
        <v>5054</v>
      </c>
      <c r="Z134" s="198">
        <f t="shared" si="1046"/>
        <v>3906391</v>
      </c>
      <c r="AA134" s="198">
        <f t="shared" si="1047"/>
        <v>551</v>
      </c>
      <c r="AB134" s="198">
        <f t="shared" si="1048"/>
        <v>1001</v>
      </c>
      <c r="AC134" s="198">
        <f t="shared" si="1049"/>
        <v>4429795</v>
      </c>
      <c r="AD134" s="198">
        <f t="shared" si="1050"/>
        <v>937</v>
      </c>
      <c r="AE134" s="198">
        <f t="shared" si="1051"/>
        <v>1712</v>
      </c>
      <c r="AF134" s="198">
        <f t="shared" si="1052"/>
        <v>81702906</v>
      </c>
      <c r="AG134" s="198">
        <f t="shared" si="1053"/>
        <v>1924</v>
      </c>
      <c r="AH134" s="198">
        <f t="shared" si="1054"/>
        <v>3906</v>
      </c>
      <c r="AI134" s="198">
        <f t="shared" si="1055"/>
        <v>77602199</v>
      </c>
      <c r="AJ134" s="198">
        <f t="shared" si="1056"/>
        <v>6419</v>
      </c>
      <c r="AK134" s="198">
        <f t="shared" si="1057"/>
        <v>16834</v>
      </c>
      <c r="AL134" s="198">
        <f t="shared" si="1058"/>
        <v>38657989</v>
      </c>
      <c r="AM134" s="198">
        <f t="shared" si="1059"/>
        <v>7649</v>
      </c>
      <c r="AN134" s="198">
        <f t="shared" si="1060"/>
        <v>18842</v>
      </c>
      <c r="AO134" s="198">
        <f t="shared" si="1061"/>
        <v>7681</v>
      </c>
      <c r="AP134" s="198">
        <f t="shared" si="1061"/>
        <v>142</v>
      </c>
      <c r="AQ134" s="198">
        <f t="shared" si="1061"/>
        <v>5134</v>
      </c>
      <c r="AR134" s="198">
        <f t="shared" si="1061"/>
        <v>447</v>
      </c>
      <c r="AS134" s="198">
        <f t="shared" si="1061"/>
        <v>68</v>
      </c>
      <c r="AT134" s="198">
        <f t="shared" si="1061"/>
        <v>2337</v>
      </c>
      <c r="AU134" s="198">
        <f t="shared" si="1061"/>
        <v>4797</v>
      </c>
      <c r="AV134" s="198">
        <f t="shared" si="1061"/>
        <v>42767</v>
      </c>
      <c r="AW134" s="198">
        <f t="shared" si="1061"/>
        <v>3491</v>
      </c>
      <c r="AX134" s="198">
        <f t="shared" si="1061"/>
        <v>23466</v>
      </c>
      <c r="AY134" s="198">
        <f t="shared" si="1062"/>
        <v>69724</v>
      </c>
      <c r="AZ134" s="198">
        <f t="shared" si="1062"/>
        <v>16314</v>
      </c>
      <c r="BA134" s="198">
        <f t="shared" si="1062"/>
        <v>11889</v>
      </c>
      <c r="BB134" s="198">
        <f t="shared" si="1062"/>
        <v>4997</v>
      </c>
      <c r="BC134" s="198">
        <f t="shared" si="1062"/>
        <v>4995</v>
      </c>
      <c r="BD134" s="198">
        <f t="shared" si="1062"/>
        <v>66994</v>
      </c>
      <c r="BE134" s="198">
        <f t="shared" si="1062"/>
        <v>48681</v>
      </c>
      <c r="BF134" s="198">
        <f t="shared" si="1062"/>
        <v>23495</v>
      </c>
      <c r="BG134" s="198">
        <f t="shared" si="1062"/>
        <v>13221</v>
      </c>
      <c r="BH134" s="198">
        <f t="shared" si="1062"/>
        <v>10287</v>
      </c>
      <c r="BI134" s="198">
        <f t="shared" si="1062"/>
        <v>5554</v>
      </c>
      <c r="BJ134" s="198">
        <f t="shared" si="1062"/>
        <v>0</v>
      </c>
      <c r="BK134" s="198">
        <f t="shared" si="1062"/>
        <v>0</v>
      </c>
      <c r="BL134" s="198" t="str">
        <f t="shared" si="1063"/>
        <v>-</v>
      </c>
      <c r="BM134" s="198" t="str">
        <f t="shared" si="1064"/>
        <v>-</v>
      </c>
      <c r="BN134" s="198">
        <f t="shared" si="1065"/>
        <v>0</v>
      </c>
      <c r="BO134" s="198">
        <f t="shared" si="1065"/>
        <v>0</v>
      </c>
      <c r="BP134" s="198" t="str">
        <f t="shared" si="1066"/>
        <v>-</v>
      </c>
      <c r="BQ134" s="198" t="str">
        <f t="shared" si="1067"/>
        <v>-</v>
      </c>
      <c r="BR134" s="198">
        <f t="shared" si="1068"/>
        <v>0</v>
      </c>
      <c r="BS134" s="198">
        <f t="shared" si="1068"/>
        <v>0</v>
      </c>
      <c r="BT134" s="198" t="str">
        <f t="shared" si="1069"/>
        <v>-</v>
      </c>
      <c r="BU134" s="198" t="str">
        <f t="shared" si="1070"/>
        <v>-</v>
      </c>
      <c r="BV134" s="198">
        <f t="shared" si="1071"/>
        <v>0</v>
      </c>
      <c r="BW134" s="198">
        <f t="shared" si="1071"/>
        <v>0</v>
      </c>
      <c r="BX134" s="198" t="str">
        <f t="shared" si="1072"/>
        <v>-</v>
      </c>
      <c r="BY134" s="198" t="str">
        <f t="shared" si="1073"/>
        <v>-</v>
      </c>
      <c r="BZ134" s="198">
        <f t="shared" si="1074"/>
        <v>0</v>
      </c>
      <c r="CA134" s="198">
        <f t="shared" si="1074"/>
        <v>0</v>
      </c>
      <c r="CB134" s="198" t="str">
        <f t="shared" si="1075"/>
        <v>-</v>
      </c>
      <c r="CC134" s="198" t="str">
        <f t="shared" si="1076"/>
        <v>-</v>
      </c>
      <c r="CD134" s="198">
        <f t="shared" si="1077"/>
        <v>0</v>
      </c>
      <c r="CE134" s="198">
        <f t="shared" si="1077"/>
        <v>0</v>
      </c>
      <c r="CF134" s="198" t="str">
        <f t="shared" si="1078"/>
        <v>-</v>
      </c>
      <c r="CG134" s="198" t="str">
        <f t="shared" si="1079"/>
        <v>-</v>
      </c>
      <c r="CH134" s="198">
        <f t="shared" si="1080"/>
        <v>0</v>
      </c>
      <c r="CI134" s="198">
        <f t="shared" si="1080"/>
        <v>0</v>
      </c>
      <c r="CJ134" s="198" t="str">
        <f t="shared" si="1081"/>
        <v>-</v>
      </c>
      <c r="CK134" s="198" t="str">
        <f t="shared" si="1082"/>
        <v>-</v>
      </c>
      <c r="CL134" s="198">
        <f t="shared" si="1083"/>
        <v>0</v>
      </c>
      <c r="CM134" s="198">
        <f t="shared" si="1083"/>
        <v>0</v>
      </c>
      <c r="CN134" s="198" t="str">
        <f t="shared" si="1084"/>
        <v>-</v>
      </c>
      <c r="CO134" s="198" t="str">
        <f t="shared" si="1085"/>
        <v>-</v>
      </c>
      <c r="CP134" s="198">
        <f t="shared" si="1086"/>
        <v>0</v>
      </c>
      <c r="CQ134" s="198">
        <f t="shared" si="1086"/>
        <v>0</v>
      </c>
      <c r="CR134" s="198" t="str">
        <f t="shared" si="1087"/>
        <v>-</v>
      </c>
      <c r="CS134" s="198" t="str">
        <f t="shared" si="1088"/>
        <v>-</v>
      </c>
      <c r="CT134" s="198">
        <f t="shared" si="1089"/>
        <v>0</v>
      </c>
      <c r="CU134" s="198">
        <f t="shared" si="1089"/>
        <v>0</v>
      </c>
      <c r="CV134" s="198" t="str">
        <f t="shared" si="1090"/>
        <v>-</v>
      </c>
      <c r="CW134" s="198" t="str">
        <f t="shared" si="1091"/>
        <v>-</v>
      </c>
      <c r="CX134" s="198">
        <f t="shared" si="1092"/>
        <v>569</v>
      </c>
      <c r="CY134" s="198">
        <f t="shared" si="1092"/>
        <v>165742</v>
      </c>
      <c r="CZ134" s="198">
        <f t="shared" si="1093"/>
        <v>291</v>
      </c>
      <c r="DA134" s="198">
        <f t="shared" si="1094"/>
        <v>499</v>
      </c>
      <c r="DB134" s="198">
        <f t="shared" si="1095"/>
        <v>6705</v>
      </c>
      <c r="DC134" s="198">
        <f t="shared" si="1095"/>
        <v>298197</v>
      </c>
      <c r="DD134" s="198">
        <f t="shared" si="1096"/>
        <v>44</v>
      </c>
      <c r="DE134" s="198">
        <f t="shared" si="1097"/>
        <v>88</v>
      </c>
      <c r="DF134" s="198">
        <f t="shared" si="1098"/>
        <v>0</v>
      </c>
      <c r="DG134" s="198">
        <f t="shared" si="1098"/>
        <v>0</v>
      </c>
      <c r="DH134" s="198" t="str">
        <f t="shared" si="1099"/>
        <v>-</v>
      </c>
      <c r="DI134" s="198" t="str">
        <f t="shared" si="1100"/>
        <v>-</v>
      </c>
      <c r="DJ134" s="198">
        <f t="shared" si="1101"/>
        <v>0</v>
      </c>
      <c r="DK134" s="198">
        <f t="shared" si="1101"/>
        <v>56</v>
      </c>
      <c r="DL134" s="198">
        <f t="shared" si="1101"/>
        <v>909</v>
      </c>
      <c r="DM134" s="198">
        <f t="shared" si="1101"/>
        <v>843</v>
      </c>
      <c r="DN134" s="198">
        <f t="shared" si="1101"/>
        <v>68</v>
      </c>
      <c r="DO134" s="198">
        <f t="shared" si="1101"/>
        <v>1145</v>
      </c>
      <c r="DP134" s="198">
        <f t="shared" si="1101"/>
        <v>10145837</v>
      </c>
      <c r="DQ134" s="198">
        <f t="shared" si="1102"/>
        <v>11162</v>
      </c>
      <c r="DR134" s="198">
        <f t="shared" si="1103"/>
        <v>26149</v>
      </c>
      <c r="DS134" s="198">
        <f t="shared" si="1104"/>
        <v>11177110</v>
      </c>
      <c r="DT134" s="198">
        <f t="shared" si="1105"/>
        <v>13259</v>
      </c>
      <c r="DU134" s="198">
        <f t="shared" si="1106"/>
        <v>28269</v>
      </c>
      <c r="DV134" s="198">
        <f t="shared" si="1107"/>
        <v>1013632</v>
      </c>
      <c r="DW134" s="198">
        <f t="shared" si="1108"/>
        <v>14906</v>
      </c>
      <c r="DX134" s="198">
        <f t="shared" si="1109"/>
        <v>31240</v>
      </c>
      <c r="DY134" s="198">
        <f t="shared" si="1110"/>
        <v>21833716</v>
      </c>
      <c r="DZ134" s="198">
        <f t="shared" si="1111"/>
        <v>19069</v>
      </c>
      <c r="EA134" s="198">
        <f t="shared" si="1112"/>
        <v>42381</v>
      </c>
      <c r="EB134" s="202"/>
      <c r="EC134" s="198">
        <f t="shared" si="1113"/>
        <v>12</v>
      </c>
      <c r="ED134" s="199">
        <f t="shared" si="1119"/>
        <v>2017</v>
      </c>
      <c r="EE134" s="200">
        <f t="shared" si="1120"/>
        <v>43070</v>
      </c>
      <c r="EF134" s="196">
        <f t="shared" si="1121"/>
        <v>31</v>
      </c>
      <c r="EG134" s="195"/>
      <c r="EH134" s="198">
        <f t="shared" si="1114"/>
        <v>78346</v>
      </c>
      <c r="EI134" s="198">
        <f t="shared" si="1114"/>
        <v>0</v>
      </c>
      <c r="EJ134" s="198">
        <f t="shared" si="1114"/>
        <v>6502718</v>
      </c>
      <c r="EK134" s="198">
        <f t="shared" si="1114"/>
        <v>11751900</v>
      </c>
      <c r="EL134" s="198">
        <f t="shared" si="1114"/>
        <v>7091084</v>
      </c>
      <c r="EM134" s="198">
        <f t="shared" si="1114"/>
        <v>8090912</v>
      </c>
      <c r="EN134" s="198">
        <f t="shared" si="1114"/>
        <v>165907350</v>
      </c>
      <c r="EO134" s="198">
        <f t="shared" si="1114"/>
        <v>203523060</v>
      </c>
      <c r="EP134" s="198">
        <f t="shared" si="1114"/>
        <v>95227468</v>
      </c>
      <c r="EQ134" s="198">
        <f t="shared" si="1114"/>
        <v>0</v>
      </c>
      <c r="ER134" s="198">
        <f t="shared" si="1115"/>
        <v>0</v>
      </c>
      <c r="ES134" s="198">
        <f t="shared" si="1115"/>
        <v>0</v>
      </c>
      <c r="ET134" s="198">
        <f t="shared" si="1115"/>
        <v>0</v>
      </c>
      <c r="EU134" s="198">
        <f t="shared" si="1115"/>
        <v>0</v>
      </c>
      <c r="EV134" s="198">
        <f t="shared" si="1115"/>
        <v>0</v>
      </c>
      <c r="EW134" s="198">
        <f t="shared" si="1115"/>
        <v>0</v>
      </c>
      <c r="EX134" s="198">
        <f t="shared" si="1115"/>
        <v>0</v>
      </c>
      <c r="EY134" s="198">
        <f t="shared" si="1115"/>
        <v>0</v>
      </c>
      <c r="EZ134" s="198">
        <f t="shared" si="1115"/>
        <v>0</v>
      </c>
      <c r="FA134" s="198">
        <f t="shared" si="1115"/>
        <v>0</v>
      </c>
      <c r="FB134" s="198">
        <f t="shared" si="1116"/>
        <v>283931</v>
      </c>
      <c r="FC134" s="198">
        <f t="shared" si="1116"/>
        <v>590040</v>
      </c>
      <c r="FD134" s="198">
        <f t="shared" si="1116"/>
        <v>23769441</v>
      </c>
      <c r="FE134" s="198">
        <f t="shared" si="1116"/>
        <v>23830767</v>
      </c>
      <c r="FF134" s="198">
        <f t="shared" si="1116"/>
        <v>2124320</v>
      </c>
      <c r="FG134" s="198">
        <f t="shared" si="1116"/>
        <v>48526245</v>
      </c>
      <c r="FH134" s="191"/>
      <c r="FI134" s="256"/>
      <c r="FJ134" s="256"/>
      <c r="FK134" s="256"/>
      <c r="FL134" s="256"/>
      <c r="FM134" s="256"/>
    </row>
    <row r="135" spans="1:169" s="257" customFormat="1" x14ac:dyDescent="0.2">
      <c r="A135" s="263" t="str">
        <f t="shared" si="1117"/>
        <v>2017-18JANUARYY61</v>
      </c>
      <c r="B135" s="257" t="str">
        <f t="shared" si="1118"/>
        <v>2017-18</v>
      </c>
      <c r="C135" s="257" t="s">
        <v>767</v>
      </c>
      <c r="D135" s="264" t="str">
        <f t="shared" ref="D135:E135" si="1125">D134</f>
        <v>Y61</v>
      </c>
      <c r="E135" s="264" t="str">
        <f t="shared" si="1125"/>
        <v>East of England</v>
      </c>
      <c r="F135" s="264" t="str">
        <f t="shared" si="1039"/>
        <v>Y61</v>
      </c>
      <c r="H135" s="198">
        <f t="shared" si="1040"/>
        <v>106875</v>
      </c>
      <c r="I135" s="198">
        <f t="shared" si="1040"/>
        <v>68745</v>
      </c>
      <c r="J135" s="198">
        <f t="shared" si="1040"/>
        <v>611500</v>
      </c>
      <c r="K135" s="198">
        <f t="shared" si="1041"/>
        <v>9</v>
      </c>
      <c r="L135" s="198">
        <f t="shared" si="1042"/>
        <v>1</v>
      </c>
      <c r="M135" s="198">
        <f t="shared" si="1043"/>
        <v>0</v>
      </c>
      <c r="N135" s="198">
        <f t="shared" si="1044"/>
        <v>56</v>
      </c>
      <c r="O135" s="198">
        <f t="shared" si="1045"/>
        <v>132</v>
      </c>
      <c r="P135" s="198" t="s">
        <v>717</v>
      </c>
      <c r="Q135" s="198">
        <f t="shared" si="1046"/>
        <v>0</v>
      </c>
      <c r="R135" s="198">
        <f t="shared" si="1046"/>
        <v>0</v>
      </c>
      <c r="S135" s="198">
        <f t="shared" si="1046"/>
        <v>0</v>
      </c>
      <c r="T135" s="198">
        <f t="shared" si="1046"/>
        <v>73798</v>
      </c>
      <c r="U135" s="198">
        <f t="shared" si="1046"/>
        <v>6664</v>
      </c>
      <c r="V135" s="198">
        <f t="shared" si="1046"/>
        <v>4436</v>
      </c>
      <c r="W135" s="198">
        <f t="shared" si="1046"/>
        <v>40031</v>
      </c>
      <c r="X135" s="198">
        <f t="shared" si="1046"/>
        <v>12544</v>
      </c>
      <c r="Y135" s="198">
        <f t="shared" si="1046"/>
        <v>4994</v>
      </c>
      <c r="Z135" s="198">
        <f t="shared" si="1046"/>
        <v>3432342</v>
      </c>
      <c r="AA135" s="198">
        <f t="shared" si="1047"/>
        <v>515</v>
      </c>
      <c r="AB135" s="198">
        <f t="shared" si="1048"/>
        <v>925</v>
      </c>
      <c r="AC135" s="198">
        <f t="shared" si="1049"/>
        <v>4038287</v>
      </c>
      <c r="AD135" s="198">
        <f t="shared" si="1050"/>
        <v>910</v>
      </c>
      <c r="AE135" s="198">
        <f t="shared" si="1051"/>
        <v>1625</v>
      </c>
      <c r="AF135" s="198">
        <f t="shared" si="1052"/>
        <v>70111137</v>
      </c>
      <c r="AG135" s="198">
        <f t="shared" si="1053"/>
        <v>1751</v>
      </c>
      <c r="AH135" s="198">
        <f t="shared" si="1054"/>
        <v>3649</v>
      </c>
      <c r="AI135" s="198">
        <f t="shared" si="1055"/>
        <v>62107789</v>
      </c>
      <c r="AJ135" s="198">
        <f t="shared" si="1056"/>
        <v>4951</v>
      </c>
      <c r="AK135" s="198">
        <f t="shared" si="1057"/>
        <v>12174</v>
      </c>
      <c r="AL135" s="198">
        <f t="shared" si="1058"/>
        <v>29613942</v>
      </c>
      <c r="AM135" s="198">
        <f t="shared" si="1059"/>
        <v>5930</v>
      </c>
      <c r="AN135" s="198">
        <f t="shared" si="1060"/>
        <v>13930</v>
      </c>
      <c r="AO135" s="198">
        <f t="shared" si="1061"/>
        <v>6290</v>
      </c>
      <c r="AP135" s="198">
        <f t="shared" si="1061"/>
        <v>105</v>
      </c>
      <c r="AQ135" s="198">
        <f t="shared" si="1061"/>
        <v>4157</v>
      </c>
      <c r="AR135" s="198">
        <f t="shared" si="1061"/>
        <v>396</v>
      </c>
      <c r="AS135" s="198">
        <f t="shared" si="1061"/>
        <v>79</v>
      </c>
      <c r="AT135" s="198">
        <f t="shared" si="1061"/>
        <v>1949</v>
      </c>
      <c r="AU135" s="198">
        <f t="shared" si="1061"/>
        <v>2222</v>
      </c>
      <c r="AV135" s="198">
        <f t="shared" si="1061"/>
        <v>42631</v>
      </c>
      <c r="AW135" s="198">
        <f t="shared" si="1061"/>
        <v>2109</v>
      </c>
      <c r="AX135" s="198">
        <f t="shared" si="1061"/>
        <v>22768</v>
      </c>
      <c r="AY135" s="198">
        <f t="shared" si="1062"/>
        <v>67508</v>
      </c>
      <c r="AZ135" s="198">
        <f t="shared" si="1062"/>
        <v>15056</v>
      </c>
      <c r="BA135" s="198">
        <f t="shared" si="1062"/>
        <v>11219</v>
      </c>
      <c r="BB135" s="198">
        <f t="shared" si="1062"/>
        <v>4689</v>
      </c>
      <c r="BC135" s="198">
        <f t="shared" si="1062"/>
        <v>4687</v>
      </c>
      <c r="BD135" s="198">
        <f t="shared" si="1062"/>
        <v>62086</v>
      </c>
      <c r="BE135" s="198">
        <f t="shared" si="1062"/>
        <v>46068</v>
      </c>
      <c r="BF135" s="198">
        <f t="shared" si="1062"/>
        <v>23620</v>
      </c>
      <c r="BG135" s="198">
        <f t="shared" si="1062"/>
        <v>13700</v>
      </c>
      <c r="BH135" s="198">
        <f t="shared" si="1062"/>
        <v>9759</v>
      </c>
      <c r="BI135" s="198">
        <f t="shared" si="1062"/>
        <v>5467</v>
      </c>
      <c r="BJ135" s="198">
        <f t="shared" si="1062"/>
        <v>0</v>
      </c>
      <c r="BK135" s="198">
        <f t="shared" si="1062"/>
        <v>0</v>
      </c>
      <c r="BL135" s="198" t="str">
        <f t="shared" si="1063"/>
        <v>-</v>
      </c>
      <c r="BM135" s="198" t="str">
        <f t="shared" si="1064"/>
        <v>-</v>
      </c>
      <c r="BN135" s="198">
        <f t="shared" si="1065"/>
        <v>0</v>
      </c>
      <c r="BO135" s="198">
        <f t="shared" si="1065"/>
        <v>0</v>
      </c>
      <c r="BP135" s="198" t="str">
        <f t="shared" si="1066"/>
        <v>-</v>
      </c>
      <c r="BQ135" s="198" t="str">
        <f t="shared" si="1067"/>
        <v>-</v>
      </c>
      <c r="BR135" s="198">
        <f t="shared" si="1068"/>
        <v>0</v>
      </c>
      <c r="BS135" s="198">
        <f t="shared" si="1068"/>
        <v>0</v>
      </c>
      <c r="BT135" s="198" t="str">
        <f t="shared" si="1069"/>
        <v>-</v>
      </c>
      <c r="BU135" s="198" t="str">
        <f t="shared" si="1070"/>
        <v>-</v>
      </c>
      <c r="BV135" s="198">
        <f t="shared" si="1071"/>
        <v>0</v>
      </c>
      <c r="BW135" s="198">
        <f t="shared" si="1071"/>
        <v>0</v>
      </c>
      <c r="BX135" s="198" t="str">
        <f t="shared" si="1072"/>
        <v>-</v>
      </c>
      <c r="BY135" s="198" t="str">
        <f t="shared" si="1073"/>
        <v>-</v>
      </c>
      <c r="BZ135" s="198">
        <f t="shared" si="1074"/>
        <v>0</v>
      </c>
      <c r="CA135" s="198">
        <f t="shared" si="1074"/>
        <v>0</v>
      </c>
      <c r="CB135" s="198" t="str">
        <f t="shared" si="1075"/>
        <v>-</v>
      </c>
      <c r="CC135" s="198" t="str">
        <f t="shared" si="1076"/>
        <v>-</v>
      </c>
      <c r="CD135" s="198">
        <f t="shared" si="1077"/>
        <v>0</v>
      </c>
      <c r="CE135" s="198">
        <f t="shared" si="1077"/>
        <v>0</v>
      </c>
      <c r="CF135" s="198" t="str">
        <f t="shared" si="1078"/>
        <v>-</v>
      </c>
      <c r="CG135" s="198" t="str">
        <f t="shared" si="1079"/>
        <v>-</v>
      </c>
      <c r="CH135" s="198">
        <f t="shared" si="1080"/>
        <v>0</v>
      </c>
      <c r="CI135" s="198">
        <f t="shared" si="1080"/>
        <v>0</v>
      </c>
      <c r="CJ135" s="198" t="str">
        <f t="shared" si="1081"/>
        <v>-</v>
      </c>
      <c r="CK135" s="198" t="str">
        <f t="shared" si="1082"/>
        <v>-</v>
      </c>
      <c r="CL135" s="198">
        <f t="shared" si="1083"/>
        <v>0</v>
      </c>
      <c r="CM135" s="198">
        <f t="shared" si="1083"/>
        <v>0</v>
      </c>
      <c r="CN135" s="198" t="str">
        <f t="shared" si="1084"/>
        <v>-</v>
      </c>
      <c r="CO135" s="198" t="str">
        <f t="shared" si="1085"/>
        <v>-</v>
      </c>
      <c r="CP135" s="198">
        <f t="shared" si="1086"/>
        <v>0</v>
      </c>
      <c r="CQ135" s="198">
        <f t="shared" si="1086"/>
        <v>0</v>
      </c>
      <c r="CR135" s="198" t="str">
        <f t="shared" si="1087"/>
        <v>-</v>
      </c>
      <c r="CS135" s="198" t="str">
        <f t="shared" si="1088"/>
        <v>-</v>
      </c>
      <c r="CT135" s="198">
        <f t="shared" si="1089"/>
        <v>0</v>
      </c>
      <c r="CU135" s="198">
        <f t="shared" si="1089"/>
        <v>0</v>
      </c>
      <c r="CV135" s="198" t="str">
        <f t="shared" si="1090"/>
        <v>-</v>
      </c>
      <c r="CW135" s="198" t="str">
        <f t="shared" si="1091"/>
        <v>-</v>
      </c>
      <c r="CX135" s="198">
        <f t="shared" si="1092"/>
        <v>522</v>
      </c>
      <c r="CY135" s="198">
        <f t="shared" si="1092"/>
        <v>151062</v>
      </c>
      <c r="CZ135" s="198">
        <f t="shared" si="1093"/>
        <v>289</v>
      </c>
      <c r="DA135" s="198">
        <f t="shared" si="1094"/>
        <v>489</v>
      </c>
      <c r="DB135" s="198">
        <f t="shared" si="1095"/>
        <v>6335</v>
      </c>
      <c r="DC135" s="198">
        <f t="shared" si="1095"/>
        <v>250527</v>
      </c>
      <c r="DD135" s="198">
        <f t="shared" si="1096"/>
        <v>40</v>
      </c>
      <c r="DE135" s="198">
        <f t="shared" si="1097"/>
        <v>73</v>
      </c>
      <c r="DF135" s="198">
        <f t="shared" si="1098"/>
        <v>0</v>
      </c>
      <c r="DG135" s="198">
        <f t="shared" si="1098"/>
        <v>0</v>
      </c>
      <c r="DH135" s="198" t="str">
        <f t="shared" si="1099"/>
        <v>-</v>
      </c>
      <c r="DI135" s="198" t="str">
        <f t="shared" si="1100"/>
        <v>-</v>
      </c>
      <c r="DJ135" s="198">
        <f t="shared" si="1101"/>
        <v>0</v>
      </c>
      <c r="DK135" s="198">
        <f t="shared" si="1101"/>
        <v>393</v>
      </c>
      <c r="DL135" s="198">
        <f t="shared" si="1101"/>
        <v>1001</v>
      </c>
      <c r="DM135" s="198">
        <f t="shared" si="1101"/>
        <v>952</v>
      </c>
      <c r="DN135" s="198">
        <f t="shared" si="1101"/>
        <v>82</v>
      </c>
      <c r="DO135" s="198">
        <f t="shared" si="1101"/>
        <v>1203</v>
      </c>
      <c r="DP135" s="198">
        <f t="shared" si="1101"/>
        <v>8646592</v>
      </c>
      <c r="DQ135" s="198">
        <f t="shared" si="1102"/>
        <v>8638</v>
      </c>
      <c r="DR135" s="198">
        <f t="shared" si="1103"/>
        <v>19289</v>
      </c>
      <c r="DS135" s="198">
        <f t="shared" si="1104"/>
        <v>10072233</v>
      </c>
      <c r="DT135" s="198">
        <f t="shared" si="1105"/>
        <v>10580</v>
      </c>
      <c r="DU135" s="198">
        <f t="shared" si="1106"/>
        <v>22200</v>
      </c>
      <c r="DV135" s="198">
        <f t="shared" si="1107"/>
        <v>1093855</v>
      </c>
      <c r="DW135" s="198">
        <f t="shared" si="1108"/>
        <v>13340</v>
      </c>
      <c r="DX135" s="198">
        <f t="shared" si="1109"/>
        <v>29949</v>
      </c>
      <c r="DY135" s="198">
        <f t="shared" si="1110"/>
        <v>19037678</v>
      </c>
      <c r="DZ135" s="198">
        <f t="shared" si="1111"/>
        <v>15825</v>
      </c>
      <c r="EA135" s="198">
        <f t="shared" si="1112"/>
        <v>35395</v>
      </c>
      <c r="EB135" s="202"/>
      <c r="EC135" s="198">
        <f t="shared" si="1113"/>
        <v>1</v>
      </c>
      <c r="ED135" s="199">
        <f t="shared" si="1119"/>
        <v>2018</v>
      </c>
      <c r="EE135" s="200">
        <f t="shared" si="1120"/>
        <v>43101</v>
      </c>
      <c r="EF135" s="196">
        <f t="shared" si="1121"/>
        <v>31</v>
      </c>
      <c r="EG135" s="195"/>
      <c r="EH135" s="198">
        <f t="shared" si="1114"/>
        <v>68745</v>
      </c>
      <c r="EI135" s="198">
        <f t="shared" si="1114"/>
        <v>0</v>
      </c>
      <c r="EJ135" s="198">
        <f t="shared" si="1114"/>
        <v>3849720</v>
      </c>
      <c r="EK135" s="198">
        <f t="shared" si="1114"/>
        <v>9074340</v>
      </c>
      <c r="EL135" s="198">
        <f t="shared" si="1114"/>
        <v>6164200</v>
      </c>
      <c r="EM135" s="198">
        <f t="shared" si="1114"/>
        <v>7208500</v>
      </c>
      <c r="EN135" s="198">
        <f t="shared" si="1114"/>
        <v>146073119</v>
      </c>
      <c r="EO135" s="198">
        <f t="shared" si="1114"/>
        <v>152710656</v>
      </c>
      <c r="EP135" s="198">
        <f t="shared" si="1114"/>
        <v>69566420</v>
      </c>
      <c r="EQ135" s="198">
        <f t="shared" si="1114"/>
        <v>0</v>
      </c>
      <c r="ER135" s="198">
        <f t="shared" si="1115"/>
        <v>0</v>
      </c>
      <c r="ES135" s="198">
        <f t="shared" si="1115"/>
        <v>0</v>
      </c>
      <c r="ET135" s="198">
        <f t="shared" si="1115"/>
        <v>0</v>
      </c>
      <c r="EU135" s="198">
        <f t="shared" si="1115"/>
        <v>0</v>
      </c>
      <c r="EV135" s="198">
        <f t="shared" si="1115"/>
        <v>0</v>
      </c>
      <c r="EW135" s="198">
        <f t="shared" si="1115"/>
        <v>0</v>
      </c>
      <c r="EX135" s="198">
        <f t="shared" si="1115"/>
        <v>0</v>
      </c>
      <c r="EY135" s="198">
        <f t="shared" si="1115"/>
        <v>0</v>
      </c>
      <c r="EZ135" s="198">
        <f t="shared" si="1115"/>
        <v>0</v>
      </c>
      <c r="FA135" s="198">
        <f t="shared" si="1115"/>
        <v>0</v>
      </c>
      <c r="FB135" s="198">
        <f t="shared" si="1116"/>
        <v>255258</v>
      </c>
      <c r="FC135" s="198">
        <f t="shared" si="1116"/>
        <v>462455</v>
      </c>
      <c r="FD135" s="198">
        <f t="shared" si="1116"/>
        <v>19308289</v>
      </c>
      <c r="FE135" s="198">
        <f t="shared" si="1116"/>
        <v>21134400</v>
      </c>
      <c r="FF135" s="198">
        <f t="shared" si="1116"/>
        <v>2455818</v>
      </c>
      <c r="FG135" s="198">
        <f t="shared" si="1116"/>
        <v>42580185</v>
      </c>
      <c r="FH135" s="191"/>
      <c r="FI135" s="256"/>
      <c r="FJ135" s="256"/>
      <c r="FK135" s="256"/>
      <c r="FL135" s="256"/>
      <c r="FM135" s="256"/>
    </row>
    <row r="136" spans="1:169" s="257" customFormat="1" x14ac:dyDescent="0.2">
      <c r="A136" s="263" t="str">
        <f t="shared" si="1117"/>
        <v>2017-18FEBRUARYY61</v>
      </c>
      <c r="B136" s="257" t="str">
        <f t="shared" si="1118"/>
        <v>2017-18</v>
      </c>
      <c r="C136" s="257" t="s">
        <v>771</v>
      </c>
      <c r="D136" s="264" t="str">
        <f t="shared" ref="D136:E136" si="1126">D135</f>
        <v>Y61</v>
      </c>
      <c r="E136" s="264" t="str">
        <f t="shared" si="1126"/>
        <v>East of England</v>
      </c>
      <c r="F136" s="264" t="str">
        <f t="shared" si="1039"/>
        <v>Y61</v>
      </c>
      <c r="H136" s="198">
        <f t="shared" si="1040"/>
        <v>96257</v>
      </c>
      <c r="I136" s="198">
        <f t="shared" si="1040"/>
        <v>60678</v>
      </c>
      <c r="J136" s="198">
        <f t="shared" si="1040"/>
        <v>398922</v>
      </c>
      <c r="K136" s="198">
        <f t="shared" si="1041"/>
        <v>7</v>
      </c>
      <c r="L136" s="198">
        <f t="shared" si="1042"/>
        <v>1</v>
      </c>
      <c r="M136" s="198">
        <f t="shared" si="1043"/>
        <v>0</v>
      </c>
      <c r="N136" s="198">
        <f t="shared" si="1044"/>
        <v>40</v>
      </c>
      <c r="O136" s="198">
        <f t="shared" si="1045"/>
        <v>100</v>
      </c>
      <c r="P136" s="198" t="s">
        <v>717</v>
      </c>
      <c r="Q136" s="198">
        <f t="shared" si="1046"/>
        <v>0</v>
      </c>
      <c r="R136" s="198">
        <f t="shared" si="1046"/>
        <v>0</v>
      </c>
      <c r="S136" s="198">
        <f t="shared" si="1046"/>
        <v>0</v>
      </c>
      <c r="T136" s="198">
        <f t="shared" si="1046"/>
        <v>66951</v>
      </c>
      <c r="U136" s="198">
        <f t="shared" si="1046"/>
        <v>5924</v>
      </c>
      <c r="V136" s="198">
        <f t="shared" si="1046"/>
        <v>4006</v>
      </c>
      <c r="W136" s="198">
        <f t="shared" si="1046"/>
        <v>35732</v>
      </c>
      <c r="X136" s="198">
        <f t="shared" si="1046"/>
        <v>12537</v>
      </c>
      <c r="Y136" s="198">
        <f t="shared" si="1046"/>
        <v>4688</v>
      </c>
      <c r="Z136" s="198">
        <f t="shared" si="1046"/>
        <v>3092865</v>
      </c>
      <c r="AA136" s="198">
        <f t="shared" si="1047"/>
        <v>522</v>
      </c>
      <c r="AB136" s="198">
        <f t="shared" si="1048"/>
        <v>938</v>
      </c>
      <c r="AC136" s="198">
        <f t="shared" si="1049"/>
        <v>3470320</v>
      </c>
      <c r="AD136" s="198">
        <f t="shared" si="1050"/>
        <v>866</v>
      </c>
      <c r="AE136" s="198">
        <f t="shared" si="1051"/>
        <v>1585</v>
      </c>
      <c r="AF136" s="198">
        <f t="shared" si="1052"/>
        <v>57627255</v>
      </c>
      <c r="AG136" s="198">
        <f t="shared" si="1053"/>
        <v>1613</v>
      </c>
      <c r="AH136" s="198">
        <f t="shared" si="1054"/>
        <v>3362</v>
      </c>
      <c r="AI136" s="198">
        <f t="shared" si="1055"/>
        <v>58038233</v>
      </c>
      <c r="AJ136" s="198">
        <f t="shared" si="1056"/>
        <v>4629</v>
      </c>
      <c r="AK136" s="198">
        <f t="shared" si="1057"/>
        <v>11256</v>
      </c>
      <c r="AL136" s="198">
        <f t="shared" si="1058"/>
        <v>28101811</v>
      </c>
      <c r="AM136" s="198">
        <f t="shared" si="1059"/>
        <v>5994</v>
      </c>
      <c r="AN136" s="198">
        <f t="shared" si="1060"/>
        <v>14465</v>
      </c>
      <c r="AO136" s="198">
        <f t="shared" si="1061"/>
        <v>5010</v>
      </c>
      <c r="AP136" s="198">
        <f t="shared" si="1061"/>
        <v>82</v>
      </c>
      <c r="AQ136" s="198">
        <f t="shared" si="1061"/>
        <v>3114</v>
      </c>
      <c r="AR136" s="198">
        <f t="shared" si="1061"/>
        <v>310</v>
      </c>
      <c r="AS136" s="198">
        <f t="shared" si="1061"/>
        <v>53</v>
      </c>
      <c r="AT136" s="198">
        <f t="shared" si="1061"/>
        <v>1761</v>
      </c>
      <c r="AU136" s="198">
        <f t="shared" si="1061"/>
        <v>1937</v>
      </c>
      <c r="AV136" s="198">
        <f t="shared" si="1061"/>
        <v>39718</v>
      </c>
      <c r="AW136" s="198">
        <f t="shared" si="1061"/>
        <v>1941</v>
      </c>
      <c r="AX136" s="198">
        <f t="shared" si="1061"/>
        <v>20282</v>
      </c>
      <c r="AY136" s="198">
        <f t="shared" si="1062"/>
        <v>61941</v>
      </c>
      <c r="AZ136" s="198">
        <f t="shared" si="1062"/>
        <v>13420</v>
      </c>
      <c r="BA136" s="198">
        <f t="shared" si="1062"/>
        <v>9945</v>
      </c>
      <c r="BB136" s="198">
        <f t="shared" si="1062"/>
        <v>4223</v>
      </c>
      <c r="BC136" s="198">
        <f t="shared" si="1062"/>
        <v>4222</v>
      </c>
      <c r="BD136" s="198">
        <f t="shared" si="1062"/>
        <v>56533</v>
      </c>
      <c r="BE136" s="198">
        <f t="shared" si="1062"/>
        <v>42122</v>
      </c>
      <c r="BF136" s="198">
        <f t="shared" si="1062"/>
        <v>23671</v>
      </c>
      <c r="BG136" s="198">
        <f t="shared" si="1062"/>
        <v>13778</v>
      </c>
      <c r="BH136" s="198">
        <f t="shared" si="1062"/>
        <v>9207</v>
      </c>
      <c r="BI136" s="198">
        <f t="shared" si="1062"/>
        <v>5120</v>
      </c>
      <c r="BJ136" s="198">
        <f t="shared" si="1062"/>
        <v>0</v>
      </c>
      <c r="BK136" s="198">
        <f t="shared" si="1062"/>
        <v>0</v>
      </c>
      <c r="BL136" s="198" t="str">
        <f t="shared" si="1063"/>
        <v>-</v>
      </c>
      <c r="BM136" s="198" t="str">
        <f t="shared" si="1064"/>
        <v>-</v>
      </c>
      <c r="BN136" s="198">
        <f t="shared" si="1065"/>
        <v>0</v>
      </c>
      <c r="BO136" s="198">
        <f t="shared" si="1065"/>
        <v>0</v>
      </c>
      <c r="BP136" s="198" t="str">
        <f t="shared" si="1066"/>
        <v>-</v>
      </c>
      <c r="BQ136" s="198" t="str">
        <f t="shared" si="1067"/>
        <v>-</v>
      </c>
      <c r="BR136" s="198">
        <f t="shared" si="1068"/>
        <v>0</v>
      </c>
      <c r="BS136" s="198">
        <f t="shared" si="1068"/>
        <v>0</v>
      </c>
      <c r="BT136" s="198" t="str">
        <f t="shared" si="1069"/>
        <v>-</v>
      </c>
      <c r="BU136" s="198" t="str">
        <f t="shared" si="1070"/>
        <v>-</v>
      </c>
      <c r="BV136" s="198">
        <f t="shared" si="1071"/>
        <v>0</v>
      </c>
      <c r="BW136" s="198">
        <f t="shared" si="1071"/>
        <v>0</v>
      </c>
      <c r="BX136" s="198" t="str">
        <f t="shared" si="1072"/>
        <v>-</v>
      </c>
      <c r="BY136" s="198" t="str">
        <f t="shared" si="1073"/>
        <v>-</v>
      </c>
      <c r="BZ136" s="198">
        <f t="shared" si="1074"/>
        <v>0</v>
      </c>
      <c r="CA136" s="198">
        <f t="shared" si="1074"/>
        <v>0</v>
      </c>
      <c r="CB136" s="198" t="str">
        <f t="shared" si="1075"/>
        <v>-</v>
      </c>
      <c r="CC136" s="198" t="str">
        <f t="shared" si="1076"/>
        <v>-</v>
      </c>
      <c r="CD136" s="198">
        <f t="shared" si="1077"/>
        <v>0</v>
      </c>
      <c r="CE136" s="198">
        <f t="shared" si="1077"/>
        <v>0</v>
      </c>
      <c r="CF136" s="198" t="str">
        <f t="shared" si="1078"/>
        <v>-</v>
      </c>
      <c r="CG136" s="198" t="str">
        <f t="shared" si="1079"/>
        <v>-</v>
      </c>
      <c r="CH136" s="198">
        <f t="shared" si="1080"/>
        <v>0</v>
      </c>
      <c r="CI136" s="198">
        <f t="shared" si="1080"/>
        <v>0</v>
      </c>
      <c r="CJ136" s="198" t="str">
        <f t="shared" si="1081"/>
        <v>-</v>
      </c>
      <c r="CK136" s="198" t="str">
        <f t="shared" si="1082"/>
        <v>-</v>
      </c>
      <c r="CL136" s="198">
        <f t="shared" si="1083"/>
        <v>0</v>
      </c>
      <c r="CM136" s="198">
        <f t="shared" si="1083"/>
        <v>0</v>
      </c>
      <c r="CN136" s="198" t="str">
        <f t="shared" si="1084"/>
        <v>-</v>
      </c>
      <c r="CO136" s="198" t="str">
        <f t="shared" si="1085"/>
        <v>-</v>
      </c>
      <c r="CP136" s="198">
        <f t="shared" si="1086"/>
        <v>0</v>
      </c>
      <c r="CQ136" s="198">
        <f t="shared" si="1086"/>
        <v>0</v>
      </c>
      <c r="CR136" s="198" t="str">
        <f t="shared" si="1087"/>
        <v>-</v>
      </c>
      <c r="CS136" s="198" t="str">
        <f t="shared" si="1088"/>
        <v>-</v>
      </c>
      <c r="CT136" s="198">
        <f t="shared" si="1089"/>
        <v>0</v>
      </c>
      <c r="CU136" s="198">
        <f t="shared" si="1089"/>
        <v>0</v>
      </c>
      <c r="CV136" s="198" t="str">
        <f t="shared" si="1090"/>
        <v>-</v>
      </c>
      <c r="CW136" s="198" t="str">
        <f t="shared" si="1091"/>
        <v>-</v>
      </c>
      <c r="CX136" s="198">
        <f t="shared" si="1092"/>
        <v>425</v>
      </c>
      <c r="CY136" s="198">
        <f t="shared" si="1092"/>
        <v>130608</v>
      </c>
      <c r="CZ136" s="198">
        <f t="shared" si="1093"/>
        <v>307</v>
      </c>
      <c r="DA136" s="198">
        <f t="shared" si="1094"/>
        <v>556</v>
      </c>
      <c r="DB136" s="198">
        <f t="shared" si="1095"/>
        <v>5591</v>
      </c>
      <c r="DC136" s="198">
        <f t="shared" si="1095"/>
        <v>205697</v>
      </c>
      <c r="DD136" s="198">
        <f t="shared" si="1096"/>
        <v>37</v>
      </c>
      <c r="DE136" s="198">
        <f t="shared" si="1097"/>
        <v>67</v>
      </c>
      <c r="DF136" s="198">
        <f t="shared" si="1098"/>
        <v>0</v>
      </c>
      <c r="DG136" s="198">
        <f t="shared" si="1098"/>
        <v>0</v>
      </c>
      <c r="DH136" s="198" t="str">
        <f t="shared" si="1099"/>
        <v>-</v>
      </c>
      <c r="DI136" s="198" t="str">
        <f t="shared" si="1100"/>
        <v>-</v>
      </c>
      <c r="DJ136" s="198">
        <f t="shared" si="1101"/>
        <v>0</v>
      </c>
      <c r="DK136" s="198">
        <f t="shared" si="1101"/>
        <v>49</v>
      </c>
      <c r="DL136" s="198">
        <f t="shared" si="1101"/>
        <v>887</v>
      </c>
      <c r="DM136" s="198">
        <f t="shared" si="1101"/>
        <v>872</v>
      </c>
      <c r="DN136" s="198">
        <f t="shared" si="1101"/>
        <v>59</v>
      </c>
      <c r="DO136" s="198">
        <f t="shared" si="1101"/>
        <v>1193</v>
      </c>
      <c r="DP136" s="198">
        <f t="shared" si="1101"/>
        <v>6830775</v>
      </c>
      <c r="DQ136" s="198">
        <f t="shared" si="1102"/>
        <v>7701</v>
      </c>
      <c r="DR136" s="198">
        <f t="shared" si="1103"/>
        <v>16479</v>
      </c>
      <c r="DS136" s="198">
        <f t="shared" si="1104"/>
        <v>8469173</v>
      </c>
      <c r="DT136" s="198">
        <f t="shared" si="1105"/>
        <v>9712</v>
      </c>
      <c r="DU136" s="198">
        <f t="shared" si="1106"/>
        <v>22057</v>
      </c>
      <c r="DV136" s="198">
        <f t="shared" si="1107"/>
        <v>678182</v>
      </c>
      <c r="DW136" s="198">
        <f t="shared" si="1108"/>
        <v>11495</v>
      </c>
      <c r="DX136" s="198">
        <f t="shared" si="1109"/>
        <v>26293</v>
      </c>
      <c r="DY136" s="198">
        <f t="shared" si="1110"/>
        <v>16676684</v>
      </c>
      <c r="DZ136" s="198">
        <f t="shared" si="1111"/>
        <v>13979</v>
      </c>
      <c r="EA136" s="198">
        <f t="shared" si="1112"/>
        <v>32183</v>
      </c>
      <c r="EB136" s="202"/>
      <c r="EC136" s="198">
        <f t="shared" si="1113"/>
        <v>2</v>
      </c>
      <c r="ED136" s="199">
        <f t="shared" si="1119"/>
        <v>2018</v>
      </c>
      <c r="EE136" s="200">
        <f t="shared" si="1120"/>
        <v>43132</v>
      </c>
      <c r="EF136" s="196">
        <f t="shared" si="1121"/>
        <v>28</v>
      </c>
      <c r="EG136" s="195"/>
      <c r="EH136" s="198">
        <f t="shared" si="1114"/>
        <v>60678</v>
      </c>
      <c r="EI136" s="198">
        <f t="shared" si="1114"/>
        <v>0</v>
      </c>
      <c r="EJ136" s="198">
        <f t="shared" si="1114"/>
        <v>2427120</v>
      </c>
      <c r="EK136" s="198">
        <f t="shared" si="1114"/>
        <v>6067800</v>
      </c>
      <c r="EL136" s="198">
        <f t="shared" si="1114"/>
        <v>5556712</v>
      </c>
      <c r="EM136" s="198">
        <f t="shared" si="1114"/>
        <v>6349510</v>
      </c>
      <c r="EN136" s="198">
        <f t="shared" si="1114"/>
        <v>120130984</v>
      </c>
      <c r="EO136" s="198">
        <f t="shared" si="1114"/>
        <v>141116472</v>
      </c>
      <c r="EP136" s="198">
        <f t="shared" si="1114"/>
        <v>67811920</v>
      </c>
      <c r="EQ136" s="198">
        <f t="shared" si="1114"/>
        <v>0</v>
      </c>
      <c r="ER136" s="198">
        <f t="shared" si="1115"/>
        <v>0</v>
      </c>
      <c r="ES136" s="198">
        <f t="shared" si="1115"/>
        <v>0</v>
      </c>
      <c r="ET136" s="198">
        <f t="shared" si="1115"/>
        <v>0</v>
      </c>
      <c r="EU136" s="198">
        <f t="shared" si="1115"/>
        <v>0</v>
      </c>
      <c r="EV136" s="198">
        <f t="shared" si="1115"/>
        <v>0</v>
      </c>
      <c r="EW136" s="198">
        <f t="shared" si="1115"/>
        <v>0</v>
      </c>
      <c r="EX136" s="198">
        <f t="shared" si="1115"/>
        <v>0</v>
      </c>
      <c r="EY136" s="198">
        <f t="shared" si="1115"/>
        <v>0</v>
      </c>
      <c r="EZ136" s="198">
        <f t="shared" si="1115"/>
        <v>0</v>
      </c>
      <c r="FA136" s="198">
        <f t="shared" si="1115"/>
        <v>0</v>
      </c>
      <c r="FB136" s="198">
        <f t="shared" si="1116"/>
        <v>236300</v>
      </c>
      <c r="FC136" s="198">
        <f t="shared" si="1116"/>
        <v>374597</v>
      </c>
      <c r="FD136" s="198">
        <f t="shared" si="1116"/>
        <v>14616873</v>
      </c>
      <c r="FE136" s="198">
        <f t="shared" si="1116"/>
        <v>19233704</v>
      </c>
      <c r="FF136" s="198">
        <f t="shared" si="1116"/>
        <v>1551287</v>
      </c>
      <c r="FG136" s="198">
        <f t="shared" si="1116"/>
        <v>38394319</v>
      </c>
      <c r="FH136" s="191"/>
      <c r="FI136" s="256"/>
      <c r="FJ136" s="256"/>
      <c r="FK136" s="256"/>
      <c r="FL136" s="256"/>
      <c r="FM136" s="256"/>
    </row>
    <row r="137" spans="1:169" s="257" customFormat="1" x14ac:dyDescent="0.2">
      <c r="A137" s="263" t="str">
        <f t="shared" si="1117"/>
        <v>2017-18MARCHY61</v>
      </c>
      <c r="B137" s="257" t="str">
        <f t="shared" si="1118"/>
        <v>2017-18</v>
      </c>
      <c r="C137" s="257" t="s">
        <v>772</v>
      </c>
      <c r="D137" s="264" t="str">
        <f t="shared" ref="D137:E137" si="1127">D136</f>
        <v>Y61</v>
      </c>
      <c r="E137" s="264" t="str">
        <f t="shared" si="1127"/>
        <v>East of England</v>
      </c>
      <c r="F137" s="264" t="str">
        <f t="shared" si="1039"/>
        <v>Y61</v>
      </c>
      <c r="H137" s="198">
        <f t="shared" si="1040"/>
        <v>106335</v>
      </c>
      <c r="I137" s="198">
        <f t="shared" si="1040"/>
        <v>68141</v>
      </c>
      <c r="J137" s="198">
        <f t="shared" si="1040"/>
        <v>435754</v>
      </c>
      <c r="K137" s="198">
        <f t="shared" si="1041"/>
        <v>6</v>
      </c>
      <c r="L137" s="198">
        <f t="shared" si="1042"/>
        <v>1</v>
      </c>
      <c r="M137" s="198">
        <f t="shared" si="1043"/>
        <v>0</v>
      </c>
      <c r="N137" s="198">
        <f t="shared" si="1044"/>
        <v>38</v>
      </c>
      <c r="O137" s="198">
        <f t="shared" si="1045"/>
        <v>98</v>
      </c>
      <c r="P137" s="198" t="s">
        <v>717</v>
      </c>
      <c r="Q137" s="198">
        <f t="shared" si="1046"/>
        <v>0</v>
      </c>
      <c r="R137" s="198">
        <f t="shared" si="1046"/>
        <v>0</v>
      </c>
      <c r="S137" s="198">
        <f t="shared" si="1046"/>
        <v>0</v>
      </c>
      <c r="T137" s="198">
        <f t="shared" si="1046"/>
        <v>73932</v>
      </c>
      <c r="U137" s="198">
        <f t="shared" si="1046"/>
        <v>6767</v>
      </c>
      <c r="V137" s="198">
        <f t="shared" si="1046"/>
        <v>4485</v>
      </c>
      <c r="W137" s="198">
        <f t="shared" si="1046"/>
        <v>40518</v>
      </c>
      <c r="X137" s="198">
        <f t="shared" si="1046"/>
        <v>13218</v>
      </c>
      <c r="Y137" s="198">
        <f t="shared" si="1046"/>
        <v>5121</v>
      </c>
      <c r="Z137" s="198">
        <f t="shared" si="1046"/>
        <v>3567925</v>
      </c>
      <c r="AA137" s="198">
        <f t="shared" si="1047"/>
        <v>527</v>
      </c>
      <c r="AB137" s="198">
        <f t="shared" si="1048"/>
        <v>940</v>
      </c>
      <c r="AC137" s="198">
        <f t="shared" si="1049"/>
        <v>4034567</v>
      </c>
      <c r="AD137" s="198">
        <f t="shared" si="1050"/>
        <v>900</v>
      </c>
      <c r="AE137" s="198">
        <f t="shared" si="1051"/>
        <v>1689</v>
      </c>
      <c r="AF137" s="198">
        <f t="shared" si="1052"/>
        <v>66679390</v>
      </c>
      <c r="AG137" s="198">
        <f t="shared" si="1053"/>
        <v>1646</v>
      </c>
      <c r="AH137" s="198">
        <f t="shared" si="1054"/>
        <v>3383</v>
      </c>
      <c r="AI137" s="198">
        <f t="shared" si="1055"/>
        <v>66522362</v>
      </c>
      <c r="AJ137" s="198">
        <f t="shared" si="1056"/>
        <v>5033</v>
      </c>
      <c r="AK137" s="198">
        <f t="shared" si="1057"/>
        <v>12555</v>
      </c>
      <c r="AL137" s="198">
        <f t="shared" si="1058"/>
        <v>31219993</v>
      </c>
      <c r="AM137" s="198">
        <f t="shared" si="1059"/>
        <v>6096</v>
      </c>
      <c r="AN137" s="198">
        <f t="shared" si="1060"/>
        <v>14558</v>
      </c>
      <c r="AO137" s="198">
        <f t="shared" si="1061"/>
        <v>5143</v>
      </c>
      <c r="AP137" s="198">
        <f t="shared" si="1061"/>
        <v>85</v>
      </c>
      <c r="AQ137" s="198">
        <f t="shared" si="1061"/>
        <v>3031</v>
      </c>
      <c r="AR137" s="198">
        <f t="shared" si="1061"/>
        <v>328</v>
      </c>
      <c r="AS137" s="198">
        <f t="shared" si="1061"/>
        <v>70</v>
      </c>
      <c r="AT137" s="198">
        <f t="shared" si="1061"/>
        <v>1957</v>
      </c>
      <c r="AU137" s="198">
        <f t="shared" si="1061"/>
        <v>5158</v>
      </c>
      <c r="AV137" s="198">
        <f t="shared" si="1061"/>
        <v>42434</v>
      </c>
      <c r="AW137" s="198">
        <f t="shared" si="1061"/>
        <v>3466</v>
      </c>
      <c r="AX137" s="198">
        <f t="shared" si="1061"/>
        <v>22889</v>
      </c>
      <c r="AY137" s="198">
        <f t="shared" si="1062"/>
        <v>68789</v>
      </c>
      <c r="AZ137" s="198">
        <f t="shared" si="1062"/>
        <v>15277</v>
      </c>
      <c r="BA137" s="198">
        <f t="shared" si="1062"/>
        <v>11317</v>
      </c>
      <c r="BB137" s="198">
        <f t="shared" si="1062"/>
        <v>4710</v>
      </c>
      <c r="BC137" s="198">
        <f t="shared" si="1062"/>
        <v>4707</v>
      </c>
      <c r="BD137" s="198">
        <f t="shared" si="1062"/>
        <v>64003</v>
      </c>
      <c r="BE137" s="198">
        <f t="shared" si="1062"/>
        <v>47456</v>
      </c>
      <c r="BF137" s="198">
        <f t="shared" si="1062"/>
        <v>25755</v>
      </c>
      <c r="BG137" s="198">
        <f t="shared" si="1062"/>
        <v>14525</v>
      </c>
      <c r="BH137" s="198">
        <f t="shared" si="1062"/>
        <v>10338</v>
      </c>
      <c r="BI137" s="198">
        <f t="shared" si="1062"/>
        <v>5618</v>
      </c>
      <c r="BJ137" s="198">
        <f t="shared" si="1062"/>
        <v>0</v>
      </c>
      <c r="BK137" s="198">
        <f t="shared" si="1062"/>
        <v>0</v>
      </c>
      <c r="BL137" s="198" t="str">
        <f t="shared" si="1063"/>
        <v>-</v>
      </c>
      <c r="BM137" s="198" t="str">
        <f t="shared" si="1064"/>
        <v>-</v>
      </c>
      <c r="BN137" s="198">
        <f t="shared" si="1065"/>
        <v>0</v>
      </c>
      <c r="BO137" s="198">
        <f t="shared" si="1065"/>
        <v>0</v>
      </c>
      <c r="BP137" s="198" t="str">
        <f t="shared" si="1066"/>
        <v>-</v>
      </c>
      <c r="BQ137" s="198" t="str">
        <f t="shared" si="1067"/>
        <v>-</v>
      </c>
      <c r="BR137" s="198">
        <f t="shared" si="1068"/>
        <v>0</v>
      </c>
      <c r="BS137" s="198">
        <f t="shared" si="1068"/>
        <v>0</v>
      </c>
      <c r="BT137" s="198" t="str">
        <f t="shared" si="1069"/>
        <v>-</v>
      </c>
      <c r="BU137" s="198" t="str">
        <f t="shared" si="1070"/>
        <v>-</v>
      </c>
      <c r="BV137" s="198">
        <f t="shared" si="1071"/>
        <v>0</v>
      </c>
      <c r="BW137" s="198">
        <f t="shared" si="1071"/>
        <v>0</v>
      </c>
      <c r="BX137" s="198" t="str">
        <f t="shared" si="1072"/>
        <v>-</v>
      </c>
      <c r="BY137" s="198" t="str">
        <f t="shared" si="1073"/>
        <v>-</v>
      </c>
      <c r="BZ137" s="198">
        <f t="shared" si="1074"/>
        <v>0</v>
      </c>
      <c r="CA137" s="198">
        <f t="shared" si="1074"/>
        <v>0</v>
      </c>
      <c r="CB137" s="198" t="str">
        <f t="shared" si="1075"/>
        <v>-</v>
      </c>
      <c r="CC137" s="198" t="str">
        <f t="shared" si="1076"/>
        <v>-</v>
      </c>
      <c r="CD137" s="198">
        <f t="shared" si="1077"/>
        <v>0</v>
      </c>
      <c r="CE137" s="198">
        <f t="shared" si="1077"/>
        <v>0</v>
      </c>
      <c r="CF137" s="198" t="str">
        <f t="shared" si="1078"/>
        <v>-</v>
      </c>
      <c r="CG137" s="198" t="str">
        <f t="shared" si="1079"/>
        <v>-</v>
      </c>
      <c r="CH137" s="198">
        <f t="shared" si="1080"/>
        <v>0</v>
      </c>
      <c r="CI137" s="198">
        <f t="shared" si="1080"/>
        <v>0</v>
      </c>
      <c r="CJ137" s="198" t="str">
        <f t="shared" si="1081"/>
        <v>-</v>
      </c>
      <c r="CK137" s="198" t="str">
        <f t="shared" si="1082"/>
        <v>-</v>
      </c>
      <c r="CL137" s="198">
        <f t="shared" si="1083"/>
        <v>0</v>
      </c>
      <c r="CM137" s="198">
        <f t="shared" si="1083"/>
        <v>0</v>
      </c>
      <c r="CN137" s="198" t="str">
        <f t="shared" si="1084"/>
        <v>-</v>
      </c>
      <c r="CO137" s="198" t="str">
        <f t="shared" si="1085"/>
        <v>-</v>
      </c>
      <c r="CP137" s="198">
        <f t="shared" si="1086"/>
        <v>0</v>
      </c>
      <c r="CQ137" s="198">
        <f t="shared" si="1086"/>
        <v>0</v>
      </c>
      <c r="CR137" s="198" t="str">
        <f t="shared" si="1087"/>
        <v>-</v>
      </c>
      <c r="CS137" s="198" t="str">
        <f t="shared" si="1088"/>
        <v>-</v>
      </c>
      <c r="CT137" s="198">
        <f t="shared" si="1089"/>
        <v>0</v>
      </c>
      <c r="CU137" s="198">
        <f t="shared" si="1089"/>
        <v>0</v>
      </c>
      <c r="CV137" s="198" t="str">
        <f t="shared" si="1090"/>
        <v>-</v>
      </c>
      <c r="CW137" s="198" t="str">
        <f t="shared" si="1091"/>
        <v>-</v>
      </c>
      <c r="CX137" s="198">
        <f t="shared" si="1092"/>
        <v>534</v>
      </c>
      <c r="CY137" s="198">
        <f t="shared" si="1092"/>
        <v>159069</v>
      </c>
      <c r="CZ137" s="198">
        <f t="shared" si="1093"/>
        <v>298</v>
      </c>
      <c r="DA137" s="198">
        <f t="shared" si="1094"/>
        <v>501</v>
      </c>
      <c r="DB137" s="198">
        <f t="shared" si="1095"/>
        <v>6378</v>
      </c>
      <c r="DC137" s="198">
        <f t="shared" si="1095"/>
        <v>242385</v>
      </c>
      <c r="DD137" s="198">
        <f t="shared" si="1096"/>
        <v>38</v>
      </c>
      <c r="DE137" s="198">
        <f t="shared" si="1097"/>
        <v>67</v>
      </c>
      <c r="DF137" s="198">
        <f t="shared" si="1098"/>
        <v>0</v>
      </c>
      <c r="DG137" s="198">
        <f t="shared" si="1098"/>
        <v>0</v>
      </c>
      <c r="DH137" s="198" t="str">
        <f t="shared" si="1099"/>
        <v>-</v>
      </c>
      <c r="DI137" s="198" t="str">
        <f t="shared" si="1100"/>
        <v>-</v>
      </c>
      <c r="DJ137" s="198">
        <f t="shared" si="1101"/>
        <v>0</v>
      </c>
      <c r="DK137" s="198">
        <f t="shared" si="1101"/>
        <v>41</v>
      </c>
      <c r="DL137" s="198">
        <f t="shared" si="1101"/>
        <v>956</v>
      </c>
      <c r="DM137" s="198">
        <f t="shared" si="1101"/>
        <v>779</v>
      </c>
      <c r="DN137" s="198">
        <f t="shared" si="1101"/>
        <v>66</v>
      </c>
      <c r="DO137" s="198">
        <f t="shared" si="1101"/>
        <v>1323</v>
      </c>
      <c r="DP137" s="198">
        <f t="shared" si="1101"/>
        <v>7722372</v>
      </c>
      <c r="DQ137" s="198">
        <f t="shared" si="1102"/>
        <v>8078</v>
      </c>
      <c r="DR137" s="198">
        <f t="shared" si="1103"/>
        <v>18618</v>
      </c>
      <c r="DS137" s="198">
        <f t="shared" si="1104"/>
        <v>8130928</v>
      </c>
      <c r="DT137" s="198">
        <f t="shared" si="1105"/>
        <v>10438</v>
      </c>
      <c r="DU137" s="198">
        <f t="shared" si="1106"/>
        <v>24453</v>
      </c>
      <c r="DV137" s="198">
        <f t="shared" si="1107"/>
        <v>876846</v>
      </c>
      <c r="DW137" s="198">
        <f t="shared" si="1108"/>
        <v>13286</v>
      </c>
      <c r="DX137" s="198">
        <f t="shared" si="1109"/>
        <v>25857</v>
      </c>
      <c r="DY137" s="198">
        <f t="shared" si="1110"/>
        <v>19353404</v>
      </c>
      <c r="DZ137" s="198">
        <f t="shared" si="1111"/>
        <v>14628</v>
      </c>
      <c r="EA137" s="198">
        <f t="shared" si="1112"/>
        <v>32295</v>
      </c>
      <c r="EB137" s="202"/>
      <c r="EC137" s="198">
        <f t="shared" si="1113"/>
        <v>3</v>
      </c>
      <c r="ED137" s="199">
        <f t="shared" si="1119"/>
        <v>2018</v>
      </c>
      <c r="EE137" s="200">
        <f t="shared" si="1120"/>
        <v>43160</v>
      </c>
      <c r="EF137" s="196">
        <f t="shared" si="1121"/>
        <v>31</v>
      </c>
      <c r="EG137" s="195"/>
      <c r="EH137" s="198">
        <f t="shared" si="1114"/>
        <v>68141</v>
      </c>
      <c r="EI137" s="198">
        <f t="shared" si="1114"/>
        <v>0</v>
      </c>
      <c r="EJ137" s="198">
        <f t="shared" si="1114"/>
        <v>2589358</v>
      </c>
      <c r="EK137" s="198">
        <f t="shared" si="1114"/>
        <v>6677818</v>
      </c>
      <c r="EL137" s="198">
        <f t="shared" si="1114"/>
        <v>6360980</v>
      </c>
      <c r="EM137" s="198">
        <f t="shared" si="1114"/>
        <v>7575165</v>
      </c>
      <c r="EN137" s="198">
        <f t="shared" si="1114"/>
        <v>137072394</v>
      </c>
      <c r="EO137" s="198">
        <f t="shared" si="1114"/>
        <v>165951990</v>
      </c>
      <c r="EP137" s="198">
        <f t="shared" si="1114"/>
        <v>74551518</v>
      </c>
      <c r="EQ137" s="198">
        <f t="shared" si="1114"/>
        <v>0</v>
      </c>
      <c r="ER137" s="198">
        <f t="shared" si="1115"/>
        <v>0</v>
      </c>
      <c r="ES137" s="198">
        <f t="shared" si="1115"/>
        <v>0</v>
      </c>
      <c r="ET137" s="198">
        <f t="shared" si="1115"/>
        <v>0</v>
      </c>
      <c r="EU137" s="198">
        <f t="shared" si="1115"/>
        <v>0</v>
      </c>
      <c r="EV137" s="198">
        <f t="shared" si="1115"/>
        <v>0</v>
      </c>
      <c r="EW137" s="198">
        <f t="shared" si="1115"/>
        <v>0</v>
      </c>
      <c r="EX137" s="198">
        <f t="shared" si="1115"/>
        <v>0</v>
      </c>
      <c r="EY137" s="198">
        <f t="shared" si="1115"/>
        <v>0</v>
      </c>
      <c r="EZ137" s="198">
        <f t="shared" si="1115"/>
        <v>0</v>
      </c>
      <c r="FA137" s="198">
        <f t="shared" si="1115"/>
        <v>0</v>
      </c>
      <c r="FB137" s="198">
        <f t="shared" si="1116"/>
        <v>267534</v>
      </c>
      <c r="FC137" s="198">
        <f t="shared" si="1116"/>
        <v>427326</v>
      </c>
      <c r="FD137" s="198">
        <f t="shared" si="1116"/>
        <v>17798808</v>
      </c>
      <c r="FE137" s="198">
        <f t="shared" si="1116"/>
        <v>19048887</v>
      </c>
      <c r="FF137" s="198">
        <f t="shared" si="1116"/>
        <v>1706562</v>
      </c>
      <c r="FG137" s="198">
        <f t="shared" si="1116"/>
        <v>42726285</v>
      </c>
      <c r="FH137" s="191"/>
      <c r="FI137" s="256"/>
      <c r="FJ137" s="256"/>
      <c r="FK137" s="256"/>
      <c r="FL137" s="256"/>
      <c r="FM137" s="256"/>
    </row>
    <row r="138" spans="1:169" s="257" customFormat="1" x14ac:dyDescent="0.2">
      <c r="A138" s="263" t="str">
        <f t="shared" si="1117"/>
        <v>2018-19APRILY61</v>
      </c>
      <c r="B138" s="257" t="str">
        <f t="shared" si="1118"/>
        <v>2018-19</v>
      </c>
      <c r="C138" s="257" t="s">
        <v>774</v>
      </c>
      <c r="D138" s="264" t="str">
        <f t="shared" ref="D138:E138" si="1128">D137</f>
        <v>Y61</v>
      </c>
      <c r="E138" s="264" t="str">
        <f t="shared" si="1128"/>
        <v>East of England</v>
      </c>
      <c r="F138" s="264" t="str">
        <f t="shared" si="1039"/>
        <v>Y61</v>
      </c>
      <c r="H138" s="198">
        <f t="shared" si="1040"/>
        <v>94364</v>
      </c>
      <c r="I138" s="198">
        <f t="shared" si="1040"/>
        <v>60262</v>
      </c>
      <c r="J138" s="198">
        <f t="shared" si="1040"/>
        <v>170009</v>
      </c>
      <c r="K138" s="198">
        <f t="shared" si="1041"/>
        <v>3</v>
      </c>
      <c r="L138" s="198">
        <f t="shared" si="1042"/>
        <v>1</v>
      </c>
      <c r="M138" s="198">
        <f t="shared" si="1043"/>
        <v>0</v>
      </c>
      <c r="N138" s="198">
        <f t="shared" si="1044"/>
        <v>6</v>
      </c>
      <c r="O138" s="198">
        <f t="shared" si="1045"/>
        <v>51</v>
      </c>
      <c r="P138" s="198" t="s">
        <v>717</v>
      </c>
      <c r="Q138" s="198">
        <f t="shared" si="1046"/>
        <v>0</v>
      </c>
      <c r="R138" s="198">
        <f t="shared" si="1046"/>
        <v>0</v>
      </c>
      <c r="S138" s="198">
        <f t="shared" si="1046"/>
        <v>0</v>
      </c>
      <c r="T138" s="198">
        <f t="shared" si="1046"/>
        <v>68698</v>
      </c>
      <c r="U138" s="198">
        <f t="shared" si="1046"/>
        <v>6121</v>
      </c>
      <c r="V138" s="198">
        <f t="shared" si="1046"/>
        <v>4083</v>
      </c>
      <c r="W138" s="198">
        <f t="shared" si="1046"/>
        <v>35898</v>
      </c>
      <c r="X138" s="198">
        <f t="shared" si="1046"/>
        <v>14028</v>
      </c>
      <c r="Y138" s="198">
        <f t="shared" si="1046"/>
        <v>5290</v>
      </c>
      <c r="Z138" s="198">
        <f t="shared" si="1046"/>
        <v>2947389</v>
      </c>
      <c r="AA138" s="198">
        <f t="shared" si="1047"/>
        <v>482</v>
      </c>
      <c r="AB138" s="198">
        <f t="shared" si="1048"/>
        <v>876</v>
      </c>
      <c r="AC138" s="198">
        <f t="shared" si="1049"/>
        <v>3229473</v>
      </c>
      <c r="AD138" s="198">
        <f t="shared" si="1050"/>
        <v>791</v>
      </c>
      <c r="AE138" s="198">
        <f t="shared" si="1051"/>
        <v>1439</v>
      </c>
      <c r="AF138" s="198">
        <f t="shared" si="1052"/>
        <v>49005725</v>
      </c>
      <c r="AG138" s="198">
        <f t="shared" si="1053"/>
        <v>1365</v>
      </c>
      <c r="AH138" s="198">
        <f t="shared" si="1054"/>
        <v>2845</v>
      </c>
      <c r="AI138" s="198">
        <f t="shared" si="1055"/>
        <v>48721733</v>
      </c>
      <c r="AJ138" s="198">
        <f t="shared" si="1056"/>
        <v>3473</v>
      </c>
      <c r="AK138" s="198">
        <f t="shared" si="1057"/>
        <v>8230</v>
      </c>
      <c r="AL138" s="198">
        <f t="shared" si="1058"/>
        <v>22690714</v>
      </c>
      <c r="AM138" s="198">
        <f t="shared" si="1059"/>
        <v>4289</v>
      </c>
      <c r="AN138" s="198">
        <f t="shared" si="1060"/>
        <v>10048</v>
      </c>
      <c r="AO138" s="198">
        <f t="shared" si="1061"/>
        <v>4326</v>
      </c>
      <c r="AP138" s="198">
        <f t="shared" si="1061"/>
        <v>57</v>
      </c>
      <c r="AQ138" s="198">
        <f t="shared" si="1061"/>
        <v>2160</v>
      </c>
      <c r="AR138" s="198">
        <f t="shared" si="1061"/>
        <v>268</v>
      </c>
      <c r="AS138" s="198">
        <f t="shared" si="1061"/>
        <v>73</v>
      </c>
      <c r="AT138" s="198">
        <f t="shared" si="1061"/>
        <v>2036</v>
      </c>
      <c r="AU138" s="198">
        <f t="shared" si="1061"/>
        <v>2491</v>
      </c>
      <c r="AV138" s="198">
        <f t="shared" si="1061"/>
        <v>41324</v>
      </c>
      <c r="AW138" s="198">
        <f t="shared" si="1061"/>
        <v>2012</v>
      </c>
      <c r="AX138" s="198">
        <f t="shared" si="1061"/>
        <v>21036</v>
      </c>
      <c r="AY138" s="198">
        <f t="shared" si="1062"/>
        <v>64372</v>
      </c>
      <c r="AZ138" s="198">
        <f t="shared" si="1062"/>
        <v>13697</v>
      </c>
      <c r="BA138" s="198">
        <f t="shared" si="1062"/>
        <v>10232</v>
      </c>
      <c r="BB138" s="198">
        <f t="shared" si="1062"/>
        <v>9077</v>
      </c>
      <c r="BC138" s="198">
        <f t="shared" si="1062"/>
        <v>6929</v>
      </c>
      <c r="BD138" s="198">
        <f t="shared" si="1062"/>
        <v>55060</v>
      </c>
      <c r="BE138" s="198">
        <f t="shared" si="1062"/>
        <v>42026</v>
      </c>
      <c r="BF138" s="198">
        <f t="shared" si="1062"/>
        <v>25320</v>
      </c>
      <c r="BG138" s="198">
        <f t="shared" si="1062"/>
        <v>15224</v>
      </c>
      <c r="BH138" s="198">
        <f t="shared" si="1062"/>
        <v>9770</v>
      </c>
      <c r="BI138" s="198">
        <f t="shared" si="1062"/>
        <v>5710</v>
      </c>
      <c r="BJ138" s="198">
        <f t="shared" si="1062"/>
        <v>0</v>
      </c>
      <c r="BK138" s="198">
        <f t="shared" si="1062"/>
        <v>0</v>
      </c>
      <c r="BL138" s="198" t="str">
        <f t="shared" si="1063"/>
        <v>-</v>
      </c>
      <c r="BM138" s="198" t="str">
        <f t="shared" si="1064"/>
        <v>-</v>
      </c>
      <c r="BN138" s="198">
        <f t="shared" si="1065"/>
        <v>0</v>
      </c>
      <c r="BO138" s="198">
        <f t="shared" si="1065"/>
        <v>0</v>
      </c>
      <c r="BP138" s="198" t="str">
        <f t="shared" si="1066"/>
        <v>-</v>
      </c>
      <c r="BQ138" s="198" t="str">
        <f t="shared" si="1067"/>
        <v>-</v>
      </c>
      <c r="BR138" s="198">
        <f t="shared" si="1068"/>
        <v>0</v>
      </c>
      <c r="BS138" s="198">
        <f t="shared" si="1068"/>
        <v>0</v>
      </c>
      <c r="BT138" s="198" t="str">
        <f t="shared" si="1069"/>
        <v>-</v>
      </c>
      <c r="BU138" s="198" t="str">
        <f t="shared" si="1070"/>
        <v>-</v>
      </c>
      <c r="BV138" s="198">
        <f t="shared" si="1071"/>
        <v>0</v>
      </c>
      <c r="BW138" s="198">
        <f t="shared" si="1071"/>
        <v>0</v>
      </c>
      <c r="BX138" s="198" t="str">
        <f t="shared" si="1072"/>
        <v>-</v>
      </c>
      <c r="BY138" s="198" t="str">
        <f t="shared" si="1073"/>
        <v>-</v>
      </c>
      <c r="BZ138" s="198">
        <f t="shared" si="1074"/>
        <v>0</v>
      </c>
      <c r="CA138" s="198">
        <f t="shared" si="1074"/>
        <v>0</v>
      </c>
      <c r="CB138" s="198" t="str">
        <f t="shared" si="1075"/>
        <v>-</v>
      </c>
      <c r="CC138" s="198" t="str">
        <f t="shared" si="1076"/>
        <v>-</v>
      </c>
      <c r="CD138" s="198">
        <f t="shared" si="1077"/>
        <v>0</v>
      </c>
      <c r="CE138" s="198">
        <f t="shared" si="1077"/>
        <v>0</v>
      </c>
      <c r="CF138" s="198" t="str">
        <f t="shared" si="1078"/>
        <v>-</v>
      </c>
      <c r="CG138" s="198" t="str">
        <f t="shared" si="1079"/>
        <v>-</v>
      </c>
      <c r="CH138" s="198">
        <f t="shared" si="1080"/>
        <v>0</v>
      </c>
      <c r="CI138" s="198">
        <f t="shared" si="1080"/>
        <v>0</v>
      </c>
      <c r="CJ138" s="198" t="str">
        <f t="shared" si="1081"/>
        <v>-</v>
      </c>
      <c r="CK138" s="198" t="str">
        <f t="shared" si="1082"/>
        <v>-</v>
      </c>
      <c r="CL138" s="198">
        <f t="shared" si="1083"/>
        <v>0</v>
      </c>
      <c r="CM138" s="198">
        <f t="shared" si="1083"/>
        <v>0</v>
      </c>
      <c r="CN138" s="198" t="str">
        <f t="shared" si="1084"/>
        <v>-</v>
      </c>
      <c r="CO138" s="198" t="str">
        <f t="shared" si="1085"/>
        <v>-</v>
      </c>
      <c r="CP138" s="198">
        <f t="shared" si="1086"/>
        <v>0</v>
      </c>
      <c r="CQ138" s="198">
        <f t="shared" si="1086"/>
        <v>0</v>
      </c>
      <c r="CR138" s="198" t="str">
        <f t="shared" si="1087"/>
        <v>-</v>
      </c>
      <c r="CS138" s="198" t="str">
        <f t="shared" si="1088"/>
        <v>-</v>
      </c>
      <c r="CT138" s="198">
        <f t="shared" si="1089"/>
        <v>0</v>
      </c>
      <c r="CU138" s="198">
        <f t="shared" si="1089"/>
        <v>0</v>
      </c>
      <c r="CV138" s="198" t="str">
        <f t="shared" si="1090"/>
        <v>-</v>
      </c>
      <c r="CW138" s="198" t="str">
        <f t="shared" si="1091"/>
        <v>-</v>
      </c>
      <c r="CX138" s="198">
        <f t="shared" si="1092"/>
        <v>419</v>
      </c>
      <c r="CY138" s="198">
        <f t="shared" si="1092"/>
        <v>111990</v>
      </c>
      <c r="CZ138" s="198">
        <f t="shared" si="1093"/>
        <v>267</v>
      </c>
      <c r="DA138" s="198">
        <f t="shared" si="1094"/>
        <v>441</v>
      </c>
      <c r="DB138" s="198">
        <f t="shared" si="1095"/>
        <v>5799</v>
      </c>
      <c r="DC138" s="198">
        <f t="shared" si="1095"/>
        <v>196326</v>
      </c>
      <c r="DD138" s="198">
        <f t="shared" si="1096"/>
        <v>34</v>
      </c>
      <c r="DE138" s="198">
        <f t="shared" si="1097"/>
        <v>60</v>
      </c>
      <c r="DF138" s="198">
        <f t="shared" si="1098"/>
        <v>0</v>
      </c>
      <c r="DG138" s="198">
        <f t="shared" si="1098"/>
        <v>0</v>
      </c>
      <c r="DH138" s="198" t="str">
        <f t="shared" si="1099"/>
        <v>-</v>
      </c>
      <c r="DI138" s="198" t="str">
        <f t="shared" si="1100"/>
        <v>-</v>
      </c>
      <c r="DJ138" s="198">
        <f t="shared" si="1101"/>
        <v>0</v>
      </c>
      <c r="DK138" s="198">
        <f t="shared" si="1101"/>
        <v>34</v>
      </c>
      <c r="DL138" s="198">
        <f t="shared" si="1101"/>
        <v>903</v>
      </c>
      <c r="DM138" s="198">
        <f t="shared" si="1101"/>
        <v>784</v>
      </c>
      <c r="DN138" s="198">
        <f t="shared" si="1101"/>
        <v>68</v>
      </c>
      <c r="DO138" s="198">
        <f t="shared" si="1101"/>
        <v>1246</v>
      </c>
      <c r="DP138" s="198">
        <f t="shared" si="1101"/>
        <v>6335057</v>
      </c>
      <c r="DQ138" s="198">
        <f t="shared" si="1102"/>
        <v>7016</v>
      </c>
      <c r="DR138" s="198">
        <f t="shared" si="1103"/>
        <v>16151</v>
      </c>
      <c r="DS138" s="198">
        <f t="shared" si="1104"/>
        <v>6944587</v>
      </c>
      <c r="DT138" s="198">
        <f t="shared" si="1105"/>
        <v>8858</v>
      </c>
      <c r="DU138" s="198">
        <f t="shared" si="1106"/>
        <v>20496</v>
      </c>
      <c r="DV138" s="198">
        <f t="shared" si="1107"/>
        <v>760342</v>
      </c>
      <c r="DW138" s="198">
        <f t="shared" si="1108"/>
        <v>11182</v>
      </c>
      <c r="DX138" s="198">
        <f t="shared" si="1109"/>
        <v>25847</v>
      </c>
      <c r="DY138" s="198">
        <f t="shared" si="1110"/>
        <v>15211550</v>
      </c>
      <c r="DZ138" s="198">
        <f t="shared" si="1111"/>
        <v>12208</v>
      </c>
      <c r="EA138" s="198">
        <f t="shared" si="1112"/>
        <v>28196</v>
      </c>
      <c r="EB138" s="202"/>
      <c r="EC138" s="198">
        <f t="shared" si="1113"/>
        <v>4</v>
      </c>
      <c r="ED138" s="199">
        <f t="shared" si="1119"/>
        <v>2018</v>
      </c>
      <c r="EE138" s="200">
        <f t="shared" si="1120"/>
        <v>43191</v>
      </c>
      <c r="EF138" s="196">
        <f t="shared" si="1121"/>
        <v>30</v>
      </c>
      <c r="EG138" s="195"/>
      <c r="EH138" s="198">
        <f t="shared" si="1114"/>
        <v>60262</v>
      </c>
      <c r="EI138" s="198">
        <f t="shared" si="1114"/>
        <v>0</v>
      </c>
      <c r="EJ138" s="198">
        <f t="shared" si="1114"/>
        <v>361572</v>
      </c>
      <c r="EK138" s="198">
        <f t="shared" si="1114"/>
        <v>3073362</v>
      </c>
      <c r="EL138" s="198">
        <f t="shared" si="1114"/>
        <v>5361996</v>
      </c>
      <c r="EM138" s="198">
        <f t="shared" si="1114"/>
        <v>5875437</v>
      </c>
      <c r="EN138" s="198">
        <f t="shared" si="1114"/>
        <v>102129810</v>
      </c>
      <c r="EO138" s="198">
        <f t="shared" si="1114"/>
        <v>115450440</v>
      </c>
      <c r="EP138" s="198">
        <f t="shared" si="1114"/>
        <v>53153920</v>
      </c>
      <c r="EQ138" s="198">
        <f t="shared" si="1114"/>
        <v>0</v>
      </c>
      <c r="ER138" s="198">
        <f t="shared" si="1115"/>
        <v>0</v>
      </c>
      <c r="ES138" s="198">
        <f t="shared" si="1115"/>
        <v>0</v>
      </c>
      <c r="ET138" s="198">
        <f t="shared" si="1115"/>
        <v>0</v>
      </c>
      <c r="EU138" s="198">
        <f t="shared" si="1115"/>
        <v>0</v>
      </c>
      <c r="EV138" s="198">
        <f t="shared" si="1115"/>
        <v>0</v>
      </c>
      <c r="EW138" s="198">
        <f t="shared" si="1115"/>
        <v>0</v>
      </c>
      <c r="EX138" s="198">
        <f t="shared" si="1115"/>
        <v>0</v>
      </c>
      <c r="EY138" s="198">
        <f t="shared" si="1115"/>
        <v>0</v>
      </c>
      <c r="EZ138" s="198">
        <f t="shared" si="1115"/>
        <v>0</v>
      </c>
      <c r="FA138" s="198">
        <f t="shared" si="1115"/>
        <v>0</v>
      </c>
      <c r="FB138" s="198">
        <f t="shared" si="1116"/>
        <v>184779</v>
      </c>
      <c r="FC138" s="198">
        <f t="shared" si="1116"/>
        <v>347940</v>
      </c>
      <c r="FD138" s="198">
        <f t="shared" si="1116"/>
        <v>14584353</v>
      </c>
      <c r="FE138" s="198">
        <f t="shared" si="1116"/>
        <v>16068864</v>
      </c>
      <c r="FF138" s="198">
        <f t="shared" si="1116"/>
        <v>1757596</v>
      </c>
      <c r="FG138" s="198">
        <f t="shared" si="1116"/>
        <v>35132216</v>
      </c>
      <c r="FH138" s="191"/>
      <c r="FI138" s="256"/>
      <c r="FJ138" s="256"/>
      <c r="FK138" s="256"/>
      <c r="FL138" s="256"/>
      <c r="FM138" s="256"/>
    </row>
    <row r="139" spans="1:169" s="257" customFormat="1" x14ac:dyDescent="0.2">
      <c r="A139" s="263" t="str">
        <f t="shared" si="1117"/>
        <v>2018-19MAYY61</v>
      </c>
      <c r="B139" s="257" t="str">
        <f t="shared" si="1118"/>
        <v>2018-19</v>
      </c>
      <c r="C139" s="257" t="s">
        <v>812</v>
      </c>
      <c r="D139" s="264" t="str">
        <f t="shared" ref="D139:E139" si="1129">D138</f>
        <v>Y61</v>
      </c>
      <c r="E139" s="264" t="str">
        <f t="shared" si="1129"/>
        <v>East of England</v>
      </c>
      <c r="F139" s="264" t="str">
        <f t="shared" si="1039"/>
        <v>Y61</v>
      </c>
      <c r="H139" s="198">
        <f t="shared" si="1040"/>
        <v>103163</v>
      </c>
      <c r="I139" s="198">
        <f t="shared" si="1040"/>
        <v>66900</v>
      </c>
      <c r="J139" s="198">
        <f t="shared" si="1040"/>
        <v>371003</v>
      </c>
      <c r="K139" s="198">
        <f t="shared" si="1041"/>
        <v>6</v>
      </c>
      <c r="L139" s="198">
        <f t="shared" si="1042"/>
        <v>1</v>
      </c>
      <c r="M139" s="198">
        <f t="shared" si="1043"/>
        <v>0</v>
      </c>
      <c r="N139" s="198">
        <f t="shared" si="1044"/>
        <v>32</v>
      </c>
      <c r="O139" s="198">
        <f t="shared" si="1045"/>
        <v>82</v>
      </c>
      <c r="P139" s="198" t="s">
        <v>717</v>
      </c>
      <c r="Q139" s="198">
        <f t="shared" si="1046"/>
        <v>0</v>
      </c>
      <c r="R139" s="198">
        <f t="shared" si="1046"/>
        <v>0</v>
      </c>
      <c r="S139" s="198">
        <f t="shared" si="1046"/>
        <v>0</v>
      </c>
      <c r="T139" s="198">
        <f t="shared" si="1046"/>
        <v>71914</v>
      </c>
      <c r="U139" s="198">
        <f t="shared" si="1046"/>
        <v>6654</v>
      </c>
      <c r="V139" s="198">
        <f t="shared" si="1046"/>
        <v>4497</v>
      </c>
      <c r="W139" s="198">
        <f t="shared" si="1046"/>
        <v>37670</v>
      </c>
      <c r="X139" s="198">
        <f t="shared" si="1046"/>
        <v>13789</v>
      </c>
      <c r="Y139" s="198">
        <f t="shared" si="1046"/>
        <v>5407</v>
      </c>
      <c r="Z139" s="198">
        <f t="shared" si="1046"/>
        <v>3391708</v>
      </c>
      <c r="AA139" s="198">
        <f t="shared" si="1047"/>
        <v>510</v>
      </c>
      <c r="AB139" s="198">
        <f t="shared" si="1048"/>
        <v>927</v>
      </c>
      <c r="AC139" s="198">
        <f t="shared" si="1049"/>
        <v>3685887</v>
      </c>
      <c r="AD139" s="198">
        <f t="shared" si="1050"/>
        <v>820</v>
      </c>
      <c r="AE139" s="198">
        <f t="shared" si="1051"/>
        <v>1526</v>
      </c>
      <c r="AF139" s="198">
        <f t="shared" si="1052"/>
        <v>56514429</v>
      </c>
      <c r="AG139" s="198">
        <f t="shared" si="1053"/>
        <v>1500</v>
      </c>
      <c r="AH139" s="198">
        <f t="shared" si="1054"/>
        <v>3070</v>
      </c>
      <c r="AI139" s="198">
        <f t="shared" si="1055"/>
        <v>60262493</v>
      </c>
      <c r="AJ139" s="198">
        <f t="shared" si="1056"/>
        <v>4370</v>
      </c>
      <c r="AK139" s="198">
        <f t="shared" si="1057"/>
        <v>10669</v>
      </c>
      <c r="AL139" s="198">
        <f t="shared" si="1058"/>
        <v>27444759</v>
      </c>
      <c r="AM139" s="198">
        <f t="shared" si="1059"/>
        <v>5076</v>
      </c>
      <c r="AN139" s="198">
        <f t="shared" si="1060"/>
        <v>12022</v>
      </c>
      <c r="AO139" s="198">
        <f t="shared" si="1061"/>
        <v>5479</v>
      </c>
      <c r="AP139" s="198">
        <f t="shared" si="1061"/>
        <v>90</v>
      </c>
      <c r="AQ139" s="198">
        <f t="shared" si="1061"/>
        <v>3081</v>
      </c>
      <c r="AR139" s="198">
        <f t="shared" si="1061"/>
        <v>417</v>
      </c>
      <c r="AS139" s="198">
        <f t="shared" si="1061"/>
        <v>60</v>
      </c>
      <c r="AT139" s="198">
        <f t="shared" si="1061"/>
        <v>2248</v>
      </c>
      <c r="AU139" s="198">
        <f t="shared" si="1061"/>
        <v>2522</v>
      </c>
      <c r="AV139" s="198">
        <f t="shared" si="1061"/>
        <v>42702</v>
      </c>
      <c r="AW139" s="198">
        <f t="shared" si="1061"/>
        <v>2056</v>
      </c>
      <c r="AX139" s="198">
        <f t="shared" si="1061"/>
        <v>21677</v>
      </c>
      <c r="AY139" s="198">
        <f t="shared" si="1062"/>
        <v>66435</v>
      </c>
      <c r="AZ139" s="198">
        <f t="shared" si="1062"/>
        <v>14820</v>
      </c>
      <c r="BA139" s="198">
        <f t="shared" si="1062"/>
        <v>10916</v>
      </c>
      <c r="BB139" s="198">
        <f t="shared" si="1062"/>
        <v>10008</v>
      </c>
      <c r="BC139" s="198">
        <f t="shared" si="1062"/>
        <v>7519</v>
      </c>
      <c r="BD139" s="198">
        <f t="shared" si="1062"/>
        <v>58571</v>
      </c>
      <c r="BE139" s="198">
        <f t="shared" si="1062"/>
        <v>43964</v>
      </c>
      <c r="BF139" s="198">
        <f t="shared" si="1062"/>
        <v>25573</v>
      </c>
      <c r="BG139" s="198">
        <f t="shared" si="1062"/>
        <v>15103</v>
      </c>
      <c r="BH139" s="198">
        <f t="shared" si="1062"/>
        <v>10299</v>
      </c>
      <c r="BI139" s="198">
        <f t="shared" si="1062"/>
        <v>5866</v>
      </c>
      <c r="BJ139" s="198">
        <f t="shared" si="1062"/>
        <v>0</v>
      </c>
      <c r="BK139" s="198">
        <f t="shared" si="1062"/>
        <v>0</v>
      </c>
      <c r="BL139" s="198" t="str">
        <f t="shared" si="1063"/>
        <v>-</v>
      </c>
      <c r="BM139" s="198" t="str">
        <f t="shared" si="1064"/>
        <v>-</v>
      </c>
      <c r="BN139" s="198">
        <f t="shared" si="1065"/>
        <v>0</v>
      </c>
      <c r="BO139" s="198">
        <f t="shared" si="1065"/>
        <v>0</v>
      </c>
      <c r="BP139" s="198" t="str">
        <f t="shared" si="1066"/>
        <v>-</v>
      </c>
      <c r="BQ139" s="198" t="str">
        <f t="shared" si="1067"/>
        <v>-</v>
      </c>
      <c r="BR139" s="198">
        <f t="shared" si="1068"/>
        <v>0</v>
      </c>
      <c r="BS139" s="198">
        <f t="shared" si="1068"/>
        <v>0</v>
      </c>
      <c r="BT139" s="198" t="str">
        <f t="shared" si="1069"/>
        <v>-</v>
      </c>
      <c r="BU139" s="198" t="str">
        <f t="shared" si="1070"/>
        <v>-</v>
      </c>
      <c r="BV139" s="198">
        <f t="shared" si="1071"/>
        <v>0</v>
      </c>
      <c r="BW139" s="198">
        <f t="shared" si="1071"/>
        <v>0</v>
      </c>
      <c r="BX139" s="198" t="str">
        <f t="shared" si="1072"/>
        <v>-</v>
      </c>
      <c r="BY139" s="198" t="str">
        <f t="shared" si="1073"/>
        <v>-</v>
      </c>
      <c r="BZ139" s="198">
        <f t="shared" si="1074"/>
        <v>0</v>
      </c>
      <c r="CA139" s="198">
        <f t="shared" si="1074"/>
        <v>0</v>
      </c>
      <c r="CB139" s="198" t="str">
        <f t="shared" si="1075"/>
        <v>-</v>
      </c>
      <c r="CC139" s="198" t="str">
        <f t="shared" si="1076"/>
        <v>-</v>
      </c>
      <c r="CD139" s="198">
        <f t="shared" si="1077"/>
        <v>0</v>
      </c>
      <c r="CE139" s="198">
        <f t="shared" si="1077"/>
        <v>0</v>
      </c>
      <c r="CF139" s="198" t="str">
        <f t="shared" si="1078"/>
        <v>-</v>
      </c>
      <c r="CG139" s="198" t="str">
        <f t="shared" si="1079"/>
        <v>-</v>
      </c>
      <c r="CH139" s="198">
        <f t="shared" si="1080"/>
        <v>0</v>
      </c>
      <c r="CI139" s="198">
        <f t="shared" si="1080"/>
        <v>0</v>
      </c>
      <c r="CJ139" s="198" t="str">
        <f t="shared" si="1081"/>
        <v>-</v>
      </c>
      <c r="CK139" s="198" t="str">
        <f t="shared" si="1082"/>
        <v>-</v>
      </c>
      <c r="CL139" s="198">
        <f t="shared" si="1083"/>
        <v>0</v>
      </c>
      <c r="CM139" s="198">
        <f t="shared" si="1083"/>
        <v>0</v>
      </c>
      <c r="CN139" s="198" t="str">
        <f t="shared" si="1084"/>
        <v>-</v>
      </c>
      <c r="CO139" s="198" t="str">
        <f t="shared" si="1085"/>
        <v>-</v>
      </c>
      <c r="CP139" s="198">
        <f t="shared" si="1086"/>
        <v>0</v>
      </c>
      <c r="CQ139" s="198">
        <f t="shared" si="1086"/>
        <v>0</v>
      </c>
      <c r="CR139" s="198" t="str">
        <f t="shared" si="1087"/>
        <v>-</v>
      </c>
      <c r="CS139" s="198" t="str">
        <f t="shared" si="1088"/>
        <v>-</v>
      </c>
      <c r="CT139" s="198">
        <f t="shared" si="1089"/>
        <v>0</v>
      </c>
      <c r="CU139" s="198">
        <f t="shared" si="1089"/>
        <v>0</v>
      </c>
      <c r="CV139" s="198" t="str">
        <f t="shared" si="1090"/>
        <v>-</v>
      </c>
      <c r="CW139" s="198" t="str">
        <f t="shared" si="1091"/>
        <v>-</v>
      </c>
      <c r="CX139" s="198">
        <f t="shared" si="1092"/>
        <v>463</v>
      </c>
      <c r="CY139" s="198">
        <f t="shared" si="1092"/>
        <v>135169</v>
      </c>
      <c r="CZ139" s="198">
        <f t="shared" si="1093"/>
        <v>292</v>
      </c>
      <c r="DA139" s="198">
        <f t="shared" si="1094"/>
        <v>490</v>
      </c>
      <c r="DB139" s="198">
        <f t="shared" si="1095"/>
        <v>6342</v>
      </c>
      <c r="DC139" s="198">
        <f t="shared" si="1095"/>
        <v>236120</v>
      </c>
      <c r="DD139" s="198">
        <f t="shared" si="1096"/>
        <v>37</v>
      </c>
      <c r="DE139" s="198">
        <f t="shared" si="1097"/>
        <v>67</v>
      </c>
      <c r="DF139" s="198">
        <f t="shared" si="1098"/>
        <v>0</v>
      </c>
      <c r="DG139" s="198">
        <f t="shared" si="1098"/>
        <v>0</v>
      </c>
      <c r="DH139" s="198" t="str">
        <f t="shared" si="1099"/>
        <v>-</v>
      </c>
      <c r="DI139" s="198" t="str">
        <f t="shared" si="1100"/>
        <v>-</v>
      </c>
      <c r="DJ139" s="198">
        <f t="shared" si="1101"/>
        <v>0</v>
      </c>
      <c r="DK139" s="198">
        <f t="shared" si="1101"/>
        <v>47</v>
      </c>
      <c r="DL139" s="198">
        <f t="shared" si="1101"/>
        <v>883</v>
      </c>
      <c r="DM139" s="198">
        <f t="shared" si="1101"/>
        <v>750</v>
      </c>
      <c r="DN139" s="198">
        <f t="shared" si="1101"/>
        <v>50</v>
      </c>
      <c r="DO139" s="198">
        <f t="shared" si="1101"/>
        <v>1185</v>
      </c>
      <c r="DP139" s="198">
        <f t="shared" si="1101"/>
        <v>8529125</v>
      </c>
      <c r="DQ139" s="198">
        <f t="shared" si="1102"/>
        <v>9659</v>
      </c>
      <c r="DR139" s="198">
        <f t="shared" si="1103"/>
        <v>22572</v>
      </c>
      <c r="DS139" s="198">
        <f t="shared" si="1104"/>
        <v>8854580</v>
      </c>
      <c r="DT139" s="198">
        <f t="shared" si="1105"/>
        <v>11806</v>
      </c>
      <c r="DU139" s="198">
        <f t="shared" si="1106"/>
        <v>27393</v>
      </c>
      <c r="DV139" s="198">
        <f t="shared" si="1107"/>
        <v>579442</v>
      </c>
      <c r="DW139" s="198">
        <f t="shared" si="1108"/>
        <v>11589</v>
      </c>
      <c r="DX139" s="198">
        <f t="shared" si="1109"/>
        <v>22799</v>
      </c>
      <c r="DY139" s="198">
        <f t="shared" si="1110"/>
        <v>17667040</v>
      </c>
      <c r="DZ139" s="198">
        <f t="shared" si="1111"/>
        <v>14909</v>
      </c>
      <c r="EA139" s="198">
        <f t="shared" si="1112"/>
        <v>33510</v>
      </c>
      <c r="EB139" s="202"/>
      <c r="EC139" s="198">
        <f t="shared" si="1113"/>
        <v>5</v>
      </c>
      <c r="ED139" s="199">
        <f t="shared" si="1119"/>
        <v>2018</v>
      </c>
      <c r="EE139" s="200">
        <f t="shared" si="1120"/>
        <v>43221</v>
      </c>
      <c r="EF139" s="196">
        <f t="shared" si="1121"/>
        <v>31</v>
      </c>
      <c r="EG139" s="195"/>
      <c r="EH139" s="198">
        <f t="shared" si="1114"/>
        <v>66900</v>
      </c>
      <c r="EI139" s="198">
        <f t="shared" si="1114"/>
        <v>0</v>
      </c>
      <c r="EJ139" s="198">
        <f t="shared" si="1114"/>
        <v>2140800</v>
      </c>
      <c r="EK139" s="198">
        <f t="shared" si="1114"/>
        <v>5485800</v>
      </c>
      <c r="EL139" s="198">
        <f t="shared" si="1114"/>
        <v>6168258</v>
      </c>
      <c r="EM139" s="198">
        <f t="shared" si="1114"/>
        <v>6862422</v>
      </c>
      <c r="EN139" s="198">
        <f t="shared" si="1114"/>
        <v>115646900</v>
      </c>
      <c r="EO139" s="198">
        <f t="shared" si="1114"/>
        <v>147114841</v>
      </c>
      <c r="EP139" s="198">
        <f t="shared" si="1114"/>
        <v>65002954</v>
      </c>
      <c r="EQ139" s="198">
        <f t="shared" si="1114"/>
        <v>0</v>
      </c>
      <c r="ER139" s="198">
        <f t="shared" si="1115"/>
        <v>0</v>
      </c>
      <c r="ES139" s="198">
        <f t="shared" si="1115"/>
        <v>0</v>
      </c>
      <c r="ET139" s="198">
        <f t="shared" si="1115"/>
        <v>0</v>
      </c>
      <c r="EU139" s="198">
        <f t="shared" si="1115"/>
        <v>0</v>
      </c>
      <c r="EV139" s="198">
        <f t="shared" si="1115"/>
        <v>0</v>
      </c>
      <c r="EW139" s="198">
        <f t="shared" si="1115"/>
        <v>0</v>
      </c>
      <c r="EX139" s="198">
        <f t="shared" si="1115"/>
        <v>0</v>
      </c>
      <c r="EY139" s="198">
        <f t="shared" si="1115"/>
        <v>0</v>
      </c>
      <c r="EZ139" s="198">
        <f t="shared" si="1115"/>
        <v>0</v>
      </c>
      <c r="FA139" s="198">
        <f t="shared" si="1115"/>
        <v>0</v>
      </c>
      <c r="FB139" s="198">
        <f t="shared" si="1116"/>
        <v>226870</v>
      </c>
      <c r="FC139" s="198">
        <f t="shared" si="1116"/>
        <v>424914</v>
      </c>
      <c r="FD139" s="198">
        <f t="shared" si="1116"/>
        <v>19931076</v>
      </c>
      <c r="FE139" s="198">
        <f t="shared" si="1116"/>
        <v>20544750</v>
      </c>
      <c r="FF139" s="198">
        <f t="shared" si="1116"/>
        <v>1139950</v>
      </c>
      <c r="FG139" s="198">
        <f t="shared" si="1116"/>
        <v>39709350</v>
      </c>
      <c r="FH139" s="191"/>
      <c r="FI139" s="256"/>
      <c r="FJ139" s="256"/>
      <c r="FK139" s="256"/>
      <c r="FL139" s="256"/>
      <c r="FM139" s="256"/>
    </row>
    <row r="140" spans="1:169" s="257" customFormat="1" x14ac:dyDescent="0.2">
      <c r="A140" s="263" t="str">
        <f t="shared" si="1117"/>
        <v>2018-19JUNEY61</v>
      </c>
      <c r="B140" s="257" t="str">
        <f t="shared" si="1118"/>
        <v>2018-19</v>
      </c>
      <c r="C140" s="257" t="s">
        <v>822</v>
      </c>
      <c r="D140" s="264" t="str">
        <f t="shared" ref="D140:E140" si="1130">D139</f>
        <v>Y61</v>
      </c>
      <c r="E140" s="264" t="str">
        <f t="shared" si="1130"/>
        <v>East of England</v>
      </c>
      <c r="F140" s="264" t="str">
        <f t="shared" si="1039"/>
        <v>Y61</v>
      </c>
      <c r="H140" s="198">
        <f t="shared" si="1040"/>
        <v>101259</v>
      </c>
      <c r="I140" s="198">
        <f t="shared" si="1040"/>
        <v>65437</v>
      </c>
      <c r="J140" s="198">
        <f t="shared" si="1040"/>
        <v>478603</v>
      </c>
      <c r="K140" s="198">
        <f t="shared" si="1041"/>
        <v>7</v>
      </c>
      <c r="L140" s="198">
        <f t="shared" si="1042"/>
        <v>1</v>
      </c>
      <c r="M140" s="198">
        <f t="shared" si="1043"/>
        <v>0</v>
      </c>
      <c r="N140" s="198">
        <f t="shared" si="1044"/>
        <v>46</v>
      </c>
      <c r="O140" s="198">
        <f t="shared" si="1045"/>
        <v>104</v>
      </c>
      <c r="P140" s="198" t="s">
        <v>717</v>
      </c>
      <c r="Q140" s="198">
        <f t="shared" ref="Q140:Z149" si="1131">SUMIFS(Q$255:Q$1524,$B$255:$B$1524,$B140,$C$255:$C$1524,$C140,$D$255:$D$1524,$D140)</f>
        <v>0</v>
      </c>
      <c r="R140" s="198">
        <f t="shared" si="1131"/>
        <v>0</v>
      </c>
      <c r="S140" s="198">
        <f t="shared" si="1131"/>
        <v>0</v>
      </c>
      <c r="T140" s="198">
        <f t="shared" si="1131"/>
        <v>68166</v>
      </c>
      <c r="U140" s="198">
        <f t="shared" si="1131"/>
        <v>6649</v>
      </c>
      <c r="V140" s="198">
        <f t="shared" si="1131"/>
        <v>4526</v>
      </c>
      <c r="W140" s="198">
        <f t="shared" si="1131"/>
        <v>37122</v>
      </c>
      <c r="X140" s="198">
        <f t="shared" si="1131"/>
        <v>12609</v>
      </c>
      <c r="Y140" s="198">
        <f t="shared" si="1131"/>
        <v>3882</v>
      </c>
      <c r="Z140" s="198">
        <f t="shared" si="1131"/>
        <v>3442972</v>
      </c>
      <c r="AA140" s="198">
        <f t="shared" si="1047"/>
        <v>518</v>
      </c>
      <c r="AB140" s="198">
        <f t="shared" si="1048"/>
        <v>939</v>
      </c>
      <c r="AC140" s="198">
        <f t="shared" si="1049"/>
        <v>3884189</v>
      </c>
      <c r="AD140" s="198">
        <f t="shared" si="1050"/>
        <v>858</v>
      </c>
      <c r="AE140" s="198">
        <f t="shared" si="1051"/>
        <v>1546</v>
      </c>
      <c r="AF140" s="198">
        <f t="shared" si="1052"/>
        <v>58496609</v>
      </c>
      <c r="AG140" s="198">
        <f t="shared" si="1053"/>
        <v>1576</v>
      </c>
      <c r="AH140" s="198">
        <f t="shared" si="1054"/>
        <v>3187</v>
      </c>
      <c r="AI140" s="198">
        <f t="shared" si="1055"/>
        <v>63709425</v>
      </c>
      <c r="AJ140" s="198">
        <f t="shared" si="1056"/>
        <v>5053</v>
      </c>
      <c r="AK140" s="198">
        <f t="shared" si="1057"/>
        <v>12334</v>
      </c>
      <c r="AL140" s="198">
        <f t="shared" si="1058"/>
        <v>23829887</v>
      </c>
      <c r="AM140" s="198">
        <f t="shared" si="1059"/>
        <v>6139</v>
      </c>
      <c r="AN140" s="198">
        <f t="shared" si="1060"/>
        <v>14587</v>
      </c>
      <c r="AO140" s="198">
        <f t="shared" ref="AO140:AX149" si="1132">SUMIFS(AO$255:AO$1524,$B$255:$B$1524,$B140,$C$255:$C$1524,$C140,$D$255:$D$1524,$D140)</f>
        <v>5375</v>
      </c>
      <c r="AP140" s="198">
        <f t="shared" si="1132"/>
        <v>89</v>
      </c>
      <c r="AQ140" s="198">
        <f t="shared" si="1132"/>
        <v>3177</v>
      </c>
      <c r="AR140" s="198">
        <f t="shared" si="1132"/>
        <v>391</v>
      </c>
      <c r="AS140" s="198">
        <f t="shared" si="1132"/>
        <v>66</v>
      </c>
      <c r="AT140" s="198">
        <f t="shared" si="1132"/>
        <v>2043</v>
      </c>
      <c r="AU140" s="198">
        <f t="shared" si="1132"/>
        <v>2325</v>
      </c>
      <c r="AV140" s="198">
        <f t="shared" si="1132"/>
        <v>40223</v>
      </c>
      <c r="AW140" s="198">
        <f t="shared" si="1132"/>
        <v>1981</v>
      </c>
      <c r="AX140" s="198">
        <f t="shared" si="1132"/>
        <v>20587</v>
      </c>
      <c r="AY140" s="198">
        <f t="shared" ref="AY140:BK149" si="1133">SUMIFS(AY$255:AY$1524,$B$255:$B$1524,$B140,$C$255:$C$1524,$C140,$D$255:$D$1524,$D140)</f>
        <v>62791</v>
      </c>
      <c r="AZ140" s="198">
        <f t="shared" si="1133"/>
        <v>14692</v>
      </c>
      <c r="BA140" s="198">
        <f t="shared" si="1133"/>
        <v>10922</v>
      </c>
      <c r="BB140" s="198">
        <f t="shared" si="1133"/>
        <v>9943</v>
      </c>
      <c r="BC140" s="198">
        <f t="shared" si="1133"/>
        <v>7572</v>
      </c>
      <c r="BD140" s="198">
        <f t="shared" si="1133"/>
        <v>58380</v>
      </c>
      <c r="BE140" s="198">
        <f t="shared" si="1133"/>
        <v>43313</v>
      </c>
      <c r="BF140" s="198">
        <f t="shared" si="1133"/>
        <v>24397</v>
      </c>
      <c r="BG140" s="198">
        <f t="shared" si="1133"/>
        <v>13765</v>
      </c>
      <c r="BH140" s="198">
        <f t="shared" si="1133"/>
        <v>7488</v>
      </c>
      <c r="BI140" s="198">
        <f t="shared" si="1133"/>
        <v>4215</v>
      </c>
      <c r="BJ140" s="198">
        <f t="shared" si="1133"/>
        <v>0</v>
      </c>
      <c r="BK140" s="198">
        <f t="shared" si="1133"/>
        <v>0</v>
      </c>
      <c r="BL140" s="198" t="str">
        <f t="shared" si="1063"/>
        <v>-</v>
      </c>
      <c r="BM140" s="198" t="str">
        <f t="shared" si="1064"/>
        <v>-</v>
      </c>
      <c r="BN140" s="198">
        <f t="shared" si="1065"/>
        <v>0</v>
      </c>
      <c r="BO140" s="198">
        <f t="shared" si="1065"/>
        <v>0</v>
      </c>
      <c r="BP140" s="198" t="str">
        <f t="shared" si="1066"/>
        <v>-</v>
      </c>
      <c r="BQ140" s="198" t="str">
        <f t="shared" si="1067"/>
        <v>-</v>
      </c>
      <c r="BR140" s="198">
        <f t="shared" si="1068"/>
        <v>0</v>
      </c>
      <c r="BS140" s="198">
        <f t="shared" si="1068"/>
        <v>0</v>
      </c>
      <c r="BT140" s="198" t="str">
        <f t="shared" si="1069"/>
        <v>-</v>
      </c>
      <c r="BU140" s="198" t="str">
        <f t="shared" si="1070"/>
        <v>-</v>
      </c>
      <c r="BV140" s="198">
        <f t="shared" si="1071"/>
        <v>0</v>
      </c>
      <c r="BW140" s="198">
        <f t="shared" si="1071"/>
        <v>0</v>
      </c>
      <c r="BX140" s="198" t="str">
        <f t="shared" si="1072"/>
        <v>-</v>
      </c>
      <c r="BY140" s="198" t="str">
        <f t="shared" si="1073"/>
        <v>-</v>
      </c>
      <c r="BZ140" s="198">
        <f t="shared" si="1074"/>
        <v>0</v>
      </c>
      <c r="CA140" s="198">
        <f t="shared" si="1074"/>
        <v>0</v>
      </c>
      <c r="CB140" s="198" t="str">
        <f t="shared" si="1075"/>
        <v>-</v>
      </c>
      <c r="CC140" s="198" t="str">
        <f t="shared" si="1076"/>
        <v>-</v>
      </c>
      <c r="CD140" s="198">
        <f t="shared" si="1077"/>
        <v>0</v>
      </c>
      <c r="CE140" s="198">
        <f t="shared" si="1077"/>
        <v>0</v>
      </c>
      <c r="CF140" s="198" t="str">
        <f t="shared" si="1078"/>
        <v>-</v>
      </c>
      <c r="CG140" s="198" t="str">
        <f t="shared" si="1079"/>
        <v>-</v>
      </c>
      <c r="CH140" s="198">
        <f t="shared" si="1080"/>
        <v>0</v>
      </c>
      <c r="CI140" s="198">
        <f t="shared" si="1080"/>
        <v>0</v>
      </c>
      <c r="CJ140" s="198" t="str">
        <f t="shared" si="1081"/>
        <v>-</v>
      </c>
      <c r="CK140" s="198" t="str">
        <f t="shared" si="1082"/>
        <v>-</v>
      </c>
      <c r="CL140" s="198">
        <f t="shared" si="1083"/>
        <v>0</v>
      </c>
      <c r="CM140" s="198">
        <f t="shared" si="1083"/>
        <v>0</v>
      </c>
      <c r="CN140" s="198" t="str">
        <f t="shared" si="1084"/>
        <v>-</v>
      </c>
      <c r="CO140" s="198" t="str">
        <f t="shared" si="1085"/>
        <v>-</v>
      </c>
      <c r="CP140" s="198">
        <f t="shared" si="1086"/>
        <v>0</v>
      </c>
      <c r="CQ140" s="198">
        <f t="shared" si="1086"/>
        <v>0</v>
      </c>
      <c r="CR140" s="198" t="str">
        <f t="shared" si="1087"/>
        <v>-</v>
      </c>
      <c r="CS140" s="198" t="str">
        <f t="shared" si="1088"/>
        <v>-</v>
      </c>
      <c r="CT140" s="198">
        <f t="shared" si="1089"/>
        <v>0</v>
      </c>
      <c r="CU140" s="198">
        <f t="shared" si="1089"/>
        <v>0</v>
      </c>
      <c r="CV140" s="198" t="str">
        <f t="shared" si="1090"/>
        <v>-</v>
      </c>
      <c r="CW140" s="198" t="str">
        <f t="shared" si="1091"/>
        <v>-</v>
      </c>
      <c r="CX140" s="198">
        <f t="shared" si="1092"/>
        <v>413</v>
      </c>
      <c r="CY140" s="198">
        <f t="shared" si="1092"/>
        <v>114916</v>
      </c>
      <c r="CZ140" s="198">
        <f t="shared" si="1093"/>
        <v>278</v>
      </c>
      <c r="DA140" s="198">
        <f t="shared" si="1094"/>
        <v>476</v>
      </c>
      <c r="DB140" s="198">
        <f t="shared" si="1095"/>
        <v>6335</v>
      </c>
      <c r="DC140" s="198">
        <f t="shared" si="1095"/>
        <v>243955</v>
      </c>
      <c r="DD140" s="198">
        <f t="shared" si="1096"/>
        <v>39</v>
      </c>
      <c r="DE140" s="198">
        <f t="shared" si="1097"/>
        <v>71</v>
      </c>
      <c r="DF140" s="198">
        <f t="shared" si="1098"/>
        <v>0</v>
      </c>
      <c r="DG140" s="198">
        <f t="shared" si="1098"/>
        <v>0</v>
      </c>
      <c r="DH140" s="198" t="str">
        <f t="shared" si="1099"/>
        <v>-</v>
      </c>
      <c r="DI140" s="198" t="str">
        <f t="shared" si="1100"/>
        <v>-</v>
      </c>
      <c r="DJ140" s="198">
        <f t="shared" ref="DJ140:DP149" si="1134">SUMIFS(DJ$255:DJ$1524,$B$255:$B$1524,$B140,$C$255:$C$1524,$C140,$D$255:$D$1524,$D140)</f>
        <v>0</v>
      </c>
      <c r="DK140" s="198">
        <f t="shared" si="1134"/>
        <v>39</v>
      </c>
      <c r="DL140" s="198">
        <f t="shared" si="1134"/>
        <v>775</v>
      </c>
      <c r="DM140" s="198">
        <f t="shared" si="1134"/>
        <v>586</v>
      </c>
      <c r="DN140" s="198">
        <f t="shared" si="1134"/>
        <v>55</v>
      </c>
      <c r="DO140" s="198">
        <f t="shared" si="1134"/>
        <v>1074</v>
      </c>
      <c r="DP140" s="198">
        <f t="shared" si="1134"/>
        <v>7869070</v>
      </c>
      <c r="DQ140" s="198">
        <f t="shared" si="1102"/>
        <v>10154</v>
      </c>
      <c r="DR140" s="198">
        <f t="shared" si="1103"/>
        <v>24480</v>
      </c>
      <c r="DS140" s="198">
        <f t="shared" si="1104"/>
        <v>7207035</v>
      </c>
      <c r="DT140" s="198">
        <f t="shared" si="1105"/>
        <v>12299</v>
      </c>
      <c r="DU140" s="198">
        <f t="shared" si="1106"/>
        <v>28799</v>
      </c>
      <c r="DV140" s="198">
        <f t="shared" si="1107"/>
        <v>774408</v>
      </c>
      <c r="DW140" s="198">
        <f t="shared" si="1108"/>
        <v>14080</v>
      </c>
      <c r="DX140" s="198">
        <f t="shared" si="1109"/>
        <v>35228</v>
      </c>
      <c r="DY140" s="198">
        <f t="shared" si="1110"/>
        <v>17013225</v>
      </c>
      <c r="DZ140" s="198">
        <f t="shared" si="1111"/>
        <v>15841</v>
      </c>
      <c r="EA140" s="198">
        <f t="shared" si="1112"/>
        <v>35854</v>
      </c>
      <c r="EB140" s="202"/>
      <c r="EC140" s="198">
        <f t="shared" si="1113"/>
        <v>6</v>
      </c>
      <c r="ED140" s="199">
        <f t="shared" si="1119"/>
        <v>2018</v>
      </c>
      <c r="EE140" s="200">
        <f t="shared" si="1120"/>
        <v>43252</v>
      </c>
      <c r="EF140" s="196">
        <f t="shared" si="1121"/>
        <v>30</v>
      </c>
      <c r="EG140" s="195"/>
      <c r="EH140" s="198">
        <f t="shared" ref="EH140:EQ149" si="1135">SUMIFS(EH$255:EH$1524,$B$255:$B$1524,$B140,$C$255:$C$1524,$C140,$D$255:$D$1524,$D140)</f>
        <v>65437</v>
      </c>
      <c r="EI140" s="198">
        <f t="shared" si="1135"/>
        <v>0</v>
      </c>
      <c r="EJ140" s="198">
        <f t="shared" si="1135"/>
        <v>3010102</v>
      </c>
      <c r="EK140" s="198">
        <f t="shared" si="1135"/>
        <v>6805448</v>
      </c>
      <c r="EL140" s="198">
        <f t="shared" si="1135"/>
        <v>6243411</v>
      </c>
      <c r="EM140" s="198">
        <f t="shared" si="1135"/>
        <v>6997196</v>
      </c>
      <c r="EN140" s="198">
        <f t="shared" si="1135"/>
        <v>118307814</v>
      </c>
      <c r="EO140" s="198">
        <f t="shared" si="1135"/>
        <v>155519406</v>
      </c>
      <c r="EP140" s="198">
        <f t="shared" si="1135"/>
        <v>56626734</v>
      </c>
      <c r="EQ140" s="198">
        <f t="shared" si="1135"/>
        <v>0</v>
      </c>
      <c r="ER140" s="198">
        <f t="shared" ref="ER140:FA149" si="1136">SUMIFS(ER$255:ER$1524,$B$255:$B$1524,$B140,$C$255:$C$1524,$C140,$D$255:$D$1524,$D140)</f>
        <v>0</v>
      </c>
      <c r="ES140" s="198">
        <f t="shared" si="1136"/>
        <v>0</v>
      </c>
      <c r="ET140" s="198">
        <f t="shared" si="1136"/>
        <v>0</v>
      </c>
      <c r="EU140" s="198">
        <f t="shared" si="1136"/>
        <v>0</v>
      </c>
      <c r="EV140" s="198">
        <f t="shared" si="1136"/>
        <v>0</v>
      </c>
      <c r="EW140" s="198">
        <f t="shared" si="1136"/>
        <v>0</v>
      </c>
      <c r="EX140" s="198">
        <f t="shared" si="1136"/>
        <v>0</v>
      </c>
      <c r="EY140" s="198">
        <f t="shared" si="1136"/>
        <v>0</v>
      </c>
      <c r="EZ140" s="198">
        <f t="shared" si="1136"/>
        <v>0</v>
      </c>
      <c r="FA140" s="198">
        <f t="shared" si="1136"/>
        <v>0</v>
      </c>
      <c r="FB140" s="198">
        <f t="shared" ref="FB140:FG149" si="1137">SUMIFS(FB$255:FB$1524,$B$255:$B$1524,$B140,$C$255:$C$1524,$C140,$D$255:$D$1524,$D140)</f>
        <v>196588</v>
      </c>
      <c r="FC140" s="198">
        <f t="shared" si="1137"/>
        <v>449785</v>
      </c>
      <c r="FD140" s="198">
        <f t="shared" si="1137"/>
        <v>18972000</v>
      </c>
      <c r="FE140" s="198">
        <f t="shared" si="1137"/>
        <v>16876214</v>
      </c>
      <c r="FF140" s="198">
        <f t="shared" si="1137"/>
        <v>1937540</v>
      </c>
      <c r="FG140" s="198">
        <f t="shared" si="1137"/>
        <v>38507196</v>
      </c>
      <c r="FH140" s="191"/>
      <c r="FI140" s="256"/>
      <c r="FJ140" s="256"/>
      <c r="FK140" s="256"/>
      <c r="FL140" s="256"/>
      <c r="FM140" s="256"/>
    </row>
    <row r="141" spans="1:169" s="257" customFormat="1" x14ac:dyDescent="0.2">
      <c r="A141" s="263" t="str">
        <f t="shared" si="1117"/>
        <v>2018-19JULYY61</v>
      </c>
      <c r="B141" s="257" t="str">
        <f t="shared" si="1118"/>
        <v>2018-19</v>
      </c>
      <c r="C141" s="257" t="s">
        <v>825</v>
      </c>
      <c r="D141" s="264" t="str">
        <f t="shared" ref="D141:E141" si="1138">D140</f>
        <v>Y61</v>
      </c>
      <c r="E141" s="264" t="str">
        <f t="shared" si="1138"/>
        <v>East of England</v>
      </c>
      <c r="F141" s="264" t="str">
        <f t="shared" si="1039"/>
        <v>Y61</v>
      </c>
      <c r="H141" s="198">
        <f t="shared" si="1040"/>
        <v>111356</v>
      </c>
      <c r="I141" s="198">
        <f t="shared" si="1040"/>
        <v>72007</v>
      </c>
      <c r="J141" s="198">
        <f t="shared" si="1040"/>
        <v>759587</v>
      </c>
      <c r="K141" s="198">
        <f t="shared" si="1041"/>
        <v>11</v>
      </c>
      <c r="L141" s="198">
        <f t="shared" si="1042"/>
        <v>1</v>
      </c>
      <c r="M141" s="198">
        <f t="shared" si="1043"/>
        <v>0</v>
      </c>
      <c r="N141" s="198">
        <f t="shared" si="1044"/>
        <v>66</v>
      </c>
      <c r="O141" s="198">
        <f t="shared" si="1045"/>
        <v>134</v>
      </c>
      <c r="P141" s="198" t="s">
        <v>717</v>
      </c>
      <c r="Q141" s="198">
        <f t="shared" si="1131"/>
        <v>0</v>
      </c>
      <c r="R141" s="198">
        <f t="shared" si="1131"/>
        <v>0</v>
      </c>
      <c r="S141" s="198">
        <f t="shared" si="1131"/>
        <v>0</v>
      </c>
      <c r="T141" s="198">
        <f t="shared" si="1131"/>
        <v>72806</v>
      </c>
      <c r="U141" s="198">
        <f t="shared" si="1131"/>
        <v>7034</v>
      </c>
      <c r="V141" s="198">
        <f t="shared" si="1131"/>
        <v>4761</v>
      </c>
      <c r="W141" s="198">
        <f t="shared" si="1131"/>
        <v>40202</v>
      </c>
      <c r="X141" s="198">
        <f t="shared" si="1131"/>
        <v>13443</v>
      </c>
      <c r="Y141" s="198">
        <f t="shared" si="1131"/>
        <v>2568</v>
      </c>
      <c r="Z141" s="198">
        <f t="shared" si="1131"/>
        <v>3601475</v>
      </c>
      <c r="AA141" s="198">
        <f t="shared" si="1047"/>
        <v>512</v>
      </c>
      <c r="AB141" s="198">
        <f t="shared" si="1048"/>
        <v>930</v>
      </c>
      <c r="AC141" s="198">
        <f t="shared" si="1049"/>
        <v>3833986</v>
      </c>
      <c r="AD141" s="198">
        <f t="shared" si="1050"/>
        <v>805</v>
      </c>
      <c r="AE141" s="198">
        <f t="shared" si="1051"/>
        <v>1461</v>
      </c>
      <c r="AF141" s="198">
        <f t="shared" si="1052"/>
        <v>62533350</v>
      </c>
      <c r="AG141" s="198">
        <f t="shared" si="1053"/>
        <v>1555</v>
      </c>
      <c r="AH141" s="198">
        <f t="shared" si="1054"/>
        <v>3207</v>
      </c>
      <c r="AI141" s="198">
        <f t="shared" si="1055"/>
        <v>71747445</v>
      </c>
      <c r="AJ141" s="198">
        <f t="shared" si="1056"/>
        <v>5337</v>
      </c>
      <c r="AK141" s="198">
        <f t="shared" si="1057"/>
        <v>12934</v>
      </c>
      <c r="AL141" s="198">
        <f t="shared" si="1058"/>
        <v>16134616</v>
      </c>
      <c r="AM141" s="198">
        <f t="shared" si="1059"/>
        <v>6283</v>
      </c>
      <c r="AN141" s="198">
        <f t="shared" si="1060"/>
        <v>14904</v>
      </c>
      <c r="AO141" s="198">
        <f t="shared" si="1132"/>
        <v>5561</v>
      </c>
      <c r="AP141" s="198">
        <f t="shared" si="1132"/>
        <v>89</v>
      </c>
      <c r="AQ141" s="198">
        <f t="shared" si="1132"/>
        <v>3589</v>
      </c>
      <c r="AR141" s="198">
        <f t="shared" si="1132"/>
        <v>505</v>
      </c>
      <c r="AS141" s="198">
        <f t="shared" si="1132"/>
        <v>72</v>
      </c>
      <c r="AT141" s="198">
        <f t="shared" si="1132"/>
        <v>1811</v>
      </c>
      <c r="AU141" s="198">
        <f t="shared" si="1132"/>
        <v>2411</v>
      </c>
      <c r="AV141" s="198">
        <f t="shared" si="1132"/>
        <v>42432</v>
      </c>
      <c r="AW141" s="198">
        <f t="shared" si="1132"/>
        <v>2051</v>
      </c>
      <c r="AX141" s="198">
        <f t="shared" si="1132"/>
        <v>22762</v>
      </c>
      <c r="AY141" s="198">
        <f t="shared" si="1133"/>
        <v>67245</v>
      </c>
      <c r="AZ141" s="198">
        <f t="shared" si="1133"/>
        <v>15340</v>
      </c>
      <c r="BA141" s="198">
        <f t="shared" si="1133"/>
        <v>11371</v>
      </c>
      <c r="BB141" s="198">
        <f t="shared" si="1133"/>
        <v>10352</v>
      </c>
      <c r="BC141" s="198">
        <f t="shared" si="1133"/>
        <v>7881</v>
      </c>
      <c r="BD141" s="198">
        <f t="shared" si="1133"/>
        <v>62831</v>
      </c>
      <c r="BE141" s="198">
        <f t="shared" si="1133"/>
        <v>46271</v>
      </c>
      <c r="BF141" s="198">
        <f t="shared" si="1133"/>
        <v>25576</v>
      </c>
      <c r="BG141" s="198">
        <f t="shared" si="1133"/>
        <v>14564</v>
      </c>
      <c r="BH141" s="198">
        <f t="shared" si="1133"/>
        <v>4799</v>
      </c>
      <c r="BI141" s="198">
        <f t="shared" si="1133"/>
        <v>2788</v>
      </c>
      <c r="BJ141" s="198">
        <f t="shared" si="1133"/>
        <v>0</v>
      </c>
      <c r="BK141" s="198">
        <f t="shared" si="1133"/>
        <v>0</v>
      </c>
      <c r="BL141" s="198" t="str">
        <f t="shared" si="1063"/>
        <v>-</v>
      </c>
      <c r="BM141" s="198" t="str">
        <f t="shared" si="1064"/>
        <v>-</v>
      </c>
      <c r="BN141" s="198">
        <f t="shared" si="1065"/>
        <v>0</v>
      </c>
      <c r="BO141" s="198">
        <f t="shared" si="1065"/>
        <v>0</v>
      </c>
      <c r="BP141" s="198" t="str">
        <f t="shared" si="1066"/>
        <v>-</v>
      </c>
      <c r="BQ141" s="198" t="str">
        <f t="shared" si="1067"/>
        <v>-</v>
      </c>
      <c r="BR141" s="198">
        <f t="shared" si="1068"/>
        <v>0</v>
      </c>
      <c r="BS141" s="198">
        <f t="shared" si="1068"/>
        <v>0</v>
      </c>
      <c r="BT141" s="198" t="str">
        <f t="shared" si="1069"/>
        <v>-</v>
      </c>
      <c r="BU141" s="198" t="str">
        <f t="shared" si="1070"/>
        <v>-</v>
      </c>
      <c r="BV141" s="198">
        <f t="shared" si="1071"/>
        <v>0</v>
      </c>
      <c r="BW141" s="198">
        <f t="shared" si="1071"/>
        <v>0</v>
      </c>
      <c r="BX141" s="198" t="str">
        <f t="shared" si="1072"/>
        <v>-</v>
      </c>
      <c r="BY141" s="198" t="str">
        <f t="shared" si="1073"/>
        <v>-</v>
      </c>
      <c r="BZ141" s="198">
        <f t="shared" si="1074"/>
        <v>0</v>
      </c>
      <c r="CA141" s="198">
        <f t="shared" si="1074"/>
        <v>0</v>
      </c>
      <c r="CB141" s="198" t="str">
        <f t="shared" si="1075"/>
        <v>-</v>
      </c>
      <c r="CC141" s="198" t="str">
        <f t="shared" si="1076"/>
        <v>-</v>
      </c>
      <c r="CD141" s="198">
        <f t="shared" si="1077"/>
        <v>0</v>
      </c>
      <c r="CE141" s="198">
        <f t="shared" si="1077"/>
        <v>0</v>
      </c>
      <c r="CF141" s="198" t="str">
        <f t="shared" si="1078"/>
        <v>-</v>
      </c>
      <c r="CG141" s="198" t="str">
        <f t="shared" si="1079"/>
        <v>-</v>
      </c>
      <c r="CH141" s="198">
        <f t="shared" si="1080"/>
        <v>0</v>
      </c>
      <c r="CI141" s="198">
        <f t="shared" si="1080"/>
        <v>0</v>
      </c>
      <c r="CJ141" s="198" t="str">
        <f t="shared" si="1081"/>
        <v>-</v>
      </c>
      <c r="CK141" s="198" t="str">
        <f t="shared" si="1082"/>
        <v>-</v>
      </c>
      <c r="CL141" s="198">
        <f t="shared" si="1083"/>
        <v>0</v>
      </c>
      <c r="CM141" s="198">
        <f t="shared" si="1083"/>
        <v>0</v>
      </c>
      <c r="CN141" s="198" t="str">
        <f t="shared" si="1084"/>
        <v>-</v>
      </c>
      <c r="CO141" s="198" t="str">
        <f t="shared" si="1085"/>
        <v>-</v>
      </c>
      <c r="CP141" s="198">
        <f t="shared" si="1086"/>
        <v>0</v>
      </c>
      <c r="CQ141" s="198">
        <f t="shared" si="1086"/>
        <v>0</v>
      </c>
      <c r="CR141" s="198" t="str">
        <f t="shared" si="1087"/>
        <v>-</v>
      </c>
      <c r="CS141" s="198" t="str">
        <f t="shared" si="1088"/>
        <v>-</v>
      </c>
      <c r="CT141" s="198">
        <f t="shared" si="1089"/>
        <v>0</v>
      </c>
      <c r="CU141" s="198">
        <f t="shared" si="1089"/>
        <v>0</v>
      </c>
      <c r="CV141" s="198" t="str">
        <f t="shared" si="1090"/>
        <v>-</v>
      </c>
      <c r="CW141" s="198" t="str">
        <f t="shared" si="1091"/>
        <v>-</v>
      </c>
      <c r="CX141" s="198">
        <f t="shared" si="1092"/>
        <v>469</v>
      </c>
      <c r="CY141" s="198">
        <f t="shared" si="1092"/>
        <v>138202</v>
      </c>
      <c r="CZ141" s="198">
        <f t="shared" si="1093"/>
        <v>295</v>
      </c>
      <c r="DA141" s="198">
        <f t="shared" si="1094"/>
        <v>502</v>
      </c>
      <c r="DB141" s="198">
        <f t="shared" si="1095"/>
        <v>6691</v>
      </c>
      <c r="DC141" s="198">
        <f t="shared" si="1095"/>
        <v>277207</v>
      </c>
      <c r="DD141" s="198">
        <f t="shared" si="1096"/>
        <v>41</v>
      </c>
      <c r="DE141" s="198">
        <f t="shared" si="1097"/>
        <v>78</v>
      </c>
      <c r="DF141" s="198">
        <f t="shared" si="1098"/>
        <v>0</v>
      </c>
      <c r="DG141" s="198">
        <f t="shared" si="1098"/>
        <v>0</v>
      </c>
      <c r="DH141" s="198" t="str">
        <f t="shared" si="1099"/>
        <v>-</v>
      </c>
      <c r="DI141" s="198" t="str">
        <f t="shared" si="1100"/>
        <v>-</v>
      </c>
      <c r="DJ141" s="198">
        <f t="shared" si="1134"/>
        <v>0</v>
      </c>
      <c r="DK141" s="198">
        <f t="shared" si="1134"/>
        <v>26</v>
      </c>
      <c r="DL141" s="198">
        <f t="shared" si="1134"/>
        <v>732</v>
      </c>
      <c r="DM141" s="198">
        <f t="shared" si="1134"/>
        <v>590</v>
      </c>
      <c r="DN141" s="198">
        <f t="shared" si="1134"/>
        <v>44</v>
      </c>
      <c r="DO141" s="198">
        <f t="shared" si="1134"/>
        <v>1179</v>
      </c>
      <c r="DP141" s="198">
        <f t="shared" si="1134"/>
        <v>7235446</v>
      </c>
      <c r="DQ141" s="198">
        <f t="shared" si="1102"/>
        <v>9884</v>
      </c>
      <c r="DR141" s="198">
        <f t="shared" si="1103"/>
        <v>22449</v>
      </c>
      <c r="DS141" s="198">
        <f t="shared" si="1104"/>
        <v>6323532</v>
      </c>
      <c r="DT141" s="198">
        <f t="shared" si="1105"/>
        <v>10718</v>
      </c>
      <c r="DU141" s="198">
        <f t="shared" si="1106"/>
        <v>24397</v>
      </c>
      <c r="DV141" s="198">
        <f t="shared" si="1107"/>
        <v>541317</v>
      </c>
      <c r="DW141" s="198">
        <f t="shared" si="1108"/>
        <v>12303</v>
      </c>
      <c r="DX141" s="198">
        <f t="shared" si="1109"/>
        <v>32974</v>
      </c>
      <c r="DY141" s="198">
        <f t="shared" si="1110"/>
        <v>17593530</v>
      </c>
      <c r="DZ141" s="198">
        <f t="shared" si="1111"/>
        <v>14922</v>
      </c>
      <c r="EA141" s="198">
        <f t="shared" si="1112"/>
        <v>34367</v>
      </c>
      <c r="EB141" s="202"/>
      <c r="EC141" s="198">
        <f t="shared" si="1113"/>
        <v>7</v>
      </c>
      <c r="ED141" s="199">
        <f t="shared" si="1119"/>
        <v>2018</v>
      </c>
      <c r="EE141" s="200">
        <f t="shared" si="1120"/>
        <v>43282</v>
      </c>
      <c r="EF141" s="196">
        <f t="shared" si="1121"/>
        <v>31</v>
      </c>
      <c r="EG141" s="195"/>
      <c r="EH141" s="198">
        <f t="shared" si="1135"/>
        <v>72007</v>
      </c>
      <c r="EI141" s="198">
        <f t="shared" si="1135"/>
        <v>0</v>
      </c>
      <c r="EJ141" s="198">
        <f t="shared" si="1135"/>
        <v>4752462</v>
      </c>
      <c r="EK141" s="198">
        <f t="shared" si="1135"/>
        <v>9648938</v>
      </c>
      <c r="EL141" s="198">
        <f t="shared" si="1135"/>
        <v>6541620</v>
      </c>
      <c r="EM141" s="198">
        <f t="shared" si="1135"/>
        <v>6955821</v>
      </c>
      <c r="EN141" s="198">
        <f t="shared" si="1135"/>
        <v>128927814</v>
      </c>
      <c r="EO141" s="198">
        <f t="shared" si="1135"/>
        <v>173871762</v>
      </c>
      <c r="EP141" s="198">
        <f t="shared" si="1135"/>
        <v>38273472</v>
      </c>
      <c r="EQ141" s="198">
        <f t="shared" si="1135"/>
        <v>0</v>
      </c>
      <c r="ER141" s="198">
        <f t="shared" si="1136"/>
        <v>0</v>
      </c>
      <c r="ES141" s="198">
        <f t="shared" si="1136"/>
        <v>0</v>
      </c>
      <c r="ET141" s="198">
        <f t="shared" si="1136"/>
        <v>0</v>
      </c>
      <c r="EU141" s="198">
        <f t="shared" si="1136"/>
        <v>0</v>
      </c>
      <c r="EV141" s="198">
        <f t="shared" si="1136"/>
        <v>0</v>
      </c>
      <c r="EW141" s="198">
        <f t="shared" si="1136"/>
        <v>0</v>
      </c>
      <c r="EX141" s="198">
        <f t="shared" si="1136"/>
        <v>0</v>
      </c>
      <c r="EY141" s="198">
        <f t="shared" si="1136"/>
        <v>0</v>
      </c>
      <c r="EZ141" s="198">
        <f t="shared" si="1136"/>
        <v>0</v>
      </c>
      <c r="FA141" s="198">
        <f t="shared" si="1136"/>
        <v>0</v>
      </c>
      <c r="FB141" s="198">
        <f t="shared" si="1137"/>
        <v>235438</v>
      </c>
      <c r="FC141" s="198">
        <f t="shared" si="1137"/>
        <v>521898</v>
      </c>
      <c r="FD141" s="198">
        <f t="shared" si="1137"/>
        <v>16432668</v>
      </c>
      <c r="FE141" s="198">
        <f t="shared" si="1137"/>
        <v>14394230</v>
      </c>
      <c r="FF141" s="198">
        <f t="shared" si="1137"/>
        <v>1450856</v>
      </c>
      <c r="FG141" s="198">
        <f t="shared" si="1137"/>
        <v>40518693</v>
      </c>
      <c r="FH141" s="191"/>
      <c r="FI141" s="256"/>
      <c r="FJ141" s="256"/>
      <c r="FK141" s="256"/>
      <c r="FL141" s="256"/>
      <c r="FM141" s="256"/>
    </row>
    <row r="142" spans="1:169" s="257" customFormat="1" x14ac:dyDescent="0.2">
      <c r="A142" s="263" t="str">
        <f t="shared" si="1117"/>
        <v>2018-19AUGUSTY61</v>
      </c>
      <c r="B142" s="257" t="str">
        <f t="shared" si="1118"/>
        <v>2018-19</v>
      </c>
      <c r="C142" s="257" t="s">
        <v>649</v>
      </c>
      <c r="D142" s="264" t="str">
        <f t="shared" ref="D142:E142" si="1139">D141</f>
        <v>Y61</v>
      </c>
      <c r="E142" s="264" t="str">
        <f t="shared" si="1139"/>
        <v>East of England</v>
      </c>
      <c r="F142" s="264" t="str">
        <f t="shared" si="1039"/>
        <v>Y61</v>
      </c>
      <c r="H142" s="198">
        <f t="shared" si="1040"/>
        <v>102741</v>
      </c>
      <c r="I142" s="198">
        <f t="shared" si="1040"/>
        <v>66359</v>
      </c>
      <c r="J142" s="198">
        <f t="shared" si="1040"/>
        <v>366083</v>
      </c>
      <c r="K142" s="198">
        <f t="shared" si="1041"/>
        <v>6</v>
      </c>
      <c r="L142" s="198">
        <f t="shared" si="1042"/>
        <v>1</v>
      </c>
      <c r="M142" s="198">
        <f t="shared" si="1043"/>
        <v>0</v>
      </c>
      <c r="N142" s="198">
        <f t="shared" si="1044"/>
        <v>30</v>
      </c>
      <c r="O142" s="198">
        <f t="shared" si="1045"/>
        <v>93</v>
      </c>
      <c r="P142" s="198" t="s">
        <v>717</v>
      </c>
      <c r="Q142" s="198">
        <f t="shared" si="1131"/>
        <v>0</v>
      </c>
      <c r="R142" s="198">
        <f t="shared" si="1131"/>
        <v>0</v>
      </c>
      <c r="S142" s="198">
        <f t="shared" si="1131"/>
        <v>0</v>
      </c>
      <c r="T142" s="198">
        <f t="shared" si="1131"/>
        <v>69698</v>
      </c>
      <c r="U142" s="198">
        <f t="shared" si="1131"/>
        <v>6474</v>
      </c>
      <c r="V142" s="198">
        <f t="shared" si="1131"/>
        <v>4324</v>
      </c>
      <c r="W142" s="198">
        <f t="shared" si="1131"/>
        <v>38705</v>
      </c>
      <c r="X142" s="198">
        <f t="shared" si="1131"/>
        <v>13081</v>
      </c>
      <c r="Y142" s="198">
        <f t="shared" si="1131"/>
        <v>2389</v>
      </c>
      <c r="Z142" s="198">
        <f t="shared" si="1131"/>
        <v>3137125</v>
      </c>
      <c r="AA142" s="198">
        <f t="shared" si="1047"/>
        <v>485</v>
      </c>
      <c r="AB142" s="198">
        <f t="shared" si="1048"/>
        <v>892</v>
      </c>
      <c r="AC142" s="198">
        <f t="shared" si="1049"/>
        <v>3413957</v>
      </c>
      <c r="AD142" s="198">
        <f t="shared" si="1050"/>
        <v>790</v>
      </c>
      <c r="AE142" s="198">
        <f t="shared" si="1051"/>
        <v>1453</v>
      </c>
      <c r="AF142" s="198">
        <f t="shared" si="1052"/>
        <v>57882976</v>
      </c>
      <c r="AG142" s="198">
        <f t="shared" si="1053"/>
        <v>1495</v>
      </c>
      <c r="AH142" s="198">
        <f t="shared" si="1054"/>
        <v>3125</v>
      </c>
      <c r="AI142" s="198">
        <f t="shared" si="1055"/>
        <v>60332016</v>
      </c>
      <c r="AJ142" s="198">
        <f t="shared" si="1056"/>
        <v>4612</v>
      </c>
      <c r="AK142" s="198">
        <f t="shared" si="1057"/>
        <v>11065</v>
      </c>
      <c r="AL142" s="198">
        <f t="shared" si="1058"/>
        <v>12491112</v>
      </c>
      <c r="AM142" s="198">
        <f t="shared" si="1059"/>
        <v>5229</v>
      </c>
      <c r="AN142" s="198">
        <f t="shared" si="1060"/>
        <v>13001</v>
      </c>
      <c r="AO142" s="198">
        <f t="shared" si="1132"/>
        <v>4843</v>
      </c>
      <c r="AP142" s="198">
        <f t="shared" si="1132"/>
        <v>98</v>
      </c>
      <c r="AQ142" s="198">
        <f t="shared" si="1132"/>
        <v>3154</v>
      </c>
      <c r="AR142" s="198">
        <f t="shared" si="1132"/>
        <v>601</v>
      </c>
      <c r="AS142" s="198">
        <f t="shared" si="1132"/>
        <v>45</v>
      </c>
      <c r="AT142" s="198">
        <f t="shared" si="1132"/>
        <v>1546</v>
      </c>
      <c r="AU142" s="198">
        <f t="shared" si="1132"/>
        <v>2377</v>
      </c>
      <c r="AV142" s="198">
        <f t="shared" si="1132"/>
        <v>41209</v>
      </c>
      <c r="AW142" s="198">
        <f t="shared" si="1132"/>
        <v>2036</v>
      </c>
      <c r="AX142" s="198">
        <f t="shared" si="1132"/>
        <v>21610</v>
      </c>
      <c r="AY142" s="198">
        <f t="shared" si="1133"/>
        <v>64855</v>
      </c>
      <c r="AZ142" s="198">
        <f t="shared" si="1133"/>
        <v>15073</v>
      </c>
      <c r="BA142" s="198">
        <f t="shared" si="1133"/>
        <v>10910</v>
      </c>
      <c r="BB142" s="198">
        <f t="shared" si="1133"/>
        <v>10037</v>
      </c>
      <c r="BC142" s="198">
        <f t="shared" si="1133"/>
        <v>7426</v>
      </c>
      <c r="BD142" s="198">
        <f t="shared" si="1133"/>
        <v>60328</v>
      </c>
      <c r="BE142" s="198">
        <f t="shared" si="1133"/>
        <v>44449</v>
      </c>
      <c r="BF142" s="198">
        <f t="shared" si="1133"/>
        <v>24780</v>
      </c>
      <c r="BG142" s="198">
        <f t="shared" si="1133"/>
        <v>14170</v>
      </c>
      <c r="BH142" s="198">
        <f t="shared" si="1133"/>
        <v>4314</v>
      </c>
      <c r="BI142" s="198">
        <f t="shared" si="1133"/>
        <v>2566</v>
      </c>
      <c r="BJ142" s="198">
        <f t="shared" si="1133"/>
        <v>0</v>
      </c>
      <c r="BK142" s="198">
        <f t="shared" si="1133"/>
        <v>0</v>
      </c>
      <c r="BL142" s="198" t="str">
        <f t="shared" si="1063"/>
        <v>-</v>
      </c>
      <c r="BM142" s="198" t="str">
        <f t="shared" si="1064"/>
        <v>-</v>
      </c>
      <c r="BN142" s="198">
        <f t="shared" si="1065"/>
        <v>0</v>
      </c>
      <c r="BO142" s="198">
        <f t="shared" si="1065"/>
        <v>0</v>
      </c>
      <c r="BP142" s="198" t="str">
        <f t="shared" si="1066"/>
        <v>-</v>
      </c>
      <c r="BQ142" s="198" t="str">
        <f t="shared" si="1067"/>
        <v>-</v>
      </c>
      <c r="BR142" s="198">
        <f t="shared" si="1068"/>
        <v>0</v>
      </c>
      <c r="BS142" s="198">
        <f t="shared" si="1068"/>
        <v>0</v>
      </c>
      <c r="BT142" s="198" t="str">
        <f t="shared" si="1069"/>
        <v>-</v>
      </c>
      <c r="BU142" s="198" t="str">
        <f t="shared" si="1070"/>
        <v>-</v>
      </c>
      <c r="BV142" s="198">
        <f t="shared" si="1071"/>
        <v>0</v>
      </c>
      <c r="BW142" s="198">
        <f t="shared" si="1071"/>
        <v>0</v>
      </c>
      <c r="BX142" s="198" t="str">
        <f t="shared" si="1072"/>
        <v>-</v>
      </c>
      <c r="BY142" s="198" t="str">
        <f t="shared" si="1073"/>
        <v>-</v>
      </c>
      <c r="BZ142" s="198">
        <f t="shared" si="1074"/>
        <v>0</v>
      </c>
      <c r="CA142" s="198">
        <f t="shared" si="1074"/>
        <v>0</v>
      </c>
      <c r="CB142" s="198" t="str">
        <f t="shared" si="1075"/>
        <v>-</v>
      </c>
      <c r="CC142" s="198" t="str">
        <f t="shared" si="1076"/>
        <v>-</v>
      </c>
      <c r="CD142" s="198">
        <f t="shared" si="1077"/>
        <v>0</v>
      </c>
      <c r="CE142" s="198">
        <f t="shared" si="1077"/>
        <v>0</v>
      </c>
      <c r="CF142" s="198" t="str">
        <f t="shared" si="1078"/>
        <v>-</v>
      </c>
      <c r="CG142" s="198" t="str">
        <f t="shared" si="1079"/>
        <v>-</v>
      </c>
      <c r="CH142" s="198">
        <f t="shared" si="1080"/>
        <v>0</v>
      </c>
      <c r="CI142" s="198">
        <f t="shared" si="1080"/>
        <v>0</v>
      </c>
      <c r="CJ142" s="198" t="str">
        <f t="shared" si="1081"/>
        <v>-</v>
      </c>
      <c r="CK142" s="198" t="str">
        <f t="shared" si="1082"/>
        <v>-</v>
      </c>
      <c r="CL142" s="198">
        <f t="shared" si="1083"/>
        <v>0</v>
      </c>
      <c r="CM142" s="198">
        <f t="shared" si="1083"/>
        <v>0</v>
      </c>
      <c r="CN142" s="198" t="str">
        <f t="shared" si="1084"/>
        <v>-</v>
      </c>
      <c r="CO142" s="198" t="str">
        <f t="shared" si="1085"/>
        <v>-</v>
      </c>
      <c r="CP142" s="198">
        <f t="shared" si="1086"/>
        <v>0</v>
      </c>
      <c r="CQ142" s="198">
        <f t="shared" si="1086"/>
        <v>0</v>
      </c>
      <c r="CR142" s="198" t="str">
        <f t="shared" si="1087"/>
        <v>-</v>
      </c>
      <c r="CS142" s="198" t="str">
        <f t="shared" si="1088"/>
        <v>-</v>
      </c>
      <c r="CT142" s="198">
        <f t="shared" si="1089"/>
        <v>0</v>
      </c>
      <c r="CU142" s="198">
        <f t="shared" si="1089"/>
        <v>0</v>
      </c>
      <c r="CV142" s="198" t="str">
        <f t="shared" si="1090"/>
        <v>-</v>
      </c>
      <c r="CW142" s="198" t="str">
        <f t="shared" si="1091"/>
        <v>-</v>
      </c>
      <c r="CX142" s="198">
        <f t="shared" si="1092"/>
        <v>422</v>
      </c>
      <c r="CY142" s="198">
        <f t="shared" si="1092"/>
        <v>119582</v>
      </c>
      <c r="CZ142" s="198">
        <f t="shared" si="1093"/>
        <v>283</v>
      </c>
      <c r="DA142" s="198">
        <f t="shared" si="1094"/>
        <v>461</v>
      </c>
      <c r="DB142" s="198">
        <f t="shared" si="1095"/>
        <v>6142</v>
      </c>
      <c r="DC142" s="198">
        <f t="shared" si="1095"/>
        <v>220853</v>
      </c>
      <c r="DD142" s="198">
        <f t="shared" si="1096"/>
        <v>36</v>
      </c>
      <c r="DE142" s="198">
        <f t="shared" si="1097"/>
        <v>63</v>
      </c>
      <c r="DF142" s="198">
        <f t="shared" si="1098"/>
        <v>0</v>
      </c>
      <c r="DG142" s="198">
        <f t="shared" si="1098"/>
        <v>0</v>
      </c>
      <c r="DH142" s="198" t="str">
        <f t="shared" si="1099"/>
        <v>-</v>
      </c>
      <c r="DI142" s="198" t="str">
        <f t="shared" si="1100"/>
        <v>-</v>
      </c>
      <c r="DJ142" s="198">
        <f t="shared" si="1134"/>
        <v>0</v>
      </c>
      <c r="DK142" s="198">
        <f t="shared" si="1134"/>
        <v>29</v>
      </c>
      <c r="DL142" s="198">
        <f t="shared" si="1134"/>
        <v>800</v>
      </c>
      <c r="DM142" s="198">
        <f t="shared" si="1134"/>
        <v>642</v>
      </c>
      <c r="DN142" s="198">
        <f t="shared" si="1134"/>
        <v>42</v>
      </c>
      <c r="DO142" s="198">
        <f t="shared" si="1134"/>
        <v>1151</v>
      </c>
      <c r="DP142" s="198">
        <f t="shared" si="1134"/>
        <v>6915414</v>
      </c>
      <c r="DQ142" s="198">
        <f t="shared" si="1102"/>
        <v>8644</v>
      </c>
      <c r="DR142" s="198">
        <f t="shared" si="1103"/>
        <v>20588</v>
      </c>
      <c r="DS142" s="198">
        <f t="shared" si="1104"/>
        <v>5923670</v>
      </c>
      <c r="DT142" s="198">
        <f t="shared" si="1105"/>
        <v>9227</v>
      </c>
      <c r="DU142" s="198">
        <f t="shared" si="1106"/>
        <v>20563</v>
      </c>
      <c r="DV142" s="198">
        <f t="shared" si="1107"/>
        <v>609166</v>
      </c>
      <c r="DW142" s="198">
        <f t="shared" si="1108"/>
        <v>14504</v>
      </c>
      <c r="DX142" s="198">
        <f t="shared" si="1109"/>
        <v>26920</v>
      </c>
      <c r="DY142" s="198">
        <f t="shared" si="1110"/>
        <v>15134523</v>
      </c>
      <c r="DZ142" s="198">
        <f t="shared" si="1111"/>
        <v>13149</v>
      </c>
      <c r="EA142" s="198">
        <f t="shared" si="1112"/>
        <v>30734</v>
      </c>
      <c r="EB142" s="202"/>
      <c r="EC142" s="198">
        <f t="shared" si="1113"/>
        <v>8</v>
      </c>
      <c r="ED142" s="199">
        <f t="shared" si="1119"/>
        <v>2018</v>
      </c>
      <c r="EE142" s="200">
        <f t="shared" si="1120"/>
        <v>43313</v>
      </c>
      <c r="EF142" s="196">
        <f t="shared" si="1121"/>
        <v>31</v>
      </c>
      <c r="EG142" s="195"/>
      <c r="EH142" s="198">
        <f t="shared" si="1135"/>
        <v>66359</v>
      </c>
      <c r="EI142" s="198">
        <f t="shared" si="1135"/>
        <v>0</v>
      </c>
      <c r="EJ142" s="198">
        <f t="shared" si="1135"/>
        <v>1990770</v>
      </c>
      <c r="EK142" s="198">
        <f t="shared" si="1135"/>
        <v>6171387</v>
      </c>
      <c r="EL142" s="198">
        <f t="shared" si="1135"/>
        <v>5774808</v>
      </c>
      <c r="EM142" s="198">
        <f t="shared" si="1135"/>
        <v>6282772</v>
      </c>
      <c r="EN142" s="198">
        <f t="shared" si="1135"/>
        <v>120953125</v>
      </c>
      <c r="EO142" s="198">
        <f t="shared" si="1135"/>
        <v>144741265</v>
      </c>
      <c r="EP142" s="198">
        <f t="shared" si="1135"/>
        <v>31059389</v>
      </c>
      <c r="EQ142" s="198">
        <f t="shared" si="1135"/>
        <v>0</v>
      </c>
      <c r="ER142" s="198">
        <f t="shared" si="1136"/>
        <v>0</v>
      </c>
      <c r="ES142" s="198">
        <f t="shared" si="1136"/>
        <v>0</v>
      </c>
      <c r="ET142" s="198">
        <f t="shared" si="1136"/>
        <v>0</v>
      </c>
      <c r="EU142" s="198">
        <f t="shared" si="1136"/>
        <v>0</v>
      </c>
      <c r="EV142" s="198">
        <f t="shared" si="1136"/>
        <v>0</v>
      </c>
      <c r="EW142" s="198">
        <f t="shared" si="1136"/>
        <v>0</v>
      </c>
      <c r="EX142" s="198">
        <f t="shared" si="1136"/>
        <v>0</v>
      </c>
      <c r="EY142" s="198">
        <f t="shared" si="1136"/>
        <v>0</v>
      </c>
      <c r="EZ142" s="198">
        <f t="shared" si="1136"/>
        <v>0</v>
      </c>
      <c r="FA142" s="198">
        <f t="shared" si="1136"/>
        <v>0</v>
      </c>
      <c r="FB142" s="198">
        <f t="shared" si="1137"/>
        <v>194542</v>
      </c>
      <c r="FC142" s="198">
        <f t="shared" si="1137"/>
        <v>386946</v>
      </c>
      <c r="FD142" s="198">
        <f t="shared" si="1137"/>
        <v>16470400</v>
      </c>
      <c r="FE142" s="198">
        <f t="shared" si="1137"/>
        <v>13201446</v>
      </c>
      <c r="FF142" s="198">
        <f t="shared" si="1137"/>
        <v>1130640</v>
      </c>
      <c r="FG142" s="198">
        <f t="shared" si="1137"/>
        <v>35374834</v>
      </c>
      <c r="FH142" s="191"/>
      <c r="FI142" s="256"/>
      <c r="FJ142" s="256"/>
      <c r="FK142" s="256"/>
      <c r="FL142" s="256"/>
      <c r="FM142" s="256"/>
    </row>
    <row r="143" spans="1:169" s="257" customFormat="1" x14ac:dyDescent="0.2">
      <c r="A143" s="263" t="str">
        <f t="shared" si="1117"/>
        <v>2018-19SEPTEMBERY61</v>
      </c>
      <c r="B143" s="257" t="str">
        <f t="shared" si="1118"/>
        <v>2018-19</v>
      </c>
      <c r="C143" s="257" t="s">
        <v>673</v>
      </c>
      <c r="D143" s="264" t="str">
        <f t="shared" ref="D143:E143" si="1140">D142</f>
        <v>Y61</v>
      </c>
      <c r="E143" s="264" t="str">
        <f t="shared" si="1140"/>
        <v>East of England</v>
      </c>
      <c r="F143" s="264" t="str">
        <f t="shared" si="1039"/>
        <v>Y61</v>
      </c>
      <c r="H143" s="198">
        <f t="shared" si="1040"/>
        <v>101337</v>
      </c>
      <c r="I143" s="198">
        <f t="shared" si="1040"/>
        <v>65334</v>
      </c>
      <c r="J143" s="198">
        <f t="shared" si="1040"/>
        <v>629620</v>
      </c>
      <c r="K143" s="198">
        <f t="shared" si="1041"/>
        <v>10</v>
      </c>
      <c r="L143" s="198">
        <f t="shared" si="1042"/>
        <v>1</v>
      </c>
      <c r="M143" s="198">
        <f t="shared" si="1043"/>
        <v>0</v>
      </c>
      <c r="N143" s="198">
        <f t="shared" si="1044"/>
        <v>59</v>
      </c>
      <c r="O143" s="198">
        <f t="shared" si="1045"/>
        <v>123</v>
      </c>
      <c r="P143" s="198" t="s">
        <v>717</v>
      </c>
      <c r="Q143" s="198">
        <f t="shared" si="1131"/>
        <v>0</v>
      </c>
      <c r="R143" s="198">
        <f t="shared" si="1131"/>
        <v>0</v>
      </c>
      <c r="S143" s="198">
        <f t="shared" si="1131"/>
        <v>0</v>
      </c>
      <c r="T143" s="198">
        <f t="shared" si="1131"/>
        <v>66832</v>
      </c>
      <c r="U143" s="198">
        <f t="shared" si="1131"/>
        <v>6255</v>
      </c>
      <c r="V143" s="198">
        <f t="shared" si="1131"/>
        <v>4240</v>
      </c>
      <c r="W143" s="198">
        <f t="shared" si="1131"/>
        <v>37759</v>
      </c>
      <c r="X143" s="198">
        <f t="shared" si="1131"/>
        <v>12320</v>
      </c>
      <c r="Y143" s="198">
        <f t="shared" si="1131"/>
        <v>2242</v>
      </c>
      <c r="Z143" s="198">
        <f t="shared" si="1131"/>
        <v>2987260</v>
      </c>
      <c r="AA143" s="198">
        <f t="shared" si="1047"/>
        <v>478</v>
      </c>
      <c r="AB143" s="198">
        <f t="shared" si="1048"/>
        <v>861</v>
      </c>
      <c r="AC143" s="198">
        <f t="shared" si="1049"/>
        <v>3243826</v>
      </c>
      <c r="AD143" s="198">
        <f t="shared" si="1050"/>
        <v>765</v>
      </c>
      <c r="AE143" s="198">
        <f t="shared" si="1051"/>
        <v>1384</v>
      </c>
      <c r="AF143" s="198">
        <f t="shared" si="1052"/>
        <v>58208530</v>
      </c>
      <c r="AG143" s="198">
        <f t="shared" si="1053"/>
        <v>1542</v>
      </c>
      <c r="AH143" s="198">
        <f t="shared" si="1054"/>
        <v>3168</v>
      </c>
      <c r="AI143" s="198">
        <f t="shared" si="1055"/>
        <v>63916400</v>
      </c>
      <c r="AJ143" s="198">
        <f t="shared" si="1056"/>
        <v>5188</v>
      </c>
      <c r="AK143" s="198">
        <f t="shared" si="1057"/>
        <v>12640</v>
      </c>
      <c r="AL143" s="198">
        <f t="shared" si="1058"/>
        <v>13264877</v>
      </c>
      <c r="AM143" s="198">
        <f t="shared" si="1059"/>
        <v>5917</v>
      </c>
      <c r="AN143" s="198">
        <f t="shared" si="1060"/>
        <v>14858</v>
      </c>
      <c r="AO143" s="198">
        <f t="shared" si="1132"/>
        <v>4384</v>
      </c>
      <c r="AP143" s="198">
        <f t="shared" si="1132"/>
        <v>99</v>
      </c>
      <c r="AQ143" s="198">
        <f t="shared" si="1132"/>
        <v>2912</v>
      </c>
      <c r="AR143" s="198">
        <f t="shared" si="1132"/>
        <v>495</v>
      </c>
      <c r="AS143" s="198">
        <f t="shared" si="1132"/>
        <v>47</v>
      </c>
      <c r="AT143" s="198">
        <f t="shared" si="1132"/>
        <v>1326</v>
      </c>
      <c r="AU143" s="198">
        <f t="shared" si="1132"/>
        <v>2114</v>
      </c>
      <c r="AV143" s="198">
        <f t="shared" si="1132"/>
        <v>39540</v>
      </c>
      <c r="AW143" s="198">
        <f t="shared" si="1132"/>
        <v>1988</v>
      </c>
      <c r="AX143" s="198">
        <f t="shared" si="1132"/>
        <v>20920</v>
      </c>
      <c r="AY143" s="198">
        <f t="shared" si="1133"/>
        <v>62448</v>
      </c>
      <c r="AZ143" s="198">
        <f t="shared" si="1133"/>
        <v>14595</v>
      </c>
      <c r="BA143" s="198">
        <f t="shared" si="1133"/>
        <v>10513</v>
      </c>
      <c r="BB143" s="198">
        <f t="shared" si="1133"/>
        <v>9876</v>
      </c>
      <c r="BC143" s="198">
        <f t="shared" si="1133"/>
        <v>7285</v>
      </c>
      <c r="BD143" s="198">
        <f t="shared" si="1133"/>
        <v>59143</v>
      </c>
      <c r="BE143" s="198">
        <f t="shared" si="1133"/>
        <v>43433</v>
      </c>
      <c r="BF143" s="198">
        <f t="shared" si="1133"/>
        <v>23615</v>
      </c>
      <c r="BG143" s="198">
        <f t="shared" si="1133"/>
        <v>13402</v>
      </c>
      <c r="BH143" s="198">
        <f t="shared" si="1133"/>
        <v>3981</v>
      </c>
      <c r="BI143" s="198">
        <f t="shared" si="1133"/>
        <v>2420</v>
      </c>
      <c r="BJ143" s="198">
        <f t="shared" si="1133"/>
        <v>0</v>
      </c>
      <c r="BK143" s="198">
        <f t="shared" si="1133"/>
        <v>0</v>
      </c>
      <c r="BL143" s="198" t="str">
        <f t="shared" si="1063"/>
        <v>-</v>
      </c>
      <c r="BM143" s="198" t="str">
        <f t="shared" si="1064"/>
        <v>-</v>
      </c>
      <c r="BN143" s="198">
        <f t="shared" si="1065"/>
        <v>0</v>
      </c>
      <c r="BO143" s="198">
        <f t="shared" si="1065"/>
        <v>0</v>
      </c>
      <c r="BP143" s="198" t="str">
        <f t="shared" si="1066"/>
        <v>-</v>
      </c>
      <c r="BQ143" s="198" t="str">
        <f t="shared" si="1067"/>
        <v>-</v>
      </c>
      <c r="BR143" s="198">
        <f t="shared" si="1068"/>
        <v>0</v>
      </c>
      <c r="BS143" s="198">
        <f t="shared" si="1068"/>
        <v>0</v>
      </c>
      <c r="BT143" s="198" t="str">
        <f t="shared" si="1069"/>
        <v>-</v>
      </c>
      <c r="BU143" s="198" t="str">
        <f t="shared" si="1070"/>
        <v>-</v>
      </c>
      <c r="BV143" s="198">
        <f t="shared" si="1071"/>
        <v>0</v>
      </c>
      <c r="BW143" s="198">
        <f t="shared" si="1071"/>
        <v>0</v>
      </c>
      <c r="BX143" s="198" t="str">
        <f t="shared" si="1072"/>
        <v>-</v>
      </c>
      <c r="BY143" s="198" t="str">
        <f t="shared" si="1073"/>
        <v>-</v>
      </c>
      <c r="BZ143" s="198">
        <f t="shared" si="1074"/>
        <v>0</v>
      </c>
      <c r="CA143" s="198">
        <f t="shared" si="1074"/>
        <v>0</v>
      </c>
      <c r="CB143" s="198" t="str">
        <f t="shared" si="1075"/>
        <v>-</v>
      </c>
      <c r="CC143" s="198" t="str">
        <f t="shared" si="1076"/>
        <v>-</v>
      </c>
      <c r="CD143" s="198">
        <f t="shared" si="1077"/>
        <v>0</v>
      </c>
      <c r="CE143" s="198">
        <f t="shared" si="1077"/>
        <v>0</v>
      </c>
      <c r="CF143" s="198" t="str">
        <f t="shared" si="1078"/>
        <v>-</v>
      </c>
      <c r="CG143" s="198" t="str">
        <f t="shared" si="1079"/>
        <v>-</v>
      </c>
      <c r="CH143" s="198">
        <f t="shared" si="1080"/>
        <v>0</v>
      </c>
      <c r="CI143" s="198">
        <f t="shared" si="1080"/>
        <v>0</v>
      </c>
      <c r="CJ143" s="198" t="str">
        <f t="shared" si="1081"/>
        <v>-</v>
      </c>
      <c r="CK143" s="198" t="str">
        <f t="shared" si="1082"/>
        <v>-</v>
      </c>
      <c r="CL143" s="198">
        <f t="shared" si="1083"/>
        <v>0</v>
      </c>
      <c r="CM143" s="198">
        <f t="shared" si="1083"/>
        <v>0</v>
      </c>
      <c r="CN143" s="198" t="str">
        <f t="shared" si="1084"/>
        <v>-</v>
      </c>
      <c r="CO143" s="198" t="str">
        <f t="shared" si="1085"/>
        <v>-</v>
      </c>
      <c r="CP143" s="198">
        <f t="shared" si="1086"/>
        <v>0</v>
      </c>
      <c r="CQ143" s="198">
        <f t="shared" si="1086"/>
        <v>0</v>
      </c>
      <c r="CR143" s="198" t="str">
        <f t="shared" si="1087"/>
        <v>-</v>
      </c>
      <c r="CS143" s="198" t="str">
        <f t="shared" si="1088"/>
        <v>-</v>
      </c>
      <c r="CT143" s="198">
        <f t="shared" si="1089"/>
        <v>0</v>
      </c>
      <c r="CU143" s="198">
        <f t="shared" si="1089"/>
        <v>0</v>
      </c>
      <c r="CV143" s="198" t="str">
        <f t="shared" si="1090"/>
        <v>-</v>
      </c>
      <c r="CW143" s="198" t="str">
        <f t="shared" si="1091"/>
        <v>-</v>
      </c>
      <c r="CX143" s="198">
        <f t="shared" si="1092"/>
        <v>445</v>
      </c>
      <c r="CY143" s="198">
        <f t="shared" si="1092"/>
        <v>123963</v>
      </c>
      <c r="CZ143" s="198">
        <f t="shared" si="1093"/>
        <v>279</v>
      </c>
      <c r="DA143" s="198">
        <f t="shared" si="1094"/>
        <v>465</v>
      </c>
      <c r="DB143" s="198">
        <f t="shared" si="1095"/>
        <v>5955</v>
      </c>
      <c r="DC143" s="198">
        <f t="shared" si="1095"/>
        <v>241274</v>
      </c>
      <c r="DD143" s="198">
        <f t="shared" si="1096"/>
        <v>41</v>
      </c>
      <c r="DE143" s="198">
        <f t="shared" si="1097"/>
        <v>76</v>
      </c>
      <c r="DF143" s="198">
        <f t="shared" si="1098"/>
        <v>0</v>
      </c>
      <c r="DG143" s="198">
        <f t="shared" si="1098"/>
        <v>0</v>
      </c>
      <c r="DH143" s="198" t="str">
        <f t="shared" si="1099"/>
        <v>-</v>
      </c>
      <c r="DI143" s="198" t="str">
        <f t="shared" si="1100"/>
        <v>-</v>
      </c>
      <c r="DJ143" s="198">
        <f t="shared" si="1134"/>
        <v>0</v>
      </c>
      <c r="DK143" s="198">
        <f t="shared" si="1134"/>
        <v>37</v>
      </c>
      <c r="DL143" s="198">
        <f t="shared" si="1134"/>
        <v>813</v>
      </c>
      <c r="DM143" s="198">
        <f t="shared" si="1134"/>
        <v>611</v>
      </c>
      <c r="DN143" s="198">
        <f t="shared" si="1134"/>
        <v>52</v>
      </c>
      <c r="DO143" s="198">
        <f t="shared" si="1134"/>
        <v>985</v>
      </c>
      <c r="DP143" s="198">
        <f t="shared" si="1134"/>
        <v>7812121</v>
      </c>
      <c r="DQ143" s="198">
        <f t="shared" si="1102"/>
        <v>9609</v>
      </c>
      <c r="DR143" s="198">
        <f t="shared" si="1103"/>
        <v>20987</v>
      </c>
      <c r="DS143" s="198">
        <f t="shared" si="1104"/>
        <v>6485216</v>
      </c>
      <c r="DT143" s="198">
        <f t="shared" si="1105"/>
        <v>10614</v>
      </c>
      <c r="DU143" s="198">
        <f t="shared" si="1106"/>
        <v>24069</v>
      </c>
      <c r="DV143" s="198">
        <f t="shared" si="1107"/>
        <v>753029</v>
      </c>
      <c r="DW143" s="198">
        <f t="shared" si="1108"/>
        <v>14481</v>
      </c>
      <c r="DX143" s="198">
        <f t="shared" si="1109"/>
        <v>31323</v>
      </c>
      <c r="DY143" s="198">
        <f t="shared" si="1110"/>
        <v>13432721</v>
      </c>
      <c r="DZ143" s="198">
        <f t="shared" si="1111"/>
        <v>13637</v>
      </c>
      <c r="EA143" s="198">
        <f t="shared" si="1112"/>
        <v>30272</v>
      </c>
      <c r="EB143" s="202"/>
      <c r="EC143" s="198">
        <f t="shared" si="1113"/>
        <v>9</v>
      </c>
      <c r="ED143" s="199">
        <f t="shared" si="1119"/>
        <v>2018</v>
      </c>
      <c r="EE143" s="200">
        <f t="shared" si="1120"/>
        <v>43344</v>
      </c>
      <c r="EF143" s="196">
        <f t="shared" si="1121"/>
        <v>30</v>
      </c>
      <c r="EG143" s="195"/>
      <c r="EH143" s="198">
        <f t="shared" si="1135"/>
        <v>65334</v>
      </c>
      <c r="EI143" s="198">
        <f t="shared" si="1135"/>
        <v>0</v>
      </c>
      <c r="EJ143" s="198">
        <f t="shared" si="1135"/>
        <v>3854706</v>
      </c>
      <c r="EK143" s="198">
        <f t="shared" si="1135"/>
        <v>8036082</v>
      </c>
      <c r="EL143" s="198">
        <f t="shared" si="1135"/>
        <v>5385555</v>
      </c>
      <c r="EM143" s="198">
        <f t="shared" si="1135"/>
        <v>5868160</v>
      </c>
      <c r="EN143" s="198">
        <f t="shared" si="1135"/>
        <v>119620512</v>
      </c>
      <c r="EO143" s="198">
        <f t="shared" si="1135"/>
        <v>155724800</v>
      </c>
      <c r="EP143" s="198">
        <f t="shared" si="1135"/>
        <v>33311636</v>
      </c>
      <c r="EQ143" s="198">
        <f t="shared" si="1135"/>
        <v>0</v>
      </c>
      <c r="ER143" s="198">
        <f t="shared" si="1136"/>
        <v>0</v>
      </c>
      <c r="ES143" s="198">
        <f t="shared" si="1136"/>
        <v>0</v>
      </c>
      <c r="ET143" s="198">
        <f t="shared" si="1136"/>
        <v>0</v>
      </c>
      <c r="EU143" s="198">
        <f t="shared" si="1136"/>
        <v>0</v>
      </c>
      <c r="EV143" s="198">
        <f t="shared" si="1136"/>
        <v>0</v>
      </c>
      <c r="EW143" s="198">
        <f t="shared" si="1136"/>
        <v>0</v>
      </c>
      <c r="EX143" s="198">
        <f t="shared" si="1136"/>
        <v>0</v>
      </c>
      <c r="EY143" s="198">
        <f t="shared" si="1136"/>
        <v>0</v>
      </c>
      <c r="EZ143" s="198">
        <f t="shared" si="1136"/>
        <v>0</v>
      </c>
      <c r="FA143" s="198">
        <f t="shared" si="1136"/>
        <v>0</v>
      </c>
      <c r="FB143" s="198">
        <f t="shared" si="1137"/>
        <v>206925</v>
      </c>
      <c r="FC143" s="198">
        <f t="shared" si="1137"/>
        <v>452580</v>
      </c>
      <c r="FD143" s="198">
        <f t="shared" si="1137"/>
        <v>17062431</v>
      </c>
      <c r="FE143" s="198">
        <f t="shared" si="1137"/>
        <v>14706159</v>
      </c>
      <c r="FF143" s="198">
        <f t="shared" si="1137"/>
        <v>1628796</v>
      </c>
      <c r="FG143" s="198">
        <f t="shared" si="1137"/>
        <v>29817920</v>
      </c>
      <c r="FH143" s="191"/>
      <c r="FI143" s="256"/>
      <c r="FJ143" s="256"/>
      <c r="FK143" s="256"/>
      <c r="FL143" s="256"/>
      <c r="FM143" s="256"/>
    </row>
    <row r="144" spans="1:169" s="257" customFormat="1" x14ac:dyDescent="0.2">
      <c r="A144" s="263" t="str">
        <f t="shared" si="1117"/>
        <v>2018-19OCTOBERY61</v>
      </c>
      <c r="B144" s="257" t="str">
        <f t="shared" si="1118"/>
        <v>2018-19</v>
      </c>
      <c r="C144" s="257" t="s">
        <v>716</v>
      </c>
      <c r="D144" s="264" t="str">
        <f t="shared" ref="D144:E144" si="1141">D143</f>
        <v>Y61</v>
      </c>
      <c r="E144" s="264" t="str">
        <f t="shared" si="1141"/>
        <v>East of England</v>
      </c>
      <c r="F144" s="264" t="str">
        <f t="shared" si="1039"/>
        <v>Y61</v>
      </c>
      <c r="H144" s="198">
        <f t="shared" si="1040"/>
        <v>104285</v>
      </c>
      <c r="I144" s="198">
        <f t="shared" si="1040"/>
        <v>66470</v>
      </c>
      <c r="J144" s="198">
        <f t="shared" si="1040"/>
        <v>489303</v>
      </c>
      <c r="K144" s="198">
        <f t="shared" si="1041"/>
        <v>7</v>
      </c>
      <c r="L144" s="198">
        <f t="shared" si="1042"/>
        <v>1</v>
      </c>
      <c r="M144" s="198">
        <f t="shared" si="1043"/>
        <v>0</v>
      </c>
      <c r="N144" s="198">
        <f t="shared" si="1044"/>
        <v>47</v>
      </c>
      <c r="O144" s="198">
        <f t="shared" si="1045"/>
        <v>102</v>
      </c>
      <c r="P144" s="198" t="s">
        <v>717</v>
      </c>
      <c r="Q144" s="198">
        <f t="shared" si="1131"/>
        <v>0</v>
      </c>
      <c r="R144" s="198">
        <f t="shared" si="1131"/>
        <v>0</v>
      </c>
      <c r="S144" s="198">
        <f t="shared" si="1131"/>
        <v>0</v>
      </c>
      <c r="T144" s="198">
        <f t="shared" si="1131"/>
        <v>70611</v>
      </c>
      <c r="U144" s="198">
        <f t="shared" si="1131"/>
        <v>6386</v>
      </c>
      <c r="V144" s="198">
        <f t="shared" si="1131"/>
        <v>4258</v>
      </c>
      <c r="W144" s="198">
        <f t="shared" si="1131"/>
        <v>40018</v>
      </c>
      <c r="X144" s="198">
        <f t="shared" si="1131"/>
        <v>13161</v>
      </c>
      <c r="Y144" s="198">
        <f t="shared" si="1131"/>
        <v>2289</v>
      </c>
      <c r="Z144" s="198">
        <f t="shared" si="1131"/>
        <v>3090355</v>
      </c>
      <c r="AA144" s="198">
        <f t="shared" si="1047"/>
        <v>484</v>
      </c>
      <c r="AB144" s="198">
        <f t="shared" si="1048"/>
        <v>874</v>
      </c>
      <c r="AC144" s="198">
        <f t="shared" si="1049"/>
        <v>3198992</v>
      </c>
      <c r="AD144" s="198">
        <f t="shared" si="1050"/>
        <v>751</v>
      </c>
      <c r="AE144" s="198">
        <f t="shared" si="1051"/>
        <v>1378</v>
      </c>
      <c r="AF144" s="198">
        <f t="shared" si="1052"/>
        <v>60080494</v>
      </c>
      <c r="AG144" s="198">
        <f t="shared" si="1053"/>
        <v>1501</v>
      </c>
      <c r="AH144" s="198">
        <f t="shared" si="1054"/>
        <v>3066</v>
      </c>
      <c r="AI144" s="198">
        <f t="shared" si="1055"/>
        <v>62466013</v>
      </c>
      <c r="AJ144" s="198">
        <f t="shared" si="1056"/>
        <v>4746</v>
      </c>
      <c r="AK144" s="198">
        <f t="shared" si="1057"/>
        <v>11327</v>
      </c>
      <c r="AL144" s="198">
        <f t="shared" si="1058"/>
        <v>12560857</v>
      </c>
      <c r="AM144" s="198">
        <f t="shared" si="1059"/>
        <v>5487</v>
      </c>
      <c r="AN144" s="198">
        <f t="shared" si="1060"/>
        <v>13632</v>
      </c>
      <c r="AO144" s="198">
        <f t="shared" si="1132"/>
        <v>4480</v>
      </c>
      <c r="AP144" s="198">
        <f t="shared" si="1132"/>
        <v>98</v>
      </c>
      <c r="AQ144" s="198">
        <f t="shared" si="1132"/>
        <v>2949</v>
      </c>
      <c r="AR144" s="198">
        <f t="shared" si="1132"/>
        <v>521</v>
      </c>
      <c r="AS144" s="198">
        <f t="shared" si="1132"/>
        <v>46</v>
      </c>
      <c r="AT144" s="198">
        <f t="shared" si="1132"/>
        <v>1387</v>
      </c>
      <c r="AU144" s="198">
        <f t="shared" si="1132"/>
        <v>2208</v>
      </c>
      <c r="AV144" s="198">
        <f t="shared" si="1132"/>
        <v>41784</v>
      </c>
      <c r="AW144" s="198">
        <f t="shared" si="1132"/>
        <v>2224</v>
      </c>
      <c r="AX144" s="198">
        <f t="shared" si="1132"/>
        <v>22123</v>
      </c>
      <c r="AY144" s="198">
        <f t="shared" si="1133"/>
        <v>66131</v>
      </c>
      <c r="AZ144" s="198">
        <f t="shared" si="1133"/>
        <v>14956</v>
      </c>
      <c r="BA144" s="198">
        <f t="shared" si="1133"/>
        <v>10642</v>
      </c>
      <c r="BB144" s="198">
        <f t="shared" si="1133"/>
        <v>9812</v>
      </c>
      <c r="BC144" s="198">
        <f t="shared" si="1133"/>
        <v>7197</v>
      </c>
      <c r="BD144" s="198">
        <f t="shared" si="1133"/>
        <v>61705</v>
      </c>
      <c r="BE144" s="198">
        <f t="shared" si="1133"/>
        <v>45486</v>
      </c>
      <c r="BF144" s="198">
        <f t="shared" si="1133"/>
        <v>25051</v>
      </c>
      <c r="BG144" s="198">
        <f t="shared" si="1133"/>
        <v>14232</v>
      </c>
      <c r="BH144" s="198">
        <f t="shared" si="1133"/>
        <v>4080</v>
      </c>
      <c r="BI144" s="198">
        <f t="shared" si="1133"/>
        <v>2463</v>
      </c>
      <c r="BJ144" s="198">
        <f t="shared" si="1133"/>
        <v>0</v>
      </c>
      <c r="BK144" s="198">
        <f t="shared" si="1133"/>
        <v>0</v>
      </c>
      <c r="BL144" s="198" t="str">
        <f t="shared" si="1063"/>
        <v>-</v>
      </c>
      <c r="BM144" s="198" t="str">
        <f t="shared" si="1064"/>
        <v>-</v>
      </c>
      <c r="BN144" s="198">
        <f t="shared" si="1065"/>
        <v>0</v>
      </c>
      <c r="BO144" s="198">
        <f t="shared" si="1065"/>
        <v>0</v>
      </c>
      <c r="BP144" s="198" t="str">
        <f t="shared" si="1066"/>
        <v>-</v>
      </c>
      <c r="BQ144" s="198" t="str">
        <f t="shared" si="1067"/>
        <v>-</v>
      </c>
      <c r="BR144" s="198">
        <f t="shared" si="1068"/>
        <v>0</v>
      </c>
      <c r="BS144" s="198">
        <f t="shared" si="1068"/>
        <v>0</v>
      </c>
      <c r="BT144" s="198" t="str">
        <f t="shared" si="1069"/>
        <v>-</v>
      </c>
      <c r="BU144" s="198" t="str">
        <f t="shared" si="1070"/>
        <v>-</v>
      </c>
      <c r="BV144" s="198">
        <f t="shared" si="1071"/>
        <v>0</v>
      </c>
      <c r="BW144" s="198">
        <f t="shared" si="1071"/>
        <v>0</v>
      </c>
      <c r="BX144" s="198" t="str">
        <f t="shared" si="1072"/>
        <v>-</v>
      </c>
      <c r="BY144" s="198" t="str">
        <f t="shared" si="1073"/>
        <v>-</v>
      </c>
      <c r="BZ144" s="198">
        <f t="shared" si="1074"/>
        <v>0</v>
      </c>
      <c r="CA144" s="198">
        <f t="shared" si="1074"/>
        <v>0</v>
      </c>
      <c r="CB144" s="198" t="str">
        <f t="shared" si="1075"/>
        <v>-</v>
      </c>
      <c r="CC144" s="198" t="str">
        <f t="shared" si="1076"/>
        <v>-</v>
      </c>
      <c r="CD144" s="198">
        <f t="shared" si="1077"/>
        <v>0</v>
      </c>
      <c r="CE144" s="198">
        <f t="shared" si="1077"/>
        <v>0</v>
      </c>
      <c r="CF144" s="198" t="str">
        <f t="shared" si="1078"/>
        <v>-</v>
      </c>
      <c r="CG144" s="198" t="str">
        <f t="shared" si="1079"/>
        <v>-</v>
      </c>
      <c r="CH144" s="198">
        <f t="shared" si="1080"/>
        <v>0</v>
      </c>
      <c r="CI144" s="198">
        <f t="shared" si="1080"/>
        <v>0</v>
      </c>
      <c r="CJ144" s="198" t="str">
        <f t="shared" si="1081"/>
        <v>-</v>
      </c>
      <c r="CK144" s="198" t="str">
        <f t="shared" si="1082"/>
        <v>-</v>
      </c>
      <c r="CL144" s="198">
        <f t="shared" si="1083"/>
        <v>0</v>
      </c>
      <c r="CM144" s="198">
        <f t="shared" si="1083"/>
        <v>0</v>
      </c>
      <c r="CN144" s="198" t="str">
        <f t="shared" si="1084"/>
        <v>-</v>
      </c>
      <c r="CO144" s="198" t="str">
        <f t="shared" si="1085"/>
        <v>-</v>
      </c>
      <c r="CP144" s="198">
        <f t="shared" si="1086"/>
        <v>0</v>
      </c>
      <c r="CQ144" s="198">
        <f t="shared" si="1086"/>
        <v>0</v>
      </c>
      <c r="CR144" s="198" t="str">
        <f t="shared" si="1087"/>
        <v>-</v>
      </c>
      <c r="CS144" s="198" t="str">
        <f t="shared" si="1088"/>
        <v>-</v>
      </c>
      <c r="CT144" s="198">
        <f t="shared" si="1089"/>
        <v>0</v>
      </c>
      <c r="CU144" s="198">
        <f t="shared" si="1089"/>
        <v>0</v>
      </c>
      <c r="CV144" s="198" t="str">
        <f t="shared" si="1090"/>
        <v>-</v>
      </c>
      <c r="CW144" s="198" t="str">
        <f t="shared" si="1091"/>
        <v>-</v>
      </c>
      <c r="CX144" s="198">
        <f t="shared" si="1092"/>
        <v>489</v>
      </c>
      <c r="CY144" s="198">
        <f t="shared" si="1092"/>
        <v>129877</v>
      </c>
      <c r="CZ144" s="198">
        <f t="shared" si="1093"/>
        <v>266</v>
      </c>
      <c r="DA144" s="198">
        <f t="shared" si="1094"/>
        <v>449</v>
      </c>
      <c r="DB144" s="198">
        <f t="shared" si="1095"/>
        <v>6038</v>
      </c>
      <c r="DC144" s="198">
        <f t="shared" si="1095"/>
        <v>236804</v>
      </c>
      <c r="DD144" s="198">
        <f t="shared" si="1096"/>
        <v>39</v>
      </c>
      <c r="DE144" s="198">
        <f t="shared" si="1097"/>
        <v>71</v>
      </c>
      <c r="DF144" s="198">
        <f t="shared" si="1098"/>
        <v>0</v>
      </c>
      <c r="DG144" s="198">
        <f t="shared" si="1098"/>
        <v>0</v>
      </c>
      <c r="DH144" s="198" t="str">
        <f t="shared" si="1099"/>
        <v>-</v>
      </c>
      <c r="DI144" s="198" t="str">
        <f t="shared" si="1100"/>
        <v>-</v>
      </c>
      <c r="DJ144" s="198">
        <f t="shared" si="1134"/>
        <v>0</v>
      </c>
      <c r="DK144" s="198">
        <f t="shared" si="1134"/>
        <v>33</v>
      </c>
      <c r="DL144" s="198">
        <f t="shared" si="1134"/>
        <v>894</v>
      </c>
      <c r="DM144" s="198">
        <f t="shared" si="1134"/>
        <v>666</v>
      </c>
      <c r="DN144" s="198">
        <f t="shared" si="1134"/>
        <v>58</v>
      </c>
      <c r="DO144" s="198">
        <f t="shared" si="1134"/>
        <v>1161</v>
      </c>
      <c r="DP144" s="198">
        <f t="shared" si="1134"/>
        <v>7662152</v>
      </c>
      <c r="DQ144" s="198">
        <f t="shared" si="1102"/>
        <v>8571</v>
      </c>
      <c r="DR144" s="198">
        <f t="shared" si="1103"/>
        <v>21224</v>
      </c>
      <c r="DS144" s="198">
        <f t="shared" si="1104"/>
        <v>6421110</v>
      </c>
      <c r="DT144" s="198">
        <f t="shared" si="1105"/>
        <v>9641</v>
      </c>
      <c r="DU144" s="198">
        <f t="shared" si="1106"/>
        <v>21888</v>
      </c>
      <c r="DV144" s="198">
        <f t="shared" si="1107"/>
        <v>931161</v>
      </c>
      <c r="DW144" s="198">
        <f t="shared" si="1108"/>
        <v>16055</v>
      </c>
      <c r="DX144" s="198">
        <f t="shared" si="1109"/>
        <v>36742</v>
      </c>
      <c r="DY144" s="198">
        <f t="shared" si="1110"/>
        <v>13363951</v>
      </c>
      <c r="DZ144" s="198">
        <f t="shared" si="1111"/>
        <v>11511</v>
      </c>
      <c r="EA144" s="198">
        <f t="shared" si="1112"/>
        <v>26881</v>
      </c>
      <c r="EB144" s="202"/>
      <c r="EC144" s="198">
        <f t="shared" si="1113"/>
        <v>10</v>
      </c>
      <c r="ED144" s="199">
        <f t="shared" si="1119"/>
        <v>2018</v>
      </c>
      <c r="EE144" s="200">
        <f t="shared" si="1120"/>
        <v>43374</v>
      </c>
      <c r="EF144" s="196">
        <f t="shared" si="1121"/>
        <v>31</v>
      </c>
      <c r="EG144" s="195"/>
      <c r="EH144" s="198">
        <f t="shared" si="1135"/>
        <v>66470</v>
      </c>
      <c r="EI144" s="198">
        <f t="shared" si="1135"/>
        <v>0</v>
      </c>
      <c r="EJ144" s="198">
        <f t="shared" si="1135"/>
        <v>3124090</v>
      </c>
      <c r="EK144" s="198">
        <f t="shared" si="1135"/>
        <v>6779940</v>
      </c>
      <c r="EL144" s="198">
        <f t="shared" si="1135"/>
        <v>5581364</v>
      </c>
      <c r="EM144" s="198">
        <f t="shared" si="1135"/>
        <v>5867524</v>
      </c>
      <c r="EN144" s="198">
        <f t="shared" si="1135"/>
        <v>122695188</v>
      </c>
      <c r="EO144" s="198">
        <f t="shared" si="1135"/>
        <v>149074647</v>
      </c>
      <c r="EP144" s="198">
        <f t="shared" si="1135"/>
        <v>31203648</v>
      </c>
      <c r="EQ144" s="198">
        <f t="shared" si="1135"/>
        <v>0</v>
      </c>
      <c r="ER144" s="198">
        <f t="shared" si="1136"/>
        <v>0</v>
      </c>
      <c r="ES144" s="198">
        <f t="shared" si="1136"/>
        <v>0</v>
      </c>
      <c r="ET144" s="198">
        <f t="shared" si="1136"/>
        <v>0</v>
      </c>
      <c r="EU144" s="198">
        <f t="shared" si="1136"/>
        <v>0</v>
      </c>
      <c r="EV144" s="198">
        <f t="shared" si="1136"/>
        <v>0</v>
      </c>
      <c r="EW144" s="198">
        <f t="shared" si="1136"/>
        <v>0</v>
      </c>
      <c r="EX144" s="198">
        <f t="shared" si="1136"/>
        <v>0</v>
      </c>
      <c r="EY144" s="198">
        <f t="shared" si="1136"/>
        <v>0</v>
      </c>
      <c r="EZ144" s="198">
        <f t="shared" si="1136"/>
        <v>0</v>
      </c>
      <c r="FA144" s="198">
        <f t="shared" si="1136"/>
        <v>0</v>
      </c>
      <c r="FB144" s="198">
        <f t="shared" si="1137"/>
        <v>219561</v>
      </c>
      <c r="FC144" s="198">
        <f t="shared" si="1137"/>
        <v>428698</v>
      </c>
      <c r="FD144" s="198">
        <f t="shared" si="1137"/>
        <v>18974256</v>
      </c>
      <c r="FE144" s="198">
        <f t="shared" si="1137"/>
        <v>14577408</v>
      </c>
      <c r="FF144" s="198">
        <f t="shared" si="1137"/>
        <v>2131036</v>
      </c>
      <c r="FG144" s="198">
        <f t="shared" si="1137"/>
        <v>31208841</v>
      </c>
      <c r="FH144" s="191"/>
      <c r="FI144" s="256"/>
      <c r="FJ144" s="256"/>
      <c r="FK144" s="256"/>
      <c r="FL144" s="256"/>
      <c r="FM144" s="256"/>
    </row>
    <row r="145" spans="1:169" s="257" customFormat="1" x14ac:dyDescent="0.2">
      <c r="A145" s="263" t="str">
        <f t="shared" si="1117"/>
        <v>2018-19NOVEMBERY61</v>
      </c>
      <c r="B145" s="257" t="str">
        <f t="shared" si="1118"/>
        <v>2018-19</v>
      </c>
      <c r="C145" s="257" t="s">
        <v>722</v>
      </c>
      <c r="D145" s="264" t="str">
        <f t="shared" ref="D145:E145" si="1142">D144</f>
        <v>Y61</v>
      </c>
      <c r="E145" s="264" t="str">
        <f t="shared" si="1142"/>
        <v>East of England</v>
      </c>
      <c r="F145" s="264" t="str">
        <f t="shared" si="1039"/>
        <v>Y61</v>
      </c>
      <c r="H145" s="198">
        <f t="shared" si="1040"/>
        <v>105722</v>
      </c>
      <c r="I145" s="198">
        <f t="shared" si="1040"/>
        <v>66766</v>
      </c>
      <c r="J145" s="198">
        <f t="shared" si="1040"/>
        <v>586513</v>
      </c>
      <c r="K145" s="198">
        <f t="shared" si="1041"/>
        <v>9</v>
      </c>
      <c r="L145" s="198">
        <f t="shared" si="1042"/>
        <v>1</v>
      </c>
      <c r="M145" s="198">
        <f t="shared" si="1043"/>
        <v>0</v>
      </c>
      <c r="N145" s="198">
        <f t="shared" si="1044"/>
        <v>54</v>
      </c>
      <c r="O145" s="198">
        <f t="shared" si="1045"/>
        <v>110</v>
      </c>
      <c r="P145" s="198" t="s">
        <v>717</v>
      </c>
      <c r="Q145" s="198">
        <f t="shared" si="1131"/>
        <v>0</v>
      </c>
      <c r="R145" s="198">
        <f t="shared" si="1131"/>
        <v>0</v>
      </c>
      <c r="S145" s="198">
        <f t="shared" si="1131"/>
        <v>0</v>
      </c>
      <c r="T145" s="198">
        <f t="shared" si="1131"/>
        <v>71646</v>
      </c>
      <c r="U145" s="198">
        <f t="shared" si="1131"/>
        <v>6487</v>
      </c>
      <c r="V145" s="198">
        <f t="shared" si="1131"/>
        <v>4327</v>
      </c>
      <c r="W145" s="198">
        <f t="shared" si="1131"/>
        <v>40945</v>
      </c>
      <c r="X145" s="198">
        <f t="shared" si="1131"/>
        <v>13375</v>
      </c>
      <c r="Y145" s="198">
        <f t="shared" si="1131"/>
        <v>2178</v>
      </c>
      <c r="Z145" s="198">
        <f t="shared" si="1131"/>
        <v>3160292</v>
      </c>
      <c r="AA145" s="198">
        <f t="shared" si="1047"/>
        <v>487</v>
      </c>
      <c r="AB145" s="198">
        <f t="shared" si="1048"/>
        <v>873</v>
      </c>
      <c r="AC145" s="198">
        <f t="shared" si="1049"/>
        <v>3315816</v>
      </c>
      <c r="AD145" s="198">
        <f t="shared" si="1050"/>
        <v>766</v>
      </c>
      <c r="AE145" s="198">
        <f t="shared" si="1051"/>
        <v>1395</v>
      </c>
      <c r="AF145" s="198">
        <f t="shared" si="1052"/>
        <v>63466061</v>
      </c>
      <c r="AG145" s="198">
        <f t="shared" si="1053"/>
        <v>1550</v>
      </c>
      <c r="AH145" s="198">
        <f t="shared" si="1054"/>
        <v>3143</v>
      </c>
      <c r="AI145" s="198">
        <f t="shared" si="1055"/>
        <v>68946609</v>
      </c>
      <c r="AJ145" s="198">
        <f t="shared" si="1056"/>
        <v>5155</v>
      </c>
      <c r="AK145" s="198">
        <f t="shared" si="1057"/>
        <v>12440</v>
      </c>
      <c r="AL145" s="198">
        <f t="shared" si="1058"/>
        <v>13330128</v>
      </c>
      <c r="AM145" s="198">
        <f t="shared" si="1059"/>
        <v>6120</v>
      </c>
      <c r="AN145" s="198">
        <f t="shared" si="1060"/>
        <v>15107</v>
      </c>
      <c r="AO145" s="198">
        <f t="shared" si="1132"/>
        <v>4661</v>
      </c>
      <c r="AP145" s="198">
        <f t="shared" si="1132"/>
        <v>80</v>
      </c>
      <c r="AQ145" s="198">
        <f t="shared" si="1132"/>
        <v>3017</v>
      </c>
      <c r="AR145" s="198">
        <f t="shared" si="1132"/>
        <v>396</v>
      </c>
      <c r="AS145" s="198">
        <f t="shared" si="1132"/>
        <v>43</v>
      </c>
      <c r="AT145" s="198">
        <f t="shared" si="1132"/>
        <v>1521</v>
      </c>
      <c r="AU145" s="198">
        <f t="shared" si="1132"/>
        <v>2249</v>
      </c>
      <c r="AV145" s="198">
        <f t="shared" si="1132"/>
        <v>42521</v>
      </c>
      <c r="AW145" s="198">
        <f t="shared" si="1132"/>
        <v>2104</v>
      </c>
      <c r="AX145" s="198">
        <f t="shared" si="1132"/>
        <v>22360</v>
      </c>
      <c r="AY145" s="198">
        <f t="shared" si="1133"/>
        <v>66985</v>
      </c>
      <c r="AZ145" s="198">
        <f t="shared" si="1133"/>
        <v>14703</v>
      </c>
      <c r="BA145" s="198">
        <f t="shared" si="1133"/>
        <v>10620</v>
      </c>
      <c r="BB145" s="198">
        <f t="shared" si="1133"/>
        <v>9692</v>
      </c>
      <c r="BC145" s="198">
        <f t="shared" si="1133"/>
        <v>7140</v>
      </c>
      <c r="BD145" s="198">
        <f t="shared" si="1133"/>
        <v>63632</v>
      </c>
      <c r="BE145" s="198">
        <f t="shared" si="1133"/>
        <v>46482</v>
      </c>
      <c r="BF145" s="198">
        <f t="shared" si="1133"/>
        <v>26193</v>
      </c>
      <c r="BG145" s="198">
        <f t="shared" si="1133"/>
        <v>14462</v>
      </c>
      <c r="BH145" s="198">
        <f t="shared" si="1133"/>
        <v>4024</v>
      </c>
      <c r="BI145" s="198">
        <f t="shared" si="1133"/>
        <v>2370</v>
      </c>
      <c r="BJ145" s="198">
        <f t="shared" si="1133"/>
        <v>0</v>
      </c>
      <c r="BK145" s="198">
        <f t="shared" si="1133"/>
        <v>0</v>
      </c>
      <c r="BL145" s="198" t="str">
        <f t="shared" si="1063"/>
        <v>-</v>
      </c>
      <c r="BM145" s="198" t="str">
        <f t="shared" si="1064"/>
        <v>-</v>
      </c>
      <c r="BN145" s="198">
        <f t="shared" si="1065"/>
        <v>0</v>
      </c>
      <c r="BO145" s="198">
        <f t="shared" si="1065"/>
        <v>0</v>
      </c>
      <c r="BP145" s="198" t="str">
        <f t="shared" si="1066"/>
        <v>-</v>
      </c>
      <c r="BQ145" s="198" t="str">
        <f t="shared" si="1067"/>
        <v>-</v>
      </c>
      <c r="BR145" s="198">
        <f t="shared" si="1068"/>
        <v>0</v>
      </c>
      <c r="BS145" s="198">
        <f t="shared" si="1068"/>
        <v>0</v>
      </c>
      <c r="BT145" s="198" t="str">
        <f t="shared" si="1069"/>
        <v>-</v>
      </c>
      <c r="BU145" s="198" t="str">
        <f t="shared" si="1070"/>
        <v>-</v>
      </c>
      <c r="BV145" s="198">
        <f t="shared" si="1071"/>
        <v>0</v>
      </c>
      <c r="BW145" s="198">
        <f t="shared" si="1071"/>
        <v>0</v>
      </c>
      <c r="BX145" s="198" t="str">
        <f t="shared" si="1072"/>
        <v>-</v>
      </c>
      <c r="BY145" s="198" t="str">
        <f t="shared" si="1073"/>
        <v>-</v>
      </c>
      <c r="BZ145" s="198">
        <f t="shared" si="1074"/>
        <v>0</v>
      </c>
      <c r="CA145" s="198">
        <f t="shared" si="1074"/>
        <v>0</v>
      </c>
      <c r="CB145" s="198" t="str">
        <f t="shared" si="1075"/>
        <v>-</v>
      </c>
      <c r="CC145" s="198" t="str">
        <f t="shared" si="1076"/>
        <v>-</v>
      </c>
      <c r="CD145" s="198">
        <f t="shared" si="1077"/>
        <v>0</v>
      </c>
      <c r="CE145" s="198">
        <f t="shared" si="1077"/>
        <v>0</v>
      </c>
      <c r="CF145" s="198" t="str">
        <f t="shared" si="1078"/>
        <v>-</v>
      </c>
      <c r="CG145" s="198" t="str">
        <f t="shared" si="1079"/>
        <v>-</v>
      </c>
      <c r="CH145" s="198">
        <f t="shared" si="1080"/>
        <v>0</v>
      </c>
      <c r="CI145" s="198">
        <f t="shared" si="1080"/>
        <v>0</v>
      </c>
      <c r="CJ145" s="198" t="str">
        <f t="shared" si="1081"/>
        <v>-</v>
      </c>
      <c r="CK145" s="198" t="str">
        <f t="shared" si="1082"/>
        <v>-</v>
      </c>
      <c r="CL145" s="198">
        <f t="shared" si="1083"/>
        <v>0</v>
      </c>
      <c r="CM145" s="198">
        <f t="shared" si="1083"/>
        <v>0</v>
      </c>
      <c r="CN145" s="198" t="str">
        <f t="shared" si="1084"/>
        <v>-</v>
      </c>
      <c r="CO145" s="198" t="str">
        <f t="shared" si="1085"/>
        <v>-</v>
      </c>
      <c r="CP145" s="198">
        <f t="shared" si="1086"/>
        <v>0</v>
      </c>
      <c r="CQ145" s="198">
        <f t="shared" si="1086"/>
        <v>0</v>
      </c>
      <c r="CR145" s="198" t="str">
        <f t="shared" si="1087"/>
        <v>-</v>
      </c>
      <c r="CS145" s="198" t="str">
        <f t="shared" si="1088"/>
        <v>-</v>
      </c>
      <c r="CT145" s="198">
        <f t="shared" si="1089"/>
        <v>0</v>
      </c>
      <c r="CU145" s="198">
        <f t="shared" si="1089"/>
        <v>0</v>
      </c>
      <c r="CV145" s="198" t="str">
        <f t="shared" si="1090"/>
        <v>-</v>
      </c>
      <c r="CW145" s="198" t="str">
        <f t="shared" si="1091"/>
        <v>-</v>
      </c>
      <c r="CX145" s="198">
        <f t="shared" si="1092"/>
        <v>515</v>
      </c>
      <c r="CY145" s="198">
        <f t="shared" si="1092"/>
        <v>148683</v>
      </c>
      <c r="CZ145" s="198">
        <f t="shared" si="1093"/>
        <v>289</v>
      </c>
      <c r="DA145" s="198">
        <f t="shared" si="1094"/>
        <v>493</v>
      </c>
      <c r="DB145" s="198">
        <f t="shared" si="1095"/>
        <v>6083</v>
      </c>
      <c r="DC145" s="198">
        <f t="shared" si="1095"/>
        <v>248048</v>
      </c>
      <c r="DD145" s="198">
        <f t="shared" si="1096"/>
        <v>41</v>
      </c>
      <c r="DE145" s="198">
        <f t="shared" si="1097"/>
        <v>76</v>
      </c>
      <c r="DF145" s="198">
        <f t="shared" si="1098"/>
        <v>0</v>
      </c>
      <c r="DG145" s="198">
        <f t="shared" si="1098"/>
        <v>0</v>
      </c>
      <c r="DH145" s="198" t="str">
        <f t="shared" si="1099"/>
        <v>-</v>
      </c>
      <c r="DI145" s="198" t="str">
        <f t="shared" si="1100"/>
        <v>-</v>
      </c>
      <c r="DJ145" s="198">
        <f t="shared" si="1134"/>
        <v>0</v>
      </c>
      <c r="DK145" s="198">
        <f t="shared" si="1134"/>
        <v>56</v>
      </c>
      <c r="DL145" s="198">
        <f t="shared" si="1134"/>
        <v>748</v>
      </c>
      <c r="DM145" s="198">
        <f t="shared" si="1134"/>
        <v>536</v>
      </c>
      <c r="DN145" s="198">
        <f t="shared" si="1134"/>
        <v>22</v>
      </c>
      <c r="DO145" s="198">
        <f t="shared" si="1134"/>
        <v>1216</v>
      </c>
      <c r="DP145" s="198">
        <f t="shared" si="1134"/>
        <v>6627292</v>
      </c>
      <c r="DQ145" s="198">
        <f t="shared" si="1102"/>
        <v>8860</v>
      </c>
      <c r="DR145" s="198">
        <f t="shared" si="1103"/>
        <v>20425</v>
      </c>
      <c r="DS145" s="198">
        <f t="shared" si="1104"/>
        <v>5657366</v>
      </c>
      <c r="DT145" s="198">
        <f t="shared" si="1105"/>
        <v>10555</v>
      </c>
      <c r="DU145" s="198">
        <f t="shared" si="1106"/>
        <v>24518</v>
      </c>
      <c r="DV145" s="198">
        <f t="shared" si="1107"/>
        <v>256537</v>
      </c>
      <c r="DW145" s="198">
        <f t="shared" si="1108"/>
        <v>11661</v>
      </c>
      <c r="DX145" s="198">
        <f t="shared" si="1109"/>
        <v>22098</v>
      </c>
      <c r="DY145" s="198">
        <f t="shared" si="1110"/>
        <v>14778504</v>
      </c>
      <c r="DZ145" s="198">
        <f t="shared" si="1111"/>
        <v>12153</v>
      </c>
      <c r="EA145" s="198">
        <f t="shared" si="1112"/>
        <v>28147</v>
      </c>
      <c r="EB145" s="202"/>
      <c r="EC145" s="198">
        <f t="shared" si="1113"/>
        <v>11</v>
      </c>
      <c r="ED145" s="199">
        <f t="shared" si="1119"/>
        <v>2018</v>
      </c>
      <c r="EE145" s="200">
        <f t="shared" si="1120"/>
        <v>43405</v>
      </c>
      <c r="EF145" s="196">
        <f t="shared" si="1121"/>
        <v>30</v>
      </c>
      <c r="EG145" s="195"/>
      <c r="EH145" s="198">
        <f t="shared" si="1135"/>
        <v>66766</v>
      </c>
      <c r="EI145" s="198">
        <f t="shared" si="1135"/>
        <v>0</v>
      </c>
      <c r="EJ145" s="198">
        <f t="shared" si="1135"/>
        <v>3605364</v>
      </c>
      <c r="EK145" s="198">
        <f t="shared" si="1135"/>
        <v>7344260</v>
      </c>
      <c r="EL145" s="198">
        <f t="shared" si="1135"/>
        <v>5663151</v>
      </c>
      <c r="EM145" s="198">
        <f t="shared" si="1135"/>
        <v>6036165</v>
      </c>
      <c r="EN145" s="198">
        <f t="shared" si="1135"/>
        <v>128690135</v>
      </c>
      <c r="EO145" s="198">
        <f t="shared" si="1135"/>
        <v>166385000</v>
      </c>
      <c r="EP145" s="198">
        <f t="shared" si="1135"/>
        <v>32903046</v>
      </c>
      <c r="EQ145" s="198">
        <f t="shared" si="1135"/>
        <v>0</v>
      </c>
      <c r="ER145" s="198">
        <f t="shared" si="1136"/>
        <v>0</v>
      </c>
      <c r="ES145" s="198">
        <f t="shared" si="1136"/>
        <v>0</v>
      </c>
      <c r="ET145" s="198">
        <f t="shared" si="1136"/>
        <v>0</v>
      </c>
      <c r="EU145" s="198">
        <f t="shared" si="1136"/>
        <v>0</v>
      </c>
      <c r="EV145" s="198">
        <f t="shared" si="1136"/>
        <v>0</v>
      </c>
      <c r="EW145" s="198">
        <f t="shared" si="1136"/>
        <v>0</v>
      </c>
      <c r="EX145" s="198">
        <f t="shared" si="1136"/>
        <v>0</v>
      </c>
      <c r="EY145" s="198">
        <f t="shared" si="1136"/>
        <v>0</v>
      </c>
      <c r="EZ145" s="198">
        <f t="shared" si="1136"/>
        <v>0</v>
      </c>
      <c r="FA145" s="198">
        <f t="shared" si="1136"/>
        <v>0</v>
      </c>
      <c r="FB145" s="198">
        <f t="shared" si="1137"/>
        <v>253895</v>
      </c>
      <c r="FC145" s="198">
        <f t="shared" si="1137"/>
        <v>462308</v>
      </c>
      <c r="FD145" s="198">
        <f t="shared" si="1137"/>
        <v>15277900</v>
      </c>
      <c r="FE145" s="198">
        <f t="shared" si="1137"/>
        <v>13141648</v>
      </c>
      <c r="FF145" s="198">
        <f t="shared" si="1137"/>
        <v>486156</v>
      </c>
      <c r="FG145" s="198">
        <f t="shared" si="1137"/>
        <v>34226752</v>
      </c>
      <c r="FH145" s="191"/>
      <c r="FI145" s="256"/>
      <c r="FJ145" s="256"/>
      <c r="FK145" s="256"/>
      <c r="FL145" s="256"/>
      <c r="FM145" s="256"/>
    </row>
    <row r="146" spans="1:169" s="257" customFormat="1" x14ac:dyDescent="0.2">
      <c r="A146" s="263" t="str">
        <f t="shared" si="1117"/>
        <v>2018-19DECEMBERY61</v>
      </c>
      <c r="B146" s="257" t="str">
        <f t="shared" si="1118"/>
        <v>2018-19</v>
      </c>
      <c r="C146" s="257" t="s">
        <v>730</v>
      </c>
      <c r="D146" s="264" t="str">
        <f t="shared" ref="D146:E146" si="1143">D145</f>
        <v>Y61</v>
      </c>
      <c r="E146" s="264" t="str">
        <f t="shared" si="1143"/>
        <v>East of England</v>
      </c>
      <c r="F146" s="264" t="str">
        <f t="shared" si="1039"/>
        <v>Y61</v>
      </c>
      <c r="H146" s="198">
        <f t="shared" si="1040"/>
        <v>108961</v>
      </c>
      <c r="I146" s="198">
        <f t="shared" si="1040"/>
        <v>67018</v>
      </c>
      <c r="J146" s="198">
        <f t="shared" si="1040"/>
        <v>210965</v>
      </c>
      <c r="K146" s="198">
        <f t="shared" si="1041"/>
        <v>3</v>
      </c>
      <c r="L146" s="198">
        <f t="shared" si="1042"/>
        <v>1</v>
      </c>
      <c r="M146" s="198">
        <f t="shared" si="1043"/>
        <v>0</v>
      </c>
      <c r="N146" s="198">
        <f t="shared" si="1044"/>
        <v>7</v>
      </c>
      <c r="O146" s="198">
        <f t="shared" si="1045"/>
        <v>52</v>
      </c>
      <c r="P146" s="198" t="s">
        <v>717</v>
      </c>
      <c r="Q146" s="198">
        <f t="shared" si="1131"/>
        <v>0</v>
      </c>
      <c r="R146" s="198">
        <f t="shared" si="1131"/>
        <v>0</v>
      </c>
      <c r="S146" s="198">
        <f t="shared" si="1131"/>
        <v>0</v>
      </c>
      <c r="T146" s="198">
        <f t="shared" si="1131"/>
        <v>78259</v>
      </c>
      <c r="U146" s="198">
        <f t="shared" si="1131"/>
        <v>6998</v>
      </c>
      <c r="V146" s="198">
        <f t="shared" si="1131"/>
        <v>4686</v>
      </c>
      <c r="W146" s="198">
        <f t="shared" si="1131"/>
        <v>43994</v>
      </c>
      <c r="X146" s="198">
        <f t="shared" si="1131"/>
        <v>14809</v>
      </c>
      <c r="Y146" s="198">
        <f t="shared" si="1131"/>
        <v>2343</v>
      </c>
      <c r="Z146" s="198">
        <f t="shared" si="1131"/>
        <v>3131180</v>
      </c>
      <c r="AA146" s="198">
        <f t="shared" si="1047"/>
        <v>447</v>
      </c>
      <c r="AB146" s="198">
        <f t="shared" si="1048"/>
        <v>819</v>
      </c>
      <c r="AC146" s="198">
        <f t="shared" si="1049"/>
        <v>3236147</v>
      </c>
      <c r="AD146" s="198">
        <f t="shared" si="1050"/>
        <v>691</v>
      </c>
      <c r="AE146" s="198">
        <f t="shared" si="1051"/>
        <v>1251</v>
      </c>
      <c r="AF146" s="198">
        <f t="shared" si="1052"/>
        <v>59672902</v>
      </c>
      <c r="AG146" s="198">
        <f t="shared" si="1053"/>
        <v>1356</v>
      </c>
      <c r="AH146" s="198">
        <f t="shared" si="1054"/>
        <v>2776</v>
      </c>
      <c r="AI146" s="198">
        <f t="shared" si="1055"/>
        <v>59086025</v>
      </c>
      <c r="AJ146" s="198">
        <f t="shared" si="1056"/>
        <v>3990</v>
      </c>
      <c r="AK146" s="198">
        <f t="shared" si="1057"/>
        <v>9520</v>
      </c>
      <c r="AL146" s="198">
        <f t="shared" si="1058"/>
        <v>10627958</v>
      </c>
      <c r="AM146" s="198">
        <f t="shared" si="1059"/>
        <v>4536</v>
      </c>
      <c r="AN146" s="198">
        <f t="shared" si="1060"/>
        <v>11177</v>
      </c>
      <c r="AO146" s="198">
        <f t="shared" si="1132"/>
        <v>5478</v>
      </c>
      <c r="AP146" s="198">
        <f t="shared" si="1132"/>
        <v>98</v>
      </c>
      <c r="AQ146" s="198">
        <f t="shared" si="1132"/>
        <v>3672</v>
      </c>
      <c r="AR146" s="198">
        <f t="shared" si="1132"/>
        <v>607</v>
      </c>
      <c r="AS146" s="198">
        <f t="shared" si="1132"/>
        <v>50</v>
      </c>
      <c r="AT146" s="198">
        <f t="shared" si="1132"/>
        <v>1658</v>
      </c>
      <c r="AU146" s="198">
        <f t="shared" si="1132"/>
        <v>1976</v>
      </c>
      <c r="AV146" s="198">
        <f t="shared" si="1132"/>
        <v>45750</v>
      </c>
      <c r="AW146" s="198">
        <f t="shared" si="1132"/>
        <v>2112</v>
      </c>
      <c r="AX146" s="198">
        <f t="shared" si="1132"/>
        <v>24919</v>
      </c>
      <c r="AY146" s="198">
        <f t="shared" si="1133"/>
        <v>72781</v>
      </c>
      <c r="AZ146" s="198">
        <f t="shared" si="1133"/>
        <v>16241</v>
      </c>
      <c r="BA146" s="198">
        <f t="shared" si="1133"/>
        <v>11636</v>
      </c>
      <c r="BB146" s="198">
        <f t="shared" si="1133"/>
        <v>10755</v>
      </c>
      <c r="BC146" s="198">
        <f t="shared" si="1133"/>
        <v>7872</v>
      </c>
      <c r="BD146" s="198">
        <f t="shared" si="1133"/>
        <v>67133</v>
      </c>
      <c r="BE146" s="198">
        <f t="shared" si="1133"/>
        <v>50032</v>
      </c>
      <c r="BF146" s="198">
        <f t="shared" si="1133"/>
        <v>27739</v>
      </c>
      <c r="BG146" s="198">
        <f t="shared" si="1133"/>
        <v>16076</v>
      </c>
      <c r="BH146" s="198">
        <f t="shared" si="1133"/>
        <v>4249</v>
      </c>
      <c r="BI146" s="198">
        <f t="shared" si="1133"/>
        <v>2548</v>
      </c>
      <c r="BJ146" s="198">
        <f t="shared" si="1133"/>
        <v>0</v>
      </c>
      <c r="BK146" s="198">
        <f t="shared" si="1133"/>
        <v>0</v>
      </c>
      <c r="BL146" s="198" t="str">
        <f t="shared" si="1063"/>
        <v>-</v>
      </c>
      <c r="BM146" s="198" t="str">
        <f t="shared" si="1064"/>
        <v>-</v>
      </c>
      <c r="BN146" s="198">
        <f t="shared" si="1065"/>
        <v>0</v>
      </c>
      <c r="BO146" s="198">
        <f t="shared" si="1065"/>
        <v>0</v>
      </c>
      <c r="BP146" s="198" t="str">
        <f t="shared" si="1066"/>
        <v>-</v>
      </c>
      <c r="BQ146" s="198" t="str">
        <f t="shared" si="1067"/>
        <v>-</v>
      </c>
      <c r="BR146" s="198">
        <f t="shared" si="1068"/>
        <v>0</v>
      </c>
      <c r="BS146" s="198">
        <f t="shared" si="1068"/>
        <v>0</v>
      </c>
      <c r="BT146" s="198" t="str">
        <f t="shared" si="1069"/>
        <v>-</v>
      </c>
      <c r="BU146" s="198" t="str">
        <f t="shared" si="1070"/>
        <v>-</v>
      </c>
      <c r="BV146" s="198">
        <f t="shared" si="1071"/>
        <v>0</v>
      </c>
      <c r="BW146" s="198">
        <f t="shared" si="1071"/>
        <v>0</v>
      </c>
      <c r="BX146" s="198" t="str">
        <f t="shared" si="1072"/>
        <v>-</v>
      </c>
      <c r="BY146" s="198" t="str">
        <f t="shared" si="1073"/>
        <v>-</v>
      </c>
      <c r="BZ146" s="198">
        <f t="shared" si="1074"/>
        <v>0</v>
      </c>
      <c r="CA146" s="198">
        <f t="shared" si="1074"/>
        <v>0</v>
      </c>
      <c r="CB146" s="198" t="str">
        <f t="shared" si="1075"/>
        <v>-</v>
      </c>
      <c r="CC146" s="198" t="str">
        <f t="shared" si="1076"/>
        <v>-</v>
      </c>
      <c r="CD146" s="198">
        <f t="shared" si="1077"/>
        <v>0</v>
      </c>
      <c r="CE146" s="198">
        <f t="shared" si="1077"/>
        <v>0</v>
      </c>
      <c r="CF146" s="198" t="str">
        <f t="shared" si="1078"/>
        <v>-</v>
      </c>
      <c r="CG146" s="198" t="str">
        <f t="shared" si="1079"/>
        <v>-</v>
      </c>
      <c r="CH146" s="198">
        <f t="shared" si="1080"/>
        <v>0</v>
      </c>
      <c r="CI146" s="198">
        <f t="shared" si="1080"/>
        <v>0</v>
      </c>
      <c r="CJ146" s="198" t="str">
        <f t="shared" si="1081"/>
        <v>-</v>
      </c>
      <c r="CK146" s="198" t="str">
        <f t="shared" si="1082"/>
        <v>-</v>
      </c>
      <c r="CL146" s="198">
        <f t="shared" si="1083"/>
        <v>0</v>
      </c>
      <c r="CM146" s="198">
        <f t="shared" si="1083"/>
        <v>0</v>
      </c>
      <c r="CN146" s="198" t="str">
        <f t="shared" si="1084"/>
        <v>-</v>
      </c>
      <c r="CO146" s="198" t="str">
        <f t="shared" si="1085"/>
        <v>-</v>
      </c>
      <c r="CP146" s="198">
        <f t="shared" si="1086"/>
        <v>0</v>
      </c>
      <c r="CQ146" s="198">
        <f t="shared" si="1086"/>
        <v>0</v>
      </c>
      <c r="CR146" s="198" t="str">
        <f t="shared" si="1087"/>
        <v>-</v>
      </c>
      <c r="CS146" s="198" t="str">
        <f t="shared" si="1088"/>
        <v>-</v>
      </c>
      <c r="CT146" s="198">
        <f t="shared" si="1089"/>
        <v>0</v>
      </c>
      <c r="CU146" s="198">
        <f t="shared" si="1089"/>
        <v>0</v>
      </c>
      <c r="CV146" s="198" t="str">
        <f t="shared" si="1090"/>
        <v>-</v>
      </c>
      <c r="CW146" s="198" t="str">
        <f t="shared" si="1091"/>
        <v>-</v>
      </c>
      <c r="CX146" s="198">
        <f t="shared" si="1092"/>
        <v>509</v>
      </c>
      <c r="CY146" s="198">
        <f t="shared" si="1092"/>
        <v>156764</v>
      </c>
      <c r="CZ146" s="198">
        <f t="shared" si="1093"/>
        <v>308</v>
      </c>
      <c r="DA146" s="198">
        <f t="shared" si="1094"/>
        <v>495</v>
      </c>
      <c r="DB146" s="198">
        <f t="shared" si="1095"/>
        <v>6529</v>
      </c>
      <c r="DC146" s="198">
        <f t="shared" si="1095"/>
        <v>223364</v>
      </c>
      <c r="DD146" s="198">
        <f t="shared" si="1096"/>
        <v>34</v>
      </c>
      <c r="DE146" s="198">
        <f t="shared" si="1097"/>
        <v>59</v>
      </c>
      <c r="DF146" s="198">
        <f t="shared" si="1098"/>
        <v>0</v>
      </c>
      <c r="DG146" s="198">
        <f t="shared" si="1098"/>
        <v>0</v>
      </c>
      <c r="DH146" s="198" t="str">
        <f t="shared" si="1099"/>
        <v>-</v>
      </c>
      <c r="DI146" s="198" t="str">
        <f t="shared" si="1100"/>
        <v>-</v>
      </c>
      <c r="DJ146" s="198">
        <f t="shared" si="1134"/>
        <v>0</v>
      </c>
      <c r="DK146" s="198">
        <f t="shared" si="1134"/>
        <v>34</v>
      </c>
      <c r="DL146" s="198">
        <f t="shared" si="1134"/>
        <v>891</v>
      </c>
      <c r="DM146" s="198">
        <f t="shared" si="1134"/>
        <v>567</v>
      </c>
      <c r="DN146" s="198">
        <f t="shared" si="1134"/>
        <v>50</v>
      </c>
      <c r="DO146" s="198">
        <f t="shared" si="1134"/>
        <v>1257</v>
      </c>
      <c r="DP146" s="198">
        <f t="shared" si="1134"/>
        <v>5704956</v>
      </c>
      <c r="DQ146" s="198">
        <f t="shared" si="1102"/>
        <v>6403</v>
      </c>
      <c r="DR146" s="198">
        <f t="shared" si="1103"/>
        <v>14170</v>
      </c>
      <c r="DS146" s="198">
        <f t="shared" si="1104"/>
        <v>3919166</v>
      </c>
      <c r="DT146" s="198">
        <f t="shared" si="1105"/>
        <v>6912</v>
      </c>
      <c r="DU146" s="198">
        <f t="shared" si="1106"/>
        <v>16040</v>
      </c>
      <c r="DV146" s="198">
        <f t="shared" si="1107"/>
        <v>407357</v>
      </c>
      <c r="DW146" s="198">
        <f t="shared" si="1108"/>
        <v>8147</v>
      </c>
      <c r="DX146" s="198">
        <f t="shared" si="1109"/>
        <v>22098</v>
      </c>
      <c r="DY146" s="198">
        <f t="shared" si="1110"/>
        <v>10437604</v>
      </c>
      <c r="DZ146" s="198">
        <f t="shared" si="1111"/>
        <v>8304</v>
      </c>
      <c r="EA146" s="198">
        <f t="shared" si="1112"/>
        <v>20429</v>
      </c>
      <c r="EB146" s="202"/>
      <c r="EC146" s="198">
        <f t="shared" si="1113"/>
        <v>12</v>
      </c>
      <c r="ED146" s="199">
        <f t="shared" si="1119"/>
        <v>2018</v>
      </c>
      <c r="EE146" s="200">
        <f t="shared" si="1120"/>
        <v>43435</v>
      </c>
      <c r="EF146" s="196">
        <f t="shared" si="1121"/>
        <v>31</v>
      </c>
      <c r="EG146" s="195"/>
      <c r="EH146" s="198">
        <f t="shared" si="1135"/>
        <v>67018</v>
      </c>
      <c r="EI146" s="198">
        <f t="shared" si="1135"/>
        <v>0</v>
      </c>
      <c r="EJ146" s="198">
        <f t="shared" si="1135"/>
        <v>469126</v>
      </c>
      <c r="EK146" s="198">
        <f t="shared" si="1135"/>
        <v>3484936</v>
      </c>
      <c r="EL146" s="198">
        <f t="shared" si="1135"/>
        <v>5731362</v>
      </c>
      <c r="EM146" s="198">
        <f t="shared" si="1135"/>
        <v>5862186</v>
      </c>
      <c r="EN146" s="198">
        <f t="shared" si="1135"/>
        <v>122127344</v>
      </c>
      <c r="EO146" s="198">
        <f t="shared" si="1135"/>
        <v>140981680</v>
      </c>
      <c r="EP146" s="198">
        <f t="shared" si="1135"/>
        <v>26187711</v>
      </c>
      <c r="EQ146" s="198">
        <f t="shared" si="1135"/>
        <v>0</v>
      </c>
      <c r="ER146" s="198">
        <f t="shared" si="1136"/>
        <v>0</v>
      </c>
      <c r="ES146" s="198">
        <f t="shared" si="1136"/>
        <v>0</v>
      </c>
      <c r="ET146" s="198">
        <f t="shared" si="1136"/>
        <v>0</v>
      </c>
      <c r="EU146" s="198">
        <f t="shared" si="1136"/>
        <v>0</v>
      </c>
      <c r="EV146" s="198">
        <f t="shared" si="1136"/>
        <v>0</v>
      </c>
      <c r="EW146" s="198">
        <f t="shared" si="1136"/>
        <v>0</v>
      </c>
      <c r="EX146" s="198">
        <f t="shared" si="1136"/>
        <v>0</v>
      </c>
      <c r="EY146" s="198">
        <f t="shared" si="1136"/>
        <v>0</v>
      </c>
      <c r="EZ146" s="198">
        <f t="shared" si="1136"/>
        <v>0</v>
      </c>
      <c r="FA146" s="198">
        <f t="shared" si="1136"/>
        <v>0</v>
      </c>
      <c r="FB146" s="198">
        <f t="shared" si="1137"/>
        <v>251955</v>
      </c>
      <c r="FC146" s="198">
        <f t="shared" si="1137"/>
        <v>385211</v>
      </c>
      <c r="FD146" s="198">
        <f t="shared" si="1137"/>
        <v>12625470</v>
      </c>
      <c r="FE146" s="198">
        <f t="shared" si="1137"/>
        <v>9094680</v>
      </c>
      <c r="FF146" s="198">
        <f t="shared" si="1137"/>
        <v>1104900</v>
      </c>
      <c r="FG146" s="198">
        <f t="shared" si="1137"/>
        <v>25679253</v>
      </c>
      <c r="FH146" s="191"/>
      <c r="FI146" s="256"/>
      <c r="FJ146" s="256"/>
      <c r="FK146" s="256"/>
      <c r="FL146" s="256"/>
      <c r="FM146" s="256"/>
    </row>
    <row r="147" spans="1:169" s="257" customFormat="1" x14ac:dyDescent="0.2">
      <c r="A147" s="263" t="str">
        <f t="shared" si="1117"/>
        <v>2018-19JANUARYY61</v>
      </c>
      <c r="B147" s="257" t="str">
        <f t="shared" si="1118"/>
        <v>2018-19</v>
      </c>
      <c r="C147" s="257" t="s">
        <v>767</v>
      </c>
      <c r="D147" s="264" t="str">
        <f t="shared" ref="D147:E147" si="1144">D146</f>
        <v>Y61</v>
      </c>
      <c r="E147" s="264" t="str">
        <f t="shared" si="1144"/>
        <v>East of England</v>
      </c>
      <c r="F147" s="264" t="str">
        <f t="shared" si="1039"/>
        <v>Y61</v>
      </c>
      <c r="H147" s="198">
        <f t="shared" si="1040"/>
        <v>110196</v>
      </c>
      <c r="I147" s="198">
        <f t="shared" si="1040"/>
        <v>68419</v>
      </c>
      <c r="J147" s="198">
        <f t="shared" si="1040"/>
        <v>216686</v>
      </c>
      <c r="K147" s="198">
        <f t="shared" si="1041"/>
        <v>3</v>
      </c>
      <c r="L147" s="198">
        <f t="shared" si="1042"/>
        <v>1</v>
      </c>
      <c r="M147" s="198">
        <f t="shared" si="1043"/>
        <v>0</v>
      </c>
      <c r="N147" s="198">
        <f t="shared" si="1044"/>
        <v>8</v>
      </c>
      <c r="O147" s="198">
        <f t="shared" si="1045"/>
        <v>52</v>
      </c>
      <c r="P147" s="198" t="s">
        <v>717</v>
      </c>
      <c r="Q147" s="198">
        <f t="shared" si="1131"/>
        <v>0</v>
      </c>
      <c r="R147" s="198">
        <f t="shared" si="1131"/>
        <v>0</v>
      </c>
      <c r="S147" s="198">
        <f t="shared" si="1131"/>
        <v>0</v>
      </c>
      <c r="T147" s="198">
        <f t="shared" si="1131"/>
        <v>78438</v>
      </c>
      <c r="U147" s="198">
        <f t="shared" si="1131"/>
        <v>7205</v>
      </c>
      <c r="V147" s="198">
        <f t="shared" si="1131"/>
        <v>4738</v>
      </c>
      <c r="W147" s="198">
        <f t="shared" si="1131"/>
        <v>44969</v>
      </c>
      <c r="X147" s="198">
        <f t="shared" si="1131"/>
        <v>13694</v>
      </c>
      <c r="Y147" s="198">
        <f t="shared" si="1131"/>
        <v>2202</v>
      </c>
      <c r="Z147" s="198">
        <f t="shared" si="1131"/>
        <v>3301548</v>
      </c>
      <c r="AA147" s="198">
        <f t="shared" si="1047"/>
        <v>458</v>
      </c>
      <c r="AB147" s="198">
        <f t="shared" si="1048"/>
        <v>831</v>
      </c>
      <c r="AC147" s="198">
        <f t="shared" si="1049"/>
        <v>3417452</v>
      </c>
      <c r="AD147" s="198">
        <f t="shared" si="1050"/>
        <v>721</v>
      </c>
      <c r="AE147" s="198">
        <f t="shared" si="1051"/>
        <v>1277</v>
      </c>
      <c r="AF147" s="198">
        <f t="shared" si="1052"/>
        <v>67373081</v>
      </c>
      <c r="AG147" s="198">
        <f t="shared" si="1053"/>
        <v>1498</v>
      </c>
      <c r="AH147" s="198">
        <f t="shared" si="1054"/>
        <v>3092</v>
      </c>
      <c r="AI147" s="198">
        <f t="shared" si="1055"/>
        <v>63521302</v>
      </c>
      <c r="AJ147" s="198">
        <f t="shared" si="1056"/>
        <v>4639</v>
      </c>
      <c r="AK147" s="198">
        <f t="shared" si="1057"/>
        <v>11251</v>
      </c>
      <c r="AL147" s="198">
        <f t="shared" si="1058"/>
        <v>10171984</v>
      </c>
      <c r="AM147" s="198">
        <f t="shared" si="1059"/>
        <v>4619</v>
      </c>
      <c r="AN147" s="198">
        <f t="shared" si="1060"/>
        <v>11685</v>
      </c>
      <c r="AO147" s="198">
        <f t="shared" si="1132"/>
        <v>5793</v>
      </c>
      <c r="AP147" s="198">
        <f t="shared" si="1132"/>
        <v>90</v>
      </c>
      <c r="AQ147" s="198">
        <f t="shared" si="1132"/>
        <v>4035</v>
      </c>
      <c r="AR147" s="198">
        <f t="shared" si="1132"/>
        <v>666</v>
      </c>
      <c r="AS147" s="198">
        <f t="shared" si="1132"/>
        <v>43</v>
      </c>
      <c r="AT147" s="198">
        <f t="shared" si="1132"/>
        <v>1625</v>
      </c>
      <c r="AU147" s="198">
        <f t="shared" si="1132"/>
        <v>1655</v>
      </c>
      <c r="AV147" s="198">
        <f t="shared" si="1132"/>
        <v>45551</v>
      </c>
      <c r="AW147" s="198">
        <f t="shared" si="1132"/>
        <v>2258</v>
      </c>
      <c r="AX147" s="198">
        <f t="shared" si="1132"/>
        <v>24836</v>
      </c>
      <c r="AY147" s="198">
        <f t="shared" si="1133"/>
        <v>72645</v>
      </c>
      <c r="AZ147" s="198">
        <f t="shared" si="1133"/>
        <v>17054</v>
      </c>
      <c r="BA147" s="198">
        <f t="shared" si="1133"/>
        <v>12124</v>
      </c>
      <c r="BB147" s="198">
        <f t="shared" si="1133"/>
        <v>11068</v>
      </c>
      <c r="BC147" s="198">
        <f t="shared" si="1133"/>
        <v>8044</v>
      </c>
      <c r="BD147" s="198">
        <f t="shared" si="1133"/>
        <v>70834</v>
      </c>
      <c r="BE147" s="198">
        <f t="shared" si="1133"/>
        <v>51461</v>
      </c>
      <c r="BF147" s="198">
        <f t="shared" si="1133"/>
        <v>26329</v>
      </c>
      <c r="BG147" s="198">
        <f t="shared" si="1133"/>
        <v>14871</v>
      </c>
      <c r="BH147" s="198">
        <f t="shared" si="1133"/>
        <v>3973</v>
      </c>
      <c r="BI147" s="198">
        <f t="shared" si="1133"/>
        <v>2384</v>
      </c>
      <c r="BJ147" s="198">
        <f t="shared" si="1133"/>
        <v>0</v>
      </c>
      <c r="BK147" s="198">
        <f t="shared" si="1133"/>
        <v>0</v>
      </c>
      <c r="BL147" s="198" t="str">
        <f t="shared" si="1063"/>
        <v>-</v>
      </c>
      <c r="BM147" s="198" t="str">
        <f t="shared" si="1064"/>
        <v>-</v>
      </c>
      <c r="BN147" s="198">
        <f t="shared" si="1065"/>
        <v>0</v>
      </c>
      <c r="BO147" s="198">
        <f t="shared" si="1065"/>
        <v>0</v>
      </c>
      <c r="BP147" s="198" t="str">
        <f t="shared" si="1066"/>
        <v>-</v>
      </c>
      <c r="BQ147" s="198" t="str">
        <f t="shared" si="1067"/>
        <v>-</v>
      </c>
      <c r="BR147" s="198">
        <f t="shared" si="1068"/>
        <v>0</v>
      </c>
      <c r="BS147" s="198">
        <f t="shared" si="1068"/>
        <v>0</v>
      </c>
      <c r="BT147" s="198" t="str">
        <f t="shared" si="1069"/>
        <v>-</v>
      </c>
      <c r="BU147" s="198" t="str">
        <f t="shared" si="1070"/>
        <v>-</v>
      </c>
      <c r="BV147" s="198">
        <f t="shared" si="1071"/>
        <v>0</v>
      </c>
      <c r="BW147" s="198">
        <f t="shared" si="1071"/>
        <v>0</v>
      </c>
      <c r="BX147" s="198" t="str">
        <f t="shared" si="1072"/>
        <v>-</v>
      </c>
      <c r="BY147" s="198" t="str">
        <f t="shared" si="1073"/>
        <v>-</v>
      </c>
      <c r="BZ147" s="198">
        <f t="shared" si="1074"/>
        <v>0</v>
      </c>
      <c r="CA147" s="198">
        <f t="shared" si="1074"/>
        <v>0</v>
      </c>
      <c r="CB147" s="198" t="str">
        <f t="shared" si="1075"/>
        <v>-</v>
      </c>
      <c r="CC147" s="198" t="str">
        <f t="shared" si="1076"/>
        <v>-</v>
      </c>
      <c r="CD147" s="198">
        <f t="shared" si="1077"/>
        <v>0</v>
      </c>
      <c r="CE147" s="198">
        <f t="shared" si="1077"/>
        <v>0</v>
      </c>
      <c r="CF147" s="198" t="str">
        <f t="shared" si="1078"/>
        <v>-</v>
      </c>
      <c r="CG147" s="198" t="str">
        <f t="shared" si="1079"/>
        <v>-</v>
      </c>
      <c r="CH147" s="198">
        <f t="shared" si="1080"/>
        <v>0</v>
      </c>
      <c r="CI147" s="198">
        <f t="shared" si="1080"/>
        <v>0</v>
      </c>
      <c r="CJ147" s="198" t="str">
        <f t="shared" si="1081"/>
        <v>-</v>
      </c>
      <c r="CK147" s="198" t="str">
        <f t="shared" si="1082"/>
        <v>-</v>
      </c>
      <c r="CL147" s="198">
        <f t="shared" si="1083"/>
        <v>0</v>
      </c>
      <c r="CM147" s="198">
        <f t="shared" si="1083"/>
        <v>0</v>
      </c>
      <c r="CN147" s="198" t="str">
        <f t="shared" si="1084"/>
        <v>-</v>
      </c>
      <c r="CO147" s="198" t="str">
        <f t="shared" si="1085"/>
        <v>-</v>
      </c>
      <c r="CP147" s="198">
        <f t="shared" si="1086"/>
        <v>0</v>
      </c>
      <c r="CQ147" s="198">
        <f t="shared" si="1086"/>
        <v>0</v>
      </c>
      <c r="CR147" s="198" t="str">
        <f t="shared" si="1087"/>
        <v>-</v>
      </c>
      <c r="CS147" s="198" t="str">
        <f t="shared" si="1088"/>
        <v>-</v>
      </c>
      <c r="CT147" s="198">
        <f t="shared" si="1089"/>
        <v>0</v>
      </c>
      <c r="CU147" s="198">
        <f t="shared" si="1089"/>
        <v>0</v>
      </c>
      <c r="CV147" s="198" t="str">
        <f t="shared" si="1090"/>
        <v>-</v>
      </c>
      <c r="CW147" s="198" t="str">
        <f t="shared" si="1091"/>
        <v>-</v>
      </c>
      <c r="CX147" s="198">
        <f t="shared" si="1092"/>
        <v>568</v>
      </c>
      <c r="CY147" s="198">
        <f t="shared" si="1092"/>
        <v>153676</v>
      </c>
      <c r="CZ147" s="198">
        <f t="shared" si="1093"/>
        <v>271</v>
      </c>
      <c r="DA147" s="198">
        <f t="shared" si="1094"/>
        <v>465</v>
      </c>
      <c r="DB147" s="198">
        <f t="shared" si="1095"/>
        <v>6739</v>
      </c>
      <c r="DC147" s="198">
        <f t="shared" si="1095"/>
        <v>232948</v>
      </c>
      <c r="DD147" s="198">
        <f t="shared" si="1096"/>
        <v>35</v>
      </c>
      <c r="DE147" s="198">
        <f t="shared" si="1097"/>
        <v>61</v>
      </c>
      <c r="DF147" s="198">
        <f t="shared" si="1098"/>
        <v>0</v>
      </c>
      <c r="DG147" s="198">
        <f t="shared" si="1098"/>
        <v>0</v>
      </c>
      <c r="DH147" s="198" t="str">
        <f t="shared" si="1099"/>
        <v>-</v>
      </c>
      <c r="DI147" s="198" t="str">
        <f t="shared" si="1100"/>
        <v>-</v>
      </c>
      <c r="DJ147" s="198">
        <f t="shared" si="1134"/>
        <v>0</v>
      </c>
      <c r="DK147" s="198">
        <f t="shared" si="1134"/>
        <v>38</v>
      </c>
      <c r="DL147" s="198">
        <f t="shared" si="1134"/>
        <v>878</v>
      </c>
      <c r="DM147" s="198">
        <f t="shared" si="1134"/>
        <v>587</v>
      </c>
      <c r="DN147" s="198">
        <f t="shared" si="1134"/>
        <v>50</v>
      </c>
      <c r="DO147" s="198">
        <f t="shared" si="1134"/>
        <v>1315</v>
      </c>
      <c r="DP147" s="198">
        <f t="shared" si="1134"/>
        <v>6596926</v>
      </c>
      <c r="DQ147" s="198">
        <f t="shared" si="1102"/>
        <v>7514</v>
      </c>
      <c r="DR147" s="198">
        <f t="shared" si="1103"/>
        <v>18142</v>
      </c>
      <c r="DS147" s="198">
        <f t="shared" si="1104"/>
        <v>4583434</v>
      </c>
      <c r="DT147" s="198">
        <f t="shared" si="1105"/>
        <v>7808</v>
      </c>
      <c r="DU147" s="198">
        <f t="shared" si="1106"/>
        <v>17242</v>
      </c>
      <c r="DV147" s="198">
        <f t="shared" si="1107"/>
        <v>422133</v>
      </c>
      <c r="DW147" s="198">
        <f t="shared" si="1108"/>
        <v>8443</v>
      </c>
      <c r="DX147" s="198">
        <f t="shared" si="1109"/>
        <v>22780</v>
      </c>
      <c r="DY147" s="198">
        <f t="shared" si="1110"/>
        <v>13807092</v>
      </c>
      <c r="DZ147" s="198">
        <f t="shared" si="1111"/>
        <v>10500</v>
      </c>
      <c r="EA147" s="198">
        <f t="shared" si="1112"/>
        <v>24609</v>
      </c>
      <c r="EB147" s="202"/>
      <c r="EC147" s="198">
        <f t="shared" si="1113"/>
        <v>1</v>
      </c>
      <c r="ED147" s="199">
        <f t="shared" si="1119"/>
        <v>2019</v>
      </c>
      <c r="EE147" s="200">
        <f t="shared" si="1120"/>
        <v>43466</v>
      </c>
      <c r="EF147" s="196">
        <f t="shared" si="1121"/>
        <v>31</v>
      </c>
      <c r="EG147" s="195"/>
      <c r="EH147" s="198">
        <f t="shared" si="1135"/>
        <v>68419</v>
      </c>
      <c r="EI147" s="198">
        <f t="shared" si="1135"/>
        <v>0</v>
      </c>
      <c r="EJ147" s="198">
        <f t="shared" si="1135"/>
        <v>547352</v>
      </c>
      <c r="EK147" s="198">
        <f t="shared" si="1135"/>
        <v>3557788</v>
      </c>
      <c r="EL147" s="198">
        <f t="shared" si="1135"/>
        <v>5987355</v>
      </c>
      <c r="EM147" s="198">
        <f t="shared" si="1135"/>
        <v>6050426</v>
      </c>
      <c r="EN147" s="198">
        <f t="shared" si="1135"/>
        <v>139044148</v>
      </c>
      <c r="EO147" s="198">
        <f t="shared" si="1135"/>
        <v>154071194</v>
      </c>
      <c r="EP147" s="198">
        <f t="shared" si="1135"/>
        <v>25730370</v>
      </c>
      <c r="EQ147" s="198">
        <f t="shared" si="1135"/>
        <v>0</v>
      </c>
      <c r="ER147" s="198">
        <f t="shared" si="1136"/>
        <v>0</v>
      </c>
      <c r="ES147" s="198">
        <f t="shared" si="1136"/>
        <v>0</v>
      </c>
      <c r="ET147" s="198">
        <f t="shared" si="1136"/>
        <v>0</v>
      </c>
      <c r="EU147" s="198">
        <f t="shared" si="1136"/>
        <v>0</v>
      </c>
      <c r="EV147" s="198">
        <f t="shared" si="1136"/>
        <v>0</v>
      </c>
      <c r="EW147" s="198">
        <f t="shared" si="1136"/>
        <v>0</v>
      </c>
      <c r="EX147" s="198">
        <f t="shared" si="1136"/>
        <v>0</v>
      </c>
      <c r="EY147" s="198">
        <f t="shared" si="1136"/>
        <v>0</v>
      </c>
      <c r="EZ147" s="198">
        <f t="shared" si="1136"/>
        <v>0</v>
      </c>
      <c r="FA147" s="198">
        <f t="shared" si="1136"/>
        <v>0</v>
      </c>
      <c r="FB147" s="198">
        <f t="shared" si="1137"/>
        <v>264120</v>
      </c>
      <c r="FC147" s="198">
        <f t="shared" si="1137"/>
        <v>411079</v>
      </c>
      <c r="FD147" s="198">
        <f t="shared" si="1137"/>
        <v>15928676</v>
      </c>
      <c r="FE147" s="198">
        <f t="shared" si="1137"/>
        <v>10121054</v>
      </c>
      <c r="FF147" s="198">
        <f t="shared" si="1137"/>
        <v>1139000</v>
      </c>
      <c r="FG147" s="198">
        <f t="shared" si="1137"/>
        <v>32360835</v>
      </c>
      <c r="FH147" s="191"/>
      <c r="FI147" s="256"/>
      <c r="FJ147" s="256"/>
      <c r="FK147" s="256"/>
      <c r="FL147" s="256"/>
      <c r="FM147" s="256"/>
    </row>
    <row r="148" spans="1:169" s="257" customFormat="1" x14ac:dyDescent="0.2">
      <c r="A148" s="263" t="str">
        <f t="shared" si="1117"/>
        <v>2018-19FEBRUARYY61</v>
      </c>
      <c r="B148" s="257" t="str">
        <f t="shared" si="1118"/>
        <v>2018-19</v>
      </c>
      <c r="C148" s="257" t="s">
        <v>771</v>
      </c>
      <c r="D148" s="264" t="str">
        <f t="shared" ref="D148:E148" si="1145">D147</f>
        <v>Y61</v>
      </c>
      <c r="E148" s="264" t="str">
        <f t="shared" si="1145"/>
        <v>East of England</v>
      </c>
      <c r="F148" s="264" t="str">
        <f t="shared" si="1039"/>
        <v>Y61</v>
      </c>
      <c r="H148" s="198">
        <f t="shared" si="1040"/>
        <v>98468</v>
      </c>
      <c r="I148" s="198">
        <f t="shared" si="1040"/>
        <v>63078</v>
      </c>
      <c r="J148" s="198">
        <f t="shared" si="1040"/>
        <v>239851</v>
      </c>
      <c r="K148" s="198">
        <f t="shared" si="1041"/>
        <v>4</v>
      </c>
      <c r="L148" s="198">
        <f t="shared" si="1042"/>
        <v>1</v>
      </c>
      <c r="M148" s="198">
        <f t="shared" si="1043"/>
        <v>0</v>
      </c>
      <c r="N148" s="198">
        <f t="shared" si="1044"/>
        <v>15</v>
      </c>
      <c r="O148" s="198">
        <f t="shared" si="1045"/>
        <v>63</v>
      </c>
      <c r="P148" s="198" t="s">
        <v>717</v>
      </c>
      <c r="Q148" s="198">
        <f t="shared" si="1131"/>
        <v>0</v>
      </c>
      <c r="R148" s="198">
        <f t="shared" si="1131"/>
        <v>0</v>
      </c>
      <c r="S148" s="198">
        <f t="shared" si="1131"/>
        <v>0</v>
      </c>
      <c r="T148" s="198">
        <f t="shared" si="1131"/>
        <v>68742</v>
      </c>
      <c r="U148" s="198">
        <f t="shared" si="1131"/>
        <v>6707</v>
      </c>
      <c r="V148" s="198">
        <f t="shared" si="1131"/>
        <v>4410</v>
      </c>
      <c r="W148" s="198">
        <f t="shared" si="1131"/>
        <v>40400</v>
      </c>
      <c r="X148" s="198">
        <f t="shared" si="1131"/>
        <v>11050</v>
      </c>
      <c r="Y148" s="198">
        <f t="shared" si="1131"/>
        <v>1798</v>
      </c>
      <c r="Z148" s="198">
        <f t="shared" si="1131"/>
        <v>3149252</v>
      </c>
      <c r="AA148" s="198">
        <f t="shared" si="1047"/>
        <v>470</v>
      </c>
      <c r="AB148" s="198">
        <f t="shared" si="1048"/>
        <v>855</v>
      </c>
      <c r="AC148" s="198">
        <f t="shared" si="1049"/>
        <v>3404172</v>
      </c>
      <c r="AD148" s="198">
        <f t="shared" si="1050"/>
        <v>772</v>
      </c>
      <c r="AE148" s="198">
        <f t="shared" si="1051"/>
        <v>1376</v>
      </c>
      <c r="AF148" s="198">
        <f t="shared" si="1052"/>
        <v>63098791</v>
      </c>
      <c r="AG148" s="198">
        <f t="shared" si="1053"/>
        <v>1562</v>
      </c>
      <c r="AH148" s="198">
        <f t="shared" si="1054"/>
        <v>3227</v>
      </c>
      <c r="AI148" s="198">
        <f t="shared" si="1055"/>
        <v>57643744</v>
      </c>
      <c r="AJ148" s="198">
        <f t="shared" si="1056"/>
        <v>5217</v>
      </c>
      <c r="AK148" s="198">
        <f t="shared" si="1057"/>
        <v>12681</v>
      </c>
      <c r="AL148" s="198">
        <f t="shared" si="1058"/>
        <v>8765062</v>
      </c>
      <c r="AM148" s="198">
        <f t="shared" si="1059"/>
        <v>4875</v>
      </c>
      <c r="AN148" s="198">
        <f t="shared" si="1060"/>
        <v>12327</v>
      </c>
      <c r="AO148" s="198">
        <f t="shared" si="1132"/>
        <v>4756</v>
      </c>
      <c r="AP148" s="198">
        <f t="shared" si="1132"/>
        <v>81</v>
      </c>
      <c r="AQ148" s="198">
        <f t="shared" si="1132"/>
        <v>3439</v>
      </c>
      <c r="AR148" s="198">
        <f t="shared" si="1132"/>
        <v>748</v>
      </c>
      <c r="AS148" s="198">
        <f t="shared" si="1132"/>
        <v>29</v>
      </c>
      <c r="AT148" s="198">
        <f t="shared" si="1132"/>
        <v>1207</v>
      </c>
      <c r="AU148" s="198">
        <f t="shared" si="1132"/>
        <v>1180</v>
      </c>
      <c r="AV148" s="198">
        <f t="shared" si="1132"/>
        <v>40023</v>
      </c>
      <c r="AW148" s="198">
        <f t="shared" si="1132"/>
        <v>1909</v>
      </c>
      <c r="AX148" s="198">
        <f t="shared" si="1132"/>
        <v>22054</v>
      </c>
      <c r="AY148" s="198">
        <f t="shared" si="1133"/>
        <v>63986</v>
      </c>
      <c r="AZ148" s="198">
        <f t="shared" si="1133"/>
        <v>15821</v>
      </c>
      <c r="BA148" s="198">
        <f t="shared" si="1133"/>
        <v>11163</v>
      </c>
      <c r="BB148" s="198">
        <f t="shared" si="1133"/>
        <v>10367</v>
      </c>
      <c r="BC148" s="198">
        <f t="shared" si="1133"/>
        <v>7468</v>
      </c>
      <c r="BD148" s="198">
        <f t="shared" si="1133"/>
        <v>63931</v>
      </c>
      <c r="BE148" s="198">
        <f t="shared" si="1133"/>
        <v>46106</v>
      </c>
      <c r="BF148" s="198">
        <f t="shared" si="1133"/>
        <v>21874</v>
      </c>
      <c r="BG148" s="198">
        <f t="shared" si="1133"/>
        <v>12037</v>
      </c>
      <c r="BH148" s="198">
        <f t="shared" si="1133"/>
        <v>3285</v>
      </c>
      <c r="BI148" s="198">
        <f t="shared" si="1133"/>
        <v>1961</v>
      </c>
      <c r="BJ148" s="198">
        <f t="shared" si="1133"/>
        <v>0</v>
      </c>
      <c r="BK148" s="198">
        <f t="shared" si="1133"/>
        <v>0</v>
      </c>
      <c r="BL148" s="198" t="str">
        <f t="shared" si="1063"/>
        <v>-</v>
      </c>
      <c r="BM148" s="198" t="str">
        <f t="shared" si="1064"/>
        <v>-</v>
      </c>
      <c r="BN148" s="198">
        <f t="shared" si="1065"/>
        <v>0</v>
      </c>
      <c r="BO148" s="198">
        <f t="shared" si="1065"/>
        <v>0</v>
      </c>
      <c r="BP148" s="198" t="str">
        <f t="shared" si="1066"/>
        <v>-</v>
      </c>
      <c r="BQ148" s="198" t="str">
        <f t="shared" si="1067"/>
        <v>-</v>
      </c>
      <c r="BR148" s="198">
        <f t="shared" si="1068"/>
        <v>0</v>
      </c>
      <c r="BS148" s="198">
        <f t="shared" si="1068"/>
        <v>0</v>
      </c>
      <c r="BT148" s="198" t="str">
        <f t="shared" si="1069"/>
        <v>-</v>
      </c>
      <c r="BU148" s="198" t="str">
        <f t="shared" si="1070"/>
        <v>-</v>
      </c>
      <c r="BV148" s="198">
        <f t="shared" si="1071"/>
        <v>0</v>
      </c>
      <c r="BW148" s="198">
        <f t="shared" si="1071"/>
        <v>0</v>
      </c>
      <c r="BX148" s="198" t="str">
        <f t="shared" si="1072"/>
        <v>-</v>
      </c>
      <c r="BY148" s="198" t="str">
        <f t="shared" si="1073"/>
        <v>-</v>
      </c>
      <c r="BZ148" s="198">
        <f t="shared" si="1074"/>
        <v>0</v>
      </c>
      <c r="CA148" s="198">
        <f t="shared" si="1074"/>
        <v>0</v>
      </c>
      <c r="CB148" s="198" t="str">
        <f t="shared" si="1075"/>
        <v>-</v>
      </c>
      <c r="CC148" s="198" t="str">
        <f t="shared" si="1076"/>
        <v>-</v>
      </c>
      <c r="CD148" s="198">
        <f t="shared" si="1077"/>
        <v>0</v>
      </c>
      <c r="CE148" s="198">
        <f t="shared" si="1077"/>
        <v>0</v>
      </c>
      <c r="CF148" s="198" t="str">
        <f t="shared" si="1078"/>
        <v>-</v>
      </c>
      <c r="CG148" s="198" t="str">
        <f t="shared" si="1079"/>
        <v>-</v>
      </c>
      <c r="CH148" s="198">
        <f t="shared" si="1080"/>
        <v>0</v>
      </c>
      <c r="CI148" s="198">
        <f t="shared" si="1080"/>
        <v>0</v>
      </c>
      <c r="CJ148" s="198" t="str">
        <f t="shared" si="1081"/>
        <v>-</v>
      </c>
      <c r="CK148" s="198" t="str">
        <f t="shared" si="1082"/>
        <v>-</v>
      </c>
      <c r="CL148" s="198">
        <f t="shared" si="1083"/>
        <v>0</v>
      </c>
      <c r="CM148" s="198">
        <f t="shared" si="1083"/>
        <v>0</v>
      </c>
      <c r="CN148" s="198" t="str">
        <f t="shared" si="1084"/>
        <v>-</v>
      </c>
      <c r="CO148" s="198" t="str">
        <f t="shared" si="1085"/>
        <v>-</v>
      </c>
      <c r="CP148" s="198">
        <f t="shared" si="1086"/>
        <v>0</v>
      </c>
      <c r="CQ148" s="198">
        <f t="shared" si="1086"/>
        <v>0</v>
      </c>
      <c r="CR148" s="198" t="str">
        <f t="shared" si="1087"/>
        <v>-</v>
      </c>
      <c r="CS148" s="198" t="str">
        <f t="shared" si="1088"/>
        <v>-</v>
      </c>
      <c r="CT148" s="198">
        <f t="shared" si="1089"/>
        <v>0</v>
      </c>
      <c r="CU148" s="198">
        <f t="shared" si="1089"/>
        <v>0</v>
      </c>
      <c r="CV148" s="198" t="str">
        <f t="shared" si="1090"/>
        <v>-</v>
      </c>
      <c r="CW148" s="198" t="str">
        <f t="shared" si="1091"/>
        <v>-</v>
      </c>
      <c r="CX148" s="198">
        <f t="shared" si="1092"/>
        <v>523</v>
      </c>
      <c r="CY148" s="198">
        <f t="shared" si="1092"/>
        <v>158516</v>
      </c>
      <c r="CZ148" s="198">
        <f t="shared" si="1093"/>
        <v>303</v>
      </c>
      <c r="DA148" s="198">
        <f t="shared" si="1094"/>
        <v>526</v>
      </c>
      <c r="DB148" s="198">
        <f t="shared" si="1095"/>
        <v>6339</v>
      </c>
      <c r="DC148" s="198">
        <f t="shared" si="1095"/>
        <v>228552</v>
      </c>
      <c r="DD148" s="198">
        <f t="shared" si="1096"/>
        <v>36</v>
      </c>
      <c r="DE148" s="198">
        <f t="shared" si="1097"/>
        <v>64</v>
      </c>
      <c r="DF148" s="198">
        <f t="shared" si="1098"/>
        <v>0</v>
      </c>
      <c r="DG148" s="198">
        <f t="shared" si="1098"/>
        <v>0</v>
      </c>
      <c r="DH148" s="198" t="str">
        <f t="shared" si="1099"/>
        <v>-</v>
      </c>
      <c r="DI148" s="198" t="str">
        <f t="shared" si="1100"/>
        <v>-</v>
      </c>
      <c r="DJ148" s="198">
        <f t="shared" si="1134"/>
        <v>0</v>
      </c>
      <c r="DK148" s="198">
        <f t="shared" si="1134"/>
        <v>50</v>
      </c>
      <c r="DL148" s="198">
        <f t="shared" si="1134"/>
        <v>719</v>
      </c>
      <c r="DM148" s="198">
        <f t="shared" si="1134"/>
        <v>492</v>
      </c>
      <c r="DN148" s="198">
        <f t="shared" si="1134"/>
        <v>31</v>
      </c>
      <c r="DO148" s="198">
        <f t="shared" si="1134"/>
        <v>1219</v>
      </c>
      <c r="DP148" s="198">
        <f t="shared" si="1134"/>
        <v>6032814</v>
      </c>
      <c r="DQ148" s="198">
        <f t="shared" si="1102"/>
        <v>8391</v>
      </c>
      <c r="DR148" s="198">
        <f t="shared" si="1103"/>
        <v>20902</v>
      </c>
      <c r="DS148" s="198">
        <f t="shared" si="1104"/>
        <v>4309445</v>
      </c>
      <c r="DT148" s="198">
        <f t="shared" si="1105"/>
        <v>8759</v>
      </c>
      <c r="DU148" s="198">
        <f t="shared" si="1106"/>
        <v>20689</v>
      </c>
      <c r="DV148" s="198">
        <f t="shared" si="1107"/>
        <v>369937</v>
      </c>
      <c r="DW148" s="198">
        <f t="shared" si="1108"/>
        <v>11933</v>
      </c>
      <c r="DX148" s="198">
        <f t="shared" si="1109"/>
        <v>21604</v>
      </c>
      <c r="DY148" s="198">
        <f t="shared" si="1110"/>
        <v>13546282</v>
      </c>
      <c r="DZ148" s="198">
        <f t="shared" si="1111"/>
        <v>11113</v>
      </c>
      <c r="EA148" s="198">
        <f t="shared" si="1112"/>
        <v>27989</v>
      </c>
      <c r="EB148" s="202"/>
      <c r="EC148" s="198">
        <f t="shared" si="1113"/>
        <v>2</v>
      </c>
      <c r="ED148" s="199">
        <f t="shared" si="1119"/>
        <v>2019</v>
      </c>
      <c r="EE148" s="200">
        <f t="shared" si="1120"/>
        <v>43497</v>
      </c>
      <c r="EF148" s="196">
        <f t="shared" si="1121"/>
        <v>28</v>
      </c>
      <c r="EG148" s="195"/>
      <c r="EH148" s="198">
        <f t="shared" si="1135"/>
        <v>63078</v>
      </c>
      <c r="EI148" s="198">
        <f t="shared" si="1135"/>
        <v>0</v>
      </c>
      <c r="EJ148" s="198">
        <f t="shared" si="1135"/>
        <v>946170</v>
      </c>
      <c r="EK148" s="198">
        <f t="shared" si="1135"/>
        <v>3973914</v>
      </c>
      <c r="EL148" s="198">
        <f t="shared" si="1135"/>
        <v>5734485</v>
      </c>
      <c r="EM148" s="198">
        <f t="shared" si="1135"/>
        <v>6068160</v>
      </c>
      <c r="EN148" s="198">
        <f t="shared" si="1135"/>
        <v>130370800</v>
      </c>
      <c r="EO148" s="198">
        <f t="shared" si="1135"/>
        <v>140125050</v>
      </c>
      <c r="EP148" s="198">
        <f t="shared" si="1135"/>
        <v>22163946</v>
      </c>
      <c r="EQ148" s="198">
        <f t="shared" si="1135"/>
        <v>0</v>
      </c>
      <c r="ER148" s="198">
        <f t="shared" si="1136"/>
        <v>0</v>
      </c>
      <c r="ES148" s="198">
        <f t="shared" si="1136"/>
        <v>0</v>
      </c>
      <c r="ET148" s="198">
        <f t="shared" si="1136"/>
        <v>0</v>
      </c>
      <c r="EU148" s="198">
        <f t="shared" si="1136"/>
        <v>0</v>
      </c>
      <c r="EV148" s="198">
        <f t="shared" si="1136"/>
        <v>0</v>
      </c>
      <c r="EW148" s="198">
        <f t="shared" si="1136"/>
        <v>0</v>
      </c>
      <c r="EX148" s="198">
        <f t="shared" si="1136"/>
        <v>0</v>
      </c>
      <c r="EY148" s="198">
        <f t="shared" si="1136"/>
        <v>0</v>
      </c>
      <c r="EZ148" s="198">
        <f t="shared" si="1136"/>
        <v>0</v>
      </c>
      <c r="FA148" s="198">
        <f t="shared" si="1136"/>
        <v>0</v>
      </c>
      <c r="FB148" s="198">
        <f t="shared" si="1137"/>
        <v>275098</v>
      </c>
      <c r="FC148" s="198">
        <f t="shared" si="1137"/>
        <v>405696</v>
      </c>
      <c r="FD148" s="198">
        <f t="shared" si="1137"/>
        <v>15028538</v>
      </c>
      <c r="FE148" s="198">
        <f t="shared" si="1137"/>
        <v>10178988</v>
      </c>
      <c r="FF148" s="198">
        <f t="shared" si="1137"/>
        <v>669724</v>
      </c>
      <c r="FG148" s="198">
        <f t="shared" si="1137"/>
        <v>34118591</v>
      </c>
      <c r="FH148" s="191"/>
      <c r="FI148" s="256"/>
      <c r="FJ148" s="256"/>
      <c r="FK148" s="256"/>
      <c r="FL148" s="256"/>
      <c r="FM148" s="256"/>
    </row>
    <row r="149" spans="1:169" s="257" customFormat="1" x14ac:dyDescent="0.2">
      <c r="A149" s="263" t="str">
        <f t="shared" si="1117"/>
        <v>2018-19MARCHY61</v>
      </c>
      <c r="B149" s="257" t="str">
        <f t="shared" si="1118"/>
        <v>2018-19</v>
      </c>
      <c r="C149" s="257" t="s">
        <v>772</v>
      </c>
      <c r="D149" s="264" t="str">
        <f t="shared" ref="D149:E159" si="1146">D148</f>
        <v>Y61</v>
      </c>
      <c r="E149" s="264" t="str">
        <f t="shared" si="1146"/>
        <v>East of England</v>
      </c>
      <c r="F149" s="264" t="str">
        <f t="shared" si="1039"/>
        <v>Y61</v>
      </c>
      <c r="H149" s="198">
        <f t="shared" si="1040"/>
        <v>106416</v>
      </c>
      <c r="I149" s="198">
        <f t="shared" si="1040"/>
        <v>68855</v>
      </c>
      <c r="J149" s="198">
        <f t="shared" si="1040"/>
        <v>230032</v>
      </c>
      <c r="K149" s="198">
        <f t="shared" si="1041"/>
        <v>3</v>
      </c>
      <c r="L149" s="198">
        <f t="shared" si="1042"/>
        <v>1</v>
      </c>
      <c r="M149" s="198">
        <f t="shared" si="1043"/>
        <v>0</v>
      </c>
      <c r="N149" s="198">
        <f t="shared" si="1044"/>
        <v>10</v>
      </c>
      <c r="O149" s="198">
        <f t="shared" si="1045"/>
        <v>55</v>
      </c>
      <c r="P149" s="198" t="s">
        <v>717</v>
      </c>
      <c r="Q149" s="198">
        <f t="shared" si="1131"/>
        <v>0</v>
      </c>
      <c r="R149" s="198">
        <f t="shared" si="1131"/>
        <v>0</v>
      </c>
      <c r="S149" s="198">
        <f t="shared" si="1131"/>
        <v>0</v>
      </c>
      <c r="T149" s="198">
        <f t="shared" si="1131"/>
        <v>74563</v>
      </c>
      <c r="U149" s="198">
        <f t="shared" si="1131"/>
        <v>7197</v>
      </c>
      <c r="V149" s="198">
        <f t="shared" si="1131"/>
        <v>4715</v>
      </c>
      <c r="W149" s="198">
        <f t="shared" si="1131"/>
        <v>43269</v>
      </c>
      <c r="X149" s="198">
        <f t="shared" si="1131"/>
        <v>12365</v>
      </c>
      <c r="Y149" s="198">
        <f t="shared" si="1131"/>
        <v>2046</v>
      </c>
      <c r="Z149" s="198">
        <f t="shared" si="1131"/>
        <v>3276840</v>
      </c>
      <c r="AA149" s="198">
        <f t="shared" si="1047"/>
        <v>455</v>
      </c>
      <c r="AB149" s="198">
        <f t="shared" si="1048"/>
        <v>820</v>
      </c>
      <c r="AC149" s="198">
        <f t="shared" si="1049"/>
        <v>3538361</v>
      </c>
      <c r="AD149" s="198">
        <f t="shared" si="1050"/>
        <v>750</v>
      </c>
      <c r="AE149" s="198">
        <f t="shared" si="1051"/>
        <v>1342</v>
      </c>
      <c r="AF149" s="198">
        <f t="shared" si="1052"/>
        <v>65467887</v>
      </c>
      <c r="AG149" s="198">
        <f t="shared" si="1053"/>
        <v>1513</v>
      </c>
      <c r="AH149" s="198">
        <f t="shared" si="1054"/>
        <v>3098</v>
      </c>
      <c r="AI149" s="198">
        <f t="shared" si="1055"/>
        <v>59824948</v>
      </c>
      <c r="AJ149" s="198">
        <f t="shared" si="1056"/>
        <v>4838</v>
      </c>
      <c r="AK149" s="198">
        <f t="shared" si="1057"/>
        <v>12079</v>
      </c>
      <c r="AL149" s="198">
        <f t="shared" si="1058"/>
        <v>9871443</v>
      </c>
      <c r="AM149" s="198">
        <f t="shared" si="1059"/>
        <v>4825</v>
      </c>
      <c r="AN149" s="198">
        <f t="shared" si="1060"/>
        <v>12498</v>
      </c>
      <c r="AO149" s="198">
        <f t="shared" si="1132"/>
        <v>5245</v>
      </c>
      <c r="AP149" s="198">
        <f t="shared" si="1132"/>
        <v>91</v>
      </c>
      <c r="AQ149" s="198">
        <f t="shared" si="1132"/>
        <v>3559</v>
      </c>
      <c r="AR149" s="198">
        <f t="shared" si="1132"/>
        <v>827</v>
      </c>
      <c r="AS149" s="198">
        <f t="shared" si="1132"/>
        <v>36</v>
      </c>
      <c r="AT149" s="198">
        <f t="shared" si="1132"/>
        <v>1559</v>
      </c>
      <c r="AU149" s="198">
        <f t="shared" si="1132"/>
        <v>1544</v>
      </c>
      <c r="AV149" s="198">
        <f t="shared" si="1132"/>
        <v>43619</v>
      </c>
      <c r="AW149" s="198">
        <f t="shared" si="1132"/>
        <v>2216</v>
      </c>
      <c r="AX149" s="198">
        <f t="shared" si="1132"/>
        <v>23483</v>
      </c>
      <c r="AY149" s="198">
        <f t="shared" si="1133"/>
        <v>69318</v>
      </c>
      <c r="AZ149" s="198">
        <f t="shared" si="1133"/>
        <v>16668</v>
      </c>
      <c r="BA149" s="198">
        <f t="shared" si="1133"/>
        <v>11997</v>
      </c>
      <c r="BB149" s="198">
        <f t="shared" si="1133"/>
        <v>10886</v>
      </c>
      <c r="BC149" s="198">
        <f t="shared" si="1133"/>
        <v>7956</v>
      </c>
      <c r="BD149" s="198">
        <f t="shared" si="1133"/>
        <v>67519</v>
      </c>
      <c r="BE149" s="198">
        <f t="shared" si="1133"/>
        <v>49215</v>
      </c>
      <c r="BF149" s="198">
        <f t="shared" si="1133"/>
        <v>23741</v>
      </c>
      <c r="BG149" s="198">
        <f t="shared" si="1133"/>
        <v>13475</v>
      </c>
      <c r="BH149" s="198">
        <f t="shared" si="1133"/>
        <v>3803</v>
      </c>
      <c r="BI149" s="198">
        <f t="shared" si="1133"/>
        <v>2224</v>
      </c>
      <c r="BJ149" s="198">
        <f t="shared" si="1133"/>
        <v>0</v>
      </c>
      <c r="BK149" s="198">
        <f t="shared" si="1133"/>
        <v>0</v>
      </c>
      <c r="BL149" s="198" t="str">
        <f t="shared" si="1063"/>
        <v>-</v>
      </c>
      <c r="BM149" s="198" t="str">
        <f t="shared" si="1064"/>
        <v>-</v>
      </c>
      <c r="BN149" s="198">
        <f t="shared" si="1065"/>
        <v>0</v>
      </c>
      <c r="BO149" s="198">
        <f t="shared" si="1065"/>
        <v>0</v>
      </c>
      <c r="BP149" s="198" t="str">
        <f t="shared" si="1066"/>
        <v>-</v>
      </c>
      <c r="BQ149" s="198" t="str">
        <f t="shared" si="1067"/>
        <v>-</v>
      </c>
      <c r="BR149" s="198">
        <f t="shared" si="1068"/>
        <v>0</v>
      </c>
      <c r="BS149" s="198">
        <f t="shared" si="1068"/>
        <v>0</v>
      </c>
      <c r="BT149" s="198" t="str">
        <f t="shared" si="1069"/>
        <v>-</v>
      </c>
      <c r="BU149" s="198" t="str">
        <f t="shared" si="1070"/>
        <v>-</v>
      </c>
      <c r="BV149" s="198">
        <f t="shared" si="1071"/>
        <v>0</v>
      </c>
      <c r="BW149" s="198">
        <f t="shared" si="1071"/>
        <v>0</v>
      </c>
      <c r="BX149" s="198" t="str">
        <f t="shared" si="1072"/>
        <v>-</v>
      </c>
      <c r="BY149" s="198" t="str">
        <f t="shared" si="1073"/>
        <v>-</v>
      </c>
      <c r="BZ149" s="198">
        <f t="shared" si="1074"/>
        <v>0</v>
      </c>
      <c r="CA149" s="198">
        <f t="shared" si="1074"/>
        <v>0</v>
      </c>
      <c r="CB149" s="198" t="str">
        <f t="shared" si="1075"/>
        <v>-</v>
      </c>
      <c r="CC149" s="198" t="str">
        <f t="shared" si="1076"/>
        <v>-</v>
      </c>
      <c r="CD149" s="198">
        <f t="shared" si="1077"/>
        <v>0</v>
      </c>
      <c r="CE149" s="198">
        <f t="shared" si="1077"/>
        <v>0</v>
      </c>
      <c r="CF149" s="198" t="str">
        <f t="shared" si="1078"/>
        <v>-</v>
      </c>
      <c r="CG149" s="198" t="str">
        <f t="shared" si="1079"/>
        <v>-</v>
      </c>
      <c r="CH149" s="198">
        <f t="shared" si="1080"/>
        <v>0</v>
      </c>
      <c r="CI149" s="198">
        <f t="shared" si="1080"/>
        <v>0</v>
      </c>
      <c r="CJ149" s="198" t="str">
        <f t="shared" si="1081"/>
        <v>-</v>
      </c>
      <c r="CK149" s="198" t="str">
        <f t="shared" si="1082"/>
        <v>-</v>
      </c>
      <c r="CL149" s="198">
        <f t="shared" si="1083"/>
        <v>0</v>
      </c>
      <c r="CM149" s="198">
        <f t="shared" si="1083"/>
        <v>0</v>
      </c>
      <c r="CN149" s="198" t="str">
        <f t="shared" si="1084"/>
        <v>-</v>
      </c>
      <c r="CO149" s="198" t="str">
        <f t="shared" si="1085"/>
        <v>-</v>
      </c>
      <c r="CP149" s="198">
        <f t="shared" si="1086"/>
        <v>0</v>
      </c>
      <c r="CQ149" s="198">
        <f t="shared" si="1086"/>
        <v>0</v>
      </c>
      <c r="CR149" s="198" t="str">
        <f t="shared" si="1087"/>
        <v>-</v>
      </c>
      <c r="CS149" s="198" t="str">
        <f t="shared" si="1088"/>
        <v>-</v>
      </c>
      <c r="CT149" s="198">
        <f t="shared" si="1089"/>
        <v>0</v>
      </c>
      <c r="CU149" s="198">
        <f t="shared" si="1089"/>
        <v>0</v>
      </c>
      <c r="CV149" s="198" t="str">
        <f t="shared" si="1090"/>
        <v>-</v>
      </c>
      <c r="CW149" s="198" t="str">
        <f t="shared" si="1091"/>
        <v>-</v>
      </c>
      <c r="CX149" s="198">
        <f t="shared" si="1092"/>
        <v>542</v>
      </c>
      <c r="CY149" s="198">
        <f t="shared" si="1092"/>
        <v>146825</v>
      </c>
      <c r="CZ149" s="198">
        <f t="shared" si="1093"/>
        <v>271</v>
      </c>
      <c r="DA149" s="198">
        <f t="shared" si="1094"/>
        <v>461</v>
      </c>
      <c r="DB149" s="198">
        <f t="shared" si="1095"/>
        <v>6808</v>
      </c>
      <c r="DC149" s="198">
        <f t="shared" si="1095"/>
        <v>237108</v>
      </c>
      <c r="DD149" s="198">
        <f t="shared" si="1096"/>
        <v>35</v>
      </c>
      <c r="DE149" s="198">
        <f t="shared" si="1097"/>
        <v>61</v>
      </c>
      <c r="DF149" s="198">
        <f t="shared" si="1098"/>
        <v>0</v>
      </c>
      <c r="DG149" s="198">
        <f t="shared" si="1098"/>
        <v>0</v>
      </c>
      <c r="DH149" s="198" t="str">
        <f t="shared" si="1099"/>
        <v>-</v>
      </c>
      <c r="DI149" s="198" t="str">
        <f t="shared" si="1100"/>
        <v>-</v>
      </c>
      <c r="DJ149" s="198">
        <f t="shared" si="1134"/>
        <v>0</v>
      </c>
      <c r="DK149" s="198">
        <f t="shared" si="1134"/>
        <v>36</v>
      </c>
      <c r="DL149" s="198">
        <f t="shared" si="1134"/>
        <v>881</v>
      </c>
      <c r="DM149" s="198">
        <f t="shared" si="1134"/>
        <v>483</v>
      </c>
      <c r="DN149" s="198">
        <f t="shared" si="1134"/>
        <v>32</v>
      </c>
      <c r="DO149" s="198">
        <f t="shared" si="1134"/>
        <v>1275</v>
      </c>
      <c r="DP149" s="198">
        <f t="shared" si="1134"/>
        <v>6723588</v>
      </c>
      <c r="DQ149" s="198">
        <f t="shared" si="1102"/>
        <v>7632</v>
      </c>
      <c r="DR149" s="198">
        <f t="shared" si="1103"/>
        <v>17409</v>
      </c>
      <c r="DS149" s="198">
        <f t="shared" si="1104"/>
        <v>3806157</v>
      </c>
      <c r="DT149" s="198">
        <f t="shared" si="1105"/>
        <v>7880</v>
      </c>
      <c r="DU149" s="198">
        <f t="shared" si="1106"/>
        <v>17962</v>
      </c>
      <c r="DV149" s="198">
        <f t="shared" si="1107"/>
        <v>332972</v>
      </c>
      <c r="DW149" s="198">
        <f t="shared" si="1108"/>
        <v>10405</v>
      </c>
      <c r="DX149" s="198">
        <f t="shared" si="1109"/>
        <v>24925</v>
      </c>
      <c r="DY149" s="198">
        <f t="shared" si="1110"/>
        <v>12497797</v>
      </c>
      <c r="DZ149" s="198">
        <f t="shared" si="1111"/>
        <v>9802</v>
      </c>
      <c r="EA149" s="198">
        <f t="shared" si="1112"/>
        <v>23114</v>
      </c>
      <c r="EB149" s="202"/>
      <c r="EC149" s="198">
        <f t="shared" si="1113"/>
        <v>3</v>
      </c>
      <c r="ED149" s="199">
        <f t="shared" si="1119"/>
        <v>2019</v>
      </c>
      <c r="EE149" s="200">
        <f t="shared" si="1120"/>
        <v>43525</v>
      </c>
      <c r="EF149" s="196">
        <f t="shared" si="1121"/>
        <v>31</v>
      </c>
      <c r="EG149" s="195"/>
      <c r="EH149" s="198">
        <f t="shared" si="1135"/>
        <v>68855</v>
      </c>
      <c r="EI149" s="198">
        <f t="shared" si="1135"/>
        <v>0</v>
      </c>
      <c r="EJ149" s="198">
        <f t="shared" si="1135"/>
        <v>688550</v>
      </c>
      <c r="EK149" s="198">
        <f t="shared" si="1135"/>
        <v>3787025</v>
      </c>
      <c r="EL149" s="198">
        <f t="shared" si="1135"/>
        <v>5901540</v>
      </c>
      <c r="EM149" s="198">
        <f t="shared" si="1135"/>
        <v>6327530</v>
      </c>
      <c r="EN149" s="198">
        <f t="shared" si="1135"/>
        <v>134047362</v>
      </c>
      <c r="EO149" s="198">
        <f t="shared" si="1135"/>
        <v>149356835</v>
      </c>
      <c r="EP149" s="198">
        <f t="shared" si="1135"/>
        <v>25570908</v>
      </c>
      <c r="EQ149" s="198">
        <f t="shared" si="1135"/>
        <v>0</v>
      </c>
      <c r="ER149" s="198">
        <f t="shared" si="1136"/>
        <v>0</v>
      </c>
      <c r="ES149" s="198">
        <f t="shared" si="1136"/>
        <v>0</v>
      </c>
      <c r="ET149" s="198">
        <f t="shared" si="1136"/>
        <v>0</v>
      </c>
      <c r="EU149" s="198">
        <f t="shared" si="1136"/>
        <v>0</v>
      </c>
      <c r="EV149" s="198">
        <f t="shared" si="1136"/>
        <v>0</v>
      </c>
      <c r="EW149" s="198">
        <f t="shared" si="1136"/>
        <v>0</v>
      </c>
      <c r="EX149" s="198">
        <f t="shared" si="1136"/>
        <v>0</v>
      </c>
      <c r="EY149" s="198">
        <f t="shared" si="1136"/>
        <v>0</v>
      </c>
      <c r="EZ149" s="198">
        <f t="shared" si="1136"/>
        <v>0</v>
      </c>
      <c r="FA149" s="198">
        <f t="shared" si="1136"/>
        <v>0</v>
      </c>
      <c r="FB149" s="198">
        <f t="shared" si="1137"/>
        <v>249862</v>
      </c>
      <c r="FC149" s="198">
        <f t="shared" si="1137"/>
        <v>415288</v>
      </c>
      <c r="FD149" s="198">
        <f t="shared" si="1137"/>
        <v>15337329</v>
      </c>
      <c r="FE149" s="198">
        <f t="shared" si="1137"/>
        <v>8675646</v>
      </c>
      <c r="FF149" s="198">
        <f t="shared" si="1137"/>
        <v>797600</v>
      </c>
      <c r="FG149" s="198">
        <f t="shared" si="1137"/>
        <v>29470350</v>
      </c>
      <c r="FH149" s="191"/>
      <c r="FI149" s="256"/>
      <c r="FJ149" s="256"/>
      <c r="FK149" s="256"/>
      <c r="FL149" s="256"/>
      <c r="FM149" s="256"/>
    </row>
    <row r="150" spans="1:169" s="257" customFormat="1" x14ac:dyDescent="0.2">
      <c r="A150" s="263" t="str">
        <f t="shared" ref="A150" si="1147">B150&amp;C150&amp;D150</f>
        <v>2019-20APRILY61</v>
      </c>
      <c r="B150" s="257" t="str">
        <f t="shared" si="1118"/>
        <v>2019-20</v>
      </c>
      <c r="C150" s="257" t="s">
        <v>774</v>
      </c>
      <c r="D150" s="264" t="str">
        <f t="shared" si="1146"/>
        <v>Y61</v>
      </c>
      <c r="E150" s="264" t="str">
        <f t="shared" si="1146"/>
        <v>East of England</v>
      </c>
      <c r="F150" s="264" t="str">
        <f t="shared" ref="F150" si="1148">D150</f>
        <v>Y61</v>
      </c>
      <c r="H150" s="198">
        <f t="shared" si="1040"/>
        <v>104242</v>
      </c>
      <c r="I150" s="198">
        <f t="shared" si="1040"/>
        <v>67493</v>
      </c>
      <c r="J150" s="198">
        <f t="shared" si="1040"/>
        <v>323463</v>
      </c>
      <c r="K150" s="198">
        <f t="shared" si="1041"/>
        <v>5</v>
      </c>
      <c r="L150" s="198">
        <f t="shared" si="1042"/>
        <v>1</v>
      </c>
      <c r="M150" s="198">
        <f t="shared" si="1043"/>
        <v>6</v>
      </c>
      <c r="N150" s="198">
        <f t="shared" si="1044"/>
        <v>24</v>
      </c>
      <c r="O150" s="198">
        <f t="shared" si="1045"/>
        <v>77</v>
      </c>
      <c r="P150" s="198" t="s">
        <v>717</v>
      </c>
      <c r="Q150" s="198">
        <f t="shared" ref="Q150:Z159" si="1149">SUMIFS(Q$255:Q$1524,$B$255:$B$1524,$B150,$C$255:$C$1524,$C150,$D$255:$D$1524,$D150)</f>
        <v>0</v>
      </c>
      <c r="R150" s="198">
        <f t="shared" si="1149"/>
        <v>0</v>
      </c>
      <c r="S150" s="198">
        <f t="shared" si="1149"/>
        <v>0</v>
      </c>
      <c r="T150" s="198">
        <f t="shared" si="1149"/>
        <v>71027</v>
      </c>
      <c r="U150" s="198">
        <f t="shared" si="1149"/>
        <v>6975</v>
      </c>
      <c r="V150" s="198">
        <f t="shared" si="1149"/>
        <v>4559</v>
      </c>
      <c r="W150" s="198">
        <f t="shared" si="1149"/>
        <v>42070</v>
      </c>
      <c r="X150" s="198">
        <f t="shared" si="1149"/>
        <v>11322</v>
      </c>
      <c r="Y150" s="198">
        <f t="shared" si="1149"/>
        <v>1899</v>
      </c>
      <c r="Z150" s="198">
        <f t="shared" si="1149"/>
        <v>3291725</v>
      </c>
      <c r="AA150" s="198">
        <f t="shared" si="1047"/>
        <v>472</v>
      </c>
      <c r="AB150" s="198">
        <f t="shared" si="1048"/>
        <v>848</v>
      </c>
      <c r="AC150" s="198">
        <f t="shared" si="1049"/>
        <v>3380091</v>
      </c>
      <c r="AD150" s="198">
        <f t="shared" si="1050"/>
        <v>741</v>
      </c>
      <c r="AE150" s="198">
        <f t="shared" si="1051"/>
        <v>1317</v>
      </c>
      <c r="AF150" s="198">
        <f t="shared" si="1052"/>
        <v>67772303</v>
      </c>
      <c r="AG150" s="198">
        <f t="shared" si="1053"/>
        <v>1611</v>
      </c>
      <c r="AH150" s="198">
        <f t="shared" si="1054"/>
        <v>3323</v>
      </c>
      <c r="AI150" s="198">
        <f t="shared" si="1055"/>
        <v>63413592</v>
      </c>
      <c r="AJ150" s="198">
        <f t="shared" si="1056"/>
        <v>5601</v>
      </c>
      <c r="AK150" s="198">
        <f t="shared" si="1057"/>
        <v>14654</v>
      </c>
      <c r="AL150" s="198">
        <f t="shared" si="1058"/>
        <v>10560807</v>
      </c>
      <c r="AM150" s="198">
        <f t="shared" si="1059"/>
        <v>5561</v>
      </c>
      <c r="AN150" s="198">
        <f t="shared" si="1060"/>
        <v>15050</v>
      </c>
      <c r="AO150" s="198">
        <f t="shared" ref="AO150:AX159" si="1150">SUMIFS(AO$255:AO$1524,$B$255:$B$1524,$B150,$C$255:$C$1524,$C150,$D$255:$D$1524,$D150)</f>
        <v>4573</v>
      </c>
      <c r="AP150" s="198">
        <f t="shared" si="1150"/>
        <v>74</v>
      </c>
      <c r="AQ150" s="198">
        <f t="shared" si="1150"/>
        <v>3147</v>
      </c>
      <c r="AR150" s="198">
        <f t="shared" si="1150"/>
        <v>711</v>
      </c>
      <c r="AS150" s="198">
        <f t="shared" si="1150"/>
        <v>33</v>
      </c>
      <c r="AT150" s="198">
        <f t="shared" si="1150"/>
        <v>1319</v>
      </c>
      <c r="AU150" s="198">
        <f t="shared" si="1150"/>
        <v>1205</v>
      </c>
      <c r="AV150" s="198">
        <f t="shared" si="1150"/>
        <v>41798</v>
      </c>
      <c r="AW150" s="198">
        <f t="shared" si="1150"/>
        <v>2006</v>
      </c>
      <c r="AX150" s="198">
        <f t="shared" si="1150"/>
        <v>22650</v>
      </c>
      <c r="AY150" s="198">
        <f t="shared" ref="AY150:BK159" si="1151">SUMIFS(AY$255:AY$1524,$B$255:$B$1524,$B150,$C$255:$C$1524,$C150,$D$255:$D$1524,$D150)</f>
        <v>66454</v>
      </c>
      <c r="AZ150" s="198">
        <f t="shared" si="1151"/>
        <v>16282</v>
      </c>
      <c r="BA150" s="198">
        <f t="shared" si="1151"/>
        <v>11650</v>
      </c>
      <c r="BB150" s="198">
        <f t="shared" si="1151"/>
        <v>10487</v>
      </c>
      <c r="BC150" s="198">
        <f t="shared" si="1151"/>
        <v>7654</v>
      </c>
      <c r="BD150" s="198">
        <f t="shared" si="1151"/>
        <v>65838</v>
      </c>
      <c r="BE150" s="198">
        <f t="shared" si="1151"/>
        <v>47597</v>
      </c>
      <c r="BF150" s="198">
        <f t="shared" si="1151"/>
        <v>21976</v>
      </c>
      <c r="BG150" s="198">
        <f t="shared" si="1151"/>
        <v>12344</v>
      </c>
      <c r="BH150" s="198">
        <f t="shared" si="1151"/>
        <v>3449</v>
      </c>
      <c r="BI150" s="198">
        <f t="shared" si="1151"/>
        <v>2035</v>
      </c>
      <c r="BJ150" s="198">
        <f t="shared" si="1151"/>
        <v>0</v>
      </c>
      <c r="BK150" s="198">
        <f t="shared" si="1151"/>
        <v>0</v>
      </c>
      <c r="BL150" s="198" t="str">
        <f t="shared" si="1063"/>
        <v>-</v>
      </c>
      <c r="BM150" s="198" t="str">
        <f t="shared" si="1064"/>
        <v>-</v>
      </c>
      <c r="BN150" s="198">
        <f t="shared" si="1065"/>
        <v>0</v>
      </c>
      <c r="BO150" s="198">
        <f t="shared" si="1065"/>
        <v>0</v>
      </c>
      <c r="BP150" s="198" t="str">
        <f t="shared" si="1066"/>
        <v>-</v>
      </c>
      <c r="BQ150" s="198" t="str">
        <f t="shared" si="1067"/>
        <v>-</v>
      </c>
      <c r="BR150" s="198">
        <f t="shared" si="1068"/>
        <v>0</v>
      </c>
      <c r="BS150" s="198">
        <f t="shared" si="1068"/>
        <v>0</v>
      </c>
      <c r="BT150" s="198" t="str">
        <f t="shared" si="1069"/>
        <v>-</v>
      </c>
      <c r="BU150" s="198" t="str">
        <f t="shared" si="1070"/>
        <v>-</v>
      </c>
      <c r="BV150" s="198">
        <f t="shared" si="1071"/>
        <v>0</v>
      </c>
      <c r="BW150" s="198">
        <f t="shared" si="1071"/>
        <v>0</v>
      </c>
      <c r="BX150" s="198" t="str">
        <f t="shared" si="1072"/>
        <v>-</v>
      </c>
      <c r="BY150" s="198" t="str">
        <f t="shared" si="1073"/>
        <v>-</v>
      </c>
      <c r="BZ150" s="198">
        <f t="shared" si="1074"/>
        <v>0</v>
      </c>
      <c r="CA150" s="198">
        <f t="shared" si="1074"/>
        <v>0</v>
      </c>
      <c r="CB150" s="198" t="str">
        <f t="shared" si="1075"/>
        <v>-</v>
      </c>
      <c r="CC150" s="198" t="str">
        <f t="shared" si="1076"/>
        <v>-</v>
      </c>
      <c r="CD150" s="198">
        <f t="shared" si="1077"/>
        <v>0</v>
      </c>
      <c r="CE150" s="198">
        <f t="shared" si="1077"/>
        <v>0</v>
      </c>
      <c r="CF150" s="198" t="str">
        <f t="shared" si="1078"/>
        <v>-</v>
      </c>
      <c r="CG150" s="198" t="str">
        <f t="shared" si="1079"/>
        <v>-</v>
      </c>
      <c r="CH150" s="198">
        <f t="shared" si="1080"/>
        <v>0</v>
      </c>
      <c r="CI150" s="198">
        <f t="shared" si="1080"/>
        <v>0</v>
      </c>
      <c r="CJ150" s="198" t="str">
        <f t="shared" si="1081"/>
        <v>-</v>
      </c>
      <c r="CK150" s="198" t="str">
        <f t="shared" si="1082"/>
        <v>-</v>
      </c>
      <c r="CL150" s="198">
        <f t="shared" si="1083"/>
        <v>0</v>
      </c>
      <c r="CM150" s="198">
        <f t="shared" si="1083"/>
        <v>0</v>
      </c>
      <c r="CN150" s="198" t="str">
        <f t="shared" si="1084"/>
        <v>-</v>
      </c>
      <c r="CO150" s="198" t="str">
        <f t="shared" si="1085"/>
        <v>-</v>
      </c>
      <c r="CP150" s="198">
        <f t="shared" si="1086"/>
        <v>0</v>
      </c>
      <c r="CQ150" s="198">
        <f t="shared" si="1086"/>
        <v>0</v>
      </c>
      <c r="CR150" s="198" t="str">
        <f t="shared" si="1087"/>
        <v>-</v>
      </c>
      <c r="CS150" s="198" t="str">
        <f t="shared" si="1088"/>
        <v>-</v>
      </c>
      <c r="CT150" s="198">
        <f t="shared" si="1089"/>
        <v>0</v>
      </c>
      <c r="CU150" s="198">
        <f t="shared" si="1089"/>
        <v>0</v>
      </c>
      <c r="CV150" s="198" t="str">
        <f t="shared" si="1090"/>
        <v>-</v>
      </c>
      <c r="CW150" s="198" t="str">
        <f t="shared" si="1091"/>
        <v>-</v>
      </c>
      <c r="CX150" s="198">
        <f t="shared" si="1092"/>
        <v>542</v>
      </c>
      <c r="CY150" s="198">
        <f t="shared" si="1092"/>
        <v>148490</v>
      </c>
      <c r="CZ150" s="198">
        <f t="shared" si="1093"/>
        <v>274</v>
      </c>
      <c r="DA150" s="198">
        <f t="shared" si="1094"/>
        <v>481</v>
      </c>
      <c r="DB150" s="198">
        <f t="shared" si="1095"/>
        <v>6636</v>
      </c>
      <c r="DC150" s="198">
        <f t="shared" si="1095"/>
        <v>247827</v>
      </c>
      <c r="DD150" s="198">
        <f t="shared" si="1096"/>
        <v>37</v>
      </c>
      <c r="DE150" s="198">
        <f t="shared" si="1097"/>
        <v>66</v>
      </c>
      <c r="DF150" s="198">
        <f t="shared" si="1098"/>
        <v>145</v>
      </c>
      <c r="DG150" s="198">
        <f t="shared" si="1098"/>
        <v>230992</v>
      </c>
      <c r="DH150" s="198">
        <f t="shared" si="1099"/>
        <v>1593</v>
      </c>
      <c r="DI150" s="198">
        <f t="shared" si="1100"/>
        <v>3198</v>
      </c>
      <c r="DJ150" s="198">
        <f t="shared" ref="DJ150:DP155" si="1152">SUMIFS(DJ$255:DJ$1524,$B$255:$B$1524,$B150,$C$255:$C$1524,$C150,$D$255:$D$1524,$D150)</f>
        <v>129</v>
      </c>
      <c r="DK150" s="198">
        <f t="shared" si="1152"/>
        <v>35</v>
      </c>
      <c r="DL150" s="198">
        <f t="shared" si="1152"/>
        <v>800</v>
      </c>
      <c r="DM150" s="198">
        <f t="shared" si="1152"/>
        <v>410</v>
      </c>
      <c r="DN150" s="198">
        <f t="shared" si="1152"/>
        <v>31</v>
      </c>
      <c r="DO150" s="198">
        <f t="shared" si="1152"/>
        <v>1168</v>
      </c>
      <c r="DP150" s="198">
        <f t="shared" si="1152"/>
        <v>6852830</v>
      </c>
      <c r="DQ150" s="198">
        <f t="shared" si="1102"/>
        <v>8566</v>
      </c>
      <c r="DR150" s="198">
        <f t="shared" si="1103"/>
        <v>20325</v>
      </c>
      <c r="DS150" s="198">
        <f t="shared" si="1104"/>
        <v>3786708</v>
      </c>
      <c r="DT150" s="198">
        <f t="shared" si="1105"/>
        <v>9236</v>
      </c>
      <c r="DU150" s="198">
        <f t="shared" si="1106"/>
        <v>23026</v>
      </c>
      <c r="DV150" s="198">
        <f t="shared" si="1107"/>
        <v>363652</v>
      </c>
      <c r="DW150" s="198">
        <f t="shared" si="1108"/>
        <v>11731</v>
      </c>
      <c r="DX150" s="198">
        <f t="shared" si="1109"/>
        <v>26123</v>
      </c>
      <c r="DY150" s="198">
        <f t="shared" si="1110"/>
        <v>14259632</v>
      </c>
      <c r="DZ150" s="198">
        <f t="shared" si="1111"/>
        <v>12209</v>
      </c>
      <c r="EA150" s="198">
        <f t="shared" si="1112"/>
        <v>30518</v>
      </c>
      <c r="EB150" s="202"/>
      <c r="EC150" s="198">
        <f t="shared" si="1113"/>
        <v>4</v>
      </c>
      <c r="ED150" s="199">
        <f t="shared" ref="ED150" si="1153">LEFT($B150,4)+IF(EC150&lt;4,1,0)</f>
        <v>2019</v>
      </c>
      <c r="EE150" s="200">
        <f t="shared" ref="EE150" si="1154">DATE(LEFT($B150,4)+IF(EC150&lt;4,1,0),EC150,1)</f>
        <v>43556</v>
      </c>
      <c r="EF150" s="196">
        <f t="shared" si="1121"/>
        <v>30</v>
      </c>
      <c r="EG150" s="195"/>
      <c r="EH150" s="198">
        <f t="shared" ref="EH150:EQ159" si="1155">SUMIFS(EH$255:EH$1524,$B$255:$B$1524,$B150,$C$255:$C$1524,$C150,$D$255:$D$1524,$D150)</f>
        <v>67493</v>
      </c>
      <c r="EI150" s="198">
        <f t="shared" si="1155"/>
        <v>404958</v>
      </c>
      <c r="EJ150" s="198">
        <f t="shared" si="1155"/>
        <v>1619832</v>
      </c>
      <c r="EK150" s="198">
        <f t="shared" si="1155"/>
        <v>5196961</v>
      </c>
      <c r="EL150" s="198">
        <f t="shared" si="1155"/>
        <v>5914800</v>
      </c>
      <c r="EM150" s="198">
        <f t="shared" si="1155"/>
        <v>6004203</v>
      </c>
      <c r="EN150" s="198">
        <f t="shared" si="1155"/>
        <v>139798610</v>
      </c>
      <c r="EO150" s="198">
        <f t="shared" si="1155"/>
        <v>165912588</v>
      </c>
      <c r="EP150" s="198">
        <f t="shared" si="1155"/>
        <v>28579950</v>
      </c>
      <c r="EQ150" s="198">
        <f t="shared" si="1155"/>
        <v>0</v>
      </c>
      <c r="ER150" s="198">
        <f t="shared" ref="ER150:FA159" si="1156">SUMIFS(ER$255:ER$1524,$B$255:$B$1524,$B150,$C$255:$C$1524,$C150,$D$255:$D$1524,$D150)</f>
        <v>0</v>
      </c>
      <c r="ES150" s="198">
        <f t="shared" si="1156"/>
        <v>0</v>
      </c>
      <c r="ET150" s="198">
        <f t="shared" si="1156"/>
        <v>0</v>
      </c>
      <c r="EU150" s="198">
        <f t="shared" si="1156"/>
        <v>0</v>
      </c>
      <c r="EV150" s="198">
        <f t="shared" si="1156"/>
        <v>0</v>
      </c>
      <c r="EW150" s="198">
        <f t="shared" si="1156"/>
        <v>0</v>
      </c>
      <c r="EX150" s="198">
        <f t="shared" si="1156"/>
        <v>0</v>
      </c>
      <c r="EY150" s="198">
        <f t="shared" si="1156"/>
        <v>0</v>
      </c>
      <c r="EZ150" s="198">
        <f t="shared" si="1156"/>
        <v>0</v>
      </c>
      <c r="FA150" s="198">
        <f t="shared" si="1156"/>
        <v>463710</v>
      </c>
      <c r="FB150" s="198">
        <f t="shared" ref="FB150:FG159" si="1157">SUMIFS(FB$255:FB$1524,$B$255:$B$1524,$B150,$C$255:$C$1524,$C150,$D$255:$D$1524,$D150)</f>
        <v>260702</v>
      </c>
      <c r="FC150" s="198">
        <f t="shared" si="1157"/>
        <v>437976</v>
      </c>
      <c r="FD150" s="198">
        <f t="shared" si="1157"/>
        <v>16260000</v>
      </c>
      <c r="FE150" s="198">
        <f t="shared" si="1157"/>
        <v>9440660</v>
      </c>
      <c r="FF150" s="198">
        <f t="shared" si="1157"/>
        <v>809813</v>
      </c>
      <c r="FG150" s="198">
        <f t="shared" si="1157"/>
        <v>35645024</v>
      </c>
      <c r="FH150" s="191"/>
      <c r="FI150" s="256"/>
      <c r="FJ150" s="256"/>
      <c r="FK150" s="256"/>
      <c r="FL150" s="256"/>
      <c r="FM150" s="256"/>
    </row>
    <row r="151" spans="1:169" s="257" customFormat="1" x14ac:dyDescent="0.2">
      <c r="A151" s="263" t="str">
        <f t="shared" ref="A151" si="1158">B151&amp;C151&amp;D151</f>
        <v>2019-20MAYY61</v>
      </c>
      <c r="B151" s="257" t="str">
        <f t="shared" si="1118"/>
        <v>2019-20</v>
      </c>
      <c r="C151" s="257" t="s">
        <v>812</v>
      </c>
      <c r="D151" s="264" t="str">
        <f t="shared" si="1146"/>
        <v>Y61</v>
      </c>
      <c r="E151" s="264" t="str">
        <f t="shared" si="1146"/>
        <v>East of England</v>
      </c>
      <c r="F151" s="264" t="str">
        <f t="shared" ref="F151" si="1159">D151</f>
        <v>Y61</v>
      </c>
      <c r="H151" s="198">
        <f t="shared" si="1040"/>
        <v>106085</v>
      </c>
      <c r="I151" s="198">
        <f t="shared" si="1040"/>
        <v>68446</v>
      </c>
      <c r="J151" s="198">
        <f t="shared" si="1040"/>
        <v>301886</v>
      </c>
      <c r="K151" s="198">
        <f t="shared" si="1041"/>
        <v>4</v>
      </c>
      <c r="L151" s="198">
        <f t="shared" si="1042"/>
        <v>1</v>
      </c>
      <c r="M151" s="198">
        <f t="shared" si="1043"/>
        <v>6</v>
      </c>
      <c r="N151" s="198">
        <f t="shared" si="1044"/>
        <v>21</v>
      </c>
      <c r="O151" s="198">
        <f t="shared" si="1045"/>
        <v>70</v>
      </c>
      <c r="P151" s="198" t="s">
        <v>717</v>
      </c>
      <c r="Q151" s="198">
        <f t="shared" si="1149"/>
        <v>0</v>
      </c>
      <c r="R151" s="198">
        <f t="shared" si="1149"/>
        <v>0</v>
      </c>
      <c r="S151" s="198">
        <f t="shared" si="1149"/>
        <v>0</v>
      </c>
      <c r="T151" s="198">
        <f t="shared" si="1149"/>
        <v>71991</v>
      </c>
      <c r="U151" s="198">
        <f t="shared" si="1149"/>
        <v>7006</v>
      </c>
      <c r="V151" s="198">
        <f t="shared" si="1149"/>
        <v>4561</v>
      </c>
      <c r="W151" s="198">
        <f t="shared" si="1149"/>
        <v>42306</v>
      </c>
      <c r="X151" s="198">
        <f t="shared" si="1149"/>
        <v>11742</v>
      </c>
      <c r="Y151" s="198">
        <f t="shared" si="1149"/>
        <v>1992</v>
      </c>
      <c r="Z151" s="198">
        <f t="shared" si="1149"/>
        <v>3233439</v>
      </c>
      <c r="AA151" s="198">
        <f t="shared" si="1047"/>
        <v>462</v>
      </c>
      <c r="AB151" s="198">
        <f t="shared" si="1048"/>
        <v>841</v>
      </c>
      <c r="AC151" s="198">
        <f t="shared" si="1049"/>
        <v>3345323</v>
      </c>
      <c r="AD151" s="198">
        <f t="shared" si="1050"/>
        <v>733</v>
      </c>
      <c r="AE151" s="198">
        <f t="shared" si="1051"/>
        <v>1320</v>
      </c>
      <c r="AF151" s="198">
        <f t="shared" si="1052"/>
        <v>67085915</v>
      </c>
      <c r="AG151" s="198">
        <f t="shared" si="1053"/>
        <v>1586</v>
      </c>
      <c r="AH151" s="198">
        <f t="shared" si="1054"/>
        <v>3296</v>
      </c>
      <c r="AI151" s="198">
        <f t="shared" si="1055"/>
        <v>63555025</v>
      </c>
      <c r="AJ151" s="198">
        <f t="shared" si="1056"/>
        <v>5413</v>
      </c>
      <c r="AK151" s="198">
        <f t="shared" si="1057"/>
        <v>13575</v>
      </c>
      <c r="AL151" s="198">
        <f t="shared" si="1058"/>
        <v>10640194</v>
      </c>
      <c r="AM151" s="198">
        <f t="shared" si="1059"/>
        <v>5341</v>
      </c>
      <c r="AN151" s="198">
        <f t="shared" si="1060"/>
        <v>14250</v>
      </c>
      <c r="AO151" s="198">
        <f t="shared" si="1150"/>
        <v>4460</v>
      </c>
      <c r="AP151" s="198">
        <f t="shared" si="1150"/>
        <v>89</v>
      </c>
      <c r="AQ151" s="198">
        <f t="shared" si="1150"/>
        <v>3106</v>
      </c>
      <c r="AR151" s="198">
        <f t="shared" si="1150"/>
        <v>714</v>
      </c>
      <c r="AS151" s="198">
        <f t="shared" si="1150"/>
        <v>20</v>
      </c>
      <c r="AT151" s="198">
        <f t="shared" si="1150"/>
        <v>1245</v>
      </c>
      <c r="AU151" s="198">
        <f t="shared" si="1150"/>
        <v>1180</v>
      </c>
      <c r="AV151" s="198">
        <f t="shared" si="1150"/>
        <v>42178</v>
      </c>
      <c r="AW151" s="198">
        <f t="shared" si="1150"/>
        <v>1978</v>
      </c>
      <c r="AX151" s="198">
        <f t="shared" si="1150"/>
        <v>23375</v>
      </c>
      <c r="AY151" s="198">
        <f t="shared" si="1151"/>
        <v>67531</v>
      </c>
      <c r="AZ151" s="198">
        <f t="shared" si="1151"/>
        <v>16176</v>
      </c>
      <c r="BA151" s="198">
        <f t="shared" si="1151"/>
        <v>11680</v>
      </c>
      <c r="BB151" s="198">
        <f t="shared" si="1151"/>
        <v>10453</v>
      </c>
      <c r="BC151" s="198">
        <f t="shared" si="1151"/>
        <v>7680</v>
      </c>
      <c r="BD151" s="198">
        <f t="shared" si="1151"/>
        <v>65942</v>
      </c>
      <c r="BE151" s="198">
        <f t="shared" si="1151"/>
        <v>47845</v>
      </c>
      <c r="BF151" s="198">
        <f t="shared" si="1151"/>
        <v>22823</v>
      </c>
      <c r="BG151" s="198">
        <f t="shared" si="1151"/>
        <v>12791</v>
      </c>
      <c r="BH151" s="198">
        <f t="shared" si="1151"/>
        <v>3716</v>
      </c>
      <c r="BI151" s="198">
        <f t="shared" si="1151"/>
        <v>2135</v>
      </c>
      <c r="BJ151" s="198">
        <f t="shared" si="1151"/>
        <v>0</v>
      </c>
      <c r="BK151" s="198">
        <f t="shared" si="1151"/>
        <v>0</v>
      </c>
      <c r="BL151" s="198" t="str">
        <f t="shared" si="1063"/>
        <v>-</v>
      </c>
      <c r="BM151" s="198" t="str">
        <f t="shared" si="1064"/>
        <v>-</v>
      </c>
      <c r="BN151" s="198">
        <f t="shared" si="1065"/>
        <v>0</v>
      </c>
      <c r="BO151" s="198">
        <f t="shared" si="1065"/>
        <v>0</v>
      </c>
      <c r="BP151" s="198" t="str">
        <f t="shared" si="1066"/>
        <v>-</v>
      </c>
      <c r="BQ151" s="198" t="str">
        <f t="shared" si="1067"/>
        <v>-</v>
      </c>
      <c r="BR151" s="198">
        <f t="shared" si="1068"/>
        <v>0</v>
      </c>
      <c r="BS151" s="198">
        <f t="shared" si="1068"/>
        <v>0</v>
      </c>
      <c r="BT151" s="198" t="str">
        <f t="shared" si="1069"/>
        <v>-</v>
      </c>
      <c r="BU151" s="198" t="str">
        <f t="shared" si="1070"/>
        <v>-</v>
      </c>
      <c r="BV151" s="198">
        <f t="shared" si="1071"/>
        <v>0</v>
      </c>
      <c r="BW151" s="198">
        <f t="shared" si="1071"/>
        <v>0</v>
      </c>
      <c r="BX151" s="198" t="str">
        <f t="shared" si="1072"/>
        <v>-</v>
      </c>
      <c r="BY151" s="198" t="str">
        <f t="shared" si="1073"/>
        <v>-</v>
      </c>
      <c r="BZ151" s="198">
        <f t="shared" si="1074"/>
        <v>0</v>
      </c>
      <c r="CA151" s="198">
        <f t="shared" si="1074"/>
        <v>0</v>
      </c>
      <c r="CB151" s="198" t="str">
        <f t="shared" si="1075"/>
        <v>-</v>
      </c>
      <c r="CC151" s="198" t="str">
        <f t="shared" si="1076"/>
        <v>-</v>
      </c>
      <c r="CD151" s="198">
        <f t="shared" si="1077"/>
        <v>0</v>
      </c>
      <c r="CE151" s="198">
        <f t="shared" si="1077"/>
        <v>0</v>
      </c>
      <c r="CF151" s="198" t="str">
        <f t="shared" si="1078"/>
        <v>-</v>
      </c>
      <c r="CG151" s="198" t="str">
        <f t="shared" si="1079"/>
        <v>-</v>
      </c>
      <c r="CH151" s="198">
        <f t="shared" si="1080"/>
        <v>0</v>
      </c>
      <c r="CI151" s="198">
        <f t="shared" si="1080"/>
        <v>0</v>
      </c>
      <c r="CJ151" s="198" t="str">
        <f t="shared" si="1081"/>
        <v>-</v>
      </c>
      <c r="CK151" s="198" t="str">
        <f t="shared" si="1082"/>
        <v>-</v>
      </c>
      <c r="CL151" s="198">
        <f t="shared" si="1083"/>
        <v>0</v>
      </c>
      <c r="CM151" s="198">
        <f t="shared" si="1083"/>
        <v>0</v>
      </c>
      <c r="CN151" s="198" t="str">
        <f t="shared" si="1084"/>
        <v>-</v>
      </c>
      <c r="CO151" s="198" t="str">
        <f t="shared" si="1085"/>
        <v>-</v>
      </c>
      <c r="CP151" s="198">
        <f t="shared" si="1086"/>
        <v>0</v>
      </c>
      <c r="CQ151" s="198">
        <f t="shared" si="1086"/>
        <v>0</v>
      </c>
      <c r="CR151" s="198" t="str">
        <f t="shared" si="1087"/>
        <v>-</v>
      </c>
      <c r="CS151" s="198" t="str">
        <f t="shared" si="1088"/>
        <v>-</v>
      </c>
      <c r="CT151" s="198">
        <f t="shared" si="1089"/>
        <v>0</v>
      </c>
      <c r="CU151" s="198">
        <f t="shared" si="1089"/>
        <v>0</v>
      </c>
      <c r="CV151" s="198" t="str">
        <f t="shared" si="1090"/>
        <v>-</v>
      </c>
      <c r="CW151" s="198" t="str">
        <f t="shared" si="1091"/>
        <v>-</v>
      </c>
      <c r="CX151" s="198">
        <f t="shared" si="1092"/>
        <v>541</v>
      </c>
      <c r="CY151" s="198">
        <f t="shared" si="1092"/>
        <v>143593</v>
      </c>
      <c r="CZ151" s="198">
        <f t="shared" si="1093"/>
        <v>265</v>
      </c>
      <c r="DA151" s="198">
        <f t="shared" si="1094"/>
        <v>437</v>
      </c>
      <c r="DB151" s="198">
        <f t="shared" si="1095"/>
        <v>6660</v>
      </c>
      <c r="DC151" s="198">
        <f t="shared" si="1095"/>
        <v>239991</v>
      </c>
      <c r="DD151" s="198">
        <f t="shared" si="1096"/>
        <v>36</v>
      </c>
      <c r="DE151" s="198">
        <f t="shared" si="1097"/>
        <v>64</v>
      </c>
      <c r="DF151" s="198">
        <f t="shared" si="1098"/>
        <v>154</v>
      </c>
      <c r="DG151" s="198">
        <f t="shared" si="1098"/>
        <v>265558</v>
      </c>
      <c r="DH151" s="198">
        <f t="shared" si="1099"/>
        <v>1724</v>
      </c>
      <c r="DI151" s="198">
        <f t="shared" si="1100"/>
        <v>3056</v>
      </c>
      <c r="DJ151" s="198">
        <f t="shared" si="1152"/>
        <v>142</v>
      </c>
      <c r="DK151" s="198">
        <f t="shared" si="1152"/>
        <v>38</v>
      </c>
      <c r="DL151" s="198">
        <f t="shared" si="1152"/>
        <v>813</v>
      </c>
      <c r="DM151" s="198">
        <f t="shared" si="1152"/>
        <v>426</v>
      </c>
      <c r="DN151" s="198">
        <f t="shared" si="1152"/>
        <v>36</v>
      </c>
      <c r="DO151" s="198">
        <f t="shared" si="1152"/>
        <v>1291</v>
      </c>
      <c r="DP151" s="198">
        <f t="shared" si="1152"/>
        <v>6974890</v>
      </c>
      <c r="DQ151" s="198">
        <f t="shared" si="1102"/>
        <v>8579</v>
      </c>
      <c r="DR151" s="198">
        <f t="shared" si="1103"/>
        <v>20110</v>
      </c>
      <c r="DS151" s="198">
        <f t="shared" si="1104"/>
        <v>4275390</v>
      </c>
      <c r="DT151" s="198">
        <f t="shared" si="1105"/>
        <v>10036</v>
      </c>
      <c r="DU151" s="198">
        <f t="shared" si="1106"/>
        <v>23878</v>
      </c>
      <c r="DV151" s="198">
        <f t="shared" si="1107"/>
        <v>461720</v>
      </c>
      <c r="DW151" s="198">
        <f t="shared" si="1108"/>
        <v>12826</v>
      </c>
      <c r="DX151" s="198">
        <f t="shared" si="1109"/>
        <v>31116</v>
      </c>
      <c r="DY151" s="198">
        <f t="shared" si="1110"/>
        <v>14508977</v>
      </c>
      <c r="DZ151" s="198">
        <f t="shared" si="1111"/>
        <v>11239</v>
      </c>
      <c r="EA151" s="198">
        <f t="shared" si="1112"/>
        <v>28425</v>
      </c>
      <c r="EB151" s="202"/>
      <c r="EC151" s="198">
        <f t="shared" si="1113"/>
        <v>5</v>
      </c>
      <c r="ED151" s="199">
        <f t="shared" ref="ED151" si="1160">LEFT($B151,4)+IF(EC151&lt;4,1,0)</f>
        <v>2019</v>
      </c>
      <c r="EE151" s="200">
        <f t="shared" ref="EE151" si="1161">DATE(LEFT($B151,4)+IF(EC151&lt;4,1,0),EC151,1)</f>
        <v>43586</v>
      </c>
      <c r="EF151" s="196">
        <f t="shared" si="1121"/>
        <v>31</v>
      </c>
      <c r="EG151" s="195"/>
      <c r="EH151" s="198">
        <f t="shared" si="1155"/>
        <v>68446</v>
      </c>
      <c r="EI151" s="198">
        <f t="shared" si="1155"/>
        <v>410676</v>
      </c>
      <c r="EJ151" s="198">
        <f t="shared" si="1155"/>
        <v>1437366</v>
      </c>
      <c r="EK151" s="198">
        <f t="shared" si="1155"/>
        <v>4791220</v>
      </c>
      <c r="EL151" s="198">
        <f t="shared" si="1155"/>
        <v>5892046</v>
      </c>
      <c r="EM151" s="198">
        <f t="shared" si="1155"/>
        <v>6020520</v>
      </c>
      <c r="EN151" s="198">
        <f t="shared" si="1155"/>
        <v>139440576</v>
      </c>
      <c r="EO151" s="198">
        <f t="shared" si="1155"/>
        <v>159397650</v>
      </c>
      <c r="EP151" s="198">
        <f t="shared" si="1155"/>
        <v>28386000</v>
      </c>
      <c r="EQ151" s="198">
        <f t="shared" si="1155"/>
        <v>0</v>
      </c>
      <c r="ER151" s="198">
        <f t="shared" si="1156"/>
        <v>0</v>
      </c>
      <c r="ES151" s="198">
        <f t="shared" si="1156"/>
        <v>0</v>
      </c>
      <c r="ET151" s="198">
        <f t="shared" si="1156"/>
        <v>0</v>
      </c>
      <c r="EU151" s="198">
        <f t="shared" si="1156"/>
        <v>0</v>
      </c>
      <c r="EV151" s="198">
        <f t="shared" si="1156"/>
        <v>0</v>
      </c>
      <c r="EW151" s="198">
        <f t="shared" si="1156"/>
        <v>0</v>
      </c>
      <c r="EX151" s="198">
        <f t="shared" si="1156"/>
        <v>0</v>
      </c>
      <c r="EY151" s="198">
        <f t="shared" si="1156"/>
        <v>0</v>
      </c>
      <c r="EZ151" s="198">
        <f t="shared" si="1156"/>
        <v>0</v>
      </c>
      <c r="FA151" s="198">
        <f t="shared" si="1156"/>
        <v>470624</v>
      </c>
      <c r="FB151" s="198">
        <f t="shared" si="1157"/>
        <v>236417</v>
      </c>
      <c r="FC151" s="198">
        <f t="shared" si="1157"/>
        <v>426240</v>
      </c>
      <c r="FD151" s="198">
        <f t="shared" si="1157"/>
        <v>16349430</v>
      </c>
      <c r="FE151" s="198">
        <f t="shared" si="1157"/>
        <v>10172028</v>
      </c>
      <c r="FF151" s="198">
        <f t="shared" si="1157"/>
        <v>1120176</v>
      </c>
      <c r="FG151" s="198">
        <f t="shared" si="1157"/>
        <v>36696675</v>
      </c>
      <c r="FH151" s="191"/>
      <c r="FI151" s="256"/>
      <c r="FJ151" s="256"/>
      <c r="FK151" s="256"/>
      <c r="FL151" s="256"/>
      <c r="FM151" s="256"/>
    </row>
    <row r="152" spans="1:169" s="257" customFormat="1" x14ac:dyDescent="0.2">
      <c r="A152" s="263" t="str">
        <f t="shared" ref="A152" si="1162">B152&amp;C152&amp;D152</f>
        <v>2019-20JUNEY61</v>
      </c>
      <c r="B152" s="257" t="str">
        <f t="shared" si="1118"/>
        <v>2019-20</v>
      </c>
      <c r="C152" s="257" t="s">
        <v>822</v>
      </c>
      <c r="D152" s="264" t="str">
        <f t="shared" si="1146"/>
        <v>Y61</v>
      </c>
      <c r="E152" s="264" t="str">
        <f t="shared" si="1146"/>
        <v>East of England</v>
      </c>
      <c r="F152" s="264" t="str">
        <f t="shared" ref="F152" si="1163">D152</f>
        <v>Y61</v>
      </c>
      <c r="H152" s="198">
        <f t="shared" si="1040"/>
        <v>105060</v>
      </c>
      <c r="I152" s="198">
        <f t="shared" si="1040"/>
        <v>68672</v>
      </c>
      <c r="J152" s="198">
        <f t="shared" si="1040"/>
        <v>592392</v>
      </c>
      <c r="K152" s="198">
        <f t="shared" si="1041"/>
        <v>9</v>
      </c>
      <c r="L152" s="198">
        <f t="shared" si="1042"/>
        <v>1</v>
      </c>
      <c r="M152" s="198">
        <f t="shared" si="1043"/>
        <v>25</v>
      </c>
      <c r="N152" s="198">
        <f t="shared" si="1044"/>
        <v>53</v>
      </c>
      <c r="O152" s="198">
        <f t="shared" si="1045"/>
        <v>114</v>
      </c>
      <c r="P152" s="198" t="s">
        <v>717</v>
      </c>
      <c r="Q152" s="198">
        <f t="shared" si="1149"/>
        <v>0</v>
      </c>
      <c r="R152" s="198">
        <f t="shared" si="1149"/>
        <v>0</v>
      </c>
      <c r="S152" s="198">
        <f t="shared" si="1149"/>
        <v>0</v>
      </c>
      <c r="T152" s="198">
        <f t="shared" si="1149"/>
        <v>69449</v>
      </c>
      <c r="U152" s="198">
        <f t="shared" si="1149"/>
        <v>6961</v>
      </c>
      <c r="V152" s="198">
        <f t="shared" si="1149"/>
        <v>4562</v>
      </c>
      <c r="W152" s="198">
        <f t="shared" si="1149"/>
        <v>40798</v>
      </c>
      <c r="X152" s="198">
        <f t="shared" si="1149"/>
        <v>11184</v>
      </c>
      <c r="Y152" s="198">
        <f t="shared" si="1149"/>
        <v>1864</v>
      </c>
      <c r="Z152" s="198">
        <f t="shared" si="1149"/>
        <v>3328397</v>
      </c>
      <c r="AA152" s="198">
        <f t="shared" si="1047"/>
        <v>478</v>
      </c>
      <c r="AB152" s="198">
        <f t="shared" si="1048"/>
        <v>865</v>
      </c>
      <c r="AC152" s="198">
        <f t="shared" si="1049"/>
        <v>3397917</v>
      </c>
      <c r="AD152" s="198">
        <f t="shared" si="1050"/>
        <v>745</v>
      </c>
      <c r="AE152" s="198">
        <f t="shared" si="1051"/>
        <v>1351</v>
      </c>
      <c r="AF152" s="198">
        <f t="shared" si="1052"/>
        <v>66762334</v>
      </c>
      <c r="AG152" s="198">
        <f t="shared" si="1053"/>
        <v>1636</v>
      </c>
      <c r="AH152" s="198">
        <f t="shared" si="1054"/>
        <v>3380</v>
      </c>
      <c r="AI152" s="198">
        <f t="shared" si="1055"/>
        <v>64819642</v>
      </c>
      <c r="AJ152" s="198">
        <f t="shared" si="1056"/>
        <v>5796</v>
      </c>
      <c r="AK152" s="198">
        <f t="shared" si="1057"/>
        <v>14901</v>
      </c>
      <c r="AL152" s="198">
        <f t="shared" si="1058"/>
        <v>10358840</v>
      </c>
      <c r="AM152" s="198">
        <f t="shared" si="1059"/>
        <v>5557</v>
      </c>
      <c r="AN152" s="198">
        <f t="shared" si="1060"/>
        <v>14829</v>
      </c>
      <c r="AO152" s="198">
        <f t="shared" si="1150"/>
        <v>4312</v>
      </c>
      <c r="AP152" s="198">
        <f t="shared" si="1150"/>
        <v>95</v>
      </c>
      <c r="AQ152" s="198">
        <f t="shared" si="1150"/>
        <v>3113</v>
      </c>
      <c r="AR152" s="198">
        <f t="shared" si="1150"/>
        <v>780</v>
      </c>
      <c r="AS152" s="198">
        <f t="shared" si="1150"/>
        <v>26</v>
      </c>
      <c r="AT152" s="198">
        <f t="shared" si="1150"/>
        <v>1078</v>
      </c>
      <c r="AU152" s="198">
        <f t="shared" si="1150"/>
        <v>1020</v>
      </c>
      <c r="AV152" s="198">
        <f t="shared" si="1150"/>
        <v>40512</v>
      </c>
      <c r="AW152" s="198">
        <f t="shared" si="1150"/>
        <v>1874</v>
      </c>
      <c r="AX152" s="198">
        <f t="shared" si="1150"/>
        <v>22751</v>
      </c>
      <c r="AY152" s="198">
        <f t="shared" si="1151"/>
        <v>65137</v>
      </c>
      <c r="AZ152" s="198">
        <f t="shared" si="1151"/>
        <v>16002</v>
      </c>
      <c r="BA152" s="198">
        <f t="shared" si="1151"/>
        <v>11414</v>
      </c>
      <c r="BB152" s="198">
        <f t="shared" si="1151"/>
        <v>10379</v>
      </c>
      <c r="BC152" s="198">
        <f t="shared" si="1151"/>
        <v>7587</v>
      </c>
      <c r="BD152" s="198">
        <f t="shared" si="1151"/>
        <v>63777</v>
      </c>
      <c r="BE152" s="198">
        <f t="shared" si="1151"/>
        <v>45978</v>
      </c>
      <c r="BF152" s="198">
        <f t="shared" si="1151"/>
        <v>21607</v>
      </c>
      <c r="BG152" s="198">
        <f t="shared" si="1151"/>
        <v>12138</v>
      </c>
      <c r="BH152" s="198">
        <f t="shared" si="1151"/>
        <v>3366</v>
      </c>
      <c r="BI152" s="198">
        <f t="shared" si="1151"/>
        <v>1993</v>
      </c>
      <c r="BJ152" s="198">
        <f t="shared" si="1151"/>
        <v>0</v>
      </c>
      <c r="BK152" s="198">
        <f t="shared" si="1151"/>
        <v>0</v>
      </c>
      <c r="BL152" s="198" t="str">
        <f t="shared" si="1063"/>
        <v>-</v>
      </c>
      <c r="BM152" s="198" t="str">
        <f t="shared" si="1064"/>
        <v>-</v>
      </c>
      <c r="BN152" s="198">
        <f t="shared" si="1065"/>
        <v>0</v>
      </c>
      <c r="BO152" s="198">
        <f t="shared" si="1065"/>
        <v>0</v>
      </c>
      <c r="BP152" s="198" t="str">
        <f t="shared" si="1066"/>
        <v>-</v>
      </c>
      <c r="BQ152" s="198" t="str">
        <f t="shared" si="1067"/>
        <v>-</v>
      </c>
      <c r="BR152" s="198">
        <f t="shared" si="1068"/>
        <v>0</v>
      </c>
      <c r="BS152" s="198">
        <f t="shared" si="1068"/>
        <v>0</v>
      </c>
      <c r="BT152" s="198" t="str">
        <f t="shared" si="1069"/>
        <v>-</v>
      </c>
      <c r="BU152" s="198" t="str">
        <f t="shared" si="1070"/>
        <v>-</v>
      </c>
      <c r="BV152" s="198">
        <f t="shared" si="1071"/>
        <v>0</v>
      </c>
      <c r="BW152" s="198">
        <f t="shared" si="1071"/>
        <v>0</v>
      </c>
      <c r="BX152" s="198" t="str">
        <f t="shared" si="1072"/>
        <v>-</v>
      </c>
      <c r="BY152" s="198" t="str">
        <f t="shared" si="1073"/>
        <v>-</v>
      </c>
      <c r="BZ152" s="198">
        <f t="shared" si="1074"/>
        <v>0</v>
      </c>
      <c r="CA152" s="198">
        <f t="shared" si="1074"/>
        <v>0</v>
      </c>
      <c r="CB152" s="198" t="str">
        <f t="shared" si="1075"/>
        <v>-</v>
      </c>
      <c r="CC152" s="198" t="str">
        <f t="shared" si="1076"/>
        <v>-</v>
      </c>
      <c r="CD152" s="198">
        <f t="shared" si="1077"/>
        <v>0</v>
      </c>
      <c r="CE152" s="198">
        <f t="shared" si="1077"/>
        <v>0</v>
      </c>
      <c r="CF152" s="198" t="str">
        <f t="shared" si="1078"/>
        <v>-</v>
      </c>
      <c r="CG152" s="198" t="str">
        <f t="shared" si="1079"/>
        <v>-</v>
      </c>
      <c r="CH152" s="198">
        <f t="shared" si="1080"/>
        <v>0</v>
      </c>
      <c r="CI152" s="198">
        <f t="shared" si="1080"/>
        <v>0</v>
      </c>
      <c r="CJ152" s="198" t="str">
        <f t="shared" si="1081"/>
        <v>-</v>
      </c>
      <c r="CK152" s="198" t="str">
        <f t="shared" si="1082"/>
        <v>-</v>
      </c>
      <c r="CL152" s="198">
        <f t="shared" si="1083"/>
        <v>0</v>
      </c>
      <c r="CM152" s="198">
        <f t="shared" si="1083"/>
        <v>0</v>
      </c>
      <c r="CN152" s="198" t="str">
        <f t="shared" si="1084"/>
        <v>-</v>
      </c>
      <c r="CO152" s="198" t="str">
        <f t="shared" si="1085"/>
        <v>-</v>
      </c>
      <c r="CP152" s="198">
        <f t="shared" si="1086"/>
        <v>0</v>
      </c>
      <c r="CQ152" s="198">
        <f t="shared" si="1086"/>
        <v>0</v>
      </c>
      <c r="CR152" s="198" t="str">
        <f t="shared" si="1087"/>
        <v>-</v>
      </c>
      <c r="CS152" s="198" t="str">
        <f t="shared" si="1088"/>
        <v>-</v>
      </c>
      <c r="CT152" s="198">
        <f t="shared" si="1089"/>
        <v>0</v>
      </c>
      <c r="CU152" s="198">
        <f t="shared" si="1089"/>
        <v>0</v>
      </c>
      <c r="CV152" s="198" t="str">
        <f t="shared" si="1090"/>
        <v>-</v>
      </c>
      <c r="CW152" s="198" t="str">
        <f t="shared" si="1091"/>
        <v>-</v>
      </c>
      <c r="CX152" s="198">
        <f t="shared" si="1092"/>
        <v>527</v>
      </c>
      <c r="CY152" s="198">
        <f t="shared" si="1092"/>
        <v>159943</v>
      </c>
      <c r="CZ152" s="198">
        <f t="shared" si="1093"/>
        <v>303</v>
      </c>
      <c r="DA152" s="198">
        <f t="shared" si="1094"/>
        <v>515</v>
      </c>
      <c r="DB152" s="198">
        <f t="shared" si="1095"/>
        <v>6602</v>
      </c>
      <c r="DC152" s="198">
        <f t="shared" si="1095"/>
        <v>268898</v>
      </c>
      <c r="DD152" s="198">
        <f t="shared" si="1096"/>
        <v>41</v>
      </c>
      <c r="DE152" s="198">
        <f t="shared" si="1097"/>
        <v>76</v>
      </c>
      <c r="DF152" s="198">
        <f t="shared" si="1098"/>
        <v>140</v>
      </c>
      <c r="DG152" s="198">
        <f t="shared" si="1098"/>
        <v>262402</v>
      </c>
      <c r="DH152" s="198">
        <f t="shared" si="1099"/>
        <v>1874</v>
      </c>
      <c r="DI152" s="198">
        <f t="shared" si="1100"/>
        <v>3705</v>
      </c>
      <c r="DJ152" s="198">
        <f t="shared" si="1152"/>
        <v>129</v>
      </c>
      <c r="DK152" s="198">
        <f t="shared" si="1152"/>
        <v>43</v>
      </c>
      <c r="DL152" s="198">
        <f t="shared" si="1152"/>
        <v>749</v>
      </c>
      <c r="DM152" s="198">
        <f t="shared" si="1152"/>
        <v>460</v>
      </c>
      <c r="DN152" s="198">
        <f t="shared" si="1152"/>
        <v>39</v>
      </c>
      <c r="DO152" s="198">
        <f t="shared" si="1152"/>
        <v>1146</v>
      </c>
      <c r="DP152" s="198">
        <f t="shared" si="1152"/>
        <v>6679620</v>
      </c>
      <c r="DQ152" s="198">
        <f t="shared" si="1102"/>
        <v>8918</v>
      </c>
      <c r="DR152" s="198">
        <f t="shared" si="1103"/>
        <v>20976</v>
      </c>
      <c r="DS152" s="198">
        <f t="shared" si="1104"/>
        <v>4167185</v>
      </c>
      <c r="DT152" s="198">
        <f t="shared" si="1105"/>
        <v>9059</v>
      </c>
      <c r="DU152" s="198">
        <f t="shared" si="1106"/>
        <v>20490</v>
      </c>
      <c r="DV152" s="198">
        <f t="shared" si="1107"/>
        <v>410084</v>
      </c>
      <c r="DW152" s="198">
        <f t="shared" si="1108"/>
        <v>10515</v>
      </c>
      <c r="DX152" s="198">
        <f t="shared" si="1109"/>
        <v>26458</v>
      </c>
      <c r="DY152" s="198">
        <f t="shared" si="1110"/>
        <v>12565723</v>
      </c>
      <c r="DZ152" s="198">
        <f t="shared" si="1111"/>
        <v>10965</v>
      </c>
      <c r="EA152" s="198">
        <f t="shared" si="1112"/>
        <v>25986</v>
      </c>
      <c r="EB152" s="202"/>
      <c r="EC152" s="198">
        <f t="shared" si="1113"/>
        <v>6</v>
      </c>
      <c r="ED152" s="199">
        <f t="shared" ref="ED152" si="1164">LEFT($B152,4)+IF(EC152&lt;4,1,0)</f>
        <v>2019</v>
      </c>
      <c r="EE152" s="200">
        <f t="shared" ref="EE152" si="1165">DATE(LEFT($B152,4)+IF(EC152&lt;4,1,0),EC152,1)</f>
        <v>43617</v>
      </c>
      <c r="EF152" s="196">
        <f t="shared" si="1121"/>
        <v>30</v>
      </c>
      <c r="EG152" s="195"/>
      <c r="EH152" s="198">
        <f t="shared" si="1155"/>
        <v>68672</v>
      </c>
      <c r="EI152" s="198">
        <f t="shared" si="1155"/>
        <v>1716800</v>
      </c>
      <c r="EJ152" s="198">
        <f t="shared" si="1155"/>
        <v>3639616</v>
      </c>
      <c r="EK152" s="198">
        <f t="shared" si="1155"/>
        <v>7828608</v>
      </c>
      <c r="EL152" s="198">
        <f t="shared" si="1155"/>
        <v>6021265</v>
      </c>
      <c r="EM152" s="198">
        <f t="shared" si="1155"/>
        <v>6163262</v>
      </c>
      <c r="EN152" s="198">
        <f t="shared" si="1155"/>
        <v>137897240</v>
      </c>
      <c r="EO152" s="198">
        <f t="shared" si="1155"/>
        <v>166652784</v>
      </c>
      <c r="EP152" s="198">
        <f t="shared" si="1155"/>
        <v>27641256</v>
      </c>
      <c r="EQ152" s="198">
        <f t="shared" si="1155"/>
        <v>0</v>
      </c>
      <c r="ER152" s="198">
        <f t="shared" si="1156"/>
        <v>0</v>
      </c>
      <c r="ES152" s="198">
        <f t="shared" si="1156"/>
        <v>0</v>
      </c>
      <c r="ET152" s="198">
        <f t="shared" si="1156"/>
        <v>0</v>
      </c>
      <c r="EU152" s="198">
        <f t="shared" si="1156"/>
        <v>0</v>
      </c>
      <c r="EV152" s="198">
        <f t="shared" si="1156"/>
        <v>0</v>
      </c>
      <c r="EW152" s="198">
        <f t="shared" si="1156"/>
        <v>0</v>
      </c>
      <c r="EX152" s="198">
        <f t="shared" si="1156"/>
        <v>0</v>
      </c>
      <c r="EY152" s="198">
        <f t="shared" si="1156"/>
        <v>0</v>
      </c>
      <c r="EZ152" s="198">
        <f t="shared" si="1156"/>
        <v>0</v>
      </c>
      <c r="FA152" s="198">
        <f t="shared" si="1156"/>
        <v>518700</v>
      </c>
      <c r="FB152" s="198">
        <f t="shared" si="1157"/>
        <v>271405</v>
      </c>
      <c r="FC152" s="198">
        <f t="shared" si="1157"/>
        <v>501752</v>
      </c>
      <c r="FD152" s="198">
        <f t="shared" si="1157"/>
        <v>15711024</v>
      </c>
      <c r="FE152" s="198">
        <f t="shared" si="1157"/>
        <v>9425400</v>
      </c>
      <c r="FF152" s="198">
        <f t="shared" si="1157"/>
        <v>1031862</v>
      </c>
      <c r="FG152" s="198">
        <f t="shared" si="1157"/>
        <v>29779956</v>
      </c>
      <c r="FH152" s="191"/>
      <c r="FI152" s="256"/>
      <c r="FJ152" s="256"/>
      <c r="FK152" s="256"/>
      <c r="FL152" s="256"/>
      <c r="FM152" s="256"/>
    </row>
    <row r="153" spans="1:169" s="257" customFormat="1" x14ac:dyDescent="0.2">
      <c r="A153" s="263" t="str">
        <f t="shared" ref="A153" si="1166">B153&amp;C153&amp;D153</f>
        <v>2019-20JULYY61</v>
      </c>
      <c r="B153" s="257" t="str">
        <f t="shared" si="1118"/>
        <v>2019-20</v>
      </c>
      <c r="C153" s="257" t="s">
        <v>825</v>
      </c>
      <c r="D153" s="264" t="str">
        <f t="shared" si="1146"/>
        <v>Y61</v>
      </c>
      <c r="E153" s="264" t="str">
        <f t="shared" si="1146"/>
        <v>East of England</v>
      </c>
      <c r="F153" s="264" t="str">
        <f t="shared" ref="F153" si="1167">D153</f>
        <v>Y61</v>
      </c>
      <c r="H153" s="198">
        <f t="shared" si="1040"/>
        <v>115109</v>
      </c>
      <c r="I153" s="198">
        <f t="shared" si="1040"/>
        <v>75882</v>
      </c>
      <c r="J153" s="198">
        <f t="shared" si="1040"/>
        <v>868296</v>
      </c>
      <c r="K153" s="198">
        <f t="shared" si="1041"/>
        <v>11</v>
      </c>
      <c r="L153" s="198">
        <f t="shared" si="1042"/>
        <v>1</v>
      </c>
      <c r="M153" s="198">
        <f t="shared" si="1043"/>
        <v>40</v>
      </c>
      <c r="N153" s="198">
        <f t="shared" si="1044"/>
        <v>69</v>
      </c>
      <c r="O153" s="198">
        <f t="shared" si="1045"/>
        <v>122</v>
      </c>
      <c r="P153" s="198" t="s">
        <v>717</v>
      </c>
      <c r="Q153" s="198">
        <f t="shared" si="1149"/>
        <v>0</v>
      </c>
      <c r="R153" s="198">
        <f t="shared" si="1149"/>
        <v>0</v>
      </c>
      <c r="S153" s="198">
        <f t="shared" si="1149"/>
        <v>0</v>
      </c>
      <c r="T153" s="198">
        <f t="shared" si="1149"/>
        <v>72830</v>
      </c>
      <c r="U153" s="198">
        <f t="shared" si="1149"/>
        <v>7723</v>
      </c>
      <c r="V153" s="198">
        <f t="shared" si="1149"/>
        <v>5063</v>
      </c>
      <c r="W153" s="198">
        <f t="shared" si="1149"/>
        <v>43339</v>
      </c>
      <c r="X153" s="198">
        <f t="shared" si="1149"/>
        <v>11273</v>
      </c>
      <c r="Y153" s="198">
        <f t="shared" si="1149"/>
        <v>1867</v>
      </c>
      <c r="Z153" s="198">
        <f t="shared" si="1149"/>
        <v>3853194</v>
      </c>
      <c r="AA153" s="198">
        <f t="shared" si="1047"/>
        <v>499</v>
      </c>
      <c r="AB153" s="198">
        <f t="shared" si="1048"/>
        <v>917</v>
      </c>
      <c r="AC153" s="198">
        <f t="shared" si="1049"/>
        <v>3954214</v>
      </c>
      <c r="AD153" s="198">
        <f t="shared" si="1050"/>
        <v>781</v>
      </c>
      <c r="AE153" s="198">
        <f t="shared" si="1051"/>
        <v>1435</v>
      </c>
      <c r="AF153" s="198">
        <f t="shared" si="1052"/>
        <v>79465339</v>
      </c>
      <c r="AG153" s="198">
        <f t="shared" si="1053"/>
        <v>1834</v>
      </c>
      <c r="AH153" s="198">
        <f t="shared" si="1054"/>
        <v>3831</v>
      </c>
      <c r="AI153" s="198">
        <f t="shared" si="1055"/>
        <v>79466304</v>
      </c>
      <c r="AJ153" s="198">
        <f t="shared" si="1056"/>
        <v>7049</v>
      </c>
      <c r="AK153" s="198">
        <f t="shared" si="1057"/>
        <v>17695</v>
      </c>
      <c r="AL153" s="198">
        <f t="shared" si="1058"/>
        <v>12657071</v>
      </c>
      <c r="AM153" s="198">
        <f t="shared" si="1059"/>
        <v>6779</v>
      </c>
      <c r="AN153" s="198">
        <f t="shared" si="1060"/>
        <v>18452</v>
      </c>
      <c r="AO153" s="198">
        <f t="shared" si="1150"/>
        <v>4661</v>
      </c>
      <c r="AP153" s="198">
        <f t="shared" si="1150"/>
        <v>110</v>
      </c>
      <c r="AQ153" s="198">
        <f t="shared" si="1150"/>
        <v>3333</v>
      </c>
      <c r="AR153" s="198">
        <f t="shared" si="1150"/>
        <v>724</v>
      </c>
      <c r="AS153" s="198">
        <f t="shared" si="1150"/>
        <v>18</v>
      </c>
      <c r="AT153" s="198">
        <f t="shared" si="1150"/>
        <v>1200</v>
      </c>
      <c r="AU153" s="198">
        <f t="shared" si="1150"/>
        <v>1042</v>
      </c>
      <c r="AV153" s="198">
        <f t="shared" si="1150"/>
        <v>42219</v>
      </c>
      <c r="AW153" s="198">
        <f t="shared" si="1150"/>
        <v>1751</v>
      </c>
      <c r="AX153" s="198">
        <f t="shared" si="1150"/>
        <v>24199</v>
      </c>
      <c r="AY153" s="198">
        <f t="shared" si="1151"/>
        <v>68169</v>
      </c>
      <c r="AZ153" s="198">
        <f t="shared" si="1151"/>
        <v>17559</v>
      </c>
      <c r="BA153" s="198">
        <f t="shared" si="1151"/>
        <v>12547</v>
      </c>
      <c r="BB153" s="198">
        <f t="shared" si="1151"/>
        <v>11506</v>
      </c>
      <c r="BC153" s="198">
        <f t="shared" si="1151"/>
        <v>8405</v>
      </c>
      <c r="BD153" s="198">
        <f t="shared" si="1151"/>
        <v>68724</v>
      </c>
      <c r="BE153" s="198">
        <f t="shared" si="1151"/>
        <v>48704</v>
      </c>
      <c r="BF153" s="198">
        <f t="shared" si="1151"/>
        <v>22290</v>
      </c>
      <c r="BG153" s="198">
        <f t="shared" si="1151"/>
        <v>12255</v>
      </c>
      <c r="BH153" s="198">
        <f t="shared" si="1151"/>
        <v>3460</v>
      </c>
      <c r="BI153" s="198">
        <f t="shared" si="1151"/>
        <v>2040</v>
      </c>
      <c r="BJ153" s="198">
        <f t="shared" si="1151"/>
        <v>0</v>
      </c>
      <c r="BK153" s="198">
        <f t="shared" si="1151"/>
        <v>0</v>
      </c>
      <c r="BL153" s="198" t="str">
        <f t="shared" si="1063"/>
        <v>-</v>
      </c>
      <c r="BM153" s="198" t="str">
        <f t="shared" si="1064"/>
        <v>-</v>
      </c>
      <c r="BN153" s="198">
        <f t="shared" si="1065"/>
        <v>0</v>
      </c>
      <c r="BO153" s="198">
        <f t="shared" si="1065"/>
        <v>0</v>
      </c>
      <c r="BP153" s="198" t="str">
        <f t="shared" si="1066"/>
        <v>-</v>
      </c>
      <c r="BQ153" s="198" t="str">
        <f t="shared" si="1067"/>
        <v>-</v>
      </c>
      <c r="BR153" s="198">
        <f t="shared" si="1068"/>
        <v>0</v>
      </c>
      <c r="BS153" s="198">
        <f t="shared" si="1068"/>
        <v>0</v>
      </c>
      <c r="BT153" s="198" t="str">
        <f t="shared" si="1069"/>
        <v>-</v>
      </c>
      <c r="BU153" s="198" t="str">
        <f t="shared" si="1070"/>
        <v>-</v>
      </c>
      <c r="BV153" s="198">
        <f t="shared" si="1071"/>
        <v>0</v>
      </c>
      <c r="BW153" s="198">
        <f t="shared" si="1071"/>
        <v>0</v>
      </c>
      <c r="BX153" s="198" t="str">
        <f t="shared" si="1072"/>
        <v>-</v>
      </c>
      <c r="BY153" s="198" t="str">
        <f t="shared" si="1073"/>
        <v>-</v>
      </c>
      <c r="BZ153" s="198">
        <f t="shared" si="1074"/>
        <v>0</v>
      </c>
      <c r="CA153" s="198">
        <f t="shared" si="1074"/>
        <v>0</v>
      </c>
      <c r="CB153" s="198" t="str">
        <f t="shared" si="1075"/>
        <v>-</v>
      </c>
      <c r="CC153" s="198" t="str">
        <f t="shared" si="1076"/>
        <v>-</v>
      </c>
      <c r="CD153" s="198">
        <f t="shared" si="1077"/>
        <v>0</v>
      </c>
      <c r="CE153" s="198">
        <f t="shared" si="1077"/>
        <v>0</v>
      </c>
      <c r="CF153" s="198" t="str">
        <f t="shared" si="1078"/>
        <v>-</v>
      </c>
      <c r="CG153" s="198" t="str">
        <f t="shared" si="1079"/>
        <v>-</v>
      </c>
      <c r="CH153" s="198">
        <f t="shared" si="1080"/>
        <v>0</v>
      </c>
      <c r="CI153" s="198">
        <f t="shared" si="1080"/>
        <v>0</v>
      </c>
      <c r="CJ153" s="198" t="str">
        <f t="shared" si="1081"/>
        <v>-</v>
      </c>
      <c r="CK153" s="198" t="str">
        <f t="shared" si="1082"/>
        <v>-</v>
      </c>
      <c r="CL153" s="198">
        <f t="shared" si="1083"/>
        <v>0</v>
      </c>
      <c r="CM153" s="198">
        <f t="shared" si="1083"/>
        <v>0</v>
      </c>
      <c r="CN153" s="198" t="str">
        <f t="shared" si="1084"/>
        <v>-</v>
      </c>
      <c r="CO153" s="198" t="str">
        <f t="shared" si="1085"/>
        <v>-</v>
      </c>
      <c r="CP153" s="198">
        <f t="shared" si="1086"/>
        <v>0</v>
      </c>
      <c r="CQ153" s="198">
        <f t="shared" si="1086"/>
        <v>0</v>
      </c>
      <c r="CR153" s="198" t="str">
        <f t="shared" si="1087"/>
        <v>-</v>
      </c>
      <c r="CS153" s="198" t="str">
        <f t="shared" si="1088"/>
        <v>-</v>
      </c>
      <c r="CT153" s="198">
        <f t="shared" si="1089"/>
        <v>0</v>
      </c>
      <c r="CU153" s="198">
        <f t="shared" si="1089"/>
        <v>0</v>
      </c>
      <c r="CV153" s="198" t="str">
        <f t="shared" si="1090"/>
        <v>-</v>
      </c>
      <c r="CW153" s="198" t="str">
        <f t="shared" si="1091"/>
        <v>-</v>
      </c>
      <c r="CX153" s="198">
        <f t="shared" si="1092"/>
        <v>570</v>
      </c>
      <c r="CY153" s="198">
        <f t="shared" si="1092"/>
        <v>185279</v>
      </c>
      <c r="CZ153" s="198">
        <f t="shared" si="1093"/>
        <v>325</v>
      </c>
      <c r="DA153" s="198">
        <f t="shared" si="1094"/>
        <v>565</v>
      </c>
      <c r="DB153" s="198">
        <f t="shared" si="1095"/>
        <v>7340</v>
      </c>
      <c r="DC153" s="198">
        <f t="shared" si="1095"/>
        <v>318408</v>
      </c>
      <c r="DD153" s="198">
        <f t="shared" si="1096"/>
        <v>43</v>
      </c>
      <c r="DE153" s="198">
        <f t="shared" si="1097"/>
        <v>83</v>
      </c>
      <c r="DF153" s="198">
        <f t="shared" si="1098"/>
        <v>163</v>
      </c>
      <c r="DG153" s="198">
        <f t="shared" si="1098"/>
        <v>342779</v>
      </c>
      <c r="DH153" s="198">
        <f t="shared" si="1099"/>
        <v>2103</v>
      </c>
      <c r="DI153" s="198">
        <f t="shared" si="1100"/>
        <v>4707</v>
      </c>
      <c r="DJ153" s="198">
        <f t="shared" si="1152"/>
        <v>144</v>
      </c>
      <c r="DK153" s="198">
        <f t="shared" si="1152"/>
        <v>51</v>
      </c>
      <c r="DL153" s="198">
        <f t="shared" si="1152"/>
        <v>681</v>
      </c>
      <c r="DM153" s="198">
        <f t="shared" si="1152"/>
        <v>406</v>
      </c>
      <c r="DN153" s="198">
        <f t="shared" si="1152"/>
        <v>32</v>
      </c>
      <c r="DO153" s="198">
        <f t="shared" si="1152"/>
        <v>1050</v>
      </c>
      <c r="DP153" s="198">
        <f t="shared" si="1152"/>
        <v>6217810</v>
      </c>
      <c r="DQ153" s="198">
        <f t="shared" si="1102"/>
        <v>9130</v>
      </c>
      <c r="DR153" s="198">
        <f t="shared" si="1103"/>
        <v>21762</v>
      </c>
      <c r="DS153" s="198">
        <f t="shared" si="1104"/>
        <v>4057485</v>
      </c>
      <c r="DT153" s="198">
        <f t="shared" si="1105"/>
        <v>9994</v>
      </c>
      <c r="DU153" s="198">
        <f t="shared" si="1106"/>
        <v>25432</v>
      </c>
      <c r="DV153" s="198">
        <f t="shared" si="1107"/>
        <v>390056</v>
      </c>
      <c r="DW153" s="198">
        <f t="shared" si="1108"/>
        <v>12189</v>
      </c>
      <c r="DX153" s="198">
        <f t="shared" si="1109"/>
        <v>32376</v>
      </c>
      <c r="DY153" s="198">
        <f t="shared" si="1110"/>
        <v>13606605</v>
      </c>
      <c r="DZ153" s="198">
        <f t="shared" si="1111"/>
        <v>12959</v>
      </c>
      <c r="EA153" s="198">
        <f t="shared" si="1112"/>
        <v>32891</v>
      </c>
      <c r="EB153" s="202"/>
      <c r="EC153" s="198">
        <f t="shared" si="1113"/>
        <v>7</v>
      </c>
      <c r="ED153" s="199">
        <f t="shared" ref="ED153" si="1168">LEFT($B153,4)+IF(EC153&lt;4,1,0)</f>
        <v>2019</v>
      </c>
      <c r="EE153" s="200">
        <f t="shared" ref="EE153" si="1169">DATE(LEFT($B153,4)+IF(EC153&lt;4,1,0),EC153,1)</f>
        <v>43647</v>
      </c>
      <c r="EF153" s="196">
        <f t="shared" si="1121"/>
        <v>31</v>
      </c>
      <c r="EG153" s="195"/>
      <c r="EH153" s="198">
        <f t="shared" si="1155"/>
        <v>75882</v>
      </c>
      <c r="EI153" s="198">
        <f t="shared" si="1155"/>
        <v>3035280</v>
      </c>
      <c r="EJ153" s="198">
        <f t="shared" si="1155"/>
        <v>5235858</v>
      </c>
      <c r="EK153" s="198">
        <f t="shared" si="1155"/>
        <v>9257604</v>
      </c>
      <c r="EL153" s="198">
        <f t="shared" si="1155"/>
        <v>7081991</v>
      </c>
      <c r="EM153" s="198">
        <f t="shared" si="1155"/>
        <v>7265405</v>
      </c>
      <c r="EN153" s="198">
        <f t="shared" si="1155"/>
        <v>166031709</v>
      </c>
      <c r="EO153" s="198">
        <f t="shared" si="1155"/>
        <v>199475735</v>
      </c>
      <c r="EP153" s="198">
        <f t="shared" si="1155"/>
        <v>34449884</v>
      </c>
      <c r="EQ153" s="198">
        <f t="shared" si="1155"/>
        <v>0</v>
      </c>
      <c r="ER153" s="198">
        <f t="shared" si="1156"/>
        <v>0</v>
      </c>
      <c r="ES153" s="198">
        <f t="shared" si="1156"/>
        <v>0</v>
      </c>
      <c r="ET153" s="198">
        <f t="shared" si="1156"/>
        <v>0</v>
      </c>
      <c r="EU153" s="198">
        <f t="shared" si="1156"/>
        <v>0</v>
      </c>
      <c r="EV153" s="198">
        <f t="shared" si="1156"/>
        <v>0</v>
      </c>
      <c r="EW153" s="198">
        <f t="shared" si="1156"/>
        <v>0</v>
      </c>
      <c r="EX153" s="198">
        <f t="shared" si="1156"/>
        <v>0</v>
      </c>
      <c r="EY153" s="198">
        <f t="shared" si="1156"/>
        <v>0</v>
      </c>
      <c r="EZ153" s="198">
        <f t="shared" si="1156"/>
        <v>0</v>
      </c>
      <c r="FA153" s="198">
        <f t="shared" si="1156"/>
        <v>767241</v>
      </c>
      <c r="FB153" s="198">
        <f t="shared" si="1157"/>
        <v>322050</v>
      </c>
      <c r="FC153" s="198">
        <f t="shared" si="1157"/>
        <v>609220</v>
      </c>
      <c r="FD153" s="198">
        <f t="shared" si="1157"/>
        <v>14819922</v>
      </c>
      <c r="FE153" s="198">
        <f t="shared" si="1157"/>
        <v>10325392</v>
      </c>
      <c r="FF153" s="198">
        <f t="shared" si="1157"/>
        <v>1036032</v>
      </c>
      <c r="FG153" s="198">
        <f t="shared" si="1157"/>
        <v>34535550</v>
      </c>
      <c r="FH153" s="191"/>
      <c r="FI153" s="256"/>
      <c r="FJ153" s="256"/>
      <c r="FK153" s="256"/>
      <c r="FL153" s="256"/>
      <c r="FM153" s="256"/>
    </row>
    <row r="154" spans="1:169" s="257" customFormat="1" x14ac:dyDescent="0.2">
      <c r="A154" s="263" t="str">
        <f t="shared" ref="A154" si="1170">B154&amp;C154&amp;D154</f>
        <v>2019-20AUGUSTY61</v>
      </c>
      <c r="B154" s="257" t="str">
        <f t="shared" si="1118"/>
        <v>2019-20</v>
      </c>
      <c r="C154" s="257" t="s">
        <v>649</v>
      </c>
      <c r="D154" s="264" t="str">
        <f t="shared" si="1146"/>
        <v>Y61</v>
      </c>
      <c r="E154" s="264" t="str">
        <f t="shared" si="1146"/>
        <v>East of England</v>
      </c>
      <c r="F154" s="264" t="str">
        <f t="shared" ref="F154" si="1171">D154</f>
        <v>Y61</v>
      </c>
      <c r="H154" s="198">
        <f t="shared" si="1040"/>
        <v>104144</v>
      </c>
      <c r="I154" s="198">
        <f t="shared" si="1040"/>
        <v>67937</v>
      </c>
      <c r="J154" s="198">
        <f t="shared" si="1040"/>
        <v>397835</v>
      </c>
      <c r="K154" s="198">
        <f t="shared" si="1041"/>
        <v>6</v>
      </c>
      <c r="L154" s="198">
        <f t="shared" si="1042"/>
        <v>1</v>
      </c>
      <c r="M154" s="198">
        <f t="shared" si="1043"/>
        <v>8</v>
      </c>
      <c r="N154" s="198">
        <f t="shared" si="1044"/>
        <v>34</v>
      </c>
      <c r="O154" s="198">
        <f t="shared" si="1045"/>
        <v>88</v>
      </c>
      <c r="P154" s="198" t="s">
        <v>717</v>
      </c>
      <c r="Q154" s="198">
        <f t="shared" si="1149"/>
        <v>0</v>
      </c>
      <c r="R154" s="198">
        <f t="shared" si="1149"/>
        <v>0</v>
      </c>
      <c r="S154" s="198">
        <f t="shared" si="1149"/>
        <v>0</v>
      </c>
      <c r="T154" s="198">
        <f t="shared" si="1149"/>
        <v>72541</v>
      </c>
      <c r="U154" s="198">
        <f t="shared" si="1149"/>
        <v>7157</v>
      </c>
      <c r="V154" s="198">
        <f t="shared" si="1149"/>
        <v>4564</v>
      </c>
      <c r="W154" s="198">
        <f t="shared" si="1149"/>
        <v>41704</v>
      </c>
      <c r="X154" s="198">
        <f t="shared" si="1149"/>
        <v>12603</v>
      </c>
      <c r="Y154" s="198">
        <f t="shared" si="1149"/>
        <v>2159</v>
      </c>
      <c r="Z154" s="198">
        <f t="shared" si="1149"/>
        <v>3325605</v>
      </c>
      <c r="AA154" s="198">
        <f t="shared" si="1047"/>
        <v>465</v>
      </c>
      <c r="AB154" s="198">
        <f t="shared" si="1048"/>
        <v>862</v>
      </c>
      <c r="AC154" s="198">
        <f t="shared" si="1049"/>
        <v>3178456</v>
      </c>
      <c r="AD154" s="198">
        <f t="shared" si="1050"/>
        <v>696</v>
      </c>
      <c r="AE154" s="198">
        <f t="shared" si="1051"/>
        <v>1271</v>
      </c>
      <c r="AF154" s="198">
        <f t="shared" si="1052"/>
        <v>62393415</v>
      </c>
      <c r="AG154" s="198">
        <f t="shared" si="1053"/>
        <v>1496</v>
      </c>
      <c r="AH154" s="198">
        <f t="shared" si="1054"/>
        <v>3069</v>
      </c>
      <c r="AI154" s="198">
        <f t="shared" si="1055"/>
        <v>57435377</v>
      </c>
      <c r="AJ154" s="198">
        <f t="shared" si="1056"/>
        <v>4557</v>
      </c>
      <c r="AK154" s="198">
        <f t="shared" si="1057"/>
        <v>11147</v>
      </c>
      <c r="AL154" s="198">
        <f t="shared" si="1058"/>
        <v>9733650</v>
      </c>
      <c r="AM154" s="198">
        <f t="shared" si="1059"/>
        <v>4508</v>
      </c>
      <c r="AN154" s="198">
        <f t="shared" si="1060"/>
        <v>10844</v>
      </c>
      <c r="AO154" s="198">
        <f t="shared" si="1150"/>
        <v>4514</v>
      </c>
      <c r="AP154" s="198">
        <f t="shared" si="1150"/>
        <v>105</v>
      </c>
      <c r="AQ154" s="198">
        <f t="shared" si="1150"/>
        <v>2992</v>
      </c>
      <c r="AR154" s="198">
        <f t="shared" si="1150"/>
        <v>828</v>
      </c>
      <c r="AS154" s="198">
        <f t="shared" si="1150"/>
        <v>34</v>
      </c>
      <c r="AT154" s="198">
        <f t="shared" si="1150"/>
        <v>1383</v>
      </c>
      <c r="AU154" s="198">
        <f t="shared" si="1150"/>
        <v>1474</v>
      </c>
      <c r="AV154" s="198">
        <f t="shared" si="1150"/>
        <v>42152</v>
      </c>
      <c r="AW154" s="198">
        <f t="shared" si="1150"/>
        <v>1741</v>
      </c>
      <c r="AX154" s="198">
        <f t="shared" si="1150"/>
        <v>24134</v>
      </c>
      <c r="AY154" s="198">
        <f t="shared" si="1151"/>
        <v>68027</v>
      </c>
      <c r="AZ154" s="198">
        <f t="shared" si="1151"/>
        <v>16357</v>
      </c>
      <c r="BA154" s="198">
        <f t="shared" si="1151"/>
        <v>11713</v>
      </c>
      <c r="BB154" s="198">
        <f t="shared" si="1151"/>
        <v>10446</v>
      </c>
      <c r="BC154" s="198">
        <f t="shared" si="1151"/>
        <v>7600</v>
      </c>
      <c r="BD154" s="198">
        <f t="shared" si="1151"/>
        <v>64346</v>
      </c>
      <c r="BE154" s="198">
        <f t="shared" si="1151"/>
        <v>46796</v>
      </c>
      <c r="BF154" s="198">
        <f t="shared" si="1151"/>
        <v>23777</v>
      </c>
      <c r="BG154" s="198">
        <f t="shared" si="1151"/>
        <v>13586</v>
      </c>
      <c r="BH154" s="198">
        <f t="shared" si="1151"/>
        <v>3868</v>
      </c>
      <c r="BI154" s="198">
        <f t="shared" si="1151"/>
        <v>2338</v>
      </c>
      <c r="BJ154" s="198">
        <f t="shared" si="1151"/>
        <v>0</v>
      </c>
      <c r="BK154" s="198">
        <f t="shared" si="1151"/>
        <v>0</v>
      </c>
      <c r="BL154" s="198" t="str">
        <f t="shared" si="1063"/>
        <v>-</v>
      </c>
      <c r="BM154" s="198" t="str">
        <f t="shared" si="1064"/>
        <v>-</v>
      </c>
      <c r="BN154" s="198">
        <f t="shared" si="1065"/>
        <v>0</v>
      </c>
      <c r="BO154" s="198">
        <f t="shared" si="1065"/>
        <v>0</v>
      </c>
      <c r="BP154" s="198" t="str">
        <f t="shared" si="1066"/>
        <v>-</v>
      </c>
      <c r="BQ154" s="198" t="str">
        <f t="shared" si="1067"/>
        <v>-</v>
      </c>
      <c r="BR154" s="198">
        <f t="shared" si="1068"/>
        <v>0</v>
      </c>
      <c r="BS154" s="198">
        <f t="shared" si="1068"/>
        <v>0</v>
      </c>
      <c r="BT154" s="198" t="str">
        <f t="shared" si="1069"/>
        <v>-</v>
      </c>
      <c r="BU154" s="198" t="str">
        <f t="shared" si="1070"/>
        <v>-</v>
      </c>
      <c r="BV154" s="198">
        <f t="shared" si="1071"/>
        <v>0</v>
      </c>
      <c r="BW154" s="198">
        <f t="shared" si="1071"/>
        <v>0</v>
      </c>
      <c r="BX154" s="198" t="str">
        <f t="shared" si="1072"/>
        <v>-</v>
      </c>
      <c r="BY154" s="198" t="str">
        <f t="shared" si="1073"/>
        <v>-</v>
      </c>
      <c r="BZ154" s="198">
        <f t="shared" si="1074"/>
        <v>0</v>
      </c>
      <c r="CA154" s="198">
        <f t="shared" si="1074"/>
        <v>0</v>
      </c>
      <c r="CB154" s="198" t="str">
        <f t="shared" si="1075"/>
        <v>-</v>
      </c>
      <c r="CC154" s="198" t="str">
        <f t="shared" si="1076"/>
        <v>-</v>
      </c>
      <c r="CD154" s="198">
        <f t="shared" si="1077"/>
        <v>0</v>
      </c>
      <c r="CE154" s="198">
        <f t="shared" si="1077"/>
        <v>0</v>
      </c>
      <c r="CF154" s="198" t="str">
        <f t="shared" si="1078"/>
        <v>-</v>
      </c>
      <c r="CG154" s="198" t="str">
        <f t="shared" si="1079"/>
        <v>-</v>
      </c>
      <c r="CH154" s="198">
        <f t="shared" si="1080"/>
        <v>0</v>
      </c>
      <c r="CI154" s="198">
        <f t="shared" si="1080"/>
        <v>0</v>
      </c>
      <c r="CJ154" s="198" t="str">
        <f t="shared" si="1081"/>
        <v>-</v>
      </c>
      <c r="CK154" s="198" t="str">
        <f t="shared" si="1082"/>
        <v>-</v>
      </c>
      <c r="CL154" s="198">
        <f t="shared" si="1083"/>
        <v>0</v>
      </c>
      <c r="CM154" s="198">
        <f t="shared" si="1083"/>
        <v>0</v>
      </c>
      <c r="CN154" s="198" t="str">
        <f t="shared" si="1084"/>
        <v>-</v>
      </c>
      <c r="CO154" s="198" t="str">
        <f t="shared" si="1085"/>
        <v>-</v>
      </c>
      <c r="CP154" s="198">
        <f t="shared" si="1086"/>
        <v>0</v>
      </c>
      <c r="CQ154" s="198">
        <f t="shared" si="1086"/>
        <v>0</v>
      </c>
      <c r="CR154" s="198" t="str">
        <f t="shared" si="1087"/>
        <v>-</v>
      </c>
      <c r="CS154" s="198" t="str">
        <f t="shared" si="1088"/>
        <v>-</v>
      </c>
      <c r="CT154" s="198">
        <f t="shared" si="1089"/>
        <v>0</v>
      </c>
      <c r="CU154" s="198">
        <f t="shared" si="1089"/>
        <v>0</v>
      </c>
      <c r="CV154" s="198" t="str">
        <f t="shared" si="1090"/>
        <v>-</v>
      </c>
      <c r="CW154" s="198" t="str">
        <f t="shared" si="1091"/>
        <v>-</v>
      </c>
      <c r="CX154" s="198">
        <f t="shared" si="1092"/>
        <v>602</v>
      </c>
      <c r="CY154" s="198">
        <f t="shared" si="1092"/>
        <v>167500</v>
      </c>
      <c r="CZ154" s="198">
        <f t="shared" si="1093"/>
        <v>278</v>
      </c>
      <c r="DA154" s="198">
        <f t="shared" si="1094"/>
        <v>453</v>
      </c>
      <c r="DB154" s="198">
        <f t="shared" si="1095"/>
        <v>6798</v>
      </c>
      <c r="DC154" s="198">
        <f t="shared" si="1095"/>
        <v>256311</v>
      </c>
      <c r="DD154" s="198">
        <f t="shared" si="1096"/>
        <v>38</v>
      </c>
      <c r="DE154" s="198">
        <f t="shared" si="1097"/>
        <v>68</v>
      </c>
      <c r="DF154" s="198">
        <f t="shared" si="1098"/>
        <v>158</v>
      </c>
      <c r="DG154" s="198">
        <f t="shared" si="1098"/>
        <v>230453</v>
      </c>
      <c r="DH154" s="198">
        <f t="shared" si="1099"/>
        <v>1459</v>
      </c>
      <c r="DI154" s="198">
        <f t="shared" si="1100"/>
        <v>3094</v>
      </c>
      <c r="DJ154" s="198">
        <f t="shared" si="1152"/>
        <v>144</v>
      </c>
      <c r="DK154" s="198">
        <f t="shared" si="1152"/>
        <v>42</v>
      </c>
      <c r="DL154" s="198">
        <f t="shared" si="1152"/>
        <v>745</v>
      </c>
      <c r="DM154" s="198">
        <f t="shared" si="1152"/>
        <v>467</v>
      </c>
      <c r="DN154" s="198">
        <f t="shared" si="1152"/>
        <v>37</v>
      </c>
      <c r="DO154" s="198">
        <f t="shared" si="1152"/>
        <v>1238</v>
      </c>
      <c r="DP154" s="198">
        <f t="shared" si="1152"/>
        <v>5083152</v>
      </c>
      <c r="DQ154" s="198">
        <f t="shared" si="1102"/>
        <v>6823</v>
      </c>
      <c r="DR154" s="198">
        <f t="shared" si="1103"/>
        <v>16505</v>
      </c>
      <c r="DS154" s="198">
        <f t="shared" si="1104"/>
        <v>3463212</v>
      </c>
      <c r="DT154" s="198">
        <f t="shared" si="1105"/>
        <v>7416</v>
      </c>
      <c r="DU154" s="198">
        <f t="shared" si="1106"/>
        <v>17149</v>
      </c>
      <c r="DV154" s="198">
        <f t="shared" si="1107"/>
        <v>284543</v>
      </c>
      <c r="DW154" s="198">
        <f t="shared" si="1108"/>
        <v>7690</v>
      </c>
      <c r="DX154" s="198">
        <f t="shared" si="1109"/>
        <v>17153</v>
      </c>
      <c r="DY154" s="198">
        <f t="shared" si="1110"/>
        <v>10941692</v>
      </c>
      <c r="DZ154" s="198">
        <f t="shared" si="1111"/>
        <v>8838</v>
      </c>
      <c r="EA154" s="198">
        <f t="shared" si="1112"/>
        <v>21573</v>
      </c>
      <c r="EB154" s="202"/>
      <c r="EC154" s="198">
        <f t="shared" si="1113"/>
        <v>8</v>
      </c>
      <c r="ED154" s="199">
        <f t="shared" ref="ED154" si="1172">LEFT($B154,4)+IF(EC154&lt;4,1,0)</f>
        <v>2019</v>
      </c>
      <c r="EE154" s="200">
        <f t="shared" ref="EE154" si="1173">DATE(LEFT($B154,4)+IF(EC154&lt;4,1,0),EC154,1)</f>
        <v>43678</v>
      </c>
      <c r="EF154" s="196">
        <f t="shared" si="1121"/>
        <v>31</v>
      </c>
      <c r="EG154" s="195"/>
      <c r="EH154" s="198">
        <f t="shared" si="1155"/>
        <v>67937</v>
      </c>
      <c r="EI154" s="198">
        <f t="shared" si="1155"/>
        <v>543496</v>
      </c>
      <c r="EJ154" s="198">
        <f t="shared" si="1155"/>
        <v>2309858</v>
      </c>
      <c r="EK154" s="198">
        <f t="shared" si="1155"/>
        <v>5978456</v>
      </c>
      <c r="EL154" s="198">
        <f t="shared" si="1155"/>
        <v>6169334</v>
      </c>
      <c r="EM154" s="198">
        <f t="shared" si="1155"/>
        <v>5800844</v>
      </c>
      <c r="EN154" s="198">
        <f t="shared" si="1155"/>
        <v>127989576</v>
      </c>
      <c r="EO154" s="198">
        <f t="shared" si="1155"/>
        <v>140485641</v>
      </c>
      <c r="EP154" s="198">
        <f t="shared" si="1155"/>
        <v>23412196</v>
      </c>
      <c r="EQ154" s="198">
        <f t="shared" si="1155"/>
        <v>0</v>
      </c>
      <c r="ER154" s="198">
        <f t="shared" si="1156"/>
        <v>0</v>
      </c>
      <c r="ES154" s="198">
        <f t="shared" si="1156"/>
        <v>0</v>
      </c>
      <c r="ET154" s="198">
        <f t="shared" si="1156"/>
        <v>0</v>
      </c>
      <c r="EU154" s="198">
        <f t="shared" si="1156"/>
        <v>0</v>
      </c>
      <c r="EV154" s="198">
        <f t="shared" si="1156"/>
        <v>0</v>
      </c>
      <c r="EW154" s="198">
        <f t="shared" si="1156"/>
        <v>0</v>
      </c>
      <c r="EX154" s="198">
        <f t="shared" si="1156"/>
        <v>0</v>
      </c>
      <c r="EY154" s="198">
        <f t="shared" si="1156"/>
        <v>0</v>
      </c>
      <c r="EZ154" s="198">
        <f t="shared" si="1156"/>
        <v>0</v>
      </c>
      <c r="FA154" s="198">
        <f t="shared" si="1156"/>
        <v>488852</v>
      </c>
      <c r="FB154" s="198">
        <f t="shared" si="1157"/>
        <v>272706</v>
      </c>
      <c r="FC154" s="198">
        <f t="shared" si="1157"/>
        <v>462264</v>
      </c>
      <c r="FD154" s="198">
        <f t="shared" si="1157"/>
        <v>12296225</v>
      </c>
      <c r="FE154" s="198">
        <f t="shared" si="1157"/>
        <v>8008583</v>
      </c>
      <c r="FF154" s="198">
        <f t="shared" si="1157"/>
        <v>634661</v>
      </c>
      <c r="FG154" s="198">
        <f t="shared" si="1157"/>
        <v>26707374</v>
      </c>
      <c r="FH154" s="191"/>
      <c r="FI154" s="256"/>
      <c r="FJ154" s="256"/>
      <c r="FK154" s="256"/>
      <c r="FL154" s="256"/>
      <c r="FM154" s="256"/>
    </row>
    <row r="155" spans="1:169" s="257" customFormat="1" x14ac:dyDescent="0.2">
      <c r="A155" s="263" t="str">
        <f t="shared" ref="A155" si="1174">B155&amp;C155&amp;D155</f>
        <v>2019-20SEPTEMBERY61</v>
      </c>
      <c r="B155" s="257" t="str">
        <f t="shared" si="1118"/>
        <v>2019-20</v>
      </c>
      <c r="C155" s="257" t="s">
        <v>673</v>
      </c>
      <c r="D155" s="264" t="str">
        <f t="shared" si="1146"/>
        <v>Y61</v>
      </c>
      <c r="E155" s="264" t="str">
        <f t="shared" si="1146"/>
        <v>East of England</v>
      </c>
      <c r="F155" s="264" t="str">
        <f t="shared" ref="F155" si="1175">D155</f>
        <v>Y61</v>
      </c>
      <c r="H155" s="198">
        <f t="shared" si="1040"/>
        <v>103739</v>
      </c>
      <c r="I155" s="198">
        <f t="shared" si="1040"/>
        <v>68026</v>
      </c>
      <c r="J155" s="198">
        <f t="shared" si="1040"/>
        <v>610860</v>
      </c>
      <c r="K155" s="198">
        <f t="shared" si="1041"/>
        <v>9</v>
      </c>
      <c r="L155" s="198">
        <f t="shared" si="1042"/>
        <v>1</v>
      </c>
      <c r="M155" s="198">
        <f t="shared" si="1043"/>
        <v>28</v>
      </c>
      <c r="N155" s="198">
        <f t="shared" si="1044"/>
        <v>55</v>
      </c>
      <c r="O155" s="198">
        <f t="shared" si="1045"/>
        <v>106</v>
      </c>
      <c r="P155" s="198" t="s">
        <v>717</v>
      </c>
      <c r="Q155" s="198">
        <f t="shared" si="1149"/>
        <v>0</v>
      </c>
      <c r="R155" s="198">
        <f t="shared" si="1149"/>
        <v>0</v>
      </c>
      <c r="S155" s="198">
        <f t="shared" si="1149"/>
        <v>0</v>
      </c>
      <c r="T155" s="198">
        <f t="shared" si="1149"/>
        <v>69676</v>
      </c>
      <c r="U155" s="198">
        <f t="shared" si="1149"/>
        <v>6905</v>
      </c>
      <c r="V155" s="198">
        <f t="shared" si="1149"/>
        <v>4484</v>
      </c>
      <c r="W155" s="198">
        <f t="shared" si="1149"/>
        <v>41206</v>
      </c>
      <c r="X155" s="198">
        <f t="shared" si="1149"/>
        <v>11239</v>
      </c>
      <c r="Y155" s="198">
        <f t="shared" si="1149"/>
        <v>1896</v>
      </c>
      <c r="Z155" s="198">
        <f t="shared" si="1149"/>
        <v>3275031</v>
      </c>
      <c r="AA155" s="198">
        <f t="shared" si="1047"/>
        <v>474</v>
      </c>
      <c r="AB155" s="198">
        <f t="shared" si="1048"/>
        <v>869</v>
      </c>
      <c r="AC155" s="198">
        <f t="shared" si="1049"/>
        <v>3255673</v>
      </c>
      <c r="AD155" s="198">
        <f t="shared" si="1050"/>
        <v>726</v>
      </c>
      <c r="AE155" s="198">
        <f t="shared" si="1051"/>
        <v>1331</v>
      </c>
      <c r="AF155" s="198">
        <f t="shared" si="1052"/>
        <v>67567872</v>
      </c>
      <c r="AG155" s="198">
        <f t="shared" si="1053"/>
        <v>1640</v>
      </c>
      <c r="AH155" s="198">
        <f t="shared" si="1054"/>
        <v>3387</v>
      </c>
      <c r="AI155" s="198">
        <f t="shared" si="1055"/>
        <v>62251488</v>
      </c>
      <c r="AJ155" s="198">
        <f t="shared" si="1056"/>
        <v>5539</v>
      </c>
      <c r="AK155" s="198">
        <f t="shared" si="1057"/>
        <v>13966</v>
      </c>
      <c r="AL155" s="198">
        <f t="shared" si="1058"/>
        <v>9690343</v>
      </c>
      <c r="AM155" s="198">
        <f t="shared" si="1059"/>
        <v>5111</v>
      </c>
      <c r="AN155" s="198">
        <f t="shared" si="1060"/>
        <v>13098</v>
      </c>
      <c r="AO155" s="198">
        <f t="shared" si="1150"/>
        <v>4372</v>
      </c>
      <c r="AP155" s="198">
        <f t="shared" si="1150"/>
        <v>95</v>
      </c>
      <c r="AQ155" s="198">
        <f t="shared" si="1150"/>
        <v>3087</v>
      </c>
      <c r="AR155" s="198">
        <f t="shared" si="1150"/>
        <v>785</v>
      </c>
      <c r="AS155" s="198">
        <f t="shared" si="1150"/>
        <v>22</v>
      </c>
      <c r="AT155" s="198">
        <f t="shared" si="1150"/>
        <v>1168</v>
      </c>
      <c r="AU155" s="198">
        <f t="shared" si="1150"/>
        <v>1124</v>
      </c>
      <c r="AV155" s="198">
        <f t="shared" si="1150"/>
        <v>40633</v>
      </c>
      <c r="AW155" s="198">
        <f t="shared" si="1150"/>
        <v>1691</v>
      </c>
      <c r="AX155" s="198">
        <f t="shared" si="1150"/>
        <v>22980</v>
      </c>
      <c r="AY155" s="198">
        <f t="shared" si="1151"/>
        <v>65304</v>
      </c>
      <c r="AZ155" s="198">
        <f t="shared" si="1151"/>
        <v>15757</v>
      </c>
      <c r="BA155" s="198">
        <f t="shared" si="1151"/>
        <v>11286</v>
      </c>
      <c r="BB155" s="198">
        <f t="shared" si="1151"/>
        <v>10230</v>
      </c>
      <c r="BC155" s="198">
        <f t="shared" si="1151"/>
        <v>7491</v>
      </c>
      <c r="BD155" s="198">
        <f t="shared" si="1151"/>
        <v>64865</v>
      </c>
      <c r="BE155" s="198">
        <f t="shared" si="1151"/>
        <v>46226</v>
      </c>
      <c r="BF155" s="198">
        <f t="shared" si="1151"/>
        <v>21841</v>
      </c>
      <c r="BG155" s="198">
        <f t="shared" si="1151"/>
        <v>12104</v>
      </c>
      <c r="BH155" s="198">
        <f t="shared" si="1151"/>
        <v>3458</v>
      </c>
      <c r="BI155" s="198">
        <f t="shared" si="1151"/>
        <v>2080</v>
      </c>
      <c r="BJ155" s="198">
        <f t="shared" si="1151"/>
        <v>0</v>
      </c>
      <c r="BK155" s="198">
        <f t="shared" si="1151"/>
        <v>0</v>
      </c>
      <c r="BL155" s="198" t="str">
        <f t="shared" si="1063"/>
        <v>-</v>
      </c>
      <c r="BM155" s="198" t="str">
        <f t="shared" si="1064"/>
        <v>-</v>
      </c>
      <c r="BN155" s="198">
        <f t="shared" si="1065"/>
        <v>0</v>
      </c>
      <c r="BO155" s="198">
        <f t="shared" si="1065"/>
        <v>0</v>
      </c>
      <c r="BP155" s="198" t="str">
        <f t="shared" si="1066"/>
        <v>-</v>
      </c>
      <c r="BQ155" s="198" t="str">
        <f t="shared" si="1067"/>
        <v>-</v>
      </c>
      <c r="BR155" s="198">
        <f t="shared" si="1068"/>
        <v>0</v>
      </c>
      <c r="BS155" s="198">
        <f t="shared" si="1068"/>
        <v>0</v>
      </c>
      <c r="BT155" s="198" t="str">
        <f t="shared" si="1069"/>
        <v>-</v>
      </c>
      <c r="BU155" s="198" t="str">
        <f t="shared" si="1070"/>
        <v>-</v>
      </c>
      <c r="BV155" s="198">
        <f t="shared" si="1071"/>
        <v>0</v>
      </c>
      <c r="BW155" s="198">
        <f t="shared" si="1071"/>
        <v>0</v>
      </c>
      <c r="BX155" s="198" t="str">
        <f t="shared" si="1072"/>
        <v>-</v>
      </c>
      <c r="BY155" s="198" t="str">
        <f t="shared" si="1073"/>
        <v>-</v>
      </c>
      <c r="BZ155" s="198">
        <f t="shared" si="1074"/>
        <v>0</v>
      </c>
      <c r="CA155" s="198">
        <f t="shared" si="1074"/>
        <v>0</v>
      </c>
      <c r="CB155" s="198" t="str">
        <f t="shared" si="1075"/>
        <v>-</v>
      </c>
      <c r="CC155" s="198" t="str">
        <f t="shared" si="1076"/>
        <v>-</v>
      </c>
      <c r="CD155" s="198">
        <f t="shared" si="1077"/>
        <v>0</v>
      </c>
      <c r="CE155" s="198">
        <f t="shared" si="1077"/>
        <v>0</v>
      </c>
      <c r="CF155" s="198" t="str">
        <f t="shared" si="1078"/>
        <v>-</v>
      </c>
      <c r="CG155" s="198" t="str">
        <f t="shared" si="1079"/>
        <v>-</v>
      </c>
      <c r="CH155" s="198">
        <f t="shared" si="1080"/>
        <v>0</v>
      </c>
      <c r="CI155" s="198">
        <f t="shared" si="1080"/>
        <v>0</v>
      </c>
      <c r="CJ155" s="198" t="str">
        <f t="shared" si="1081"/>
        <v>-</v>
      </c>
      <c r="CK155" s="198" t="str">
        <f t="shared" si="1082"/>
        <v>-</v>
      </c>
      <c r="CL155" s="198">
        <f t="shared" si="1083"/>
        <v>0</v>
      </c>
      <c r="CM155" s="198">
        <f t="shared" si="1083"/>
        <v>0</v>
      </c>
      <c r="CN155" s="198" t="str">
        <f t="shared" si="1084"/>
        <v>-</v>
      </c>
      <c r="CO155" s="198" t="str">
        <f t="shared" si="1085"/>
        <v>-</v>
      </c>
      <c r="CP155" s="198">
        <f t="shared" si="1086"/>
        <v>0</v>
      </c>
      <c r="CQ155" s="198">
        <f t="shared" si="1086"/>
        <v>0</v>
      </c>
      <c r="CR155" s="198" t="str">
        <f t="shared" si="1087"/>
        <v>-</v>
      </c>
      <c r="CS155" s="198" t="str">
        <f t="shared" si="1088"/>
        <v>-</v>
      </c>
      <c r="CT155" s="198">
        <f t="shared" si="1089"/>
        <v>0</v>
      </c>
      <c r="CU155" s="198">
        <f t="shared" si="1089"/>
        <v>0</v>
      </c>
      <c r="CV155" s="198" t="str">
        <f t="shared" si="1090"/>
        <v>-</v>
      </c>
      <c r="CW155" s="198" t="str">
        <f t="shared" si="1091"/>
        <v>-</v>
      </c>
      <c r="CX155" s="198">
        <f t="shared" si="1092"/>
        <v>518</v>
      </c>
      <c r="CY155" s="198">
        <f t="shared" si="1092"/>
        <v>143961</v>
      </c>
      <c r="CZ155" s="198">
        <f t="shared" si="1093"/>
        <v>278</v>
      </c>
      <c r="DA155" s="198">
        <f t="shared" si="1094"/>
        <v>469</v>
      </c>
      <c r="DB155" s="198">
        <f t="shared" si="1095"/>
        <v>6557</v>
      </c>
      <c r="DC155" s="198">
        <f t="shared" si="1095"/>
        <v>264030</v>
      </c>
      <c r="DD155" s="198">
        <f t="shared" si="1096"/>
        <v>40</v>
      </c>
      <c r="DE155" s="198">
        <f t="shared" si="1097"/>
        <v>77</v>
      </c>
      <c r="DF155" s="198">
        <f t="shared" si="1098"/>
        <v>145</v>
      </c>
      <c r="DG155" s="198">
        <f t="shared" si="1098"/>
        <v>236153</v>
      </c>
      <c r="DH155" s="198">
        <f t="shared" si="1099"/>
        <v>1629</v>
      </c>
      <c r="DI155" s="198">
        <f t="shared" si="1100"/>
        <v>3253</v>
      </c>
      <c r="DJ155" s="198">
        <f t="shared" si="1152"/>
        <v>132</v>
      </c>
      <c r="DK155" s="198">
        <f t="shared" si="1152"/>
        <v>43</v>
      </c>
      <c r="DL155" s="198">
        <f t="shared" si="1152"/>
        <v>690</v>
      </c>
      <c r="DM155" s="198">
        <f t="shared" si="1152"/>
        <v>424</v>
      </c>
      <c r="DN155" s="198">
        <f t="shared" si="1152"/>
        <v>27</v>
      </c>
      <c r="DO155" s="198">
        <f t="shared" si="1152"/>
        <v>1129</v>
      </c>
      <c r="DP155" s="198">
        <f t="shared" si="1152"/>
        <v>5472651</v>
      </c>
      <c r="DQ155" s="198">
        <f t="shared" si="1102"/>
        <v>7931</v>
      </c>
      <c r="DR155" s="198">
        <f t="shared" si="1103"/>
        <v>18793</v>
      </c>
      <c r="DS155" s="198">
        <f t="shared" si="1104"/>
        <v>3746275</v>
      </c>
      <c r="DT155" s="198">
        <f t="shared" si="1105"/>
        <v>8836</v>
      </c>
      <c r="DU155" s="198">
        <f t="shared" si="1106"/>
        <v>19667</v>
      </c>
      <c r="DV155" s="198">
        <f t="shared" si="1107"/>
        <v>259375</v>
      </c>
      <c r="DW155" s="198">
        <f t="shared" si="1108"/>
        <v>9606</v>
      </c>
      <c r="DX155" s="198">
        <f t="shared" si="1109"/>
        <v>23819</v>
      </c>
      <c r="DY155" s="198">
        <f t="shared" si="1110"/>
        <v>13796713</v>
      </c>
      <c r="DZ155" s="198">
        <f t="shared" si="1111"/>
        <v>12220</v>
      </c>
      <c r="EA155" s="198">
        <f t="shared" si="1112"/>
        <v>29270</v>
      </c>
      <c r="EB155" s="202"/>
      <c r="EC155" s="198">
        <f t="shared" si="1113"/>
        <v>9</v>
      </c>
      <c r="ED155" s="199">
        <f t="shared" ref="ED155" si="1176">LEFT($B155,4)+IF(EC155&lt;4,1,0)</f>
        <v>2019</v>
      </c>
      <c r="EE155" s="200">
        <f t="shared" ref="EE155" si="1177">DATE(LEFT($B155,4)+IF(EC155&lt;4,1,0),EC155,1)</f>
        <v>43709</v>
      </c>
      <c r="EF155" s="196">
        <f t="shared" si="1121"/>
        <v>30</v>
      </c>
      <c r="EG155" s="195"/>
      <c r="EH155" s="198">
        <f t="shared" si="1155"/>
        <v>68026</v>
      </c>
      <c r="EI155" s="198">
        <f t="shared" si="1155"/>
        <v>1904728</v>
      </c>
      <c r="EJ155" s="198">
        <f t="shared" si="1155"/>
        <v>3741430</v>
      </c>
      <c r="EK155" s="198">
        <f t="shared" si="1155"/>
        <v>7210756</v>
      </c>
      <c r="EL155" s="198">
        <f t="shared" si="1155"/>
        <v>6000445</v>
      </c>
      <c r="EM155" s="198">
        <f t="shared" si="1155"/>
        <v>5968204</v>
      </c>
      <c r="EN155" s="198">
        <f t="shared" si="1155"/>
        <v>139564722</v>
      </c>
      <c r="EO155" s="198">
        <f t="shared" si="1155"/>
        <v>156963874</v>
      </c>
      <c r="EP155" s="198">
        <f t="shared" si="1155"/>
        <v>24833808</v>
      </c>
      <c r="EQ155" s="198">
        <f t="shared" si="1155"/>
        <v>0</v>
      </c>
      <c r="ER155" s="198">
        <f t="shared" si="1156"/>
        <v>0</v>
      </c>
      <c r="ES155" s="198">
        <f t="shared" si="1156"/>
        <v>0</v>
      </c>
      <c r="ET155" s="198">
        <f t="shared" si="1156"/>
        <v>0</v>
      </c>
      <c r="EU155" s="198">
        <f t="shared" si="1156"/>
        <v>0</v>
      </c>
      <c r="EV155" s="198">
        <f t="shared" si="1156"/>
        <v>0</v>
      </c>
      <c r="EW155" s="198">
        <f t="shared" si="1156"/>
        <v>0</v>
      </c>
      <c r="EX155" s="198">
        <f t="shared" si="1156"/>
        <v>0</v>
      </c>
      <c r="EY155" s="198">
        <f t="shared" si="1156"/>
        <v>0</v>
      </c>
      <c r="EZ155" s="198">
        <f t="shared" si="1156"/>
        <v>0</v>
      </c>
      <c r="FA155" s="198">
        <f t="shared" si="1156"/>
        <v>471685</v>
      </c>
      <c r="FB155" s="198">
        <f t="shared" si="1157"/>
        <v>242942</v>
      </c>
      <c r="FC155" s="198">
        <f t="shared" si="1157"/>
        <v>504889</v>
      </c>
      <c r="FD155" s="198">
        <f t="shared" si="1157"/>
        <v>12967170</v>
      </c>
      <c r="FE155" s="198">
        <f t="shared" si="1157"/>
        <v>8338808</v>
      </c>
      <c r="FF155" s="198">
        <f t="shared" si="1157"/>
        <v>643113</v>
      </c>
      <c r="FG155" s="198">
        <f t="shared" si="1157"/>
        <v>33045830</v>
      </c>
      <c r="FH155" s="191"/>
      <c r="FI155" s="256"/>
      <c r="FJ155" s="256"/>
      <c r="FK155" s="256"/>
      <c r="FL155" s="256"/>
      <c r="FM155" s="256"/>
    </row>
    <row r="156" spans="1:169" s="257" customFormat="1" x14ac:dyDescent="0.2">
      <c r="A156" s="263" t="str">
        <f t="shared" ref="A156" si="1178">B156&amp;C156&amp;D156</f>
        <v>2019-20OCTOBERY61</v>
      </c>
      <c r="B156" s="257" t="str">
        <f t="shared" si="1118"/>
        <v>2019-20</v>
      </c>
      <c r="C156" s="257" t="s">
        <v>716</v>
      </c>
      <c r="D156" s="264" t="str">
        <f t="shared" si="1146"/>
        <v>Y61</v>
      </c>
      <c r="E156" s="264" t="str">
        <f t="shared" si="1146"/>
        <v>East of England</v>
      </c>
      <c r="F156" s="264" t="str">
        <f t="shared" ref="F156" si="1179">D156</f>
        <v>Y61</v>
      </c>
      <c r="H156" s="198">
        <f t="shared" si="1040"/>
        <v>111345</v>
      </c>
      <c r="I156" s="198">
        <f t="shared" si="1040"/>
        <v>72231</v>
      </c>
      <c r="J156" s="198">
        <f t="shared" si="1040"/>
        <v>684130</v>
      </c>
      <c r="K156" s="198">
        <f t="shared" si="1041"/>
        <v>9</v>
      </c>
      <c r="L156" s="198">
        <f t="shared" si="1042"/>
        <v>1</v>
      </c>
      <c r="M156" s="198">
        <f t="shared" si="1043"/>
        <v>30</v>
      </c>
      <c r="N156" s="198">
        <f t="shared" si="1044"/>
        <v>58</v>
      </c>
      <c r="O156" s="198">
        <f t="shared" si="1045"/>
        <v>114</v>
      </c>
      <c r="P156" s="198" t="s">
        <v>717</v>
      </c>
      <c r="Q156" s="198">
        <f t="shared" si="1149"/>
        <v>326</v>
      </c>
      <c r="R156" s="198">
        <f t="shared" si="1149"/>
        <v>161</v>
      </c>
      <c r="S156" s="198">
        <f t="shared" si="1149"/>
        <v>2281</v>
      </c>
      <c r="T156" s="198">
        <f t="shared" si="1149"/>
        <v>73954</v>
      </c>
      <c r="U156" s="198">
        <f t="shared" si="1149"/>
        <v>7793</v>
      </c>
      <c r="V156" s="198">
        <f t="shared" si="1149"/>
        <v>5168</v>
      </c>
      <c r="W156" s="198">
        <f t="shared" si="1149"/>
        <v>43811</v>
      </c>
      <c r="X156" s="198">
        <f t="shared" si="1149"/>
        <v>10711</v>
      </c>
      <c r="Y156" s="198">
        <f t="shared" si="1149"/>
        <v>2027</v>
      </c>
      <c r="Z156" s="198">
        <f t="shared" si="1149"/>
        <v>3812670</v>
      </c>
      <c r="AA156" s="198">
        <f t="shared" si="1047"/>
        <v>489</v>
      </c>
      <c r="AB156" s="198">
        <f t="shared" si="1048"/>
        <v>901</v>
      </c>
      <c r="AC156" s="198">
        <f t="shared" si="1049"/>
        <v>3753681</v>
      </c>
      <c r="AD156" s="198">
        <f t="shared" si="1050"/>
        <v>726</v>
      </c>
      <c r="AE156" s="198">
        <f t="shared" si="1051"/>
        <v>1323</v>
      </c>
      <c r="AF156" s="198">
        <f t="shared" si="1052"/>
        <v>77334835</v>
      </c>
      <c r="AG156" s="198">
        <f t="shared" si="1053"/>
        <v>1765</v>
      </c>
      <c r="AH156" s="198">
        <f t="shared" si="1054"/>
        <v>3606</v>
      </c>
      <c r="AI156" s="198">
        <f t="shared" si="1055"/>
        <v>67666725</v>
      </c>
      <c r="AJ156" s="198">
        <f t="shared" si="1056"/>
        <v>6317</v>
      </c>
      <c r="AK156" s="198">
        <f t="shared" si="1057"/>
        <v>16002</v>
      </c>
      <c r="AL156" s="198">
        <f t="shared" si="1058"/>
        <v>12369399</v>
      </c>
      <c r="AM156" s="198">
        <f t="shared" si="1059"/>
        <v>6102</v>
      </c>
      <c r="AN156" s="198">
        <f t="shared" si="1060"/>
        <v>15330</v>
      </c>
      <c r="AO156" s="198">
        <f t="shared" si="1150"/>
        <v>4725</v>
      </c>
      <c r="AP156" s="198">
        <f t="shared" si="1150"/>
        <v>88</v>
      </c>
      <c r="AQ156" s="198">
        <f t="shared" si="1150"/>
        <v>3475</v>
      </c>
      <c r="AR156" s="198">
        <f t="shared" si="1150"/>
        <v>882</v>
      </c>
      <c r="AS156" s="198">
        <f t="shared" si="1150"/>
        <v>28</v>
      </c>
      <c r="AT156" s="198">
        <f t="shared" si="1150"/>
        <v>1134</v>
      </c>
      <c r="AU156" s="198">
        <f t="shared" si="1150"/>
        <v>1105</v>
      </c>
      <c r="AV156" s="198">
        <f t="shared" si="1150"/>
        <v>43044</v>
      </c>
      <c r="AW156" s="198">
        <f t="shared" si="1150"/>
        <v>2178</v>
      </c>
      <c r="AX156" s="198">
        <f t="shared" si="1150"/>
        <v>24007</v>
      </c>
      <c r="AY156" s="198">
        <f t="shared" si="1151"/>
        <v>69229</v>
      </c>
      <c r="AZ156" s="198">
        <f t="shared" si="1151"/>
        <v>17690</v>
      </c>
      <c r="BA156" s="198">
        <f t="shared" si="1151"/>
        <v>12440</v>
      </c>
      <c r="BB156" s="198">
        <f t="shared" si="1151"/>
        <v>11546</v>
      </c>
      <c r="BC156" s="198">
        <f t="shared" si="1151"/>
        <v>8248</v>
      </c>
      <c r="BD156" s="198">
        <f t="shared" si="1151"/>
        <v>69921</v>
      </c>
      <c r="BE156" s="198">
        <f t="shared" si="1151"/>
        <v>48972</v>
      </c>
      <c r="BF156" s="198">
        <f t="shared" si="1151"/>
        <v>23199</v>
      </c>
      <c r="BG156" s="198">
        <f t="shared" si="1151"/>
        <v>12201</v>
      </c>
      <c r="BH156" s="198">
        <f t="shared" si="1151"/>
        <v>3802</v>
      </c>
      <c r="BI156" s="198">
        <f t="shared" si="1151"/>
        <v>2173</v>
      </c>
      <c r="BJ156" s="198">
        <f t="shared" si="1151"/>
        <v>27</v>
      </c>
      <c r="BK156" s="198">
        <f t="shared" si="1151"/>
        <v>16894</v>
      </c>
      <c r="BL156" s="198">
        <f t="shared" si="1063"/>
        <v>626</v>
      </c>
      <c r="BM156" s="198">
        <f t="shared" si="1064"/>
        <v>1280</v>
      </c>
      <c r="BN156" s="198">
        <f t="shared" si="1065"/>
        <v>0</v>
      </c>
      <c r="BO156" s="198">
        <f t="shared" si="1065"/>
        <v>0</v>
      </c>
      <c r="BP156" s="198" t="str">
        <f t="shared" si="1066"/>
        <v>-</v>
      </c>
      <c r="BQ156" s="198" t="str">
        <f t="shared" si="1067"/>
        <v>-</v>
      </c>
      <c r="BR156" s="198">
        <f t="shared" si="1068"/>
        <v>7766</v>
      </c>
      <c r="BS156" s="198">
        <f t="shared" si="1068"/>
        <v>3795776</v>
      </c>
      <c r="BT156" s="198">
        <f t="shared" si="1069"/>
        <v>489</v>
      </c>
      <c r="BU156" s="198">
        <f t="shared" si="1070"/>
        <v>900</v>
      </c>
      <c r="BV156" s="198">
        <f t="shared" si="1071"/>
        <v>2870</v>
      </c>
      <c r="BW156" s="198">
        <f t="shared" si="1071"/>
        <v>5218139</v>
      </c>
      <c r="BX156" s="198">
        <f t="shared" si="1072"/>
        <v>1818</v>
      </c>
      <c r="BY156" s="198">
        <f t="shared" si="1073"/>
        <v>3588</v>
      </c>
      <c r="BZ156" s="198">
        <f t="shared" si="1074"/>
        <v>6</v>
      </c>
      <c r="CA156" s="198">
        <f t="shared" si="1074"/>
        <v>15766</v>
      </c>
      <c r="CB156" s="198">
        <f t="shared" si="1075"/>
        <v>2628</v>
      </c>
      <c r="CC156" s="198">
        <f t="shared" si="1076"/>
        <v>5960</v>
      </c>
      <c r="CD156" s="198">
        <f t="shared" si="1077"/>
        <v>40935</v>
      </c>
      <c r="CE156" s="198">
        <f t="shared" si="1077"/>
        <v>72100930</v>
      </c>
      <c r="CF156" s="198">
        <f t="shared" si="1078"/>
        <v>1761</v>
      </c>
      <c r="CG156" s="198">
        <f t="shared" si="1079"/>
        <v>3606</v>
      </c>
      <c r="CH156" s="198">
        <f t="shared" si="1080"/>
        <v>409</v>
      </c>
      <c r="CI156" s="198">
        <f t="shared" si="1080"/>
        <v>3221348</v>
      </c>
      <c r="CJ156" s="198">
        <f t="shared" si="1081"/>
        <v>7876</v>
      </c>
      <c r="CK156" s="198">
        <f t="shared" si="1082"/>
        <v>18660</v>
      </c>
      <c r="CL156" s="198">
        <f t="shared" si="1083"/>
        <v>150</v>
      </c>
      <c r="CM156" s="198">
        <f t="shared" si="1083"/>
        <v>1114475</v>
      </c>
      <c r="CN156" s="198">
        <f t="shared" si="1084"/>
        <v>7430</v>
      </c>
      <c r="CO156" s="198">
        <f t="shared" si="1085"/>
        <v>19330</v>
      </c>
      <c r="CP156" s="198">
        <f t="shared" si="1086"/>
        <v>1741</v>
      </c>
      <c r="CQ156" s="198">
        <f t="shared" si="1086"/>
        <v>22500316</v>
      </c>
      <c r="CR156" s="198">
        <f t="shared" si="1087"/>
        <v>12924</v>
      </c>
      <c r="CS156" s="198">
        <f t="shared" si="1088"/>
        <v>29984</v>
      </c>
      <c r="CT156" s="198">
        <f t="shared" si="1089"/>
        <v>145</v>
      </c>
      <c r="CU156" s="198">
        <f t="shared" si="1089"/>
        <v>1762378</v>
      </c>
      <c r="CV156" s="198">
        <f t="shared" si="1090"/>
        <v>12154</v>
      </c>
      <c r="CW156" s="198">
        <f t="shared" si="1091"/>
        <v>30281</v>
      </c>
      <c r="CX156" s="198">
        <f t="shared" si="1092"/>
        <v>638</v>
      </c>
      <c r="CY156" s="198">
        <f t="shared" si="1092"/>
        <v>176776</v>
      </c>
      <c r="CZ156" s="198">
        <f t="shared" si="1093"/>
        <v>277</v>
      </c>
      <c r="DA156" s="198">
        <f t="shared" si="1094"/>
        <v>465</v>
      </c>
      <c r="DB156" s="198">
        <f t="shared" si="1095"/>
        <v>7367</v>
      </c>
      <c r="DC156" s="198">
        <f t="shared" si="1095"/>
        <v>298720</v>
      </c>
      <c r="DD156" s="198">
        <f t="shared" si="1096"/>
        <v>41</v>
      </c>
      <c r="DE156" s="198">
        <f t="shared" si="1097"/>
        <v>76</v>
      </c>
      <c r="DF156" s="198">
        <f t="shared" si="1098"/>
        <v>158</v>
      </c>
      <c r="DG156" s="198">
        <f t="shared" si="1098"/>
        <v>325484</v>
      </c>
      <c r="DH156" s="198">
        <f t="shared" si="1099"/>
        <v>2060</v>
      </c>
      <c r="DI156" s="198">
        <f t="shared" si="1100"/>
        <v>4230</v>
      </c>
      <c r="DJ156" s="198">
        <f t="shared" ref="DJ156:DK159" si="1180">SUMIFS(DJ$255:DJ$1524,$B$255:$B$1524,$B156,$C$255:$C$1524,$C156,$D$255:$D$1524,$D156)</f>
        <v>132</v>
      </c>
      <c r="DK156" s="198">
        <f t="shared" si="1180"/>
        <v>161</v>
      </c>
      <c r="DL156" s="198"/>
      <c r="DM156" s="198"/>
      <c r="DN156" s="198"/>
      <c r="DO156" s="198"/>
      <c r="DP156" s="198"/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202"/>
      <c r="EC156" s="198">
        <f t="shared" si="1113"/>
        <v>10</v>
      </c>
      <c r="ED156" s="199">
        <f t="shared" ref="ED156" si="1181">LEFT($B156,4)+IF(EC156&lt;4,1,0)</f>
        <v>2019</v>
      </c>
      <c r="EE156" s="200">
        <f t="shared" ref="EE156" si="1182">DATE(LEFT($B156,4)+IF(EC156&lt;4,1,0),EC156,1)</f>
        <v>43739</v>
      </c>
      <c r="EF156" s="196">
        <f t="shared" si="1121"/>
        <v>31</v>
      </c>
      <c r="EG156" s="195"/>
      <c r="EH156" s="198">
        <f t="shared" si="1155"/>
        <v>72231</v>
      </c>
      <c r="EI156" s="198">
        <f t="shared" si="1155"/>
        <v>2166930</v>
      </c>
      <c r="EJ156" s="198">
        <f t="shared" si="1155"/>
        <v>4189398</v>
      </c>
      <c r="EK156" s="198">
        <f t="shared" si="1155"/>
        <v>8234334</v>
      </c>
      <c r="EL156" s="198">
        <f t="shared" si="1155"/>
        <v>7021493</v>
      </c>
      <c r="EM156" s="198">
        <f t="shared" si="1155"/>
        <v>6837264</v>
      </c>
      <c r="EN156" s="198">
        <f t="shared" si="1155"/>
        <v>157982466</v>
      </c>
      <c r="EO156" s="198">
        <f t="shared" si="1155"/>
        <v>171397422</v>
      </c>
      <c r="EP156" s="198">
        <f t="shared" si="1155"/>
        <v>31073910</v>
      </c>
      <c r="EQ156" s="198">
        <f t="shared" si="1155"/>
        <v>34560</v>
      </c>
      <c r="ER156" s="198">
        <f t="shared" si="1156"/>
        <v>0</v>
      </c>
      <c r="ES156" s="198">
        <f t="shared" si="1156"/>
        <v>6989400</v>
      </c>
      <c r="ET156" s="198">
        <f t="shared" si="1156"/>
        <v>10297560</v>
      </c>
      <c r="EU156" s="198">
        <f t="shared" si="1156"/>
        <v>35760</v>
      </c>
      <c r="EV156" s="198">
        <f t="shared" si="1156"/>
        <v>147611610</v>
      </c>
      <c r="EW156" s="198">
        <f t="shared" si="1156"/>
        <v>7631940</v>
      </c>
      <c r="EX156" s="198">
        <f t="shared" si="1156"/>
        <v>2899500</v>
      </c>
      <c r="EY156" s="198">
        <f t="shared" si="1156"/>
        <v>52202144</v>
      </c>
      <c r="EZ156" s="198">
        <f t="shared" si="1156"/>
        <v>4390745</v>
      </c>
      <c r="FA156" s="198">
        <f t="shared" si="1156"/>
        <v>668340</v>
      </c>
      <c r="FB156" s="198">
        <f t="shared" si="1157"/>
        <v>296670</v>
      </c>
      <c r="FC156" s="198">
        <f t="shared" si="1157"/>
        <v>559892</v>
      </c>
      <c r="FD156" s="198">
        <f t="shared" si="1157"/>
        <v>0</v>
      </c>
      <c r="FE156" s="198">
        <f t="shared" si="1157"/>
        <v>0</v>
      </c>
      <c r="FF156" s="198">
        <f t="shared" si="1157"/>
        <v>0</v>
      </c>
      <c r="FG156" s="198">
        <f t="shared" si="1157"/>
        <v>0</v>
      </c>
      <c r="FH156" s="191"/>
      <c r="FI156" s="256"/>
      <c r="FJ156" s="256"/>
      <c r="FK156" s="256"/>
      <c r="FL156" s="256"/>
      <c r="FM156" s="256"/>
    </row>
    <row r="157" spans="1:169" s="257" customFormat="1" x14ac:dyDescent="0.2">
      <c r="A157" s="263" t="str">
        <f t="shared" ref="A157" si="1183">B157&amp;C157&amp;D157</f>
        <v>2019-20NOVEMBERY61</v>
      </c>
      <c r="B157" s="257" t="str">
        <f t="shared" si="1118"/>
        <v>2019-20</v>
      </c>
      <c r="C157" s="257" t="s">
        <v>722</v>
      </c>
      <c r="D157" s="264" t="str">
        <f t="shared" si="1146"/>
        <v>Y61</v>
      </c>
      <c r="E157" s="264" t="str">
        <f t="shared" si="1146"/>
        <v>East of England</v>
      </c>
      <c r="F157" s="264" t="str">
        <f t="shared" ref="F157" si="1184">D157</f>
        <v>Y61</v>
      </c>
      <c r="H157" s="198">
        <f t="shared" si="1040"/>
        <v>111664</v>
      </c>
      <c r="I157" s="198">
        <f t="shared" si="1040"/>
        <v>71643</v>
      </c>
      <c r="J157" s="198">
        <f t="shared" si="1040"/>
        <v>675844</v>
      </c>
      <c r="K157" s="198">
        <f t="shared" si="1041"/>
        <v>9</v>
      </c>
      <c r="L157" s="198">
        <f t="shared" si="1042"/>
        <v>1</v>
      </c>
      <c r="M157" s="198">
        <f t="shared" si="1043"/>
        <v>31</v>
      </c>
      <c r="N157" s="198">
        <f t="shared" si="1044"/>
        <v>56</v>
      </c>
      <c r="O157" s="198">
        <f t="shared" si="1045"/>
        <v>109</v>
      </c>
      <c r="P157" s="198" t="s">
        <v>717</v>
      </c>
      <c r="Q157" s="198">
        <f t="shared" si="1149"/>
        <v>372</v>
      </c>
      <c r="R157" s="198">
        <f t="shared" si="1149"/>
        <v>107</v>
      </c>
      <c r="S157" s="198">
        <f t="shared" si="1149"/>
        <v>2086</v>
      </c>
      <c r="T157" s="198">
        <f t="shared" si="1149"/>
        <v>73865</v>
      </c>
      <c r="U157" s="198">
        <f t="shared" si="1149"/>
        <v>7929</v>
      </c>
      <c r="V157" s="198">
        <f t="shared" si="1149"/>
        <v>5229</v>
      </c>
      <c r="W157" s="198">
        <f t="shared" si="1149"/>
        <v>44257</v>
      </c>
      <c r="X157" s="198">
        <f t="shared" si="1149"/>
        <v>10386</v>
      </c>
      <c r="Y157" s="198">
        <f t="shared" si="1149"/>
        <v>1920</v>
      </c>
      <c r="Z157" s="198">
        <f t="shared" si="1149"/>
        <v>3994663</v>
      </c>
      <c r="AA157" s="198">
        <f t="shared" si="1047"/>
        <v>504</v>
      </c>
      <c r="AB157" s="198">
        <f t="shared" si="1048"/>
        <v>927</v>
      </c>
      <c r="AC157" s="198">
        <f t="shared" si="1049"/>
        <v>3964865</v>
      </c>
      <c r="AD157" s="198">
        <f t="shared" si="1050"/>
        <v>758</v>
      </c>
      <c r="AE157" s="198">
        <f t="shared" si="1051"/>
        <v>1359</v>
      </c>
      <c r="AF157" s="198">
        <f t="shared" si="1052"/>
        <v>84040343</v>
      </c>
      <c r="AG157" s="198">
        <f t="shared" si="1053"/>
        <v>1899</v>
      </c>
      <c r="AH157" s="198">
        <f t="shared" si="1054"/>
        <v>3847</v>
      </c>
      <c r="AI157" s="198">
        <f t="shared" si="1055"/>
        <v>72534232</v>
      </c>
      <c r="AJ157" s="198">
        <f t="shared" si="1056"/>
        <v>6984</v>
      </c>
      <c r="AK157" s="198">
        <f t="shared" si="1057"/>
        <v>17787</v>
      </c>
      <c r="AL157" s="198">
        <f t="shared" si="1058"/>
        <v>13239538</v>
      </c>
      <c r="AM157" s="198">
        <f t="shared" si="1059"/>
        <v>6896</v>
      </c>
      <c r="AN157" s="198">
        <f t="shared" si="1060"/>
        <v>17627</v>
      </c>
      <c r="AO157" s="198">
        <f t="shared" si="1150"/>
        <v>5004</v>
      </c>
      <c r="AP157" s="198">
        <f t="shared" si="1150"/>
        <v>124</v>
      </c>
      <c r="AQ157" s="198">
        <f t="shared" si="1150"/>
        <v>3763</v>
      </c>
      <c r="AR157" s="198">
        <f t="shared" si="1150"/>
        <v>879</v>
      </c>
      <c r="AS157" s="198">
        <f t="shared" si="1150"/>
        <v>26</v>
      </c>
      <c r="AT157" s="198">
        <f t="shared" si="1150"/>
        <v>1091</v>
      </c>
      <c r="AU157" s="198">
        <f t="shared" si="1150"/>
        <v>1153</v>
      </c>
      <c r="AV157" s="198">
        <f t="shared" si="1150"/>
        <v>42325</v>
      </c>
      <c r="AW157" s="198">
        <f t="shared" si="1150"/>
        <v>2156</v>
      </c>
      <c r="AX157" s="198">
        <f t="shared" si="1150"/>
        <v>24380</v>
      </c>
      <c r="AY157" s="198">
        <f t="shared" si="1151"/>
        <v>68861</v>
      </c>
      <c r="AZ157" s="198">
        <f t="shared" si="1151"/>
        <v>17984</v>
      </c>
      <c r="BA157" s="198">
        <f t="shared" si="1151"/>
        <v>12656</v>
      </c>
      <c r="BB157" s="198">
        <f t="shared" si="1151"/>
        <v>11756</v>
      </c>
      <c r="BC157" s="198">
        <f t="shared" si="1151"/>
        <v>8399</v>
      </c>
      <c r="BD157" s="198">
        <f t="shared" si="1151"/>
        <v>70778</v>
      </c>
      <c r="BE157" s="198">
        <f t="shared" si="1151"/>
        <v>49390</v>
      </c>
      <c r="BF157" s="198">
        <f t="shared" si="1151"/>
        <v>22006</v>
      </c>
      <c r="BG157" s="198">
        <f t="shared" si="1151"/>
        <v>11799</v>
      </c>
      <c r="BH157" s="198">
        <f t="shared" si="1151"/>
        <v>3491</v>
      </c>
      <c r="BI157" s="198">
        <f t="shared" si="1151"/>
        <v>2051</v>
      </c>
      <c r="BJ157" s="198">
        <f t="shared" si="1151"/>
        <v>16</v>
      </c>
      <c r="BK157" s="198">
        <f t="shared" si="1151"/>
        <v>8811</v>
      </c>
      <c r="BL157" s="198">
        <f t="shared" si="1063"/>
        <v>551</v>
      </c>
      <c r="BM157" s="198">
        <f t="shared" si="1064"/>
        <v>872</v>
      </c>
      <c r="BN157" s="198">
        <f t="shared" si="1065"/>
        <v>0</v>
      </c>
      <c r="BO157" s="198">
        <f t="shared" si="1065"/>
        <v>0</v>
      </c>
      <c r="BP157" s="198" t="str">
        <f t="shared" si="1066"/>
        <v>-</v>
      </c>
      <c r="BQ157" s="198" t="str">
        <f t="shared" si="1067"/>
        <v>-</v>
      </c>
      <c r="BR157" s="198">
        <f t="shared" si="1068"/>
        <v>7913</v>
      </c>
      <c r="BS157" s="198">
        <f t="shared" si="1068"/>
        <v>3985852</v>
      </c>
      <c r="BT157" s="198">
        <f t="shared" si="1069"/>
        <v>504</v>
      </c>
      <c r="BU157" s="198">
        <f t="shared" si="1070"/>
        <v>927</v>
      </c>
      <c r="BV157" s="198">
        <f t="shared" si="1071"/>
        <v>2952</v>
      </c>
      <c r="BW157" s="198">
        <f t="shared" si="1071"/>
        <v>5854048</v>
      </c>
      <c r="BX157" s="198">
        <f t="shared" si="1072"/>
        <v>1983</v>
      </c>
      <c r="BY157" s="198">
        <f t="shared" si="1073"/>
        <v>3826</v>
      </c>
      <c r="BZ157" s="198">
        <f t="shared" si="1074"/>
        <v>10</v>
      </c>
      <c r="CA157" s="198">
        <f t="shared" si="1074"/>
        <v>15044</v>
      </c>
      <c r="CB157" s="198">
        <f t="shared" si="1075"/>
        <v>1504</v>
      </c>
      <c r="CC157" s="198">
        <f t="shared" si="1076"/>
        <v>2150</v>
      </c>
      <c r="CD157" s="198">
        <f t="shared" si="1077"/>
        <v>41295</v>
      </c>
      <c r="CE157" s="198">
        <f t="shared" si="1077"/>
        <v>78171251</v>
      </c>
      <c r="CF157" s="198">
        <f t="shared" si="1078"/>
        <v>1893</v>
      </c>
      <c r="CG157" s="198">
        <f t="shared" si="1079"/>
        <v>3851</v>
      </c>
      <c r="CH157" s="198">
        <f t="shared" si="1080"/>
        <v>407</v>
      </c>
      <c r="CI157" s="198">
        <f t="shared" si="1080"/>
        <v>3219670</v>
      </c>
      <c r="CJ157" s="198">
        <f t="shared" si="1081"/>
        <v>7911</v>
      </c>
      <c r="CK157" s="198">
        <f t="shared" si="1082"/>
        <v>19946</v>
      </c>
      <c r="CL157" s="198">
        <f t="shared" si="1083"/>
        <v>121</v>
      </c>
      <c r="CM157" s="198">
        <f t="shared" si="1083"/>
        <v>967072</v>
      </c>
      <c r="CN157" s="198">
        <f t="shared" si="1084"/>
        <v>7992</v>
      </c>
      <c r="CO157" s="198">
        <f t="shared" si="1085"/>
        <v>20122</v>
      </c>
      <c r="CP157" s="198">
        <f t="shared" si="1086"/>
        <v>1538</v>
      </c>
      <c r="CQ157" s="198">
        <f t="shared" si="1086"/>
        <v>20854861</v>
      </c>
      <c r="CR157" s="198">
        <f t="shared" si="1087"/>
        <v>13560</v>
      </c>
      <c r="CS157" s="198">
        <f t="shared" si="1088"/>
        <v>33324</v>
      </c>
      <c r="CT157" s="198">
        <f t="shared" si="1089"/>
        <v>110</v>
      </c>
      <c r="CU157" s="198">
        <f t="shared" si="1089"/>
        <v>1239672</v>
      </c>
      <c r="CV157" s="198">
        <f t="shared" si="1090"/>
        <v>11270</v>
      </c>
      <c r="CW157" s="198">
        <f t="shared" si="1091"/>
        <v>26977</v>
      </c>
      <c r="CX157" s="198">
        <f t="shared" si="1092"/>
        <v>574</v>
      </c>
      <c r="CY157" s="198">
        <f t="shared" si="1092"/>
        <v>157948</v>
      </c>
      <c r="CZ157" s="198">
        <f t="shared" si="1093"/>
        <v>275</v>
      </c>
      <c r="DA157" s="198">
        <f t="shared" si="1094"/>
        <v>468</v>
      </c>
      <c r="DB157" s="198">
        <f t="shared" si="1095"/>
        <v>7442</v>
      </c>
      <c r="DC157" s="198">
        <f t="shared" si="1095"/>
        <v>306448</v>
      </c>
      <c r="DD157" s="198">
        <f t="shared" si="1096"/>
        <v>41</v>
      </c>
      <c r="DE157" s="198">
        <f t="shared" si="1097"/>
        <v>77</v>
      </c>
      <c r="DF157" s="198">
        <f t="shared" si="1098"/>
        <v>156</v>
      </c>
      <c r="DG157" s="198">
        <f t="shared" si="1098"/>
        <v>323406</v>
      </c>
      <c r="DH157" s="198">
        <f t="shared" si="1099"/>
        <v>2073</v>
      </c>
      <c r="DI157" s="198">
        <f t="shared" si="1100"/>
        <v>4131</v>
      </c>
      <c r="DJ157" s="198">
        <f t="shared" si="1180"/>
        <v>126</v>
      </c>
      <c r="DK157" s="198">
        <f t="shared" si="1180"/>
        <v>107</v>
      </c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202"/>
      <c r="EC157" s="198">
        <f t="shared" ref="EC157" si="1185">MONTH(1&amp;C157)</f>
        <v>11</v>
      </c>
      <c r="ED157" s="199">
        <f t="shared" ref="ED157" si="1186">LEFT($B157,4)+IF(EC157&lt;4,1,0)</f>
        <v>2019</v>
      </c>
      <c r="EE157" s="200">
        <f t="shared" ref="EE157" si="1187">DATE(LEFT($B157,4)+IF(EC157&lt;4,1,0),EC157,1)</f>
        <v>43770</v>
      </c>
      <c r="EF157" s="196">
        <f t="shared" ref="EF157" si="1188">DAY(DATE(LEFT($B157,4)+IF(EC157&lt;4,1,0),$EC157+1,1)-1)</f>
        <v>30</v>
      </c>
      <c r="EG157" s="195"/>
      <c r="EH157" s="198">
        <f t="shared" si="1155"/>
        <v>71643</v>
      </c>
      <c r="EI157" s="198">
        <f t="shared" si="1155"/>
        <v>2220933</v>
      </c>
      <c r="EJ157" s="198">
        <f t="shared" si="1155"/>
        <v>4012008</v>
      </c>
      <c r="EK157" s="198">
        <f t="shared" si="1155"/>
        <v>7809087</v>
      </c>
      <c r="EL157" s="198">
        <f t="shared" si="1155"/>
        <v>7350183</v>
      </c>
      <c r="EM157" s="198">
        <f t="shared" si="1155"/>
        <v>7106211</v>
      </c>
      <c r="EN157" s="198">
        <f t="shared" si="1155"/>
        <v>170256679</v>
      </c>
      <c r="EO157" s="198">
        <f t="shared" si="1155"/>
        <v>184735782</v>
      </c>
      <c r="EP157" s="198">
        <f t="shared" si="1155"/>
        <v>33843840</v>
      </c>
      <c r="EQ157" s="198">
        <f t="shared" si="1155"/>
        <v>13952</v>
      </c>
      <c r="ER157" s="198">
        <f t="shared" si="1156"/>
        <v>0</v>
      </c>
      <c r="ES157" s="198">
        <f t="shared" si="1156"/>
        <v>7335351</v>
      </c>
      <c r="ET157" s="198">
        <f t="shared" si="1156"/>
        <v>11294352</v>
      </c>
      <c r="EU157" s="198">
        <f t="shared" si="1156"/>
        <v>21500</v>
      </c>
      <c r="EV157" s="198">
        <f t="shared" si="1156"/>
        <v>159027045</v>
      </c>
      <c r="EW157" s="198">
        <f t="shared" si="1156"/>
        <v>8118022</v>
      </c>
      <c r="EX157" s="198">
        <f t="shared" si="1156"/>
        <v>2434762</v>
      </c>
      <c r="EY157" s="198">
        <f t="shared" si="1156"/>
        <v>51252312</v>
      </c>
      <c r="EZ157" s="198">
        <f t="shared" si="1156"/>
        <v>2967470</v>
      </c>
      <c r="FA157" s="198">
        <f t="shared" si="1156"/>
        <v>644436</v>
      </c>
      <c r="FB157" s="198">
        <f t="shared" si="1157"/>
        <v>268632</v>
      </c>
      <c r="FC157" s="198">
        <f t="shared" si="1157"/>
        <v>573034</v>
      </c>
      <c r="FD157" s="198">
        <f t="shared" si="1157"/>
        <v>0</v>
      </c>
      <c r="FE157" s="198">
        <f t="shared" si="1157"/>
        <v>0</v>
      </c>
      <c r="FF157" s="198">
        <f t="shared" si="1157"/>
        <v>0</v>
      </c>
      <c r="FG157" s="198">
        <f t="shared" si="1157"/>
        <v>0</v>
      </c>
      <c r="FH157" s="191"/>
      <c r="FI157" s="256"/>
      <c r="FJ157" s="256"/>
      <c r="FK157" s="256"/>
      <c r="FL157" s="256"/>
      <c r="FM157" s="256"/>
    </row>
    <row r="158" spans="1:169" s="257" customFormat="1" x14ac:dyDescent="0.2">
      <c r="A158" s="263" t="str">
        <f t="shared" ref="A158" si="1189">B158&amp;C158&amp;D158</f>
        <v>2019-20DECEMBERY61</v>
      </c>
      <c r="B158" s="257" t="str">
        <f t="shared" si="1118"/>
        <v>2019-20</v>
      </c>
      <c r="C158" s="257" t="s">
        <v>730</v>
      </c>
      <c r="D158" s="264" t="str">
        <f t="shared" si="1146"/>
        <v>Y61</v>
      </c>
      <c r="E158" s="264" t="str">
        <f t="shared" si="1146"/>
        <v>East of England</v>
      </c>
      <c r="F158" s="264" t="str">
        <f t="shared" ref="F158" si="1190">D158</f>
        <v>Y61</v>
      </c>
      <c r="H158" s="198">
        <f t="shared" si="1040"/>
        <v>119912</v>
      </c>
      <c r="I158" s="198">
        <f t="shared" si="1040"/>
        <v>76181</v>
      </c>
      <c r="J158" s="198">
        <f t="shared" si="1040"/>
        <v>559087</v>
      </c>
      <c r="K158" s="198">
        <f t="shared" ref="K158" si="1191">IFERROR(ROUND(J158/I158,$H$1),"-")</f>
        <v>7</v>
      </c>
      <c r="L158" s="198">
        <f t="shared" ref="L158" si="1192">IFERROR(ROUND(EH158/I158,$H$1),"-")</f>
        <v>1</v>
      </c>
      <c r="M158" s="198">
        <f t="shared" ref="M158" si="1193">IFERROR(ROUND(EI158/I158,$H$1),"-")</f>
        <v>17</v>
      </c>
      <c r="N158" s="198">
        <f t="shared" ref="N158" si="1194">IFERROR(ROUND(EJ158/I158,$H$1),"-")</f>
        <v>45</v>
      </c>
      <c r="O158" s="198">
        <f t="shared" ref="O158" si="1195">IFERROR(ROUND(EK158/I158,$H$1),"-")</f>
        <v>103</v>
      </c>
      <c r="P158" s="198" t="s">
        <v>717</v>
      </c>
      <c r="Q158" s="198">
        <f t="shared" si="1149"/>
        <v>580</v>
      </c>
      <c r="R158" s="198">
        <f t="shared" si="1149"/>
        <v>15</v>
      </c>
      <c r="S158" s="198">
        <f t="shared" si="1149"/>
        <v>4370</v>
      </c>
      <c r="T158" s="198">
        <f t="shared" si="1149"/>
        <v>79984</v>
      </c>
      <c r="U158" s="198">
        <f t="shared" si="1149"/>
        <v>8300</v>
      </c>
      <c r="V158" s="198">
        <f t="shared" si="1149"/>
        <v>5476</v>
      </c>
      <c r="W158" s="198">
        <f t="shared" si="1149"/>
        <v>48093</v>
      </c>
      <c r="X158" s="198">
        <f t="shared" si="1149"/>
        <v>10016</v>
      </c>
      <c r="Y158" s="198">
        <f t="shared" si="1149"/>
        <v>793</v>
      </c>
      <c r="Z158" s="198">
        <f t="shared" si="1149"/>
        <v>4191233</v>
      </c>
      <c r="AA158" s="198">
        <f t="shared" ref="AA158" si="1196">IFERROR(ROUND(Z158/U158,$H$1),"-")</f>
        <v>505</v>
      </c>
      <c r="AB158" s="198">
        <f t="shared" ref="AB158" si="1197">IFERROR(ROUND(EL158/U158,$H$1),"-")</f>
        <v>924</v>
      </c>
      <c r="AC158" s="198">
        <f t="shared" si="1049"/>
        <v>3978058</v>
      </c>
      <c r="AD158" s="198">
        <f t="shared" ref="AD158" si="1198">IFERROR(ROUND(AC158/V158,$H$1),"-")</f>
        <v>726</v>
      </c>
      <c r="AE158" s="198">
        <f t="shared" ref="AE158" si="1199">IFERROR(ROUND(EM158/V158,$H$1),"-")</f>
        <v>1314</v>
      </c>
      <c r="AF158" s="198">
        <f t="shared" si="1052"/>
        <v>92012734</v>
      </c>
      <c r="AG158" s="198">
        <f t="shared" ref="AG158" si="1200">IFERROR(ROUND(AF158/W158,$H$1),"-")</f>
        <v>1913</v>
      </c>
      <c r="AH158" s="198">
        <f t="shared" ref="AH158" si="1201">IFERROR(ROUND(EN158/W158,$H$1),"-")</f>
        <v>4001</v>
      </c>
      <c r="AI158" s="198">
        <f t="shared" si="1055"/>
        <v>63644573</v>
      </c>
      <c r="AJ158" s="198">
        <f t="shared" ref="AJ158" si="1202">IFERROR(ROUND(AI158/X158,$H$1),"-")</f>
        <v>6354</v>
      </c>
      <c r="AK158" s="198">
        <f t="shared" ref="AK158" si="1203">IFERROR(ROUND(EO158/X158,$H$1),"-")</f>
        <v>16882</v>
      </c>
      <c r="AL158" s="198">
        <f t="shared" si="1058"/>
        <v>4961081</v>
      </c>
      <c r="AM158" s="198">
        <f t="shared" ref="AM158" si="1204">IFERROR(ROUND(AL158/Y158,$H$1),"-")</f>
        <v>6256</v>
      </c>
      <c r="AN158" s="198">
        <f t="shared" ref="AN158" si="1205">IFERROR(ROUND(EP158/Y158,$H$1),"-")</f>
        <v>16989</v>
      </c>
      <c r="AO158" s="198">
        <f t="shared" si="1150"/>
        <v>6301</v>
      </c>
      <c r="AP158" s="198">
        <f t="shared" si="1150"/>
        <v>105</v>
      </c>
      <c r="AQ158" s="198">
        <f t="shared" si="1150"/>
        <v>4353</v>
      </c>
      <c r="AR158" s="198">
        <f t="shared" si="1150"/>
        <v>673</v>
      </c>
      <c r="AS158" s="198">
        <f t="shared" si="1150"/>
        <v>55</v>
      </c>
      <c r="AT158" s="198">
        <f t="shared" si="1150"/>
        <v>1788</v>
      </c>
      <c r="AU158" s="198">
        <f t="shared" si="1150"/>
        <v>1168</v>
      </c>
      <c r="AV158" s="198">
        <f t="shared" si="1150"/>
        <v>45061</v>
      </c>
      <c r="AW158" s="198">
        <f t="shared" si="1150"/>
        <v>2036</v>
      </c>
      <c r="AX158" s="198">
        <f t="shared" si="1150"/>
        <v>26586</v>
      </c>
      <c r="AY158" s="198">
        <f t="shared" si="1151"/>
        <v>73683</v>
      </c>
      <c r="AZ158" s="198">
        <f t="shared" si="1151"/>
        <v>19071</v>
      </c>
      <c r="BA158" s="198">
        <f t="shared" si="1151"/>
        <v>13223</v>
      </c>
      <c r="BB158" s="198">
        <f t="shared" si="1151"/>
        <v>12405</v>
      </c>
      <c r="BC158" s="198">
        <f t="shared" si="1151"/>
        <v>8757</v>
      </c>
      <c r="BD158" s="198">
        <f t="shared" si="1151"/>
        <v>76910</v>
      </c>
      <c r="BE158" s="198">
        <f t="shared" si="1151"/>
        <v>53612</v>
      </c>
      <c r="BF158" s="198">
        <f t="shared" si="1151"/>
        <v>20531</v>
      </c>
      <c r="BG158" s="198">
        <f t="shared" si="1151"/>
        <v>11419</v>
      </c>
      <c r="BH158" s="198">
        <f t="shared" si="1151"/>
        <v>1382</v>
      </c>
      <c r="BI158" s="198">
        <f t="shared" si="1151"/>
        <v>863</v>
      </c>
      <c r="BJ158" s="198">
        <f t="shared" si="1151"/>
        <v>27</v>
      </c>
      <c r="BK158" s="198">
        <f t="shared" si="1151"/>
        <v>18818</v>
      </c>
      <c r="BL158" s="198">
        <f t="shared" ref="BL158" si="1206">IFERROR(ROUND(BK158/BJ158,$H$1),"-")</f>
        <v>697</v>
      </c>
      <c r="BM158" s="198">
        <f t="shared" ref="BM158" si="1207">IFERROR(ROUND(EQ158/BJ158,$H$1),"-")</f>
        <v>1184</v>
      </c>
      <c r="BN158" s="198">
        <f t="shared" si="1065"/>
        <v>0</v>
      </c>
      <c r="BO158" s="198">
        <f t="shared" si="1065"/>
        <v>0</v>
      </c>
      <c r="BP158" s="198" t="str">
        <f t="shared" ref="BP158" si="1208">IFERROR(ROUND(BO158/BN158,$H$1),"-")</f>
        <v>-</v>
      </c>
      <c r="BQ158" s="198" t="str">
        <f t="shared" ref="BQ158" si="1209">IFERROR(ROUND(ER158/BN158,$H$1),"-")</f>
        <v>-</v>
      </c>
      <c r="BR158" s="198">
        <f t="shared" si="1068"/>
        <v>8273</v>
      </c>
      <c r="BS158" s="198">
        <f t="shared" si="1068"/>
        <v>4172415</v>
      </c>
      <c r="BT158" s="198">
        <f t="shared" ref="BT158" si="1210">IFERROR(ROUND(BS158/BR158,$H$1),"-")</f>
        <v>504</v>
      </c>
      <c r="BU158" s="198">
        <f t="shared" ref="BU158" si="1211">IFERROR(ROUND(ES158/BR158,$H$1),"-")</f>
        <v>923</v>
      </c>
      <c r="BV158" s="198">
        <f t="shared" si="1071"/>
        <v>2999</v>
      </c>
      <c r="BW158" s="198">
        <f t="shared" si="1071"/>
        <v>6139837</v>
      </c>
      <c r="BX158" s="198">
        <f t="shared" ref="BX158" si="1212">IFERROR(ROUND(BW158/BV158,$H$1),"-")</f>
        <v>2047</v>
      </c>
      <c r="BY158" s="198">
        <f t="shared" ref="BY158" si="1213">IFERROR(ROUND(ET158/BV158,$H$1),"-")</f>
        <v>4078</v>
      </c>
      <c r="BZ158" s="198">
        <f t="shared" si="1074"/>
        <v>5</v>
      </c>
      <c r="CA158" s="198">
        <f t="shared" si="1074"/>
        <v>15928</v>
      </c>
      <c r="CB158" s="198">
        <f t="shared" ref="CB158" si="1214">IFERROR(ROUND(CA158/BZ158,$H$1),"-")</f>
        <v>3186</v>
      </c>
      <c r="CC158" s="198">
        <f t="shared" ref="CC158" si="1215">IFERROR(ROUND(EU158/BZ158,$H$1),"-")</f>
        <v>4792</v>
      </c>
      <c r="CD158" s="198">
        <f t="shared" si="1077"/>
        <v>45089</v>
      </c>
      <c r="CE158" s="198">
        <f t="shared" si="1077"/>
        <v>85856969</v>
      </c>
      <c r="CF158" s="198">
        <f t="shared" ref="CF158" si="1216">IFERROR(ROUND(CE158/CD158,$H$1),"-")</f>
        <v>1904</v>
      </c>
      <c r="CG158" s="198">
        <f t="shared" ref="CG158" si="1217">IFERROR(ROUND(EV158/CD158,$H$1),"-")</f>
        <v>3997</v>
      </c>
      <c r="CH158" s="198">
        <f t="shared" si="1080"/>
        <v>369</v>
      </c>
      <c r="CI158" s="198">
        <f t="shared" si="1080"/>
        <v>3445251</v>
      </c>
      <c r="CJ158" s="198">
        <f t="shared" ref="CJ158" si="1218">IFERROR(ROUND(CI158/CH158,$H$1),"-")</f>
        <v>9337</v>
      </c>
      <c r="CK158" s="198">
        <f t="shared" ref="CK158" si="1219">IFERROR(ROUND(EW158/CH158,$H$1),"-")</f>
        <v>24690</v>
      </c>
      <c r="CL158" s="198">
        <f t="shared" si="1083"/>
        <v>134</v>
      </c>
      <c r="CM158" s="198">
        <f t="shared" si="1083"/>
        <v>1296334</v>
      </c>
      <c r="CN158" s="198">
        <f t="shared" ref="CN158" si="1220">IFERROR(ROUND(CM158/CL158,$H$1),"-")</f>
        <v>9674</v>
      </c>
      <c r="CO158" s="198">
        <f t="shared" ref="CO158" si="1221">IFERROR(ROUND(EX158/CL158,$H$1),"-")</f>
        <v>21133</v>
      </c>
      <c r="CP158" s="198">
        <f t="shared" si="1086"/>
        <v>1462</v>
      </c>
      <c r="CQ158" s="198">
        <f t="shared" si="1086"/>
        <v>15435368</v>
      </c>
      <c r="CR158" s="198">
        <f t="shared" ref="CR158" si="1222">IFERROR(ROUND(CQ158/CP158,$H$1),"-")</f>
        <v>10558</v>
      </c>
      <c r="CS158" s="198">
        <f t="shared" ref="CS158" si="1223">IFERROR(ROUND(EY158/CP158,$H$1),"-")</f>
        <v>25739</v>
      </c>
      <c r="CT158" s="198">
        <f t="shared" si="1089"/>
        <v>131</v>
      </c>
      <c r="CU158" s="198">
        <f t="shared" si="1089"/>
        <v>1183274</v>
      </c>
      <c r="CV158" s="198">
        <f t="shared" ref="CV158" si="1224">IFERROR(ROUND(CU158/CT158,$H$1),"-")</f>
        <v>9033</v>
      </c>
      <c r="CW158" s="198">
        <f t="shared" ref="CW158" si="1225">IFERROR(ROUND(EZ158/CT158,$H$1),"-")</f>
        <v>23623</v>
      </c>
      <c r="CX158" s="198">
        <f t="shared" si="1092"/>
        <v>668</v>
      </c>
      <c r="CY158" s="198">
        <f t="shared" si="1092"/>
        <v>192419</v>
      </c>
      <c r="CZ158" s="198">
        <f t="shared" ref="CZ158" si="1226">IFERROR(ROUND(CY158/CX158,$H$1),"-")</f>
        <v>288</v>
      </c>
      <c r="DA158" s="198">
        <f t="shared" ref="DA158" si="1227">IFERROR(ROUND(FB158/CX158,$H$1),"-")</f>
        <v>480</v>
      </c>
      <c r="DB158" s="198">
        <f t="shared" si="1095"/>
        <v>7519</v>
      </c>
      <c r="DC158" s="198">
        <f t="shared" si="1095"/>
        <v>287474</v>
      </c>
      <c r="DD158" s="198">
        <f t="shared" ref="DD158" si="1228">IFERROR(ROUND(DC158/DB158,$H$1),"-")</f>
        <v>38</v>
      </c>
      <c r="DE158" s="198">
        <f t="shared" ref="DE158" si="1229">IFERROR(ROUND(FC158/DB158,$H$1),"-")</f>
        <v>70</v>
      </c>
      <c r="DF158" s="198">
        <f t="shared" si="1098"/>
        <v>144</v>
      </c>
      <c r="DG158" s="198">
        <f t="shared" si="1098"/>
        <v>321328</v>
      </c>
      <c r="DH158" s="198">
        <f t="shared" ref="DH158" si="1230">IFERROR(ROUND(DG158/DF158,$H$1),"-")</f>
        <v>2231</v>
      </c>
      <c r="DI158" s="198">
        <f t="shared" ref="DI158" si="1231">IFERROR(ROUND(FA158/DF158,$H$1),"-")</f>
        <v>4246</v>
      </c>
      <c r="DJ158" s="198">
        <f t="shared" si="1180"/>
        <v>117</v>
      </c>
      <c r="DK158" s="198">
        <f t="shared" si="1180"/>
        <v>15</v>
      </c>
      <c r="DL158" s="198"/>
      <c r="DM158" s="198"/>
      <c r="DN158" s="198"/>
      <c r="DO158" s="19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202"/>
      <c r="EC158" s="198">
        <f t="shared" ref="EC158" si="1232">MONTH(1&amp;C158)</f>
        <v>12</v>
      </c>
      <c r="ED158" s="199">
        <f t="shared" ref="ED158" si="1233">LEFT($B158,4)+IF(EC158&lt;4,1,0)</f>
        <v>2019</v>
      </c>
      <c r="EE158" s="200">
        <f t="shared" ref="EE158" si="1234">DATE(LEFT($B158,4)+IF(EC158&lt;4,1,0),EC158,1)</f>
        <v>43800</v>
      </c>
      <c r="EF158" s="196">
        <f t="shared" ref="EF158" si="1235">DAY(DATE(LEFT($B158,4)+IF(EC158&lt;4,1,0),$EC158+1,1)-1)</f>
        <v>31</v>
      </c>
      <c r="EG158" s="195"/>
      <c r="EH158" s="198">
        <f t="shared" si="1155"/>
        <v>76181</v>
      </c>
      <c r="EI158" s="198">
        <f t="shared" si="1155"/>
        <v>1295077</v>
      </c>
      <c r="EJ158" s="198">
        <f t="shared" si="1155"/>
        <v>3428145</v>
      </c>
      <c r="EK158" s="198">
        <f t="shared" si="1155"/>
        <v>7846643</v>
      </c>
      <c r="EL158" s="198">
        <f t="shared" si="1155"/>
        <v>7669200</v>
      </c>
      <c r="EM158" s="198">
        <f t="shared" si="1155"/>
        <v>7195464</v>
      </c>
      <c r="EN158" s="198">
        <f t="shared" si="1155"/>
        <v>192420093</v>
      </c>
      <c r="EO158" s="198">
        <f t="shared" si="1155"/>
        <v>169090112</v>
      </c>
      <c r="EP158" s="198">
        <f t="shared" si="1155"/>
        <v>13472277</v>
      </c>
      <c r="EQ158" s="198">
        <f t="shared" si="1155"/>
        <v>31968</v>
      </c>
      <c r="ER158" s="198">
        <f t="shared" si="1156"/>
        <v>0</v>
      </c>
      <c r="ES158" s="198">
        <f t="shared" si="1156"/>
        <v>7635979</v>
      </c>
      <c r="ET158" s="198">
        <f t="shared" si="1156"/>
        <v>12229922</v>
      </c>
      <c r="EU158" s="198">
        <f t="shared" si="1156"/>
        <v>23960</v>
      </c>
      <c r="EV158" s="198">
        <f t="shared" si="1156"/>
        <v>180220733</v>
      </c>
      <c r="EW158" s="198">
        <f t="shared" si="1156"/>
        <v>9110610</v>
      </c>
      <c r="EX158" s="198">
        <f t="shared" si="1156"/>
        <v>2831822</v>
      </c>
      <c r="EY158" s="198">
        <f t="shared" si="1156"/>
        <v>37630418</v>
      </c>
      <c r="EZ158" s="198">
        <f t="shared" si="1156"/>
        <v>3094613</v>
      </c>
      <c r="FA158" s="198">
        <f t="shared" si="1156"/>
        <v>611424</v>
      </c>
      <c r="FB158" s="198">
        <f t="shared" si="1157"/>
        <v>320640</v>
      </c>
      <c r="FC158" s="198">
        <f t="shared" si="1157"/>
        <v>526330</v>
      </c>
      <c r="FD158" s="198">
        <f t="shared" si="1157"/>
        <v>0</v>
      </c>
      <c r="FE158" s="198">
        <f t="shared" si="1157"/>
        <v>0</v>
      </c>
      <c r="FF158" s="198">
        <f t="shared" si="1157"/>
        <v>0</v>
      </c>
      <c r="FG158" s="198">
        <f t="shared" si="1157"/>
        <v>0</v>
      </c>
      <c r="FH158" s="191"/>
      <c r="FI158" s="256"/>
      <c r="FJ158" s="256"/>
      <c r="FK158" s="256"/>
      <c r="FL158" s="256"/>
      <c r="FM158" s="256"/>
    </row>
    <row r="159" spans="1:169" s="257" customFormat="1" x14ac:dyDescent="0.2">
      <c r="A159" s="263" t="str">
        <f t="shared" ref="A159" si="1236">B159&amp;C159&amp;D159</f>
        <v>2019-20JANUARYY61</v>
      </c>
      <c r="B159" s="257" t="str">
        <f t="shared" si="1118"/>
        <v>2019-20</v>
      </c>
      <c r="C159" s="257" t="s">
        <v>767</v>
      </c>
      <c r="D159" s="264" t="str">
        <f t="shared" si="1146"/>
        <v>Y61</v>
      </c>
      <c r="E159" s="264" t="str">
        <f t="shared" si="1146"/>
        <v>East of England</v>
      </c>
      <c r="F159" s="264" t="str">
        <f t="shared" ref="F159" si="1237">D159</f>
        <v>Y61</v>
      </c>
      <c r="H159" s="198">
        <f t="shared" si="1040"/>
        <v>106384</v>
      </c>
      <c r="I159" s="198">
        <f t="shared" si="1040"/>
        <v>67255</v>
      </c>
      <c r="J159" s="198">
        <f t="shared" si="1040"/>
        <v>234638</v>
      </c>
      <c r="K159" s="198">
        <f t="shared" ref="K159" si="1238">IFERROR(ROUND(J159/I159,$H$1),"-")</f>
        <v>3</v>
      </c>
      <c r="L159" s="198">
        <f t="shared" ref="L159" si="1239">IFERROR(ROUND(EH159/I159,$H$1),"-")</f>
        <v>1</v>
      </c>
      <c r="M159" s="198">
        <f t="shared" ref="M159" si="1240">IFERROR(ROUND(EI159/I159,$H$1),"-")</f>
        <v>5</v>
      </c>
      <c r="N159" s="198">
        <f t="shared" ref="N159" si="1241">IFERROR(ROUND(EJ159/I159,$H$1),"-")</f>
        <v>11</v>
      </c>
      <c r="O159" s="198">
        <f t="shared" ref="O159" si="1242">IFERROR(ROUND(EK159/I159,$H$1),"-")</f>
        <v>59</v>
      </c>
      <c r="P159" s="198" t="s">
        <v>717</v>
      </c>
      <c r="Q159" s="198">
        <f t="shared" si="1149"/>
        <v>469</v>
      </c>
      <c r="R159" s="198">
        <f t="shared" si="1149"/>
        <v>26</v>
      </c>
      <c r="S159" s="198">
        <f t="shared" si="1149"/>
        <v>5216</v>
      </c>
      <c r="T159" s="198">
        <f t="shared" si="1149"/>
        <v>77306</v>
      </c>
      <c r="U159" s="198">
        <f t="shared" si="1149"/>
        <v>7347</v>
      </c>
      <c r="V159" s="198">
        <f t="shared" si="1149"/>
        <v>4794</v>
      </c>
      <c r="W159" s="198">
        <f t="shared" si="1149"/>
        <v>44395</v>
      </c>
      <c r="X159" s="198">
        <f t="shared" si="1149"/>
        <v>11217</v>
      </c>
      <c r="Y159" s="198">
        <f t="shared" si="1149"/>
        <v>638</v>
      </c>
      <c r="Z159" s="198">
        <f t="shared" si="1149"/>
        <v>3430325</v>
      </c>
      <c r="AA159" s="198">
        <f t="shared" ref="AA159" si="1243">IFERROR(ROUND(Z159/U159,$H$1),"-")</f>
        <v>467</v>
      </c>
      <c r="AB159" s="198">
        <f t="shared" ref="AB159" si="1244">IFERROR(ROUND(EL159/U159,$H$1),"-")</f>
        <v>854</v>
      </c>
      <c r="AC159" s="198">
        <f t="shared" si="1049"/>
        <v>3180193</v>
      </c>
      <c r="AD159" s="198">
        <f t="shared" ref="AD159" si="1245">IFERROR(ROUND(AC159/V159,$H$1),"-")</f>
        <v>663</v>
      </c>
      <c r="AE159" s="198">
        <f t="shared" ref="AE159" si="1246">IFERROR(ROUND(EM159/V159,$H$1),"-")</f>
        <v>1221</v>
      </c>
      <c r="AF159" s="198">
        <f t="shared" si="1052"/>
        <v>66935167</v>
      </c>
      <c r="AG159" s="198">
        <f t="shared" ref="AG159" si="1247">IFERROR(ROUND(AF159/W159,$H$1),"-")</f>
        <v>1508</v>
      </c>
      <c r="AH159" s="198">
        <f t="shared" ref="AH159" si="1248">IFERROR(ROUND(EN159/W159,$H$1),"-")</f>
        <v>3105</v>
      </c>
      <c r="AI159" s="198">
        <f t="shared" si="1055"/>
        <v>47208673</v>
      </c>
      <c r="AJ159" s="198">
        <f t="shared" ref="AJ159" si="1249">IFERROR(ROUND(AI159/X159,$H$1),"-")</f>
        <v>4209</v>
      </c>
      <c r="AK159" s="198">
        <f t="shared" ref="AK159" si="1250">IFERROR(ROUND(EO159/X159,$H$1),"-")</f>
        <v>10165</v>
      </c>
      <c r="AL159" s="198">
        <f t="shared" si="1058"/>
        <v>3439126</v>
      </c>
      <c r="AM159" s="198">
        <f t="shared" ref="AM159" si="1251">IFERROR(ROUND(AL159/Y159,$H$1),"-")</f>
        <v>5390</v>
      </c>
      <c r="AN159" s="198">
        <f t="shared" ref="AN159" si="1252">IFERROR(ROUND(EP159/Y159,$H$1),"-")</f>
        <v>13396</v>
      </c>
      <c r="AO159" s="198">
        <f t="shared" si="1150"/>
        <v>5667</v>
      </c>
      <c r="AP159" s="198">
        <f t="shared" si="1150"/>
        <v>100</v>
      </c>
      <c r="AQ159" s="198">
        <f t="shared" si="1150"/>
        <v>3674</v>
      </c>
      <c r="AR159" s="198">
        <f t="shared" si="1150"/>
        <v>766</v>
      </c>
      <c r="AS159" s="198">
        <f t="shared" si="1150"/>
        <v>69</v>
      </c>
      <c r="AT159" s="198">
        <f t="shared" si="1150"/>
        <v>1824</v>
      </c>
      <c r="AU159" s="198">
        <f t="shared" si="1150"/>
        <v>1613</v>
      </c>
      <c r="AV159" s="198">
        <f t="shared" si="1150"/>
        <v>44066</v>
      </c>
      <c r="AW159" s="198">
        <f t="shared" si="1150"/>
        <v>2161</v>
      </c>
      <c r="AX159" s="198">
        <f t="shared" si="1150"/>
        <v>25412</v>
      </c>
      <c r="AY159" s="198">
        <f t="shared" si="1151"/>
        <v>71639</v>
      </c>
      <c r="AZ159" s="198">
        <f t="shared" si="1151"/>
        <v>17037</v>
      </c>
      <c r="BA159" s="198">
        <f t="shared" si="1151"/>
        <v>11919</v>
      </c>
      <c r="BB159" s="198">
        <f t="shared" si="1151"/>
        <v>10904</v>
      </c>
      <c r="BC159" s="198">
        <f t="shared" si="1151"/>
        <v>7814</v>
      </c>
      <c r="BD159" s="198">
        <f t="shared" si="1151"/>
        <v>67366</v>
      </c>
      <c r="BE159" s="198">
        <f t="shared" si="1151"/>
        <v>49007</v>
      </c>
      <c r="BF159" s="198">
        <f t="shared" si="1151"/>
        <v>22374</v>
      </c>
      <c r="BG159" s="198">
        <f t="shared" si="1151"/>
        <v>12672</v>
      </c>
      <c r="BH159" s="198">
        <f t="shared" si="1151"/>
        <v>1055</v>
      </c>
      <c r="BI159" s="198">
        <f t="shared" si="1151"/>
        <v>679</v>
      </c>
      <c r="BJ159" s="198">
        <f t="shared" si="1151"/>
        <v>36</v>
      </c>
      <c r="BK159" s="198">
        <f t="shared" si="1151"/>
        <v>18505</v>
      </c>
      <c r="BL159" s="198">
        <f t="shared" ref="BL159" si="1253">IFERROR(ROUND(BK159/BJ159,$H$1),"-")</f>
        <v>514</v>
      </c>
      <c r="BM159" s="198">
        <f t="shared" ref="BM159" si="1254">IFERROR(ROUND(EQ159/BJ159,$H$1),"-")</f>
        <v>978</v>
      </c>
      <c r="BN159" s="198">
        <f t="shared" si="1065"/>
        <v>0</v>
      </c>
      <c r="BO159" s="198">
        <f t="shared" si="1065"/>
        <v>0</v>
      </c>
      <c r="BP159" s="198" t="str">
        <f t="shared" ref="BP159" si="1255">IFERROR(ROUND(BO159/BN159,$H$1),"-")</f>
        <v>-</v>
      </c>
      <c r="BQ159" s="198" t="str">
        <f t="shared" ref="BQ159" si="1256">IFERROR(ROUND(ER159/BN159,$H$1),"-")</f>
        <v>-</v>
      </c>
      <c r="BR159" s="198">
        <f t="shared" si="1068"/>
        <v>7311</v>
      </c>
      <c r="BS159" s="198">
        <f t="shared" si="1068"/>
        <v>3411820</v>
      </c>
      <c r="BT159" s="198">
        <f t="shared" ref="BT159" si="1257">IFERROR(ROUND(BS159/BR159,$H$1),"-")</f>
        <v>467</v>
      </c>
      <c r="BU159" s="198">
        <f t="shared" ref="BU159" si="1258">IFERROR(ROUND(ES159/BR159,$H$1),"-")</f>
        <v>854</v>
      </c>
      <c r="BV159" s="198">
        <f t="shared" si="1071"/>
        <v>3305</v>
      </c>
      <c r="BW159" s="198">
        <f t="shared" si="1071"/>
        <v>5177138</v>
      </c>
      <c r="BX159" s="198">
        <f t="shared" ref="BX159" si="1259">IFERROR(ROUND(BW159/BV159,$H$1),"-")</f>
        <v>1566</v>
      </c>
      <c r="BY159" s="198">
        <f t="shared" ref="BY159" si="1260">IFERROR(ROUND(ET159/BV159,$H$1),"-")</f>
        <v>3106</v>
      </c>
      <c r="BZ159" s="198">
        <f t="shared" si="1074"/>
        <v>10</v>
      </c>
      <c r="CA159" s="198">
        <f t="shared" si="1074"/>
        <v>19815</v>
      </c>
      <c r="CB159" s="198">
        <f t="shared" ref="CB159" si="1261">IFERROR(ROUND(CA159/BZ159,$H$1),"-")</f>
        <v>1982</v>
      </c>
      <c r="CC159" s="198">
        <f t="shared" ref="CC159" si="1262">IFERROR(ROUND(EU159/BZ159,$H$1),"-")</f>
        <v>3577</v>
      </c>
      <c r="CD159" s="198">
        <f t="shared" si="1077"/>
        <v>41080</v>
      </c>
      <c r="CE159" s="198">
        <f t="shared" si="1077"/>
        <v>61738214</v>
      </c>
      <c r="CF159" s="198">
        <f t="shared" ref="CF159" si="1263">IFERROR(ROUND(CE159/CD159,$H$1),"-")</f>
        <v>1503</v>
      </c>
      <c r="CG159" s="198">
        <f t="shared" ref="CG159" si="1264">IFERROR(ROUND(EV159/CD159,$H$1),"-")</f>
        <v>3104</v>
      </c>
      <c r="CH159" s="198">
        <f t="shared" si="1080"/>
        <v>414</v>
      </c>
      <c r="CI159" s="198">
        <f t="shared" si="1080"/>
        <v>2104453</v>
      </c>
      <c r="CJ159" s="198">
        <f t="shared" ref="CJ159" si="1265">IFERROR(ROUND(CI159/CH159,$H$1),"-")</f>
        <v>5083</v>
      </c>
      <c r="CK159" s="198">
        <f t="shared" ref="CK159" si="1266">IFERROR(ROUND(EW159/CH159,$H$1),"-")</f>
        <v>11291</v>
      </c>
      <c r="CL159" s="198">
        <f t="shared" si="1083"/>
        <v>151</v>
      </c>
      <c r="CM159" s="198">
        <f t="shared" si="1083"/>
        <v>921748</v>
      </c>
      <c r="CN159" s="198">
        <f t="shared" ref="CN159" si="1267">IFERROR(ROUND(CM159/CL159,$H$1),"-")</f>
        <v>6104</v>
      </c>
      <c r="CO159" s="198">
        <f t="shared" ref="CO159" si="1268">IFERROR(ROUND(EX159/CL159,$H$1),"-")</f>
        <v>16771</v>
      </c>
      <c r="CP159" s="198">
        <f t="shared" si="1086"/>
        <v>2076</v>
      </c>
      <c r="CQ159" s="198">
        <f t="shared" si="1086"/>
        <v>15264306</v>
      </c>
      <c r="CR159" s="198">
        <f t="shared" ref="CR159" si="1269">IFERROR(ROUND(CQ159/CP159,$H$1),"-")</f>
        <v>7353</v>
      </c>
      <c r="CS159" s="198">
        <f t="shared" ref="CS159" si="1270">IFERROR(ROUND(EY159/CP159,$H$1),"-")</f>
        <v>16834</v>
      </c>
      <c r="CT159" s="198">
        <f t="shared" si="1089"/>
        <v>159</v>
      </c>
      <c r="CU159" s="198">
        <f t="shared" si="1089"/>
        <v>1173259</v>
      </c>
      <c r="CV159" s="198">
        <f t="shared" ref="CV159" si="1271">IFERROR(ROUND(CU159/CT159,$H$1),"-")</f>
        <v>7379</v>
      </c>
      <c r="CW159" s="198">
        <f t="shared" ref="CW159" si="1272">IFERROR(ROUND(EZ159/CT159,$H$1),"-")</f>
        <v>21008</v>
      </c>
      <c r="CX159" s="198">
        <f t="shared" si="1092"/>
        <v>603</v>
      </c>
      <c r="CY159" s="198">
        <f t="shared" si="1092"/>
        <v>164721</v>
      </c>
      <c r="CZ159" s="198">
        <f t="shared" ref="CZ159" si="1273">IFERROR(ROUND(CY159/CX159,$H$1),"-")</f>
        <v>273</v>
      </c>
      <c r="DA159" s="198">
        <f t="shared" ref="DA159" si="1274">IFERROR(ROUND(FB159/CX159,$H$1),"-")</f>
        <v>473</v>
      </c>
      <c r="DB159" s="198">
        <f t="shared" si="1095"/>
        <v>6708</v>
      </c>
      <c r="DC159" s="198">
        <f t="shared" si="1095"/>
        <v>232071</v>
      </c>
      <c r="DD159" s="198">
        <f t="shared" ref="DD159" si="1275">IFERROR(ROUND(DC159/DB159,$H$1),"-")</f>
        <v>35</v>
      </c>
      <c r="DE159" s="198">
        <f t="shared" ref="DE159" si="1276">IFERROR(ROUND(FC159/DB159,$H$1),"-")</f>
        <v>61</v>
      </c>
      <c r="DF159" s="198">
        <f t="shared" si="1098"/>
        <v>188</v>
      </c>
      <c r="DG159" s="198">
        <f t="shared" si="1098"/>
        <v>327533</v>
      </c>
      <c r="DH159" s="198">
        <f t="shared" ref="DH159" si="1277">IFERROR(ROUND(DG159/DF159,$H$1),"-")</f>
        <v>1742</v>
      </c>
      <c r="DI159" s="198">
        <f t="shared" ref="DI159" si="1278">IFERROR(ROUND(FA159/DF159,$H$1),"-")</f>
        <v>3859</v>
      </c>
      <c r="DJ159" s="198">
        <f t="shared" si="1180"/>
        <v>151</v>
      </c>
      <c r="DK159" s="198">
        <f t="shared" si="1180"/>
        <v>26</v>
      </c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202"/>
      <c r="EC159" s="198">
        <f t="shared" ref="EC159" si="1279">MONTH(1&amp;C159)</f>
        <v>1</v>
      </c>
      <c r="ED159" s="199">
        <f t="shared" ref="ED159" si="1280">LEFT($B159,4)+IF(EC159&lt;4,1,0)</f>
        <v>2020</v>
      </c>
      <c r="EE159" s="200">
        <f t="shared" ref="EE159" si="1281">DATE(LEFT($B159,4)+IF(EC159&lt;4,1,0),EC159,1)</f>
        <v>43831</v>
      </c>
      <c r="EF159" s="196">
        <f t="shared" ref="EF159" si="1282">DAY(DATE(LEFT($B159,4)+IF(EC159&lt;4,1,0),$EC159+1,1)-1)</f>
        <v>31</v>
      </c>
      <c r="EG159" s="195"/>
      <c r="EH159" s="198">
        <f t="shared" si="1155"/>
        <v>67255</v>
      </c>
      <c r="EI159" s="198">
        <f t="shared" si="1155"/>
        <v>336275</v>
      </c>
      <c r="EJ159" s="198">
        <f t="shared" si="1155"/>
        <v>739805</v>
      </c>
      <c r="EK159" s="198">
        <f t="shared" si="1155"/>
        <v>3968045</v>
      </c>
      <c r="EL159" s="198">
        <f t="shared" si="1155"/>
        <v>6274338</v>
      </c>
      <c r="EM159" s="198">
        <f t="shared" si="1155"/>
        <v>5853474</v>
      </c>
      <c r="EN159" s="198">
        <f t="shared" si="1155"/>
        <v>137846475</v>
      </c>
      <c r="EO159" s="198">
        <f t="shared" si="1155"/>
        <v>114020805</v>
      </c>
      <c r="EP159" s="198">
        <f t="shared" si="1155"/>
        <v>8546648</v>
      </c>
      <c r="EQ159" s="198">
        <f t="shared" si="1155"/>
        <v>35208</v>
      </c>
      <c r="ER159" s="198">
        <f t="shared" si="1156"/>
        <v>0</v>
      </c>
      <c r="ES159" s="198">
        <f t="shared" si="1156"/>
        <v>6243594</v>
      </c>
      <c r="ET159" s="198">
        <f t="shared" si="1156"/>
        <v>10265330</v>
      </c>
      <c r="EU159" s="198">
        <f t="shared" si="1156"/>
        <v>35770</v>
      </c>
      <c r="EV159" s="198">
        <f t="shared" si="1156"/>
        <v>127512320</v>
      </c>
      <c r="EW159" s="198">
        <f t="shared" si="1156"/>
        <v>4674474</v>
      </c>
      <c r="EX159" s="198">
        <f t="shared" si="1156"/>
        <v>2532421</v>
      </c>
      <c r="EY159" s="198">
        <f t="shared" si="1156"/>
        <v>34947384</v>
      </c>
      <c r="EZ159" s="198">
        <f t="shared" si="1156"/>
        <v>3340272</v>
      </c>
      <c r="FA159" s="198">
        <f t="shared" si="1156"/>
        <v>725492</v>
      </c>
      <c r="FB159" s="198">
        <f t="shared" si="1157"/>
        <v>285219</v>
      </c>
      <c r="FC159" s="198">
        <f t="shared" si="1157"/>
        <v>409188</v>
      </c>
      <c r="FD159" s="198">
        <f t="shared" si="1157"/>
        <v>0</v>
      </c>
      <c r="FE159" s="198">
        <f t="shared" si="1157"/>
        <v>0</v>
      </c>
      <c r="FF159" s="198">
        <f t="shared" si="1157"/>
        <v>0</v>
      </c>
      <c r="FG159" s="198">
        <f t="shared" si="1157"/>
        <v>0</v>
      </c>
      <c r="FH159" s="191"/>
      <c r="FI159" s="256"/>
      <c r="FJ159" s="256"/>
      <c r="FK159" s="256"/>
      <c r="FL159" s="256"/>
      <c r="FM159" s="256"/>
    </row>
    <row r="160" spans="1:169" s="257" customFormat="1" x14ac:dyDescent="0.2">
      <c r="A160" s="342"/>
      <c r="H160" s="201"/>
      <c r="I160" s="201"/>
      <c r="J160" s="201"/>
      <c r="K160" s="201"/>
      <c r="L160" s="201"/>
      <c r="M160" s="201"/>
      <c r="N160" s="201"/>
      <c r="O160" s="201"/>
      <c r="P160" s="201" t="s">
        <v>717</v>
      </c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1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1"/>
      <c r="DZ160" s="201"/>
      <c r="EA160" s="201"/>
      <c r="EB160" s="202"/>
      <c r="EC160" s="201"/>
      <c r="ED160" s="201"/>
      <c r="EE160" s="201"/>
      <c r="EF160" s="189"/>
      <c r="EG160" s="195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7"/>
      <c r="FI160" s="256"/>
      <c r="FJ160" s="256"/>
      <c r="FK160" s="256"/>
      <c r="FL160" s="256"/>
      <c r="FM160" s="256"/>
    </row>
    <row r="161" spans="1:169" s="257" customFormat="1" x14ac:dyDescent="0.2">
      <c r="A161" s="272" t="str">
        <f>B161&amp;C161&amp;D161</f>
        <v>2017-18AUGUSTY56</v>
      </c>
      <c r="B161" s="273" t="s">
        <v>648</v>
      </c>
      <c r="C161" s="273" t="s">
        <v>649</v>
      </c>
      <c r="D161" s="343" t="str">
        <f>FK12</f>
        <v>Y56</v>
      </c>
      <c r="E161" s="343" t="str">
        <f>FM12</f>
        <v>London</v>
      </c>
      <c r="F161" s="274" t="str">
        <f t="shared" si="267"/>
        <v>Y56</v>
      </c>
      <c r="G161" s="273"/>
      <c r="H161" s="204">
        <f t="shared" ref="H161:J190" si="1283">SUMIFS(H$255:H$1524,$B$255:$B$1524,$B161,$C$255:$C$1524,$C161,$D$255:$D$1524,$D161)</f>
        <v>0</v>
      </c>
      <c r="I161" s="204">
        <f t="shared" si="1283"/>
        <v>0</v>
      </c>
      <c r="J161" s="204">
        <f t="shared" si="1283"/>
        <v>0</v>
      </c>
      <c r="K161" s="198" t="str">
        <f t="shared" ref="K161:K188" si="1284">IFERROR(ROUND(J161/I161,$H$1),"-")</f>
        <v>-</v>
      </c>
      <c r="L161" s="198" t="str">
        <f t="shared" ref="L161:L188" si="1285">IFERROR(ROUND(EH161/I161,$H$1),"-")</f>
        <v>-</v>
      </c>
      <c r="M161" s="198" t="str">
        <f t="shared" ref="M161:M188" si="1286">IFERROR(ROUND(EI161/I161,$H$1),"-")</f>
        <v>-</v>
      </c>
      <c r="N161" s="198" t="str">
        <f t="shared" ref="N161:N188" si="1287">IFERROR(ROUND(EJ161/I161,$H$1),"-")</f>
        <v>-</v>
      </c>
      <c r="O161" s="198" t="str">
        <f t="shared" ref="O161:O188" si="1288">IFERROR(ROUND(EK161/I161,$H$1),"-")</f>
        <v>-</v>
      </c>
      <c r="P161" s="198" t="s">
        <v>717</v>
      </c>
      <c r="Q161" s="204">
        <f t="shared" ref="Q161:Z170" si="1289">SUMIFS(Q$255:Q$1524,$B$255:$B$1524,$B161,$C$255:$C$1524,$C161,$D$255:$D$1524,$D161)</f>
        <v>0</v>
      </c>
      <c r="R161" s="204">
        <f t="shared" si="1289"/>
        <v>0</v>
      </c>
      <c r="S161" s="204">
        <f t="shared" si="1289"/>
        <v>0</v>
      </c>
      <c r="T161" s="204">
        <f t="shared" si="1289"/>
        <v>0</v>
      </c>
      <c r="U161" s="204">
        <f t="shared" si="1289"/>
        <v>0</v>
      </c>
      <c r="V161" s="204">
        <f t="shared" si="1289"/>
        <v>0</v>
      </c>
      <c r="W161" s="204">
        <f t="shared" si="1289"/>
        <v>0</v>
      </c>
      <c r="X161" s="204">
        <f t="shared" si="1289"/>
        <v>0</v>
      </c>
      <c r="Y161" s="204">
        <f t="shared" si="1289"/>
        <v>0</v>
      </c>
      <c r="Z161" s="203">
        <f t="shared" si="1289"/>
        <v>0</v>
      </c>
      <c r="AA161" s="198" t="str">
        <f t="shared" ref="AA161:AA188" si="1290">IFERROR(ROUND(Z161/U161,$H$1),"-")</f>
        <v>-</v>
      </c>
      <c r="AB161" s="198" t="str">
        <f t="shared" ref="AB161:AB188" si="1291">IFERROR(ROUND(EL161/U161,$H$1),"-")</f>
        <v>-</v>
      </c>
      <c r="AC161" s="203">
        <f t="shared" ref="AC161:AC190" si="1292">SUMIFS(AC$255:AC$1524,$B$255:$B$1524,$B161,$C$255:$C$1524,$C161,$D$255:$D$1524,$D161)</f>
        <v>0</v>
      </c>
      <c r="AD161" s="198" t="str">
        <f t="shared" ref="AD161:AD188" si="1293">IFERROR(ROUND(AC161/V161,$H$1),"-")</f>
        <v>-</v>
      </c>
      <c r="AE161" s="198" t="str">
        <f t="shared" ref="AE161:AE188" si="1294">IFERROR(ROUND(EM161/V161,$H$1),"-")</f>
        <v>-</v>
      </c>
      <c r="AF161" s="204">
        <f t="shared" ref="AF161:AF190" si="1295">SUMIFS(AF$255:AF$1524,$B$255:$B$1524,$B161,$C$255:$C$1524,$C161,$D$255:$D$1524,$D161)</f>
        <v>0</v>
      </c>
      <c r="AG161" s="198" t="str">
        <f t="shared" ref="AG161:AG188" si="1296">IFERROR(ROUND(AF161/W161,$H$1),"-")</f>
        <v>-</v>
      </c>
      <c r="AH161" s="198" t="str">
        <f t="shared" ref="AH161:AH188" si="1297">IFERROR(ROUND(EN161/W161,$H$1),"-")</f>
        <v>-</v>
      </c>
      <c r="AI161" s="204">
        <f t="shared" ref="AI161:AI190" si="1298">SUMIFS(AI$255:AI$1524,$B$255:$B$1524,$B161,$C$255:$C$1524,$C161,$D$255:$D$1524,$D161)</f>
        <v>0</v>
      </c>
      <c r="AJ161" s="198" t="str">
        <f t="shared" ref="AJ161:AJ188" si="1299">IFERROR(ROUND(AI161/X161,$H$1),"-")</f>
        <v>-</v>
      </c>
      <c r="AK161" s="198" t="str">
        <f t="shared" ref="AK161:AK188" si="1300">IFERROR(ROUND(EO161/X161,$H$1),"-")</f>
        <v>-</v>
      </c>
      <c r="AL161" s="204">
        <f t="shared" ref="AL161:AL190" si="1301">SUMIFS(AL$255:AL$1524,$B$255:$B$1524,$B161,$C$255:$C$1524,$C161,$D$255:$D$1524,$D161)</f>
        <v>0</v>
      </c>
      <c r="AM161" s="198" t="str">
        <f t="shared" ref="AM161:AM188" si="1302">IFERROR(ROUND(AL161/Y161,$H$1),"-")</f>
        <v>-</v>
      </c>
      <c r="AN161" s="198" t="str">
        <f t="shared" ref="AN161:AN188" si="1303">IFERROR(ROUND(EP161/Y161,$H$1),"-")</f>
        <v>-</v>
      </c>
      <c r="AO161" s="204">
        <f t="shared" ref="AO161:AX170" si="1304">SUMIFS(AO$255:AO$1524,$B$255:$B$1524,$B161,$C$255:$C$1524,$C161,$D$255:$D$1524,$D161)</f>
        <v>0</v>
      </c>
      <c r="AP161" s="204">
        <f t="shared" si="1304"/>
        <v>0</v>
      </c>
      <c r="AQ161" s="204">
        <f t="shared" si="1304"/>
        <v>0</v>
      </c>
      <c r="AR161" s="204">
        <f t="shared" si="1304"/>
        <v>0</v>
      </c>
      <c r="AS161" s="204">
        <f t="shared" si="1304"/>
        <v>0</v>
      </c>
      <c r="AT161" s="204">
        <f t="shared" si="1304"/>
        <v>0</v>
      </c>
      <c r="AU161" s="204">
        <f t="shared" si="1304"/>
        <v>0</v>
      </c>
      <c r="AV161" s="204">
        <f t="shared" si="1304"/>
        <v>0</v>
      </c>
      <c r="AW161" s="204">
        <f t="shared" si="1304"/>
        <v>0</v>
      </c>
      <c r="AX161" s="204">
        <f t="shared" si="1304"/>
        <v>0</v>
      </c>
      <c r="AY161" s="204">
        <f t="shared" ref="AY161:BK170" si="1305">SUMIFS(AY$255:AY$1524,$B$255:$B$1524,$B161,$C$255:$C$1524,$C161,$D$255:$D$1524,$D161)</f>
        <v>0</v>
      </c>
      <c r="AZ161" s="204">
        <f t="shared" si="1305"/>
        <v>0</v>
      </c>
      <c r="BA161" s="204">
        <f t="shared" si="1305"/>
        <v>0</v>
      </c>
      <c r="BB161" s="204">
        <f t="shared" si="1305"/>
        <v>0</v>
      </c>
      <c r="BC161" s="204">
        <f t="shared" si="1305"/>
        <v>0</v>
      </c>
      <c r="BD161" s="204">
        <f t="shared" si="1305"/>
        <v>0</v>
      </c>
      <c r="BE161" s="204">
        <f t="shared" si="1305"/>
        <v>0</v>
      </c>
      <c r="BF161" s="204">
        <f t="shared" si="1305"/>
        <v>0</v>
      </c>
      <c r="BG161" s="204">
        <f t="shared" si="1305"/>
        <v>0</v>
      </c>
      <c r="BH161" s="204">
        <f t="shared" si="1305"/>
        <v>0</v>
      </c>
      <c r="BI161" s="204">
        <f t="shared" si="1305"/>
        <v>0</v>
      </c>
      <c r="BJ161" s="204">
        <f t="shared" si="1305"/>
        <v>0</v>
      </c>
      <c r="BK161" s="204">
        <f t="shared" si="1305"/>
        <v>0</v>
      </c>
      <c r="BL161" s="198" t="str">
        <f t="shared" ref="BL161:BL188" si="1306">IFERROR(ROUND(BK161/BJ161,$H$1),"-")</f>
        <v>-</v>
      </c>
      <c r="BM161" s="198" t="str">
        <f t="shared" ref="BM161:BM188" si="1307">IFERROR(ROUND(EQ161/BJ161,$H$1),"-")</f>
        <v>-</v>
      </c>
      <c r="BN161" s="204">
        <f t="shared" ref="BN161:BO190" si="1308">SUMIFS(BN$255:BN$1524,$B$255:$B$1524,$B161,$C$255:$C$1524,$C161,$D$255:$D$1524,$D161)</f>
        <v>0</v>
      </c>
      <c r="BO161" s="204">
        <f t="shared" si="1308"/>
        <v>0</v>
      </c>
      <c r="BP161" s="198" t="str">
        <f t="shared" ref="BP161:BP188" si="1309">IFERROR(ROUND(BO161/BN161,$H$1),"-")</f>
        <v>-</v>
      </c>
      <c r="BQ161" s="204" t="str">
        <f t="shared" ref="BQ161:BQ188" si="1310">IFERROR(ROUND(ER161/BN161,$H$1),"-")</f>
        <v>-</v>
      </c>
      <c r="BR161" s="204">
        <f t="shared" ref="BR161:BS190" si="1311">SUMIFS(BR$255:BR$1524,$B$255:$B$1524,$B161,$C$255:$C$1524,$C161,$D$255:$D$1524,$D161)</f>
        <v>0</v>
      </c>
      <c r="BS161" s="204">
        <f t="shared" si="1311"/>
        <v>0</v>
      </c>
      <c r="BT161" s="198" t="str">
        <f t="shared" ref="BT161:BT188" si="1312">IFERROR(ROUND(BS161/BR161,$H$1),"-")</f>
        <v>-</v>
      </c>
      <c r="BU161" s="204" t="str">
        <f t="shared" ref="BU161:BU188" si="1313">IFERROR(ROUND(ES161/BR161,$H$1),"-")</f>
        <v>-</v>
      </c>
      <c r="BV161" s="204">
        <f t="shared" ref="BV161:BW190" si="1314">SUMIFS(BV$255:BV$1524,$B$255:$B$1524,$B161,$C$255:$C$1524,$C161,$D$255:$D$1524,$D161)</f>
        <v>0</v>
      </c>
      <c r="BW161" s="204">
        <f t="shared" si="1314"/>
        <v>0</v>
      </c>
      <c r="BX161" s="198" t="str">
        <f t="shared" ref="BX161:BX188" si="1315">IFERROR(ROUND(BW161/BV161,$H$1),"-")</f>
        <v>-</v>
      </c>
      <c r="BY161" s="204" t="str">
        <f t="shared" ref="BY161:BY188" si="1316">IFERROR(ROUND(ET161/BV161,$H$1),"-")</f>
        <v>-</v>
      </c>
      <c r="BZ161" s="204">
        <f t="shared" ref="BZ161:CA190" si="1317">SUMIFS(BZ$255:BZ$1524,$B$255:$B$1524,$B161,$C$255:$C$1524,$C161,$D$255:$D$1524,$D161)</f>
        <v>0</v>
      </c>
      <c r="CA161" s="204">
        <f t="shared" si="1317"/>
        <v>0</v>
      </c>
      <c r="CB161" s="198" t="str">
        <f t="shared" ref="CB161:CB188" si="1318">IFERROR(ROUND(CA161/BZ161,$H$1),"-")</f>
        <v>-</v>
      </c>
      <c r="CC161" s="204" t="str">
        <f t="shared" ref="CC161:CC188" si="1319">IFERROR(ROUND(EU161/BZ161,$H$1),"-")</f>
        <v>-</v>
      </c>
      <c r="CD161" s="204">
        <f t="shared" ref="CD161:CE190" si="1320">SUMIFS(CD$255:CD$1524,$B$255:$B$1524,$B161,$C$255:$C$1524,$C161,$D$255:$D$1524,$D161)</f>
        <v>0</v>
      </c>
      <c r="CE161" s="204">
        <f t="shared" si="1320"/>
        <v>0</v>
      </c>
      <c r="CF161" s="198" t="str">
        <f t="shared" ref="CF161:CF188" si="1321">IFERROR(ROUND(CE161/CD161,$H$1),"-")</f>
        <v>-</v>
      </c>
      <c r="CG161" s="204" t="str">
        <f t="shared" ref="CG161:CG188" si="1322">IFERROR(ROUND(EV161/CD161,$H$1),"-")</f>
        <v>-</v>
      </c>
      <c r="CH161" s="204">
        <f t="shared" ref="CH161:CI190" si="1323">SUMIFS(CH$255:CH$1524,$B$255:$B$1524,$B161,$C$255:$C$1524,$C161,$D$255:$D$1524,$D161)</f>
        <v>0</v>
      </c>
      <c r="CI161" s="204">
        <f t="shared" si="1323"/>
        <v>0</v>
      </c>
      <c r="CJ161" s="198" t="str">
        <f t="shared" ref="CJ161:CJ188" si="1324">IFERROR(ROUND(CI161/CH161,$H$1),"-")</f>
        <v>-</v>
      </c>
      <c r="CK161" s="204" t="str">
        <f t="shared" ref="CK161:CK188" si="1325">IFERROR(ROUND(EW161/CH161,$H$1),"-")</f>
        <v>-</v>
      </c>
      <c r="CL161" s="204">
        <f t="shared" ref="CL161:CM190" si="1326">SUMIFS(CL$255:CL$1524,$B$255:$B$1524,$B161,$C$255:$C$1524,$C161,$D$255:$D$1524,$D161)</f>
        <v>0</v>
      </c>
      <c r="CM161" s="204">
        <f t="shared" si="1326"/>
        <v>0</v>
      </c>
      <c r="CN161" s="198" t="str">
        <f t="shared" ref="CN161:CN188" si="1327">IFERROR(ROUND(CM161/CL161,$H$1),"-")</f>
        <v>-</v>
      </c>
      <c r="CO161" s="204" t="str">
        <f t="shared" ref="CO161:CO188" si="1328">IFERROR(ROUND(EX161/CL161,$H$1),"-")</f>
        <v>-</v>
      </c>
      <c r="CP161" s="204">
        <f t="shared" ref="CP161:CQ190" si="1329">SUMIFS(CP$255:CP$1524,$B$255:$B$1524,$B161,$C$255:$C$1524,$C161,$D$255:$D$1524,$D161)</f>
        <v>0</v>
      </c>
      <c r="CQ161" s="204">
        <f t="shared" si="1329"/>
        <v>0</v>
      </c>
      <c r="CR161" s="198" t="str">
        <f t="shared" ref="CR161:CR188" si="1330">IFERROR(ROUND(CQ161/CP161,$H$1),"-")</f>
        <v>-</v>
      </c>
      <c r="CS161" s="204" t="str">
        <f t="shared" ref="CS161:CS188" si="1331">IFERROR(ROUND(EY161/CP161,$H$1),"-")</f>
        <v>-</v>
      </c>
      <c r="CT161" s="204">
        <f t="shared" ref="CT161:CU190" si="1332">SUMIFS(CT$255:CT$1524,$B$255:$B$1524,$B161,$C$255:$C$1524,$C161,$D$255:$D$1524,$D161)</f>
        <v>0</v>
      </c>
      <c r="CU161" s="204">
        <f t="shared" si="1332"/>
        <v>0</v>
      </c>
      <c r="CV161" s="198" t="str">
        <f t="shared" ref="CV161:CV188" si="1333">IFERROR(ROUND(CU161/CT161,$H$1),"-")</f>
        <v>-</v>
      </c>
      <c r="CW161" s="204" t="str">
        <f t="shared" ref="CW161:CW188" si="1334">IFERROR(ROUND(EZ161/CT161,$H$1),"-")</f>
        <v>-</v>
      </c>
      <c r="CX161" s="204">
        <f t="shared" ref="CX161:CY190" si="1335">SUMIFS(CX$255:CX$1524,$B$255:$B$1524,$B161,$C$255:$C$1524,$C161,$D$255:$D$1524,$D161)</f>
        <v>0</v>
      </c>
      <c r="CY161" s="204">
        <f t="shared" si="1335"/>
        <v>0</v>
      </c>
      <c r="CZ161" s="198" t="str">
        <f t="shared" ref="CZ161:CZ188" si="1336">IFERROR(ROUND(CY161/CX161,$H$1),"-")</f>
        <v>-</v>
      </c>
      <c r="DA161" s="198" t="str">
        <f t="shared" ref="DA161:DA188" si="1337">IFERROR(ROUND(FB161/CX161,$H$1),"-")</f>
        <v>-</v>
      </c>
      <c r="DB161" s="204">
        <f t="shared" ref="DB161:DC190" si="1338">SUMIFS(DB$255:DB$1524,$B$255:$B$1524,$B161,$C$255:$C$1524,$C161,$D$255:$D$1524,$D161)</f>
        <v>0</v>
      </c>
      <c r="DC161" s="204">
        <f t="shared" si="1338"/>
        <v>0</v>
      </c>
      <c r="DD161" s="198" t="str">
        <f t="shared" ref="DD161:DD188" si="1339">IFERROR(ROUND(DC161/DB161,$H$1),"-")</f>
        <v>-</v>
      </c>
      <c r="DE161" s="198" t="str">
        <f t="shared" ref="DE161:DE188" si="1340">IFERROR(ROUND(FC161/DB161,$H$1),"-")</f>
        <v>-</v>
      </c>
      <c r="DF161" s="204">
        <f t="shared" ref="DF161:DG190" si="1341">SUMIFS(DF$255:DF$1524,$B$255:$B$1524,$B161,$C$255:$C$1524,$C161,$D$255:$D$1524,$D161)</f>
        <v>0</v>
      </c>
      <c r="DG161" s="204">
        <f t="shared" si="1341"/>
        <v>0</v>
      </c>
      <c r="DH161" s="198" t="str">
        <f t="shared" ref="DH161:DH188" si="1342">IFERROR(ROUND(DG161/DF161,$H$1),"-")</f>
        <v>-</v>
      </c>
      <c r="DI161" s="198" t="str">
        <f t="shared" ref="DI161:DI188" si="1343">IFERROR(ROUND(FA161/DF161,$H$1),"-")</f>
        <v>-</v>
      </c>
      <c r="DJ161" s="204">
        <f t="shared" ref="DJ161:DP170" si="1344">SUMIFS(DJ$255:DJ$1524,$B$255:$B$1524,$B161,$C$255:$C$1524,$C161,$D$255:$D$1524,$D161)</f>
        <v>0</v>
      </c>
      <c r="DK161" s="204">
        <f t="shared" si="1344"/>
        <v>0</v>
      </c>
      <c r="DL161" s="204">
        <f t="shared" si="1344"/>
        <v>0</v>
      </c>
      <c r="DM161" s="204">
        <f t="shared" si="1344"/>
        <v>0</v>
      </c>
      <c r="DN161" s="204">
        <f t="shared" si="1344"/>
        <v>0</v>
      </c>
      <c r="DO161" s="204">
        <f t="shared" si="1344"/>
        <v>0</v>
      </c>
      <c r="DP161" s="204">
        <f t="shared" si="1344"/>
        <v>0</v>
      </c>
      <c r="DQ161" s="198" t="str">
        <f t="shared" ref="DQ161:DQ186" si="1345">IFERROR(ROUND(DP161/DL161,$H$1),"-")</f>
        <v>-</v>
      </c>
      <c r="DR161" s="198" t="str">
        <f t="shared" ref="DR161:DR186" si="1346">IFERROR(ROUND(FD161/DL161,$H$1),"-")</f>
        <v>-</v>
      </c>
      <c r="DS161" s="204">
        <f t="shared" ref="DS161:DS186" si="1347">SUMIFS(DS$255:DS$1524,$B$255:$B$1524,$B161,$C$255:$C$1524,$C161,$D$255:$D$1524,$D161)</f>
        <v>0</v>
      </c>
      <c r="DT161" s="198" t="str">
        <f t="shared" ref="DT161:DT186" si="1348">IFERROR(ROUND(DS161/DM161,$H$1),"-")</f>
        <v>-</v>
      </c>
      <c r="DU161" s="198" t="str">
        <f t="shared" ref="DU161:DU186" si="1349">IFERROR(ROUND(FE161/DM161,$H$1),"-")</f>
        <v>-</v>
      </c>
      <c r="DV161" s="204">
        <f t="shared" ref="DV161:DV186" si="1350">SUMIFS(DV$255:DV$1524,$B$255:$B$1524,$B161,$C$255:$C$1524,$C161,$D$255:$D$1524,$D161)</f>
        <v>0</v>
      </c>
      <c r="DW161" s="198" t="str">
        <f t="shared" ref="DW161:DW186" si="1351">IFERROR(ROUND(DV161/DN161,$H$1),"-")</f>
        <v>-</v>
      </c>
      <c r="DX161" s="198" t="str">
        <f t="shared" ref="DX161:DX186" si="1352">IFERROR(ROUND(FF161/DN161,$H$1),"-")</f>
        <v>-</v>
      </c>
      <c r="DY161" s="204">
        <f t="shared" ref="DY161:DY186" si="1353">SUMIFS(DY$255:DY$1524,$B$255:$B$1524,$B161,$C$255:$C$1524,$C161,$D$255:$D$1524,$D161)</f>
        <v>0</v>
      </c>
      <c r="DZ161" s="198" t="str">
        <f t="shared" ref="DZ161:DZ186" si="1354">IFERROR(ROUND(DY161/DO161,$H$1),"-")</f>
        <v>-</v>
      </c>
      <c r="EA161" s="198" t="str">
        <f t="shared" ref="EA161:EA186" si="1355">IFERROR(ROUND(FG161/DO161,$H$1),"-")</f>
        <v>-</v>
      </c>
      <c r="EB161" s="202"/>
      <c r="EC161" s="204">
        <f t="shared" ref="EC161:EC187" si="1356">MONTH(1&amp;C161)</f>
        <v>8</v>
      </c>
      <c r="ED161" s="199">
        <f>LEFT($B161,4)+IF(EC161&lt;4,1,0)</f>
        <v>2017</v>
      </c>
      <c r="EE161" s="200">
        <f>DATE($ED161,$EC161,1)</f>
        <v>42948</v>
      </c>
      <c r="EF161" s="196">
        <f>DAY(DATE($ED161,$EC161+1,1)-1)</f>
        <v>31</v>
      </c>
      <c r="EG161" s="195"/>
      <c r="EH161" s="204">
        <f t="shared" ref="EH161:EQ170" si="1357">SUMIFS(EH$255:EH$1524,$B$255:$B$1524,$B161,$C$255:$C$1524,$C161,$D$255:$D$1524,$D161)</f>
        <v>0</v>
      </c>
      <c r="EI161" s="204">
        <f t="shared" si="1357"/>
        <v>0</v>
      </c>
      <c r="EJ161" s="204">
        <f t="shared" si="1357"/>
        <v>0</v>
      </c>
      <c r="EK161" s="204">
        <f t="shared" si="1357"/>
        <v>0</v>
      </c>
      <c r="EL161" s="204">
        <f t="shared" si="1357"/>
        <v>0</v>
      </c>
      <c r="EM161" s="204">
        <f t="shared" si="1357"/>
        <v>0</v>
      </c>
      <c r="EN161" s="204">
        <f t="shared" si="1357"/>
        <v>0</v>
      </c>
      <c r="EO161" s="204">
        <f t="shared" si="1357"/>
        <v>0</v>
      </c>
      <c r="EP161" s="204">
        <f t="shared" si="1357"/>
        <v>0</v>
      </c>
      <c r="EQ161" s="204">
        <f t="shared" si="1357"/>
        <v>0</v>
      </c>
      <c r="ER161" s="204">
        <f t="shared" ref="ER161:FA170" si="1358">SUMIFS(ER$255:ER$1524,$B$255:$B$1524,$B161,$C$255:$C$1524,$C161,$D$255:$D$1524,$D161)</f>
        <v>0</v>
      </c>
      <c r="ES161" s="204">
        <f t="shared" si="1358"/>
        <v>0</v>
      </c>
      <c r="ET161" s="204">
        <f t="shared" si="1358"/>
        <v>0</v>
      </c>
      <c r="EU161" s="204">
        <f t="shared" si="1358"/>
        <v>0</v>
      </c>
      <c r="EV161" s="204">
        <f t="shared" si="1358"/>
        <v>0</v>
      </c>
      <c r="EW161" s="204">
        <f t="shared" si="1358"/>
        <v>0</v>
      </c>
      <c r="EX161" s="204">
        <f t="shared" si="1358"/>
        <v>0</v>
      </c>
      <c r="EY161" s="204">
        <f t="shared" si="1358"/>
        <v>0</v>
      </c>
      <c r="EZ161" s="204">
        <f t="shared" si="1358"/>
        <v>0</v>
      </c>
      <c r="FA161" s="204">
        <f t="shared" si="1358"/>
        <v>0</v>
      </c>
      <c r="FB161" s="204">
        <f t="shared" ref="FB161:FG170" si="1359">SUMIFS(FB$255:FB$1524,$B$255:$B$1524,$B161,$C$255:$C$1524,$C161,$D$255:$D$1524,$D161)</f>
        <v>0</v>
      </c>
      <c r="FC161" s="204">
        <f t="shared" si="1359"/>
        <v>0</v>
      </c>
      <c r="FD161" s="204">
        <f t="shared" si="1359"/>
        <v>0</v>
      </c>
      <c r="FE161" s="204">
        <f t="shared" si="1359"/>
        <v>0</v>
      </c>
      <c r="FF161" s="204">
        <f t="shared" si="1359"/>
        <v>0</v>
      </c>
      <c r="FG161" s="204">
        <f t="shared" si="1359"/>
        <v>0</v>
      </c>
      <c r="FH161" s="191"/>
      <c r="FI161" s="256"/>
      <c r="FJ161" s="256"/>
      <c r="FK161" s="256"/>
      <c r="FL161" s="256"/>
      <c r="FM161" s="256"/>
    </row>
    <row r="162" spans="1:169" s="257" customFormat="1" x14ac:dyDescent="0.2">
      <c r="A162" s="263" t="str">
        <f t="shared" ref="A162:A166" si="1360">B162&amp;C162&amp;D162</f>
        <v>2017-18SEPTEMBERY56</v>
      </c>
      <c r="B162" s="257" t="str">
        <f t="shared" ref="B162:B173" si="1361">IF($C162="April",LEFT($B161,4)+1&amp;"-"&amp;RIGHT($B161,2)+1,$B161)</f>
        <v>2017-18</v>
      </c>
      <c r="C162" s="257" t="s">
        <v>673</v>
      </c>
      <c r="D162" s="264" t="str">
        <f>D161</f>
        <v>Y56</v>
      </c>
      <c r="E162" s="264" t="str">
        <f>E161</f>
        <v>London</v>
      </c>
      <c r="F162" s="264" t="str">
        <f t="shared" si="267"/>
        <v>Y56</v>
      </c>
      <c r="H162" s="198">
        <f t="shared" si="1283"/>
        <v>0</v>
      </c>
      <c r="I162" s="198">
        <f t="shared" si="1283"/>
        <v>0</v>
      </c>
      <c r="J162" s="198">
        <f t="shared" si="1283"/>
        <v>0</v>
      </c>
      <c r="K162" s="198" t="str">
        <f t="shared" si="1284"/>
        <v>-</v>
      </c>
      <c r="L162" s="198" t="str">
        <f t="shared" si="1285"/>
        <v>-</v>
      </c>
      <c r="M162" s="198" t="str">
        <f t="shared" si="1286"/>
        <v>-</v>
      </c>
      <c r="N162" s="198" t="str">
        <f t="shared" si="1287"/>
        <v>-</v>
      </c>
      <c r="O162" s="198" t="str">
        <f t="shared" si="1288"/>
        <v>-</v>
      </c>
      <c r="P162" s="198" t="s">
        <v>717</v>
      </c>
      <c r="Q162" s="198">
        <f t="shared" si="1289"/>
        <v>0</v>
      </c>
      <c r="R162" s="198">
        <f t="shared" si="1289"/>
        <v>0</v>
      </c>
      <c r="S162" s="198">
        <f t="shared" si="1289"/>
        <v>0</v>
      </c>
      <c r="T162" s="198">
        <f t="shared" si="1289"/>
        <v>0</v>
      </c>
      <c r="U162" s="198">
        <f t="shared" si="1289"/>
        <v>0</v>
      </c>
      <c r="V162" s="198">
        <f t="shared" si="1289"/>
        <v>0</v>
      </c>
      <c r="W162" s="198">
        <f t="shared" si="1289"/>
        <v>0</v>
      </c>
      <c r="X162" s="198">
        <f t="shared" si="1289"/>
        <v>0</v>
      </c>
      <c r="Y162" s="198">
        <f t="shared" si="1289"/>
        <v>0</v>
      </c>
      <c r="Z162" s="198">
        <f t="shared" si="1289"/>
        <v>0</v>
      </c>
      <c r="AA162" s="198" t="str">
        <f t="shared" si="1290"/>
        <v>-</v>
      </c>
      <c r="AB162" s="198" t="str">
        <f t="shared" si="1291"/>
        <v>-</v>
      </c>
      <c r="AC162" s="198">
        <f t="shared" si="1292"/>
        <v>0</v>
      </c>
      <c r="AD162" s="198" t="str">
        <f t="shared" si="1293"/>
        <v>-</v>
      </c>
      <c r="AE162" s="198" t="str">
        <f t="shared" si="1294"/>
        <v>-</v>
      </c>
      <c r="AF162" s="198">
        <f t="shared" si="1295"/>
        <v>0</v>
      </c>
      <c r="AG162" s="198" t="str">
        <f t="shared" si="1296"/>
        <v>-</v>
      </c>
      <c r="AH162" s="198" t="str">
        <f t="shared" si="1297"/>
        <v>-</v>
      </c>
      <c r="AI162" s="198">
        <f t="shared" si="1298"/>
        <v>0</v>
      </c>
      <c r="AJ162" s="198" t="str">
        <f t="shared" si="1299"/>
        <v>-</v>
      </c>
      <c r="AK162" s="198" t="str">
        <f t="shared" si="1300"/>
        <v>-</v>
      </c>
      <c r="AL162" s="198">
        <f t="shared" si="1301"/>
        <v>0</v>
      </c>
      <c r="AM162" s="198" t="str">
        <f t="shared" si="1302"/>
        <v>-</v>
      </c>
      <c r="AN162" s="198" t="str">
        <f t="shared" si="1303"/>
        <v>-</v>
      </c>
      <c r="AO162" s="198">
        <f t="shared" si="1304"/>
        <v>0</v>
      </c>
      <c r="AP162" s="198">
        <f t="shared" si="1304"/>
        <v>0</v>
      </c>
      <c r="AQ162" s="198">
        <f t="shared" si="1304"/>
        <v>0</v>
      </c>
      <c r="AR162" s="198">
        <f t="shared" si="1304"/>
        <v>0</v>
      </c>
      <c r="AS162" s="198">
        <f t="shared" si="1304"/>
        <v>0</v>
      </c>
      <c r="AT162" s="198">
        <f t="shared" si="1304"/>
        <v>0</v>
      </c>
      <c r="AU162" s="198">
        <f t="shared" si="1304"/>
        <v>0</v>
      </c>
      <c r="AV162" s="198">
        <f t="shared" si="1304"/>
        <v>0</v>
      </c>
      <c r="AW162" s="198">
        <f t="shared" si="1304"/>
        <v>0</v>
      </c>
      <c r="AX162" s="198">
        <f t="shared" si="1304"/>
        <v>0</v>
      </c>
      <c r="AY162" s="198">
        <f t="shared" si="1305"/>
        <v>0</v>
      </c>
      <c r="AZ162" s="198">
        <f t="shared" si="1305"/>
        <v>0</v>
      </c>
      <c r="BA162" s="198">
        <f t="shared" si="1305"/>
        <v>0</v>
      </c>
      <c r="BB162" s="198">
        <f t="shared" si="1305"/>
        <v>0</v>
      </c>
      <c r="BC162" s="198">
        <f t="shared" si="1305"/>
        <v>0</v>
      </c>
      <c r="BD162" s="198">
        <f t="shared" si="1305"/>
        <v>0</v>
      </c>
      <c r="BE162" s="198">
        <f t="shared" si="1305"/>
        <v>0</v>
      </c>
      <c r="BF162" s="198">
        <f t="shared" si="1305"/>
        <v>0</v>
      </c>
      <c r="BG162" s="198">
        <f t="shared" si="1305"/>
        <v>0</v>
      </c>
      <c r="BH162" s="198">
        <f t="shared" si="1305"/>
        <v>0</v>
      </c>
      <c r="BI162" s="198">
        <f t="shared" si="1305"/>
        <v>0</v>
      </c>
      <c r="BJ162" s="198">
        <f t="shared" si="1305"/>
        <v>0</v>
      </c>
      <c r="BK162" s="198">
        <f t="shared" si="1305"/>
        <v>0</v>
      </c>
      <c r="BL162" s="198" t="str">
        <f t="shared" si="1306"/>
        <v>-</v>
      </c>
      <c r="BM162" s="198" t="str">
        <f t="shared" si="1307"/>
        <v>-</v>
      </c>
      <c r="BN162" s="198">
        <f t="shared" si="1308"/>
        <v>0</v>
      </c>
      <c r="BO162" s="198">
        <f t="shared" si="1308"/>
        <v>0</v>
      </c>
      <c r="BP162" s="198" t="str">
        <f t="shared" si="1309"/>
        <v>-</v>
      </c>
      <c r="BQ162" s="198" t="str">
        <f t="shared" si="1310"/>
        <v>-</v>
      </c>
      <c r="BR162" s="198">
        <f t="shared" si="1311"/>
        <v>0</v>
      </c>
      <c r="BS162" s="198">
        <f t="shared" si="1311"/>
        <v>0</v>
      </c>
      <c r="BT162" s="198" t="str">
        <f t="shared" si="1312"/>
        <v>-</v>
      </c>
      <c r="BU162" s="198" t="str">
        <f t="shared" si="1313"/>
        <v>-</v>
      </c>
      <c r="BV162" s="198">
        <f t="shared" si="1314"/>
        <v>0</v>
      </c>
      <c r="BW162" s="198">
        <f t="shared" si="1314"/>
        <v>0</v>
      </c>
      <c r="BX162" s="198" t="str">
        <f t="shared" si="1315"/>
        <v>-</v>
      </c>
      <c r="BY162" s="198" t="str">
        <f t="shared" si="1316"/>
        <v>-</v>
      </c>
      <c r="BZ162" s="198">
        <f t="shared" si="1317"/>
        <v>0</v>
      </c>
      <c r="CA162" s="198">
        <f t="shared" si="1317"/>
        <v>0</v>
      </c>
      <c r="CB162" s="198" t="str">
        <f t="shared" si="1318"/>
        <v>-</v>
      </c>
      <c r="CC162" s="198" t="str">
        <f t="shared" si="1319"/>
        <v>-</v>
      </c>
      <c r="CD162" s="198">
        <f t="shared" si="1320"/>
        <v>0</v>
      </c>
      <c r="CE162" s="198">
        <f t="shared" si="1320"/>
        <v>0</v>
      </c>
      <c r="CF162" s="198" t="str">
        <f t="shared" si="1321"/>
        <v>-</v>
      </c>
      <c r="CG162" s="198" t="str">
        <f t="shared" si="1322"/>
        <v>-</v>
      </c>
      <c r="CH162" s="198">
        <f t="shared" si="1323"/>
        <v>0</v>
      </c>
      <c r="CI162" s="198">
        <f t="shared" si="1323"/>
        <v>0</v>
      </c>
      <c r="CJ162" s="198" t="str">
        <f t="shared" si="1324"/>
        <v>-</v>
      </c>
      <c r="CK162" s="198" t="str">
        <f t="shared" si="1325"/>
        <v>-</v>
      </c>
      <c r="CL162" s="198">
        <f t="shared" si="1326"/>
        <v>0</v>
      </c>
      <c r="CM162" s="198">
        <f t="shared" si="1326"/>
        <v>0</v>
      </c>
      <c r="CN162" s="198" t="str">
        <f t="shared" si="1327"/>
        <v>-</v>
      </c>
      <c r="CO162" s="198" t="str">
        <f t="shared" si="1328"/>
        <v>-</v>
      </c>
      <c r="CP162" s="198">
        <f t="shared" si="1329"/>
        <v>0</v>
      </c>
      <c r="CQ162" s="198">
        <f t="shared" si="1329"/>
        <v>0</v>
      </c>
      <c r="CR162" s="198" t="str">
        <f t="shared" si="1330"/>
        <v>-</v>
      </c>
      <c r="CS162" s="198" t="str">
        <f t="shared" si="1331"/>
        <v>-</v>
      </c>
      <c r="CT162" s="198">
        <f t="shared" si="1332"/>
        <v>0</v>
      </c>
      <c r="CU162" s="198">
        <f t="shared" si="1332"/>
        <v>0</v>
      </c>
      <c r="CV162" s="198" t="str">
        <f t="shared" si="1333"/>
        <v>-</v>
      </c>
      <c r="CW162" s="198" t="str">
        <f t="shared" si="1334"/>
        <v>-</v>
      </c>
      <c r="CX162" s="198">
        <f t="shared" si="1335"/>
        <v>0</v>
      </c>
      <c r="CY162" s="198">
        <f t="shared" si="1335"/>
        <v>0</v>
      </c>
      <c r="CZ162" s="198" t="str">
        <f t="shared" si="1336"/>
        <v>-</v>
      </c>
      <c r="DA162" s="198" t="str">
        <f t="shared" si="1337"/>
        <v>-</v>
      </c>
      <c r="DB162" s="198">
        <f t="shared" si="1338"/>
        <v>0</v>
      </c>
      <c r="DC162" s="198">
        <f t="shared" si="1338"/>
        <v>0</v>
      </c>
      <c r="DD162" s="198" t="str">
        <f t="shared" si="1339"/>
        <v>-</v>
      </c>
      <c r="DE162" s="198" t="str">
        <f t="shared" si="1340"/>
        <v>-</v>
      </c>
      <c r="DF162" s="198">
        <f t="shared" si="1341"/>
        <v>0</v>
      </c>
      <c r="DG162" s="198">
        <f t="shared" si="1341"/>
        <v>0</v>
      </c>
      <c r="DH162" s="198" t="str">
        <f t="shared" si="1342"/>
        <v>-</v>
      </c>
      <c r="DI162" s="198" t="str">
        <f t="shared" si="1343"/>
        <v>-</v>
      </c>
      <c r="DJ162" s="198">
        <f t="shared" si="1344"/>
        <v>0</v>
      </c>
      <c r="DK162" s="198">
        <f t="shared" si="1344"/>
        <v>0</v>
      </c>
      <c r="DL162" s="198">
        <f t="shared" si="1344"/>
        <v>0</v>
      </c>
      <c r="DM162" s="198">
        <f t="shared" si="1344"/>
        <v>0</v>
      </c>
      <c r="DN162" s="198">
        <f t="shared" si="1344"/>
        <v>0</v>
      </c>
      <c r="DO162" s="198">
        <f t="shared" si="1344"/>
        <v>0</v>
      </c>
      <c r="DP162" s="198">
        <f t="shared" si="1344"/>
        <v>0</v>
      </c>
      <c r="DQ162" s="198" t="str">
        <f t="shared" si="1345"/>
        <v>-</v>
      </c>
      <c r="DR162" s="198" t="str">
        <f t="shared" si="1346"/>
        <v>-</v>
      </c>
      <c r="DS162" s="198">
        <f t="shared" si="1347"/>
        <v>0</v>
      </c>
      <c r="DT162" s="198" t="str">
        <f t="shared" si="1348"/>
        <v>-</v>
      </c>
      <c r="DU162" s="198" t="str">
        <f t="shared" si="1349"/>
        <v>-</v>
      </c>
      <c r="DV162" s="198">
        <f t="shared" si="1350"/>
        <v>0</v>
      </c>
      <c r="DW162" s="198" t="str">
        <f t="shared" si="1351"/>
        <v>-</v>
      </c>
      <c r="DX162" s="198" t="str">
        <f t="shared" si="1352"/>
        <v>-</v>
      </c>
      <c r="DY162" s="198">
        <f t="shared" si="1353"/>
        <v>0</v>
      </c>
      <c r="DZ162" s="198" t="str">
        <f t="shared" si="1354"/>
        <v>-</v>
      </c>
      <c r="EA162" s="198" t="str">
        <f t="shared" si="1355"/>
        <v>-</v>
      </c>
      <c r="EB162" s="202"/>
      <c r="EC162" s="198">
        <f t="shared" si="1356"/>
        <v>9</v>
      </c>
      <c r="ED162" s="199">
        <f t="shared" ref="ED162:ED171" si="1362">LEFT($B162,4)+IF(EC162&lt;4,1,0)</f>
        <v>2017</v>
      </c>
      <c r="EE162" s="200">
        <f t="shared" ref="EE162:EE171" si="1363">DATE(LEFT($B162,4)+IF(EC162&lt;4,1,0),EC162,1)</f>
        <v>42979</v>
      </c>
      <c r="EF162" s="196">
        <f t="shared" ref="EF162:EF187" si="1364">DAY(DATE(LEFT($B162,4)+IF(EC162&lt;4,1,0),$EC162+1,1)-1)</f>
        <v>30</v>
      </c>
      <c r="EG162" s="195"/>
      <c r="EH162" s="198">
        <f t="shared" si="1357"/>
        <v>0</v>
      </c>
      <c r="EI162" s="198">
        <f t="shared" si="1357"/>
        <v>0</v>
      </c>
      <c r="EJ162" s="198">
        <f t="shared" si="1357"/>
        <v>0</v>
      </c>
      <c r="EK162" s="198">
        <f t="shared" si="1357"/>
        <v>0</v>
      </c>
      <c r="EL162" s="198">
        <f t="shared" si="1357"/>
        <v>0</v>
      </c>
      <c r="EM162" s="198">
        <f t="shared" si="1357"/>
        <v>0</v>
      </c>
      <c r="EN162" s="198">
        <f t="shared" si="1357"/>
        <v>0</v>
      </c>
      <c r="EO162" s="198">
        <f t="shared" si="1357"/>
        <v>0</v>
      </c>
      <c r="EP162" s="198">
        <f t="shared" si="1357"/>
        <v>0</v>
      </c>
      <c r="EQ162" s="198">
        <f t="shared" si="1357"/>
        <v>0</v>
      </c>
      <c r="ER162" s="198">
        <f t="shared" si="1358"/>
        <v>0</v>
      </c>
      <c r="ES162" s="198">
        <f t="shared" si="1358"/>
        <v>0</v>
      </c>
      <c r="ET162" s="198">
        <f t="shared" si="1358"/>
        <v>0</v>
      </c>
      <c r="EU162" s="198">
        <f t="shared" si="1358"/>
        <v>0</v>
      </c>
      <c r="EV162" s="198">
        <f t="shared" si="1358"/>
        <v>0</v>
      </c>
      <c r="EW162" s="198">
        <f t="shared" si="1358"/>
        <v>0</v>
      </c>
      <c r="EX162" s="198">
        <f t="shared" si="1358"/>
        <v>0</v>
      </c>
      <c r="EY162" s="198">
        <f t="shared" si="1358"/>
        <v>0</v>
      </c>
      <c r="EZ162" s="198">
        <f t="shared" si="1358"/>
        <v>0</v>
      </c>
      <c r="FA162" s="198">
        <f t="shared" si="1358"/>
        <v>0</v>
      </c>
      <c r="FB162" s="198">
        <f t="shared" si="1359"/>
        <v>0</v>
      </c>
      <c r="FC162" s="198">
        <f t="shared" si="1359"/>
        <v>0</v>
      </c>
      <c r="FD162" s="198">
        <f t="shared" si="1359"/>
        <v>0</v>
      </c>
      <c r="FE162" s="198">
        <f t="shared" si="1359"/>
        <v>0</v>
      </c>
      <c r="FF162" s="198">
        <f t="shared" si="1359"/>
        <v>0</v>
      </c>
      <c r="FG162" s="198">
        <f t="shared" si="1359"/>
        <v>0</v>
      </c>
      <c r="FH162" s="191"/>
      <c r="FI162" s="256"/>
      <c r="FJ162" s="256"/>
      <c r="FK162" s="256"/>
      <c r="FL162" s="256"/>
      <c r="FM162" s="256"/>
    </row>
    <row r="163" spans="1:169" s="257" customFormat="1" x14ac:dyDescent="0.2">
      <c r="A163" s="263" t="str">
        <f t="shared" si="1360"/>
        <v>2017-18OCTOBERY56</v>
      </c>
      <c r="B163" s="257" t="str">
        <f t="shared" si="1361"/>
        <v>2017-18</v>
      </c>
      <c r="C163" s="257" t="s">
        <v>716</v>
      </c>
      <c r="D163" s="264" t="str">
        <f t="shared" ref="D163:E190" si="1365">D162</f>
        <v>Y56</v>
      </c>
      <c r="E163" s="264" t="str">
        <f t="shared" si="1365"/>
        <v>London</v>
      </c>
      <c r="F163" s="264" t="str">
        <f t="shared" si="267"/>
        <v>Y56</v>
      </c>
      <c r="H163" s="198">
        <f t="shared" si="1283"/>
        <v>0</v>
      </c>
      <c r="I163" s="198">
        <f t="shared" si="1283"/>
        <v>0</v>
      </c>
      <c r="J163" s="198">
        <f t="shared" si="1283"/>
        <v>0</v>
      </c>
      <c r="K163" s="198" t="str">
        <f t="shared" si="1284"/>
        <v>-</v>
      </c>
      <c r="L163" s="198" t="str">
        <f t="shared" si="1285"/>
        <v>-</v>
      </c>
      <c r="M163" s="198" t="str">
        <f t="shared" si="1286"/>
        <v>-</v>
      </c>
      <c r="N163" s="198" t="str">
        <f t="shared" si="1287"/>
        <v>-</v>
      </c>
      <c r="O163" s="198" t="str">
        <f t="shared" si="1288"/>
        <v>-</v>
      </c>
      <c r="P163" s="198" t="s">
        <v>717</v>
      </c>
      <c r="Q163" s="198">
        <f t="shared" si="1289"/>
        <v>0</v>
      </c>
      <c r="R163" s="198">
        <f t="shared" si="1289"/>
        <v>0</v>
      </c>
      <c r="S163" s="198">
        <f t="shared" si="1289"/>
        <v>0</v>
      </c>
      <c r="T163" s="198">
        <f t="shared" si="1289"/>
        <v>0</v>
      </c>
      <c r="U163" s="198">
        <f t="shared" si="1289"/>
        <v>0</v>
      </c>
      <c r="V163" s="198">
        <f t="shared" si="1289"/>
        <v>0</v>
      </c>
      <c r="W163" s="198">
        <f t="shared" si="1289"/>
        <v>0</v>
      </c>
      <c r="X163" s="198">
        <f t="shared" si="1289"/>
        <v>0</v>
      </c>
      <c r="Y163" s="198">
        <f t="shared" si="1289"/>
        <v>0</v>
      </c>
      <c r="Z163" s="198">
        <f t="shared" si="1289"/>
        <v>0</v>
      </c>
      <c r="AA163" s="198" t="str">
        <f t="shared" si="1290"/>
        <v>-</v>
      </c>
      <c r="AB163" s="198" t="str">
        <f t="shared" si="1291"/>
        <v>-</v>
      </c>
      <c r="AC163" s="198">
        <f t="shared" si="1292"/>
        <v>0</v>
      </c>
      <c r="AD163" s="198" t="str">
        <f t="shared" si="1293"/>
        <v>-</v>
      </c>
      <c r="AE163" s="198" t="str">
        <f t="shared" si="1294"/>
        <v>-</v>
      </c>
      <c r="AF163" s="198">
        <f t="shared" si="1295"/>
        <v>0</v>
      </c>
      <c r="AG163" s="198" t="str">
        <f t="shared" si="1296"/>
        <v>-</v>
      </c>
      <c r="AH163" s="198" t="str">
        <f t="shared" si="1297"/>
        <v>-</v>
      </c>
      <c r="AI163" s="198">
        <f t="shared" si="1298"/>
        <v>0</v>
      </c>
      <c r="AJ163" s="198" t="str">
        <f t="shared" si="1299"/>
        <v>-</v>
      </c>
      <c r="AK163" s="198" t="str">
        <f t="shared" si="1300"/>
        <v>-</v>
      </c>
      <c r="AL163" s="198">
        <f t="shared" si="1301"/>
        <v>0</v>
      </c>
      <c r="AM163" s="198" t="str">
        <f t="shared" si="1302"/>
        <v>-</v>
      </c>
      <c r="AN163" s="198" t="str">
        <f t="shared" si="1303"/>
        <v>-</v>
      </c>
      <c r="AO163" s="198">
        <f t="shared" si="1304"/>
        <v>0</v>
      </c>
      <c r="AP163" s="198">
        <f t="shared" si="1304"/>
        <v>0</v>
      </c>
      <c r="AQ163" s="198">
        <f t="shared" si="1304"/>
        <v>0</v>
      </c>
      <c r="AR163" s="198">
        <f t="shared" si="1304"/>
        <v>0</v>
      </c>
      <c r="AS163" s="198">
        <f t="shared" si="1304"/>
        <v>0</v>
      </c>
      <c r="AT163" s="198">
        <f t="shared" si="1304"/>
        <v>0</v>
      </c>
      <c r="AU163" s="198">
        <f t="shared" si="1304"/>
        <v>0</v>
      </c>
      <c r="AV163" s="198">
        <f t="shared" si="1304"/>
        <v>0</v>
      </c>
      <c r="AW163" s="198">
        <f t="shared" si="1304"/>
        <v>0</v>
      </c>
      <c r="AX163" s="198">
        <f t="shared" si="1304"/>
        <v>0</v>
      </c>
      <c r="AY163" s="198">
        <f t="shared" si="1305"/>
        <v>0</v>
      </c>
      <c r="AZ163" s="198">
        <f t="shared" si="1305"/>
        <v>0</v>
      </c>
      <c r="BA163" s="198">
        <f t="shared" si="1305"/>
        <v>0</v>
      </c>
      <c r="BB163" s="198">
        <f t="shared" si="1305"/>
        <v>0</v>
      </c>
      <c r="BC163" s="198">
        <f t="shared" si="1305"/>
        <v>0</v>
      </c>
      <c r="BD163" s="198">
        <f t="shared" si="1305"/>
        <v>0</v>
      </c>
      <c r="BE163" s="198">
        <f t="shared" si="1305"/>
        <v>0</v>
      </c>
      <c r="BF163" s="198">
        <f t="shared" si="1305"/>
        <v>0</v>
      </c>
      <c r="BG163" s="198">
        <f t="shared" si="1305"/>
        <v>0</v>
      </c>
      <c r="BH163" s="198">
        <f t="shared" si="1305"/>
        <v>0</v>
      </c>
      <c r="BI163" s="198">
        <f t="shared" si="1305"/>
        <v>0</v>
      </c>
      <c r="BJ163" s="198">
        <f t="shared" si="1305"/>
        <v>0</v>
      </c>
      <c r="BK163" s="198">
        <f t="shared" si="1305"/>
        <v>0</v>
      </c>
      <c r="BL163" s="198" t="str">
        <f t="shared" si="1306"/>
        <v>-</v>
      </c>
      <c r="BM163" s="198" t="str">
        <f t="shared" si="1307"/>
        <v>-</v>
      </c>
      <c r="BN163" s="198">
        <f t="shared" si="1308"/>
        <v>0</v>
      </c>
      <c r="BO163" s="198">
        <f t="shared" si="1308"/>
        <v>0</v>
      </c>
      <c r="BP163" s="198" t="str">
        <f t="shared" si="1309"/>
        <v>-</v>
      </c>
      <c r="BQ163" s="198" t="str">
        <f t="shared" si="1310"/>
        <v>-</v>
      </c>
      <c r="BR163" s="198">
        <f t="shared" si="1311"/>
        <v>0</v>
      </c>
      <c r="BS163" s="198">
        <f t="shared" si="1311"/>
        <v>0</v>
      </c>
      <c r="BT163" s="198" t="str">
        <f t="shared" si="1312"/>
        <v>-</v>
      </c>
      <c r="BU163" s="198" t="str">
        <f t="shared" si="1313"/>
        <v>-</v>
      </c>
      <c r="BV163" s="198">
        <f t="shared" si="1314"/>
        <v>0</v>
      </c>
      <c r="BW163" s="198">
        <f t="shared" si="1314"/>
        <v>0</v>
      </c>
      <c r="BX163" s="198" t="str">
        <f t="shared" si="1315"/>
        <v>-</v>
      </c>
      <c r="BY163" s="198" t="str">
        <f t="shared" si="1316"/>
        <v>-</v>
      </c>
      <c r="BZ163" s="198">
        <f t="shared" si="1317"/>
        <v>0</v>
      </c>
      <c r="CA163" s="198">
        <f t="shared" si="1317"/>
        <v>0</v>
      </c>
      <c r="CB163" s="198" t="str">
        <f t="shared" si="1318"/>
        <v>-</v>
      </c>
      <c r="CC163" s="198" t="str">
        <f t="shared" si="1319"/>
        <v>-</v>
      </c>
      <c r="CD163" s="198">
        <f t="shared" si="1320"/>
        <v>0</v>
      </c>
      <c r="CE163" s="198">
        <f t="shared" si="1320"/>
        <v>0</v>
      </c>
      <c r="CF163" s="198" t="str">
        <f t="shared" si="1321"/>
        <v>-</v>
      </c>
      <c r="CG163" s="198" t="str">
        <f t="shared" si="1322"/>
        <v>-</v>
      </c>
      <c r="CH163" s="198">
        <f t="shared" si="1323"/>
        <v>0</v>
      </c>
      <c r="CI163" s="198">
        <f t="shared" si="1323"/>
        <v>0</v>
      </c>
      <c r="CJ163" s="198" t="str">
        <f t="shared" si="1324"/>
        <v>-</v>
      </c>
      <c r="CK163" s="198" t="str">
        <f t="shared" si="1325"/>
        <v>-</v>
      </c>
      <c r="CL163" s="198">
        <f t="shared" si="1326"/>
        <v>0</v>
      </c>
      <c r="CM163" s="198">
        <f t="shared" si="1326"/>
        <v>0</v>
      </c>
      <c r="CN163" s="198" t="str">
        <f t="shared" si="1327"/>
        <v>-</v>
      </c>
      <c r="CO163" s="198" t="str">
        <f t="shared" si="1328"/>
        <v>-</v>
      </c>
      <c r="CP163" s="198">
        <f t="shared" si="1329"/>
        <v>0</v>
      </c>
      <c r="CQ163" s="198">
        <f t="shared" si="1329"/>
        <v>0</v>
      </c>
      <c r="CR163" s="198" t="str">
        <f t="shared" si="1330"/>
        <v>-</v>
      </c>
      <c r="CS163" s="198" t="str">
        <f t="shared" si="1331"/>
        <v>-</v>
      </c>
      <c r="CT163" s="198">
        <f t="shared" si="1332"/>
        <v>0</v>
      </c>
      <c r="CU163" s="198">
        <f t="shared" si="1332"/>
        <v>0</v>
      </c>
      <c r="CV163" s="198" t="str">
        <f t="shared" si="1333"/>
        <v>-</v>
      </c>
      <c r="CW163" s="198" t="str">
        <f t="shared" si="1334"/>
        <v>-</v>
      </c>
      <c r="CX163" s="198">
        <f t="shared" si="1335"/>
        <v>0</v>
      </c>
      <c r="CY163" s="198">
        <f t="shared" si="1335"/>
        <v>0</v>
      </c>
      <c r="CZ163" s="198" t="str">
        <f t="shared" si="1336"/>
        <v>-</v>
      </c>
      <c r="DA163" s="198" t="str">
        <f t="shared" si="1337"/>
        <v>-</v>
      </c>
      <c r="DB163" s="198">
        <f t="shared" si="1338"/>
        <v>0</v>
      </c>
      <c r="DC163" s="198">
        <f t="shared" si="1338"/>
        <v>0</v>
      </c>
      <c r="DD163" s="198" t="str">
        <f t="shared" si="1339"/>
        <v>-</v>
      </c>
      <c r="DE163" s="198" t="str">
        <f t="shared" si="1340"/>
        <v>-</v>
      </c>
      <c r="DF163" s="198">
        <f t="shared" si="1341"/>
        <v>0</v>
      </c>
      <c r="DG163" s="198">
        <f t="shared" si="1341"/>
        <v>0</v>
      </c>
      <c r="DH163" s="198" t="str">
        <f t="shared" si="1342"/>
        <v>-</v>
      </c>
      <c r="DI163" s="198" t="str">
        <f t="shared" si="1343"/>
        <v>-</v>
      </c>
      <c r="DJ163" s="198">
        <f t="shared" si="1344"/>
        <v>0</v>
      </c>
      <c r="DK163" s="198">
        <f t="shared" si="1344"/>
        <v>0</v>
      </c>
      <c r="DL163" s="198">
        <f t="shared" si="1344"/>
        <v>0</v>
      </c>
      <c r="DM163" s="198">
        <f t="shared" si="1344"/>
        <v>0</v>
      </c>
      <c r="DN163" s="198">
        <f t="shared" si="1344"/>
        <v>0</v>
      </c>
      <c r="DO163" s="198">
        <f t="shared" si="1344"/>
        <v>0</v>
      </c>
      <c r="DP163" s="198">
        <f t="shared" si="1344"/>
        <v>0</v>
      </c>
      <c r="DQ163" s="198" t="str">
        <f t="shared" si="1345"/>
        <v>-</v>
      </c>
      <c r="DR163" s="198" t="str">
        <f t="shared" si="1346"/>
        <v>-</v>
      </c>
      <c r="DS163" s="198">
        <f t="shared" si="1347"/>
        <v>0</v>
      </c>
      <c r="DT163" s="198" t="str">
        <f t="shared" si="1348"/>
        <v>-</v>
      </c>
      <c r="DU163" s="198" t="str">
        <f t="shared" si="1349"/>
        <v>-</v>
      </c>
      <c r="DV163" s="198">
        <f t="shared" si="1350"/>
        <v>0</v>
      </c>
      <c r="DW163" s="198" t="str">
        <f t="shared" si="1351"/>
        <v>-</v>
      </c>
      <c r="DX163" s="198" t="str">
        <f t="shared" si="1352"/>
        <v>-</v>
      </c>
      <c r="DY163" s="198">
        <f t="shared" si="1353"/>
        <v>0</v>
      </c>
      <c r="DZ163" s="198" t="str">
        <f t="shared" si="1354"/>
        <v>-</v>
      </c>
      <c r="EA163" s="198" t="str">
        <f t="shared" si="1355"/>
        <v>-</v>
      </c>
      <c r="EB163" s="202"/>
      <c r="EC163" s="198">
        <f t="shared" si="1356"/>
        <v>10</v>
      </c>
      <c r="ED163" s="199">
        <f t="shared" si="1362"/>
        <v>2017</v>
      </c>
      <c r="EE163" s="200">
        <f t="shared" si="1363"/>
        <v>43009</v>
      </c>
      <c r="EF163" s="196">
        <f t="shared" si="1364"/>
        <v>31</v>
      </c>
      <c r="EG163" s="195"/>
      <c r="EH163" s="198">
        <f t="shared" si="1357"/>
        <v>0</v>
      </c>
      <c r="EI163" s="198">
        <f t="shared" si="1357"/>
        <v>0</v>
      </c>
      <c r="EJ163" s="198">
        <f t="shared" si="1357"/>
        <v>0</v>
      </c>
      <c r="EK163" s="198">
        <f t="shared" si="1357"/>
        <v>0</v>
      </c>
      <c r="EL163" s="198">
        <f t="shared" si="1357"/>
        <v>0</v>
      </c>
      <c r="EM163" s="198">
        <f t="shared" si="1357"/>
        <v>0</v>
      </c>
      <c r="EN163" s="198">
        <f t="shared" si="1357"/>
        <v>0</v>
      </c>
      <c r="EO163" s="198">
        <f t="shared" si="1357"/>
        <v>0</v>
      </c>
      <c r="EP163" s="198">
        <f t="shared" si="1357"/>
        <v>0</v>
      </c>
      <c r="EQ163" s="198">
        <f t="shared" si="1357"/>
        <v>0</v>
      </c>
      <c r="ER163" s="198">
        <f t="shared" si="1358"/>
        <v>0</v>
      </c>
      <c r="ES163" s="198">
        <f t="shared" si="1358"/>
        <v>0</v>
      </c>
      <c r="ET163" s="198">
        <f t="shared" si="1358"/>
        <v>0</v>
      </c>
      <c r="EU163" s="198">
        <f t="shared" si="1358"/>
        <v>0</v>
      </c>
      <c r="EV163" s="198">
        <f t="shared" si="1358"/>
        <v>0</v>
      </c>
      <c r="EW163" s="198">
        <f t="shared" si="1358"/>
        <v>0</v>
      </c>
      <c r="EX163" s="198">
        <f t="shared" si="1358"/>
        <v>0</v>
      </c>
      <c r="EY163" s="198">
        <f t="shared" si="1358"/>
        <v>0</v>
      </c>
      <c r="EZ163" s="198">
        <f t="shared" si="1358"/>
        <v>0</v>
      </c>
      <c r="FA163" s="198">
        <f t="shared" si="1358"/>
        <v>0</v>
      </c>
      <c r="FB163" s="198">
        <f t="shared" si="1359"/>
        <v>0</v>
      </c>
      <c r="FC163" s="198">
        <f t="shared" si="1359"/>
        <v>0</v>
      </c>
      <c r="FD163" s="198">
        <f t="shared" si="1359"/>
        <v>0</v>
      </c>
      <c r="FE163" s="198">
        <f t="shared" si="1359"/>
        <v>0</v>
      </c>
      <c r="FF163" s="198">
        <f t="shared" si="1359"/>
        <v>0</v>
      </c>
      <c r="FG163" s="198">
        <f t="shared" si="1359"/>
        <v>0</v>
      </c>
      <c r="FH163" s="191"/>
      <c r="FI163" s="256"/>
      <c r="FJ163" s="344"/>
      <c r="FK163" s="344"/>
      <c r="FL163" s="344"/>
      <c r="FM163" s="344"/>
    </row>
    <row r="164" spans="1:169" s="257" customFormat="1" x14ac:dyDescent="0.2">
      <c r="A164" s="263" t="str">
        <f t="shared" si="1360"/>
        <v>2017-18NOVEMBERY56</v>
      </c>
      <c r="B164" s="257" t="str">
        <f t="shared" si="1361"/>
        <v>2017-18</v>
      </c>
      <c r="C164" s="257" t="s">
        <v>722</v>
      </c>
      <c r="D164" s="264" t="str">
        <f t="shared" si="1365"/>
        <v>Y56</v>
      </c>
      <c r="E164" s="264" t="str">
        <f t="shared" si="1365"/>
        <v>London</v>
      </c>
      <c r="F164" s="264" t="str">
        <f t="shared" si="267"/>
        <v>Y56</v>
      </c>
      <c r="H164" s="198">
        <f t="shared" si="1283"/>
        <v>159225</v>
      </c>
      <c r="I164" s="198">
        <f t="shared" si="1283"/>
        <v>131432</v>
      </c>
      <c r="J164" s="198">
        <f t="shared" si="1283"/>
        <v>2625149</v>
      </c>
      <c r="K164" s="198">
        <f t="shared" si="1284"/>
        <v>20</v>
      </c>
      <c r="L164" s="198">
        <f t="shared" si="1285"/>
        <v>0</v>
      </c>
      <c r="M164" s="198">
        <f t="shared" si="1286"/>
        <v>0</v>
      </c>
      <c r="N164" s="198">
        <f t="shared" si="1287"/>
        <v>116</v>
      </c>
      <c r="O164" s="198">
        <f t="shared" si="1288"/>
        <v>213</v>
      </c>
      <c r="P164" s="198" t="s">
        <v>717</v>
      </c>
      <c r="Q164" s="198">
        <f t="shared" si="1289"/>
        <v>0</v>
      </c>
      <c r="R164" s="198">
        <f t="shared" si="1289"/>
        <v>0</v>
      </c>
      <c r="S164" s="198">
        <f t="shared" si="1289"/>
        <v>0</v>
      </c>
      <c r="T164" s="198">
        <f t="shared" si="1289"/>
        <v>99509</v>
      </c>
      <c r="U164" s="198">
        <f t="shared" si="1289"/>
        <v>7658</v>
      </c>
      <c r="V164" s="198">
        <f t="shared" si="1289"/>
        <v>5591</v>
      </c>
      <c r="W164" s="198">
        <f t="shared" si="1289"/>
        <v>52321</v>
      </c>
      <c r="X164" s="198">
        <f t="shared" si="1289"/>
        <v>22062</v>
      </c>
      <c r="Y164" s="198">
        <f t="shared" si="1289"/>
        <v>2586</v>
      </c>
      <c r="Z164" s="198">
        <f t="shared" si="1289"/>
        <v>3248966</v>
      </c>
      <c r="AA164" s="198">
        <f t="shared" si="1290"/>
        <v>424</v>
      </c>
      <c r="AB164" s="198">
        <f t="shared" si="1291"/>
        <v>688</v>
      </c>
      <c r="AC164" s="198">
        <f t="shared" si="1292"/>
        <v>4352607</v>
      </c>
      <c r="AD164" s="198">
        <f t="shared" si="1293"/>
        <v>779</v>
      </c>
      <c r="AE164" s="198">
        <f t="shared" si="1294"/>
        <v>1323</v>
      </c>
      <c r="AF164" s="198">
        <f t="shared" si="1295"/>
        <v>57927986</v>
      </c>
      <c r="AG164" s="198">
        <f t="shared" si="1296"/>
        <v>1107</v>
      </c>
      <c r="AH164" s="198">
        <f t="shared" si="1297"/>
        <v>2192</v>
      </c>
      <c r="AI164" s="198">
        <f t="shared" si="1298"/>
        <v>75274310</v>
      </c>
      <c r="AJ164" s="198">
        <f t="shared" si="1299"/>
        <v>3412</v>
      </c>
      <c r="AK164" s="198">
        <f t="shared" si="1300"/>
        <v>8100</v>
      </c>
      <c r="AL164" s="198">
        <f t="shared" si="1301"/>
        <v>11186014</v>
      </c>
      <c r="AM164" s="198">
        <f t="shared" si="1302"/>
        <v>4326</v>
      </c>
      <c r="AN164" s="198">
        <f t="shared" si="1303"/>
        <v>8934</v>
      </c>
      <c r="AO164" s="198">
        <f t="shared" si="1304"/>
        <v>6570</v>
      </c>
      <c r="AP164" s="198">
        <f t="shared" si="1304"/>
        <v>223</v>
      </c>
      <c r="AQ164" s="198">
        <f t="shared" si="1304"/>
        <v>710</v>
      </c>
      <c r="AR164" s="198">
        <f t="shared" si="1304"/>
        <v>8377</v>
      </c>
      <c r="AS164" s="198">
        <f t="shared" si="1304"/>
        <v>262</v>
      </c>
      <c r="AT164" s="198">
        <f t="shared" si="1304"/>
        <v>5375</v>
      </c>
      <c r="AU164" s="198">
        <f t="shared" si="1304"/>
        <v>0</v>
      </c>
      <c r="AV164" s="198">
        <f t="shared" si="1304"/>
        <v>58723</v>
      </c>
      <c r="AW164" s="198">
        <f t="shared" si="1304"/>
        <v>9234</v>
      </c>
      <c r="AX164" s="198">
        <f t="shared" si="1304"/>
        <v>24982</v>
      </c>
      <c r="AY164" s="198">
        <f t="shared" si="1305"/>
        <v>92939</v>
      </c>
      <c r="AZ164" s="198">
        <f t="shared" si="1305"/>
        <v>20072</v>
      </c>
      <c r="BA164" s="198">
        <f t="shared" si="1305"/>
        <v>15893</v>
      </c>
      <c r="BB164" s="198">
        <f t="shared" si="1305"/>
        <v>14502</v>
      </c>
      <c r="BC164" s="198">
        <f t="shared" si="1305"/>
        <v>11767</v>
      </c>
      <c r="BD164" s="198">
        <f t="shared" si="1305"/>
        <v>73921</v>
      </c>
      <c r="BE164" s="198">
        <f t="shared" si="1305"/>
        <v>59113</v>
      </c>
      <c r="BF164" s="198">
        <f t="shared" si="1305"/>
        <v>36200</v>
      </c>
      <c r="BG164" s="198">
        <f t="shared" si="1305"/>
        <v>24735</v>
      </c>
      <c r="BH164" s="198">
        <f t="shared" si="1305"/>
        <v>3601</v>
      </c>
      <c r="BI164" s="198">
        <f t="shared" si="1305"/>
        <v>2756</v>
      </c>
      <c r="BJ164" s="198">
        <f t="shared" si="1305"/>
        <v>0</v>
      </c>
      <c r="BK164" s="198">
        <f t="shared" si="1305"/>
        <v>0</v>
      </c>
      <c r="BL164" s="198" t="str">
        <f t="shared" si="1306"/>
        <v>-</v>
      </c>
      <c r="BM164" s="198" t="str">
        <f t="shared" si="1307"/>
        <v>-</v>
      </c>
      <c r="BN164" s="198">
        <f t="shared" si="1308"/>
        <v>0</v>
      </c>
      <c r="BO164" s="198">
        <f t="shared" si="1308"/>
        <v>0</v>
      </c>
      <c r="BP164" s="198" t="str">
        <f t="shared" si="1309"/>
        <v>-</v>
      </c>
      <c r="BQ164" s="198" t="str">
        <f t="shared" si="1310"/>
        <v>-</v>
      </c>
      <c r="BR164" s="198">
        <f t="shared" si="1311"/>
        <v>0</v>
      </c>
      <c r="BS164" s="198">
        <f t="shared" si="1311"/>
        <v>0</v>
      </c>
      <c r="BT164" s="198" t="str">
        <f t="shared" si="1312"/>
        <v>-</v>
      </c>
      <c r="BU164" s="198" t="str">
        <f t="shared" si="1313"/>
        <v>-</v>
      </c>
      <c r="BV164" s="198">
        <f t="shared" si="1314"/>
        <v>0</v>
      </c>
      <c r="BW164" s="198">
        <f t="shared" si="1314"/>
        <v>0</v>
      </c>
      <c r="BX164" s="198" t="str">
        <f t="shared" si="1315"/>
        <v>-</v>
      </c>
      <c r="BY164" s="198" t="str">
        <f t="shared" si="1316"/>
        <v>-</v>
      </c>
      <c r="BZ164" s="198">
        <f t="shared" si="1317"/>
        <v>0</v>
      </c>
      <c r="CA164" s="198">
        <f t="shared" si="1317"/>
        <v>0</v>
      </c>
      <c r="CB164" s="198" t="str">
        <f t="shared" si="1318"/>
        <v>-</v>
      </c>
      <c r="CC164" s="198" t="str">
        <f t="shared" si="1319"/>
        <v>-</v>
      </c>
      <c r="CD164" s="198">
        <f t="shared" si="1320"/>
        <v>0</v>
      </c>
      <c r="CE164" s="198">
        <f t="shared" si="1320"/>
        <v>0</v>
      </c>
      <c r="CF164" s="198" t="str">
        <f t="shared" si="1321"/>
        <v>-</v>
      </c>
      <c r="CG164" s="198" t="str">
        <f t="shared" si="1322"/>
        <v>-</v>
      </c>
      <c r="CH164" s="198">
        <f t="shared" si="1323"/>
        <v>0</v>
      </c>
      <c r="CI164" s="198">
        <f t="shared" si="1323"/>
        <v>0</v>
      </c>
      <c r="CJ164" s="198" t="str">
        <f t="shared" si="1324"/>
        <v>-</v>
      </c>
      <c r="CK164" s="198" t="str">
        <f t="shared" si="1325"/>
        <v>-</v>
      </c>
      <c r="CL164" s="198">
        <f t="shared" si="1326"/>
        <v>0</v>
      </c>
      <c r="CM164" s="198">
        <f t="shared" si="1326"/>
        <v>0</v>
      </c>
      <c r="CN164" s="198" t="str">
        <f t="shared" si="1327"/>
        <v>-</v>
      </c>
      <c r="CO164" s="198" t="str">
        <f t="shared" si="1328"/>
        <v>-</v>
      </c>
      <c r="CP164" s="198">
        <f t="shared" si="1329"/>
        <v>0</v>
      </c>
      <c r="CQ164" s="198">
        <f t="shared" si="1329"/>
        <v>0</v>
      </c>
      <c r="CR164" s="198" t="str">
        <f t="shared" si="1330"/>
        <v>-</v>
      </c>
      <c r="CS164" s="198" t="str">
        <f t="shared" si="1331"/>
        <v>-</v>
      </c>
      <c r="CT164" s="198">
        <f t="shared" si="1332"/>
        <v>0</v>
      </c>
      <c r="CU164" s="198">
        <f t="shared" si="1332"/>
        <v>0</v>
      </c>
      <c r="CV164" s="198" t="str">
        <f t="shared" si="1333"/>
        <v>-</v>
      </c>
      <c r="CW164" s="198" t="str">
        <f t="shared" si="1334"/>
        <v>-</v>
      </c>
      <c r="CX164" s="198">
        <f t="shared" si="1335"/>
        <v>0</v>
      </c>
      <c r="CY164" s="198">
        <f t="shared" si="1335"/>
        <v>0</v>
      </c>
      <c r="CZ164" s="198" t="str">
        <f t="shared" si="1336"/>
        <v>-</v>
      </c>
      <c r="DA164" s="198" t="str">
        <f t="shared" si="1337"/>
        <v>-</v>
      </c>
      <c r="DB164" s="198">
        <f t="shared" si="1338"/>
        <v>3202</v>
      </c>
      <c r="DC164" s="198">
        <f t="shared" si="1338"/>
        <v>248114</v>
      </c>
      <c r="DD164" s="198">
        <f t="shared" si="1339"/>
        <v>77</v>
      </c>
      <c r="DE164" s="198">
        <f t="shared" si="1340"/>
        <v>173</v>
      </c>
      <c r="DF164" s="198">
        <f t="shared" si="1341"/>
        <v>0</v>
      </c>
      <c r="DG164" s="198">
        <f t="shared" si="1341"/>
        <v>0</v>
      </c>
      <c r="DH164" s="198" t="str">
        <f t="shared" si="1342"/>
        <v>-</v>
      </c>
      <c r="DI164" s="198" t="str">
        <f t="shared" si="1343"/>
        <v>-</v>
      </c>
      <c r="DJ164" s="198">
        <f t="shared" si="1344"/>
        <v>0</v>
      </c>
      <c r="DK164" s="198">
        <f t="shared" si="1344"/>
        <v>2078</v>
      </c>
      <c r="DL164" s="198">
        <f t="shared" si="1344"/>
        <v>1093</v>
      </c>
      <c r="DM164" s="198">
        <f t="shared" si="1344"/>
        <v>1416</v>
      </c>
      <c r="DN164" s="198">
        <f t="shared" si="1344"/>
        <v>72</v>
      </c>
      <c r="DO164" s="198">
        <f t="shared" si="1344"/>
        <v>1446</v>
      </c>
      <c r="DP164" s="198">
        <f t="shared" si="1344"/>
        <v>7524828</v>
      </c>
      <c r="DQ164" s="198">
        <f t="shared" si="1345"/>
        <v>6885</v>
      </c>
      <c r="DR164" s="198">
        <f t="shared" si="1346"/>
        <v>15065</v>
      </c>
      <c r="DS164" s="198">
        <f t="shared" si="1347"/>
        <v>10909836</v>
      </c>
      <c r="DT164" s="198">
        <f t="shared" si="1348"/>
        <v>7705</v>
      </c>
      <c r="DU164" s="198">
        <f t="shared" si="1349"/>
        <v>15768</v>
      </c>
      <c r="DV164" s="198">
        <f t="shared" si="1350"/>
        <v>637609</v>
      </c>
      <c r="DW164" s="198">
        <f t="shared" si="1351"/>
        <v>8856</v>
      </c>
      <c r="DX164" s="198">
        <f t="shared" si="1352"/>
        <v>13005</v>
      </c>
      <c r="DY164" s="198">
        <f t="shared" si="1353"/>
        <v>12629690</v>
      </c>
      <c r="DZ164" s="198">
        <f t="shared" si="1354"/>
        <v>8734</v>
      </c>
      <c r="EA164" s="198">
        <f t="shared" si="1355"/>
        <v>16476</v>
      </c>
      <c r="EB164" s="202"/>
      <c r="EC164" s="198">
        <f t="shared" si="1356"/>
        <v>11</v>
      </c>
      <c r="ED164" s="199">
        <f t="shared" si="1362"/>
        <v>2017</v>
      </c>
      <c r="EE164" s="200">
        <f t="shared" si="1363"/>
        <v>43040</v>
      </c>
      <c r="EF164" s="196">
        <f t="shared" si="1364"/>
        <v>30</v>
      </c>
      <c r="EG164" s="195"/>
      <c r="EH164" s="198">
        <f t="shared" si="1357"/>
        <v>0</v>
      </c>
      <c r="EI164" s="198">
        <f t="shared" si="1357"/>
        <v>0</v>
      </c>
      <c r="EJ164" s="198">
        <f t="shared" si="1357"/>
        <v>15246112</v>
      </c>
      <c r="EK164" s="198">
        <f t="shared" si="1357"/>
        <v>27995016</v>
      </c>
      <c r="EL164" s="198">
        <f t="shared" si="1357"/>
        <v>5268704</v>
      </c>
      <c r="EM164" s="198">
        <f t="shared" si="1357"/>
        <v>7396893</v>
      </c>
      <c r="EN164" s="198">
        <f t="shared" si="1357"/>
        <v>114687632</v>
      </c>
      <c r="EO164" s="198">
        <f t="shared" si="1357"/>
        <v>178702200</v>
      </c>
      <c r="EP164" s="198">
        <f t="shared" si="1357"/>
        <v>23103324</v>
      </c>
      <c r="EQ164" s="198">
        <f t="shared" si="1357"/>
        <v>0</v>
      </c>
      <c r="ER164" s="198">
        <f t="shared" si="1358"/>
        <v>0</v>
      </c>
      <c r="ES164" s="198">
        <f t="shared" si="1358"/>
        <v>0</v>
      </c>
      <c r="ET164" s="198">
        <f t="shared" si="1358"/>
        <v>0</v>
      </c>
      <c r="EU164" s="198">
        <f t="shared" si="1358"/>
        <v>0</v>
      </c>
      <c r="EV164" s="198">
        <f t="shared" si="1358"/>
        <v>0</v>
      </c>
      <c r="EW164" s="198">
        <f t="shared" si="1358"/>
        <v>0</v>
      </c>
      <c r="EX164" s="198">
        <f t="shared" si="1358"/>
        <v>0</v>
      </c>
      <c r="EY164" s="198">
        <f t="shared" si="1358"/>
        <v>0</v>
      </c>
      <c r="EZ164" s="198">
        <f t="shared" si="1358"/>
        <v>0</v>
      </c>
      <c r="FA164" s="198">
        <f t="shared" si="1358"/>
        <v>0</v>
      </c>
      <c r="FB164" s="198">
        <f t="shared" si="1359"/>
        <v>0</v>
      </c>
      <c r="FC164" s="198">
        <f t="shared" si="1359"/>
        <v>553946</v>
      </c>
      <c r="FD164" s="198">
        <f t="shared" si="1359"/>
        <v>16466045</v>
      </c>
      <c r="FE164" s="198">
        <f t="shared" si="1359"/>
        <v>22327488</v>
      </c>
      <c r="FF164" s="198">
        <f t="shared" si="1359"/>
        <v>936360</v>
      </c>
      <c r="FG164" s="198">
        <f t="shared" si="1359"/>
        <v>23824296</v>
      </c>
      <c r="FH164" s="191"/>
      <c r="FI164" s="344"/>
      <c r="FJ164" s="344"/>
      <c r="FK164" s="344"/>
      <c r="FL164" s="344"/>
      <c r="FM164" s="344"/>
    </row>
    <row r="165" spans="1:169" s="257" customFormat="1" x14ac:dyDescent="0.2">
      <c r="A165" s="263" t="str">
        <f t="shared" si="1360"/>
        <v>2017-18DECEMBERY56</v>
      </c>
      <c r="B165" s="257" t="str">
        <f t="shared" si="1361"/>
        <v>2017-18</v>
      </c>
      <c r="C165" s="257" t="s">
        <v>730</v>
      </c>
      <c r="D165" s="264" t="str">
        <f t="shared" si="1365"/>
        <v>Y56</v>
      </c>
      <c r="E165" s="264" t="str">
        <f t="shared" si="1365"/>
        <v>London</v>
      </c>
      <c r="F165" s="264" t="str">
        <f t="shared" si="267"/>
        <v>Y56</v>
      </c>
      <c r="H165" s="198">
        <f t="shared" si="1283"/>
        <v>180303</v>
      </c>
      <c r="I165" s="198">
        <f t="shared" si="1283"/>
        <v>148708</v>
      </c>
      <c r="J165" s="198">
        <f t="shared" si="1283"/>
        <v>2955621</v>
      </c>
      <c r="K165" s="198">
        <f t="shared" si="1284"/>
        <v>20</v>
      </c>
      <c r="L165" s="198">
        <f t="shared" si="1285"/>
        <v>0</v>
      </c>
      <c r="M165" s="198">
        <f t="shared" si="1286"/>
        <v>0</v>
      </c>
      <c r="N165" s="198">
        <f t="shared" si="1287"/>
        <v>118</v>
      </c>
      <c r="O165" s="198">
        <f t="shared" si="1288"/>
        <v>207</v>
      </c>
      <c r="P165" s="198" t="s">
        <v>717</v>
      </c>
      <c r="Q165" s="198">
        <f t="shared" si="1289"/>
        <v>0</v>
      </c>
      <c r="R165" s="198">
        <f t="shared" si="1289"/>
        <v>0</v>
      </c>
      <c r="S165" s="198">
        <f t="shared" si="1289"/>
        <v>0</v>
      </c>
      <c r="T165" s="198">
        <f t="shared" si="1289"/>
        <v>107344</v>
      </c>
      <c r="U165" s="198">
        <f t="shared" si="1289"/>
        <v>8551</v>
      </c>
      <c r="V165" s="198">
        <f t="shared" si="1289"/>
        <v>6050</v>
      </c>
      <c r="W165" s="198">
        <f t="shared" si="1289"/>
        <v>56491</v>
      </c>
      <c r="X165" s="198">
        <f t="shared" si="1289"/>
        <v>21108</v>
      </c>
      <c r="Y165" s="198">
        <f t="shared" si="1289"/>
        <v>2748</v>
      </c>
      <c r="Z165" s="198">
        <f t="shared" si="1289"/>
        <v>3800787</v>
      </c>
      <c r="AA165" s="198">
        <f t="shared" si="1290"/>
        <v>444</v>
      </c>
      <c r="AB165" s="198">
        <f t="shared" si="1291"/>
        <v>724</v>
      </c>
      <c r="AC165" s="198">
        <f t="shared" si="1292"/>
        <v>4942918</v>
      </c>
      <c r="AD165" s="198">
        <f t="shared" si="1293"/>
        <v>817</v>
      </c>
      <c r="AE165" s="198">
        <f t="shared" si="1294"/>
        <v>1425</v>
      </c>
      <c r="AF165" s="198">
        <f t="shared" si="1295"/>
        <v>81948038</v>
      </c>
      <c r="AG165" s="198">
        <f t="shared" si="1296"/>
        <v>1451</v>
      </c>
      <c r="AH165" s="198">
        <f t="shared" si="1297"/>
        <v>3071</v>
      </c>
      <c r="AI165" s="198">
        <f t="shared" si="1298"/>
        <v>94600478</v>
      </c>
      <c r="AJ165" s="198">
        <f t="shared" si="1299"/>
        <v>4482</v>
      </c>
      <c r="AK165" s="198">
        <f t="shared" si="1300"/>
        <v>10736</v>
      </c>
      <c r="AL165" s="198">
        <f t="shared" si="1301"/>
        <v>13564482</v>
      </c>
      <c r="AM165" s="198">
        <f t="shared" si="1302"/>
        <v>4936</v>
      </c>
      <c r="AN165" s="198">
        <f t="shared" si="1303"/>
        <v>10309</v>
      </c>
      <c r="AO165" s="198">
        <f t="shared" si="1304"/>
        <v>9703</v>
      </c>
      <c r="AP165" s="198">
        <f t="shared" si="1304"/>
        <v>463</v>
      </c>
      <c r="AQ165" s="198">
        <f t="shared" si="1304"/>
        <v>1873</v>
      </c>
      <c r="AR165" s="198">
        <f t="shared" si="1304"/>
        <v>8788</v>
      </c>
      <c r="AS165" s="198">
        <f t="shared" si="1304"/>
        <v>296</v>
      </c>
      <c r="AT165" s="198">
        <f t="shared" si="1304"/>
        <v>7071</v>
      </c>
      <c r="AU165" s="198">
        <f t="shared" si="1304"/>
        <v>0</v>
      </c>
      <c r="AV165" s="198">
        <f t="shared" si="1304"/>
        <v>59499</v>
      </c>
      <c r="AW165" s="198">
        <f t="shared" si="1304"/>
        <v>10089</v>
      </c>
      <c r="AX165" s="198">
        <f t="shared" si="1304"/>
        <v>28053</v>
      </c>
      <c r="AY165" s="198">
        <f t="shared" si="1305"/>
        <v>97641</v>
      </c>
      <c r="AZ165" s="198">
        <f t="shared" si="1305"/>
        <v>22666</v>
      </c>
      <c r="BA165" s="198">
        <f t="shared" si="1305"/>
        <v>17741</v>
      </c>
      <c r="BB165" s="198">
        <f t="shared" si="1305"/>
        <v>15920</v>
      </c>
      <c r="BC165" s="198">
        <f t="shared" si="1305"/>
        <v>12736</v>
      </c>
      <c r="BD165" s="198">
        <f t="shared" si="1305"/>
        <v>83422</v>
      </c>
      <c r="BE165" s="198">
        <f t="shared" si="1305"/>
        <v>64212</v>
      </c>
      <c r="BF165" s="198">
        <f t="shared" si="1305"/>
        <v>34925</v>
      </c>
      <c r="BG165" s="198">
        <f t="shared" si="1305"/>
        <v>23751</v>
      </c>
      <c r="BH165" s="198">
        <f t="shared" si="1305"/>
        <v>3801</v>
      </c>
      <c r="BI165" s="198">
        <f t="shared" si="1305"/>
        <v>2936</v>
      </c>
      <c r="BJ165" s="198">
        <f t="shared" si="1305"/>
        <v>0</v>
      </c>
      <c r="BK165" s="198">
        <f t="shared" si="1305"/>
        <v>0</v>
      </c>
      <c r="BL165" s="198" t="str">
        <f t="shared" si="1306"/>
        <v>-</v>
      </c>
      <c r="BM165" s="198" t="str">
        <f t="shared" si="1307"/>
        <v>-</v>
      </c>
      <c r="BN165" s="198">
        <f t="shared" si="1308"/>
        <v>0</v>
      </c>
      <c r="BO165" s="198">
        <f t="shared" si="1308"/>
        <v>0</v>
      </c>
      <c r="BP165" s="198" t="str">
        <f t="shared" si="1309"/>
        <v>-</v>
      </c>
      <c r="BQ165" s="198" t="str">
        <f t="shared" si="1310"/>
        <v>-</v>
      </c>
      <c r="BR165" s="198">
        <f t="shared" si="1311"/>
        <v>0</v>
      </c>
      <c r="BS165" s="198">
        <f t="shared" si="1311"/>
        <v>0</v>
      </c>
      <c r="BT165" s="198" t="str">
        <f t="shared" si="1312"/>
        <v>-</v>
      </c>
      <c r="BU165" s="198" t="str">
        <f t="shared" si="1313"/>
        <v>-</v>
      </c>
      <c r="BV165" s="198">
        <f t="shared" si="1314"/>
        <v>0</v>
      </c>
      <c r="BW165" s="198">
        <f t="shared" si="1314"/>
        <v>0</v>
      </c>
      <c r="BX165" s="198" t="str">
        <f t="shared" si="1315"/>
        <v>-</v>
      </c>
      <c r="BY165" s="198" t="str">
        <f t="shared" si="1316"/>
        <v>-</v>
      </c>
      <c r="BZ165" s="198">
        <f t="shared" si="1317"/>
        <v>0</v>
      </c>
      <c r="CA165" s="198">
        <f t="shared" si="1317"/>
        <v>0</v>
      </c>
      <c r="CB165" s="198" t="str">
        <f t="shared" si="1318"/>
        <v>-</v>
      </c>
      <c r="CC165" s="198" t="str">
        <f t="shared" si="1319"/>
        <v>-</v>
      </c>
      <c r="CD165" s="198">
        <f t="shared" si="1320"/>
        <v>0</v>
      </c>
      <c r="CE165" s="198">
        <f t="shared" si="1320"/>
        <v>0</v>
      </c>
      <c r="CF165" s="198" t="str">
        <f t="shared" si="1321"/>
        <v>-</v>
      </c>
      <c r="CG165" s="198" t="str">
        <f t="shared" si="1322"/>
        <v>-</v>
      </c>
      <c r="CH165" s="198">
        <f t="shared" si="1323"/>
        <v>0</v>
      </c>
      <c r="CI165" s="198">
        <f t="shared" si="1323"/>
        <v>0</v>
      </c>
      <c r="CJ165" s="198" t="str">
        <f t="shared" si="1324"/>
        <v>-</v>
      </c>
      <c r="CK165" s="198" t="str">
        <f t="shared" si="1325"/>
        <v>-</v>
      </c>
      <c r="CL165" s="198">
        <f t="shared" si="1326"/>
        <v>0</v>
      </c>
      <c r="CM165" s="198">
        <f t="shared" si="1326"/>
        <v>0</v>
      </c>
      <c r="CN165" s="198" t="str">
        <f t="shared" si="1327"/>
        <v>-</v>
      </c>
      <c r="CO165" s="198" t="str">
        <f t="shared" si="1328"/>
        <v>-</v>
      </c>
      <c r="CP165" s="198">
        <f t="shared" si="1329"/>
        <v>0</v>
      </c>
      <c r="CQ165" s="198">
        <f t="shared" si="1329"/>
        <v>0</v>
      </c>
      <c r="CR165" s="198" t="str">
        <f t="shared" si="1330"/>
        <v>-</v>
      </c>
      <c r="CS165" s="198" t="str">
        <f t="shared" si="1331"/>
        <v>-</v>
      </c>
      <c r="CT165" s="198">
        <f t="shared" si="1332"/>
        <v>0</v>
      </c>
      <c r="CU165" s="198">
        <f t="shared" si="1332"/>
        <v>0</v>
      </c>
      <c r="CV165" s="198" t="str">
        <f t="shared" si="1333"/>
        <v>-</v>
      </c>
      <c r="CW165" s="198" t="str">
        <f t="shared" si="1334"/>
        <v>-</v>
      </c>
      <c r="CX165" s="198">
        <f t="shared" si="1335"/>
        <v>0</v>
      </c>
      <c r="CY165" s="198">
        <f t="shared" si="1335"/>
        <v>0</v>
      </c>
      <c r="CZ165" s="198" t="str">
        <f t="shared" si="1336"/>
        <v>-</v>
      </c>
      <c r="DA165" s="198" t="str">
        <f t="shared" si="1337"/>
        <v>-</v>
      </c>
      <c r="DB165" s="198">
        <f t="shared" si="1338"/>
        <v>3657</v>
      </c>
      <c r="DC165" s="198">
        <f t="shared" si="1338"/>
        <v>290191</v>
      </c>
      <c r="DD165" s="198">
        <f t="shared" si="1339"/>
        <v>79</v>
      </c>
      <c r="DE165" s="198">
        <f t="shared" si="1340"/>
        <v>179</v>
      </c>
      <c r="DF165" s="198">
        <f t="shared" si="1341"/>
        <v>0</v>
      </c>
      <c r="DG165" s="198">
        <f t="shared" si="1341"/>
        <v>0</v>
      </c>
      <c r="DH165" s="198" t="str">
        <f t="shared" si="1342"/>
        <v>-</v>
      </c>
      <c r="DI165" s="198" t="str">
        <f t="shared" si="1343"/>
        <v>-</v>
      </c>
      <c r="DJ165" s="198">
        <f t="shared" si="1344"/>
        <v>0</v>
      </c>
      <c r="DK165" s="198">
        <f t="shared" si="1344"/>
        <v>2019</v>
      </c>
      <c r="DL165" s="198">
        <f t="shared" si="1344"/>
        <v>963</v>
      </c>
      <c r="DM165" s="198">
        <f t="shared" si="1344"/>
        <v>1643</v>
      </c>
      <c r="DN165" s="198">
        <f t="shared" si="1344"/>
        <v>58</v>
      </c>
      <c r="DO165" s="198">
        <f t="shared" si="1344"/>
        <v>1397</v>
      </c>
      <c r="DP165" s="198">
        <f t="shared" si="1344"/>
        <v>7640342</v>
      </c>
      <c r="DQ165" s="198">
        <f t="shared" si="1345"/>
        <v>7934</v>
      </c>
      <c r="DR165" s="198">
        <f t="shared" si="1346"/>
        <v>17003</v>
      </c>
      <c r="DS165" s="198">
        <f t="shared" si="1347"/>
        <v>14101651</v>
      </c>
      <c r="DT165" s="198">
        <f t="shared" si="1348"/>
        <v>8583</v>
      </c>
      <c r="DU165" s="198">
        <f t="shared" si="1349"/>
        <v>17798</v>
      </c>
      <c r="DV165" s="198">
        <f t="shared" si="1350"/>
        <v>674713</v>
      </c>
      <c r="DW165" s="198">
        <f t="shared" si="1351"/>
        <v>11633</v>
      </c>
      <c r="DX165" s="198">
        <f t="shared" si="1352"/>
        <v>20077</v>
      </c>
      <c r="DY165" s="198">
        <f t="shared" si="1353"/>
        <v>13427429</v>
      </c>
      <c r="DZ165" s="198">
        <f t="shared" si="1354"/>
        <v>9612</v>
      </c>
      <c r="EA165" s="198">
        <f t="shared" si="1355"/>
        <v>17753</v>
      </c>
      <c r="EB165" s="202"/>
      <c r="EC165" s="198">
        <f t="shared" si="1356"/>
        <v>12</v>
      </c>
      <c r="ED165" s="199">
        <f t="shared" si="1362"/>
        <v>2017</v>
      </c>
      <c r="EE165" s="200">
        <f t="shared" si="1363"/>
        <v>43070</v>
      </c>
      <c r="EF165" s="196">
        <f t="shared" si="1364"/>
        <v>31</v>
      </c>
      <c r="EG165" s="195"/>
      <c r="EH165" s="198">
        <f t="shared" si="1357"/>
        <v>0</v>
      </c>
      <c r="EI165" s="198">
        <f t="shared" si="1357"/>
        <v>0</v>
      </c>
      <c r="EJ165" s="198">
        <f t="shared" si="1357"/>
        <v>17547544</v>
      </c>
      <c r="EK165" s="198">
        <f t="shared" si="1357"/>
        <v>30782556</v>
      </c>
      <c r="EL165" s="198">
        <f t="shared" si="1357"/>
        <v>6190924</v>
      </c>
      <c r="EM165" s="198">
        <f t="shared" si="1357"/>
        <v>8621250</v>
      </c>
      <c r="EN165" s="198">
        <f t="shared" si="1357"/>
        <v>173483861</v>
      </c>
      <c r="EO165" s="198">
        <f t="shared" si="1357"/>
        <v>226615488</v>
      </c>
      <c r="EP165" s="198">
        <f t="shared" si="1357"/>
        <v>28329132</v>
      </c>
      <c r="EQ165" s="198">
        <f t="shared" si="1357"/>
        <v>0</v>
      </c>
      <c r="ER165" s="198">
        <f t="shared" si="1358"/>
        <v>0</v>
      </c>
      <c r="ES165" s="198">
        <f t="shared" si="1358"/>
        <v>0</v>
      </c>
      <c r="ET165" s="198">
        <f t="shared" si="1358"/>
        <v>0</v>
      </c>
      <c r="EU165" s="198">
        <f t="shared" si="1358"/>
        <v>0</v>
      </c>
      <c r="EV165" s="198">
        <f t="shared" si="1358"/>
        <v>0</v>
      </c>
      <c r="EW165" s="198">
        <f t="shared" si="1358"/>
        <v>0</v>
      </c>
      <c r="EX165" s="198">
        <f t="shared" si="1358"/>
        <v>0</v>
      </c>
      <c r="EY165" s="198">
        <f t="shared" si="1358"/>
        <v>0</v>
      </c>
      <c r="EZ165" s="198">
        <f t="shared" si="1358"/>
        <v>0</v>
      </c>
      <c r="FA165" s="198">
        <f t="shared" si="1358"/>
        <v>0</v>
      </c>
      <c r="FB165" s="198">
        <f t="shared" si="1359"/>
        <v>0</v>
      </c>
      <c r="FC165" s="198">
        <f t="shared" si="1359"/>
        <v>654603</v>
      </c>
      <c r="FD165" s="198">
        <f t="shared" si="1359"/>
        <v>16373889</v>
      </c>
      <c r="FE165" s="198">
        <f t="shared" si="1359"/>
        <v>29242114</v>
      </c>
      <c r="FF165" s="198">
        <f t="shared" si="1359"/>
        <v>1164466</v>
      </c>
      <c r="FG165" s="198">
        <f t="shared" si="1359"/>
        <v>24800941</v>
      </c>
      <c r="FH165" s="191"/>
      <c r="FI165" s="344"/>
      <c r="FJ165" s="344"/>
      <c r="FK165" s="344"/>
      <c r="FL165" s="344"/>
      <c r="FM165" s="344"/>
    </row>
    <row r="166" spans="1:169" s="257" customFormat="1" x14ac:dyDescent="0.2">
      <c r="A166" s="263" t="str">
        <f t="shared" si="1360"/>
        <v>2017-18JANUARYY56</v>
      </c>
      <c r="B166" s="257" t="str">
        <f t="shared" si="1361"/>
        <v>2017-18</v>
      </c>
      <c r="C166" s="257" t="s">
        <v>767</v>
      </c>
      <c r="D166" s="264" t="str">
        <f t="shared" si="1365"/>
        <v>Y56</v>
      </c>
      <c r="E166" s="264" t="str">
        <f t="shared" si="1365"/>
        <v>London</v>
      </c>
      <c r="F166" s="264" t="str">
        <f t="shared" si="267"/>
        <v>Y56</v>
      </c>
      <c r="H166" s="198">
        <f t="shared" si="1283"/>
        <v>165944</v>
      </c>
      <c r="I166" s="198">
        <f t="shared" si="1283"/>
        <v>135359</v>
      </c>
      <c r="J166" s="198">
        <f t="shared" si="1283"/>
        <v>1610430</v>
      </c>
      <c r="K166" s="198">
        <f t="shared" si="1284"/>
        <v>12</v>
      </c>
      <c r="L166" s="198">
        <f t="shared" si="1285"/>
        <v>0</v>
      </c>
      <c r="M166" s="198">
        <f t="shared" si="1286"/>
        <v>0</v>
      </c>
      <c r="N166" s="198">
        <f t="shared" si="1287"/>
        <v>82</v>
      </c>
      <c r="O166" s="198">
        <f t="shared" si="1288"/>
        <v>165</v>
      </c>
      <c r="P166" s="198" t="s">
        <v>717</v>
      </c>
      <c r="Q166" s="198">
        <f t="shared" si="1289"/>
        <v>0</v>
      </c>
      <c r="R166" s="198">
        <f t="shared" si="1289"/>
        <v>0</v>
      </c>
      <c r="S166" s="198">
        <f t="shared" si="1289"/>
        <v>0</v>
      </c>
      <c r="T166" s="198">
        <f t="shared" si="1289"/>
        <v>101662</v>
      </c>
      <c r="U166" s="198">
        <f t="shared" si="1289"/>
        <v>8472</v>
      </c>
      <c r="V166" s="198">
        <f t="shared" si="1289"/>
        <v>6145</v>
      </c>
      <c r="W166" s="198">
        <f t="shared" si="1289"/>
        <v>55562</v>
      </c>
      <c r="X166" s="198">
        <f t="shared" si="1289"/>
        <v>22023</v>
      </c>
      <c r="Y166" s="198">
        <f t="shared" si="1289"/>
        <v>2744</v>
      </c>
      <c r="Z166" s="198">
        <f t="shared" si="1289"/>
        <v>3634469</v>
      </c>
      <c r="AA166" s="198">
        <f t="shared" si="1290"/>
        <v>429</v>
      </c>
      <c r="AB166" s="198">
        <f t="shared" si="1291"/>
        <v>703</v>
      </c>
      <c r="AC166" s="198">
        <f t="shared" si="1292"/>
        <v>4808640</v>
      </c>
      <c r="AD166" s="198">
        <f t="shared" si="1293"/>
        <v>783</v>
      </c>
      <c r="AE166" s="198">
        <f t="shared" si="1294"/>
        <v>1343</v>
      </c>
      <c r="AF166" s="198">
        <f t="shared" si="1295"/>
        <v>67946609</v>
      </c>
      <c r="AG166" s="198">
        <f t="shared" si="1296"/>
        <v>1223</v>
      </c>
      <c r="AH166" s="198">
        <f t="shared" si="1297"/>
        <v>2525</v>
      </c>
      <c r="AI166" s="198">
        <f t="shared" si="1298"/>
        <v>81000877</v>
      </c>
      <c r="AJ166" s="198">
        <f t="shared" si="1299"/>
        <v>3678</v>
      </c>
      <c r="AK166" s="198">
        <f t="shared" si="1300"/>
        <v>8683</v>
      </c>
      <c r="AL166" s="198">
        <f t="shared" si="1301"/>
        <v>11215454</v>
      </c>
      <c r="AM166" s="198">
        <f t="shared" si="1302"/>
        <v>4087</v>
      </c>
      <c r="AN166" s="198">
        <f t="shared" si="1303"/>
        <v>8345</v>
      </c>
      <c r="AO166" s="198">
        <f t="shared" si="1304"/>
        <v>4199</v>
      </c>
      <c r="AP166" s="198">
        <f t="shared" si="1304"/>
        <v>408</v>
      </c>
      <c r="AQ166" s="198">
        <f t="shared" si="1304"/>
        <v>1445</v>
      </c>
      <c r="AR166" s="198">
        <f t="shared" si="1304"/>
        <v>8404</v>
      </c>
      <c r="AS166" s="198">
        <f t="shared" si="1304"/>
        <v>226</v>
      </c>
      <c r="AT166" s="198">
        <f t="shared" si="1304"/>
        <v>2120</v>
      </c>
      <c r="AU166" s="198">
        <f t="shared" si="1304"/>
        <v>0</v>
      </c>
      <c r="AV166" s="198">
        <f t="shared" si="1304"/>
        <v>64078</v>
      </c>
      <c r="AW166" s="198">
        <f t="shared" si="1304"/>
        <v>6879</v>
      </c>
      <c r="AX166" s="198">
        <f t="shared" si="1304"/>
        <v>26506</v>
      </c>
      <c r="AY166" s="198">
        <f t="shared" si="1305"/>
        <v>97463</v>
      </c>
      <c r="AZ166" s="198">
        <f t="shared" si="1305"/>
        <v>22191</v>
      </c>
      <c r="BA166" s="198">
        <f t="shared" si="1305"/>
        <v>17478</v>
      </c>
      <c r="BB166" s="198">
        <f t="shared" si="1305"/>
        <v>15981</v>
      </c>
      <c r="BC166" s="198">
        <f t="shared" si="1305"/>
        <v>12884</v>
      </c>
      <c r="BD166" s="198">
        <f t="shared" si="1305"/>
        <v>81538</v>
      </c>
      <c r="BE166" s="198">
        <f t="shared" si="1305"/>
        <v>63237</v>
      </c>
      <c r="BF166" s="198">
        <f t="shared" si="1305"/>
        <v>35566</v>
      </c>
      <c r="BG166" s="198">
        <f t="shared" si="1305"/>
        <v>24708</v>
      </c>
      <c r="BH166" s="198">
        <f t="shared" si="1305"/>
        <v>3760</v>
      </c>
      <c r="BI166" s="198">
        <f t="shared" si="1305"/>
        <v>2889</v>
      </c>
      <c r="BJ166" s="198">
        <f t="shared" si="1305"/>
        <v>0</v>
      </c>
      <c r="BK166" s="198">
        <f t="shared" si="1305"/>
        <v>0</v>
      </c>
      <c r="BL166" s="198" t="str">
        <f t="shared" si="1306"/>
        <v>-</v>
      </c>
      <c r="BM166" s="198" t="str">
        <f t="shared" si="1307"/>
        <v>-</v>
      </c>
      <c r="BN166" s="198">
        <f t="shared" si="1308"/>
        <v>0</v>
      </c>
      <c r="BO166" s="198">
        <f t="shared" si="1308"/>
        <v>0</v>
      </c>
      <c r="BP166" s="198" t="str">
        <f t="shared" si="1309"/>
        <v>-</v>
      </c>
      <c r="BQ166" s="198" t="str">
        <f t="shared" si="1310"/>
        <v>-</v>
      </c>
      <c r="BR166" s="198">
        <f t="shared" si="1311"/>
        <v>0</v>
      </c>
      <c r="BS166" s="198">
        <f t="shared" si="1311"/>
        <v>0</v>
      </c>
      <c r="BT166" s="198" t="str">
        <f t="shared" si="1312"/>
        <v>-</v>
      </c>
      <c r="BU166" s="198" t="str">
        <f t="shared" si="1313"/>
        <v>-</v>
      </c>
      <c r="BV166" s="198">
        <f t="shared" si="1314"/>
        <v>0</v>
      </c>
      <c r="BW166" s="198">
        <f t="shared" si="1314"/>
        <v>0</v>
      </c>
      <c r="BX166" s="198" t="str">
        <f t="shared" si="1315"/>
        <v>-</v>
      </c>
      <c r="BY166" s="198" t="str">
        <f t="shared" si="1316"/>
        <v>-</v>
      </c>
      <c r="BZ166" s="198">
        <f t="shared" si="1317"/>
        <v>0</v>
      </c>
      <c r="CA166" s="198">
        <f t="shared" si="1317"/>
        <v>0</v>
      </c>
      <c r="CB166" s="198" t="str">
        <f t="shared" si="1318"/>
        <v>-</v>
      </c>
      <c r="CC166" s="198" t="str">
        <f t="shared" si="1319"/>
        <v>-</v>
      </c>
      <c r="CD166" s="198">
        <f t="shared" si="1320"/>
        <v>0</v>
      </c>
      <c r="CE166" s="198">
        <f t="shared" si="1320"/>
        <v>0</v>
      </c>
      <c r="CF166" s="198" t="str">
        <f t="shared" si="1321"/>
        <v>-</v>
      </c>
      <c r="CG166" s="198" t="str">
        <f t="shared" si="1322"/>
        <v>-</v>
      </c>
      <c r="CH166" s="198">
        <f t="shared" si="1323"/>
        <v>0</v>
      </c>
      <c r="CI166" s="198">
        <f t="shared" si="1323"/>
        <v>0</v>
      </c>
      <c r="CJ166" s="198" t="str">
        <f t="shared" si="1324"/>
        <v>-</v>
      </c>
      <c r="CK166" s="198" t="str">
        <f t="shared" si="1325"/>
        <v>-</v>
      </c>
      <c r="CL166" s="198">
        <f t="shared" si="1326"/>
        <v>0</v>
      </c>
      <c r="CM166" s="198">
        <f t="shared" si="1326"/>
        <v>0</v>
      </c>
      <c r="CN166" s="198" t="str">
        <f t="shared" si="1327"/>
        <v>-</v>
      </c>
      <c r="CO166" s="198" t="str">
        <f t="shared" si="1328"/>
        <v>-</v>
      </c>
      <c r="CP166" s="198">
        <f t="shared" si="1329"/>
        <v>0</v>
      </c>
      <c r="CQ166" s="198">
        <f t="shared" si="1329"/>
        <v>0</v>
      </c>
      <c r="CR166" s="198" t="str">
        <f t="shared" si="1330"/>
        <v>-</v>
      </c>
      <c r="CS166" s="198" t="str">
        <f t="shared" si="1331"/>
        <v>-</v>
      </c>
      <c r="CT166" s="198">
        <f t="shared" si="1332"/>
        <v>0</v>
      </c>
      <c r="CU166" s="198">
        <f t="shared" si="1332"/>
        <v>0</v>
      </c>
      <c r="CV166" s="198" t="str">
        <f t="shared" si="1333"/>
        <v>-</v>
      </c>
      <c r="CW166" s="198" t="str">
        <f t="shared" si="1334"/>
        <v>-</v>
      </c>
      <c r="CX166" s="198">
        <f t="shared" si="1335"/>
        <v>0</v>
      </c>
      <c r="CY166" s="198">
        <f t="shared" si="1335"/>
        <v>0</v>
      </c>
      <c r="CZ166" s="198" t="str">
        <f t="shared" si="1336"/>
        <v>-</v>
      </c>
      <c r="DA166" s="198" t="str">
        <f t="shared" si="1337"/>
        <v>-</v>
      </c>
      <c r="DB166" s="198">
        <f t="shared" si="1338"/>
        <v>3736</v>
      </c>
      <c r="DC166" s="198">
        <f t="shared" si="1338"/>
        <v>255117</v>
      </c>
      <c r="DD166" s="198">
        <f t="shared" si="1339"/>
        <v>68</v>
      </c>
      <c r="DE166" s="198">
        <f t="shared" si="1340"/>
        <v>150</v>
      </c>
      <c r="DF166" s="198">
        <f t="shared" si="1341"/>
        <v>0</v>
      </c>
      <c r="DG166" s="198">
        <f t="shared" si="1341"/>
        <v>0</v>
      </c>
      <c r="DH166" s="198" t="str">
        <f t="shared" si="1342"/>
        <v>-</v>
      </c>
      <c r="DI166" s="198" t="str">
        <f t="shared" si="1343"/>
        <v>-</v>
      </c>
      <c r="DJ166" s="198">
        <f t="shared" si="1344"/>
        <v>0</v>
      </c>
      <c r="DK166" s="198">
        <f t="shared" si="1344"/>
        <v>2064</v>
      </c>
      <c r="DL166" s="198">
        <f t="shared" si="1344"/>
        <v>1008</v>
      </c>
      <c r="DM166" s="198">
        <f t="shared" si="1344"/>
        <v>1620</v>
      </c>
      <c r="DN166" s="198">
        <f t="shared" si="1344"/>
        <v>52</v>
      </c>
      <c r="DO166" s="198">
        <f t="shared" si="1344"/>
        <v>1546</v>
      </c>
      <c r="DP166" s="198">
        <f t="shared" si="1344"/>
        <v>5980820</v>
      </c>
      <c r="DQ166" s="198">
        <f t="shared" si="1345"/>
        <v>5933</v>
      </c>
      <c r="DR166" s="198">
        <f t="shared" si="1346"/>
        <v>12611</v>
      </c>
      <c r="DS166" s="198">
        <f t="shared" si="1347"/>
        <v>11394834</v>
      </c>
      <c r="DT166" s="198">
        <f t="shared" si="1348"/>
        <v>7034</v>
      </c>
      <c r="DU166" s="198">
        <f t="shared" si="1349"/>
        <v>14196</v>
      </c>
      <c r="DV166" s="198">
        <f t="shared" si="1350"/>
        <v>369008</v>
      </c>
      <c r="DW166" s="198">
        <f t="shared" si="1351"/>
        <v>7096</v>
      </c>
      <c r="DX166" s="198">
        <f t="shared" si="1352"/>
        <v>13681</v>
      </c>
      <c r="DY166" s="198">
        <f t="shared" si="1353"/>
        <v>13904297</v>
      </c>
      <c r="DZ166" s="198">
        <f t="shared" si="1354"/>
        <v>8994</v>
      </c>
      <c r="EA166" s="198">
        <f t="shared" si="1355"/>
        <v>16402</v>
      </c>
      <c r="EB166" s="202"/>
      <c r="EC166" s="198">
        <f t="shared" si="1356"/>
        <v>1</v>
      </c>
      <c r="ED166" s="199">
        <f t="shared" si="1362"/>
        <v>2018</v>
      </c>
      <c r="EE166" s="200">
        <f t="shared" si="1363"/>
        <v>43101</v>
      </c>
      <c r="EF166" s="196">
        <f t="shared" si="1364"/>
        <v>31</v>
      </c>
      <c r="EG166" s="195"/>
      <c r="EH166" s="198">
        <f t="shared" si="1357"/>
        <v>0</v>
      </c>
      <c r="EI166" s="198">
        <f t="shared" si="1357"/>
        <v>0</v>
      </c>
      <c r="EJ166" s="198">
        <f t="shared" si="1357"/>
        <v>11099438</v>
      </c>
      <c r="EK166" s="198">
        <f t="shared" si="1357"/>
        <v>22334235</v>
      </c>
      <c r="EL166" s="198">
        <f t="shared" si="1357"/>
        <v>5955816</v>
      </c>
      <c r="EM166" s="198">
        <f t="shared" si="1357"/>
        <v>8252735</v>
      </c>
      <c r="EN166" s="198">
        <f t="shared" si="1357"/>
        <v>140294050</v>
      </c>
      <c r="EO166" s="198">
        <f t="shared" si="1357"/>
        <v>191225709</v>
      </c>
      <c r="EP166" s="198">
        <f t="shared" si="1357"/>
        <v>22898680</v>
      </c>
      <c r="EQ166" s="198">
        <f t="shared" si="1357"/>
        <v>0</v>
      </c>
      <c r="ER166" s="198">
        <f t="shared" si="1358"/>
        <v>0</v>
      </c>
      <c r="ES166" s="198">
        <f t="shared" si="1358"/>
        <v>0</v>
      </c>
      <c r="ET166" s="198">
        <f t="shared" si="1358"/>
        <v>0</v>
      </c>
      <c r="EU166" s="198">
        <f t="shared" si="1358"/>
        <v>0</v>
      </c>
      <c r="EV166" s="198">
        <f t="shared" si="1358"/>
        <v>0</v>
      </c>
      <c r="EW166" s="198">
        <f t="shared" si="1358"/>
        <v>0</v>
      </c>
      <c r="EX166" s="198">
        <f t="shared" si="1358"/>
        <v>0</v>
      </c>
      <c r="EY166" s="198">
        <f t="shared" si="1358"/>
        <v>0</v>
      </c>
      <c r="EZ166" s="198">
        <f t="shared" si="1358"/>
        <v>0</v>
      </c>
      <c r="FA166" s="198">
        <f t="shared" si="1358"/>
        <v>0</v>
      </c>
      <c r="FB166" s="198">
        <f t="shared" si="1359"/>
        <v>0</v>
      </c>
      <c r="FC166" s="198">
        <f t="shared" si="1359"/>
        <v>560400</v>
      </c>
      <c r="FD166" s="198">
        <f t="shared" si="1359"/>
        <v>12711888</v>
      </c>
      <c r="FE166" s="198">
        <f t="shared" si="1359"/>
        <v>22997520</v>
      </c>
      <c r="FF166" s="198">
        <f t="shared" si="1359"/>
        <v>711412</v>
      </c>
      <c r="FG166" s="198">
        <f t="shared" si="1359"/>
        <v>25357492</v>
      </c>
      <c r="FH166" s="191"/>
      <c r="FI166" s="344"/>
      <c r="FJ166" s="344"/>
      <c r="FK166" s="344"/>
      <c r="FL166" s="344"/>
      <c r="FM166" s="344"/>
    </row>
    <row r="167" spans="1:169" s="257" customFormat="1" x14ac:dyDescent="0.2">
      <c r="A167" s="263" t="str">
        <f t="shared" ref="A167:A169" si="1366">B167&amp;C167&amp;D167</f>
        <v>2017-18FEBRUARYY56</v>
      </c>
      <c r="B167" s="257" t="str">
        <f t="shared" si="1361"/>
        <v>2017-18</v>
      </c>
      <c r="C167" s="257" t="s">
        <v>771</v>
      </c>
      <c r="D167" s="264" t="str">
        <f t="shared" si="1365"/>
        <v>Y56</v>
      </c>
      <c r="E167" s="264" t="str">
        <f t="shared" si="1365"/>
        <v>London</v>
      </c>
      <c r="F167" s="264" t="str">
        <f t="shared" si="267"/>
        <v>Y56</v>
      </c>
      <c r="H167" s="198">
        <f t="shared" si="1283"/>
        <v>155336</v>
      </c>
      <c r="I167" s="198">
        <f t="shared" si="1283"/>
        <v>128000</v>
      </c>
      <c r="J167" s="198">
        <f t="shared" si="1283"/>
        <v>2204364</v>
      </c>
      <c r="K167" s="198">
        <f t="shared" si="1284"/>
        <v>17</v>
      </c>
      <c r="L167" s="198">
        <f t="shared" si="1285"/>
        <v>0</v>
      </c>
      <c r="M167" s="198">
        <f t="shared" si="1286"/>
        <v>0</v>
      </c>
      <c r="N167" s="198">
        <f t="shared" si="1287"/>
        <v>107</v>
      </c>
      <c r="O167" s="198">
        <f t="shared" si="1288"/>
        <v>195</v>
      </c>
      <c r="P167" s="198" t="s">
        <v>717</v>
      </c>
      <c r="Q167" s="198">
        <f t="shared" si="1289"/>
        <v>0</v>
      </c>
      <c r="R167" s="198">
        <f t="shared" si="1289"/>
        <v>0</v>
      </c>
      <c r="S167" s="198">
        <f t="shared" si="1289"/>
        <v>0</v>
      </c>
      <c r="T167" s="198">
        <f t="shared" si="1289"/>
        <v>90171</v>
      </c>
      <c r="U167" s="198">
        <f t="shared" si="1289"/>
        <v>7770</v>
      </c>
      <c r="V167" s="198">
        <f t="shared" si="1289"/>
        <v>5746</v>
      </c>
      <c r="W167" s="198">
        <f t="shared" si="1289"/>
        <v>48706</v>
      </c>
      <c r="X167" s="198">
        <f t="shared" si="1289"/>
        <v>19679</v>
      </c>
      <c r="Y167" s="198">
        <f t="shared" si="1289"/>
        <v>2528</v>
      </c>
      <c r="Z167" s="198">
        <f t="shared" si="1289"/>
        <v>3477781</v>
      </c>
      <c r="AA167" s="198">
        <f t="shared" si="1290"/>
        <v>448</v>
      </c>
      <c r="AB167" s="198">
        <f t="shared" si="1291"/>
        <v>707</v>
      </c>
      <c r="AC167" s="198">
        <f t="shared" si="1292"/>
        <v>4671358</v>
      </c>
      <c r="AD167" s="198">
        <f t="shared" si="1293"/>
        <v>813</v>
      </c>
      <c r="AE167" s="198">
        <f t="shared" si="1294"/>
        <v>1390</v>
      </c>
      <c r="AF167" s="198">
        <f t="shared" si="1295"/>
        <v>68234130</v>
      </c>
      <c r="AG167" s="198">
        <f t="shared" si="1296"/>
        <v>1401</v>
      </c>
      <c r="AH167" s="198">
        <f t="shared" si="1297"/>
        <v>2960</v>
      </c>
      <c r="AI167" s="198">
        <f t="shared" si="1298"/>
        <v>88307323</v>
      </c>
      <c r="AJ167" s="198">
        <f t="shared" si="1299"/>
        <v>4487</v>
      </c>
      <c r="AK167" s="198">
        <f t="shared" si="1300"/>
        <v>10701</v>
      </c>
      <c r="AL167" s="198">
        <f t="shared" si="1301"/>
        <v>11698750</v>
      </c>
      <c r="AM167" s="198">
        <f t="shared" si="1302"/>
        <v>4628</v>
      </c>
      <c r="AN167" s="198">
        <f t="shared" si="1303"/>
        <v>9256</v>
      </c>
      <c r="AO167" s="198">
        <f t="shared" si="1304"/>
        <v>3680</v>
      </c>
      <c r="AP167" s="198">
        <f t="shared" si="1304"/>
        <v>334</v>
      </c>
      <c r="AQ167" s="198">
        <f t="shared" si="1304"/>
        <v>1152</v>
      </c>
      <c r="AR167" s="198">
        <f t="shared" si="1304"/>
        <v>7676</v>
      </c>
      <c r="AS167" s="198">
        <f t="shared" si="1304"/>
        <v>258</v>
      </c>
      <c r="AT167" s="198">
        <f t="shared" si="1304"/>
        <v>1936</v>
      </c>
      <c r="AU167" s="198">
        <f t="shared" si="1304"/>
        <v>0</v>
      </c>
      <c r="AV167" s="198">
        <f t="shared" si="1304"/>
        <v>57615</v>
      </c>
      <c r="AW167" s="198">
        <f t="shared" si="1304"/>
        <v>5801</v>
      </c>
      <c r="AX167" s="198">
        <f t="shared" si="1304"/>
        <v>23075</v>
      </c>
      <c r="AY167" s="198">
        <f t="shared" si="1305"/>
        <v>86491</v>
      </c>
      <c r="AZ167" s="198">
        <f t="shared" si="1305"/>
        <v>20277</v>
      </c>
      <c r="BA167" s="198">
        <f t="shared" si="1305"/>
        <v>15910</v>
      </c>
      <c r="BB167" s="198">
        <f t="shared" si="1305"/>
        <v>14928</v>
      </c>
      <c r="BC167" s="198">
        <f t="shared" si="1305"/>
        <v>11933</v>
      </c>
      <c r="BD167" s="198">
        <f t="shared" si="1305"/>
        <v>72924</v>
      </c>
      <c r="BE167" s="198">
        <f t="shared" si="1305"/>
        <v>55706</v>
      </c>
      <c r="BF167" s="198">
        <f t="shared" si="1305"/>
        <v>31973</v>
      </c>
      <c r="BG167" s="198">
        <f t="shared" si="1305"/>
        <v>22177</v>
      </c>
      <c r="BH167" s="198">
        <f t="shared" si="1305"/>
        <v>3537</v>
      </c>
      <c r="BI167" s="198">
        <f t="shared" si="1305"/>
        <v>2701</v>
      </c>
      <c r="BJ167" s="198">
        <f t="shared" si="1305"/>
        <v>0</v>
      </c>
      <c r="BK167" s="198">
        <f t="shared" si="1305"/>
        <v>0</v>
      </c>
      <c r="BL167" s="198" t="str">
        <f t="shared" si="1306"/>
        <v>-</v>
      </c>
      <c r="BM167" s="198" t="str">
        <f t="shared" si="1307"/>
        <v>-</v>
      </c>
      <c r="BN167" s="198">
        <f t="shared" si="1308"/>
        <v>0</v>
      </c>
      <c r="BO167" s="198">
        <f t="shared" si="1308"/>
        <v>0</v>
      </c>
      <c r="BP167" s="198" t="str">
        <f t="shared" si="1309"/>
        <v>-</v>
      </c>
      <c r="BQ167" s="198" t="str">
        <f t="shared" si="1310"/>
        <v>-</v>
      </c>
      <c r="BR167" s="198">
        <f t="shared" si="1311"/>
        <v>0</v>
      </c>
      <c r="BS167" s="198">
        <f t="shared" si="1311"/>
        <v>0</v>
      </c>
      <c r="BT167" s="198" t="str">
        <f t="shared" si="1312"/>
        <v>-</v>
      </c>
      <c r="BU167" s="198" t="str">
        <f t="shared" si="1313"/>
        <v>-</v>
      </c>
      <c r="BV167" s="198">
        <f t="shared" si="1314"/>
        <v>0</v>
      </c>
      <c r="BW167" s="198">
        <f t="shared" si="1314"/>
        <v>0</v>
      </c>
      <c r="BX167" s="198" t="str">
        <f t="shared" si="1315"/>
        <v>-</v>
      </c>
      <c r="BY167" s="198" t="str">
        <f t="shared" si="1316"/>
        <v>-</v>
      </c>
      <c r="BZ167" s="198">
        <f t="shared" si="1317"/>
        <v>0</v>
      </c>
      <c r="CA167" s="198">
        <f t="shared" si="1317"/>
        <v>0</v>
      </c>
      <c r="CB167" s="198" t="str">
        <f t="shared" si="1318"/>
        <v>-</v>
      </c>
      <c r="CC167" s="198" t="str">
        <f t="shared" si="1319"/>
        <v>-</v>
      </c>
      <c r="CD167" s="198">
        <f t="shared" si="1320"/>
        <v>0</v>
      </c>
      <c r="CE167" s="198">
        <f t="shared" si="1320"/>
        <v>0</v>
      </c>
      <c r="CF167" s="198" t="str">
        <f t="shared" si="1321"/>
        <v>-</v>
      </c>
      <c r="CG167" s="198" t="str">
        <f t="shared" si="1322"/>
        <v>-</v>
      </c>
      <c r="CH167" s="198">
        <f t="shared" si="1323"/>
        <v>0</v>
      </c>
      <c r="CI167" s="198">
        <f t="shared" si="1323"/>
        <v>0</v>
      </c>
      <c r="CJ167" s="198" t="str">
        <f t="shared" si="1324"/>
        <v>-</v>
      </c>
      <c r="CK167" s="198" t="str">
        <f t="shared" si="1325"/>
        <v>-</v>
      </c>
      <c r="CL167" s="198">
        <f t="shared" si="1326"/>
        <v>0</v>
      </c>
      <c r="CM167" s="198">
        <f t="shared" si="1326"/>
        <v>0</v>
      </c>
      <c r="CN167" s="198" t="str">
        <f t="shared" si="1327"/>
        <v>-</v>
      </c>
      <c r="CO167" s="198" t="str">
        <f t="shared" si="1328"/>
        <v>-</v>
      </c>
      <c r="CP167" s="198">
        <f t="shared" si="1329"/>
        <v>0</v>
      </c>
      <c r="CQ167" s="198">
        <f t="shared" si="1329"/>
        <v>0</v>
      </c>
      <c r="CR167" s="198" t="str">
        <f t="shared" si="1330"/>
        <v>-</v>
      </c>
      <c r="CS167" s="198" t="str">
        <f t="shared" si="1331"/>
        <v>-</v>
      </c>
      <c r="CT167" s="198">
        <f t="shared" si="1332"/>
        <v>0</v>
      </c>
      <c r="CU167" s="198">
        <f t="shared" si="1332"/>
        <v>0</v>
      </c>
      <c r="CV167" s="198" t="str">
        <f t="shared" si="1333"/>
        <v>-</v>
      </c>
      <c r="CW167" s="198" t="str">
        <f t="shared" si="1334"/>
        <v>-</v>
      </c>
      <c r="CX167" s="198">
        <f t="shared" si="1335"/>
        <v>0</v>
      </c>
      <c r="CY167" s="198">
        <f t="shared" si="1335"/>
        <v>0</v>
      </c>
      <c r="CZ167" s="198" t="str">
        <f t="shared" si="1336"/>
        <v>-</v>
      </c>
      <c r="DA167" s="198" t="str">
        <f t="shared" si="1337"/>
        <v>-</v>
      </c>
      <c r="DB167" s="198">
        <f t="shared" si="1338"/>
        <v>3629</v>
      </c>
      <c r="DC167" s="198">
        <f t="shared" si="1338"/>
        <v>267650</v>
      </c>
      <c r="DD167" s="198">
        <f t="shared" si="1339"/>
        <v>74</v>
      </c>
      <c r="DE167" s="198">
        <f t="shared" si="1340"/>
        <v>161</v>
      </c>
      <c r="DF167" s="198">
        <f t="shared" si="1341"/>
        <v>0</v>
      </c>
      <c r="DG167" s="198">
        <f t="shared" si="1341"/>
        <v>0</v>
      </c>
      <c r="DH167" s="198" t="str">
        <f t="shared" si="1342"/>
        <v>-</v>
      </c>
      <c r="DI167" s="198" t="str">
        <f t="shared" si="1343"/>
        <v>-</v>
      </c>
      <c r="DJ167" s="198">
        <f t="shared" si="1344"/>
        <v>0</v>
      </c>
      <c r="DK167" s="198">
        <f t="shared" si="1344"/>
        <v>1827</v>
      </c>
      <c r="DL167" s="198">
        <f t="shared" si="1344"/>
        <v>900</v>
      </c>
      <c r="DM167" s="198">
        <f t="shared" si="1344"/>
        <v>1427</v>
      </c>
      <c r="DN167" s="198">
        <f t="shared" si="1344"/>
        <v>56</v>
      </c>
      <c r="DO167" s="198">
        <f t="shared" si="1344"/>
        <v>1374</v>
      </c>
      <c r="DP167" s="198">
        <f t="shared" si="1344"/>
        <v>6639133</v>
      </c>
      <c r="DQ167" s="198">
        <f t="shared" si="1345"/>
        <v>7377</v>
      </c>
      <c r="DR167" s="198">
        <f t="shared" si="1346"/>
        <v>15860</v>
      </c>
      <c r="DS167" s="198">
        <f t="shared" si="1347"/>
        <v>11608549</v>
      </c>
      <c r="DT167" s="198">
        <f t="shared" si="1348"/>
        <v>8135</v>
      </c>
      <c r="DU167" s="198">
        <f t="shared" si="1349"/>
        <v>16838</v>
      </c>
      <c r="DV167" s="198">
        <f t="shared" si="1350"/>
        <v>524771</v>
      </c>
      <c r="DW167" s="198">
        <f t="shared" si="1351"/>
        <v>9371</v>
      </c>
      <c r="DX167" s="198">
        <f t="shared" si="1352"/>
        <v>16409</v>
      </c>
      <c r="DY167" s="198">
        <f t="shared" si="1353"/>
        <v>13127079</v>
      </c>
      <c r="DZ167" s="198">
        <f t="shared" si="1354"/>
        <v>9554</v>
      </c>
      <c r="EA167" s="198">
        <f t="shared" si="1355"/>
        <v>17506</v>
      </c>
      <c r="EB167" s="202"/>
      <c r="EC167" s="198">
        <f t="shared" si="1356"/>
        <v>2</v>
      </c>
      <c r="ED167" s="199">
        <f t="shared" si="1362"/>
        <v>2018</v>
      </c>
      <c r="EE167" s="200">
        <f t="shared" si="1363"/>
        <v>43132</v>
      </c>
      <c r="EF167" s="196">
        <f t="shared" si="1364"/>
        <v>28</v>
      </c>
      <c r="EG167" s="195"/>
      <c r="EH167" s="198">
        <f t="shared" si="1357"/>
        <v>0</v>
      </c>
      <c r="EI167" s="198">
        <f t="shared" si="1357"/>
        <v>0</v>
      </c>
      <c r="EJ167" s="198">
        <f t="shared" si="1357"/>
        <v>13696000</v>
      </c>
      <c r="EK167" s="198">
        <f t="shared" si="1357"/>
        <v>24960000</v>
      </c>
      <c r="EL167" s="198">
        <f t="shared" si="1357"/>
        <v>5493390</v>
      </c>
      <c r="EM167" s="198">
        <f t="shared" si="1357"/>
        <v>7986940</v>
      </c>
      <c r="EN167" s="198">
        <f t="shared" si="1357"/>
        <v>144169760</v>
      </c>
      <c r="EO167" s="198">
        <f t="shared" si="1357"/>
        <v>210584979</v>
      </c>
      <c r="EP167" s="198">
        <f t="shared" si="1357"/>
        <v>23399168</v>
      </c>
      <c r="EQ167" s="198">
        <f t="shared" si="1357"/>
        <v>0</v>
      </c>
      <c r="ER167" s="198">
        <f t="shared" si="1358"/>
        <v>0</v>
      </c>
      <c r="ES167" s="198">
        <f t="shared" si="1358"/>
        <v>0</v>
      </c>
      <c r="ET167" s="198">
        <f t="shared" si="1358"/>
        <v>0</v>
      </c>
      <c r="EU167" s="198">
        <f t="shared" si="1358"/>
        <v>0</v>
      </c>
      <c r="EV167" s="198">
        <f t="shared" si="1358"/>
        <v>0</v>
      </c>
      <c r="EW167" s="198">
        <f t="shared" si="1358"/>
        <v>0</v>
      </c>
      <c r="EX167" s="198">
        <f t="shared" si="1358"/>
        <v>0</v>
      </c>
      <c r="EY167" s="198">
        <f t="shared" si="1358"/>
        <v>0</v>
      </c>
      <c r="EZ167" s="198">
        <f t="shared" si="1358"/>
        <v>0</v>
      </c>
      <c r="FA167" s="198">
        <f t="shared" si="1358"/>
        <v>0</v>
      </c>
      <c r="FB167" s="198">
        <f t="shared" si="1359"/>
        <v>0</v>
      </c>
      <c r="FC167" s="198">
        <f t="shared" si="1359"/>
        <v>584269</v>
      </c>
      <c r="FD167" s="198">
        <f t="shared" si="1359"/>
        <v>14274000</v>
      </c>
      <c r="FE167" s="198">
        <f t="shared" si="1359"/>
        <v>24027826</v>
      </c>
      <c r="FF167" s="198">
        <f t="shared" si="1359"/>
        <v>918904</v>
      </c>
      <c r="FG167" s="198">
        <f t="shared" si="1359"/>
        <v>24053244</v>
      </c>
      <c r="FH167" s="191"/>
      <c r="FI167" s="344"/>
      <c r="FJ167" s="344"/>
      <c r="FK167" s="344"/>
      <c r="FL167" s="344"/>
      <c r="FM167" s="344"/>
    </row>
    <row r="168" spans="1:169" s="257" customFormat="1" x14ac:dyDescent="0.2">
      <c r="A168" s="263" t="str">
        <f t="shared" si="1366"/>
        <v>2017-18MARCHY56</v>
      </c>
      <c r="B168" s="257" t="str">
        <f t="shared" si="1361"/>
        <v>2017-18</v>
      </c>
      <c r="C168" s="257" t="s">
        <v>772</v>
      </c>
      <c r="D168" s="264" t="str">
        <f t="shared" si="1365"/>
        <v>Y56</v>
      </c>
      <c r="E168" s="264" t="str">
        <f t="shared" si="1365"/>
        <v>London</v>
      </c>
      <c r="F168" s="264" t="str">
        <f t="shared" si="267"/>
        <v>Y56</v>
      </c>
      <c r="H168" s="198">
        <f t="shared" si="1283"/>
        <v>172967</v>
      </c>
      <c r="I168" s="198">
        <f t="shared" si="1283"/>
        <v>143404</v>
      </c>
      <c r="J168" s="198">
        <f t="shared" si="1283"/>
        <v>2341580</v>
      </c>
      <c r="K168" s="198">
        <f t="shared" si="1284"/>
        <v>16</v>
      </c>
      <c r="L168" s="198">
        <f t="shared" si="1285"/>
        <v>0</v>
      </c>
      <c r="M168" s="198">
        <f t="shared" si="1286"/>
        <v>0</v>
      </c>
      <c r="N168" s="198">
        <f t="shared" si="1287"/>
        <v>103</v>
      </c>
      <c r="O168" s="198">
        <f t="shared" si="1288"/>
        <v>189</v>
      </c>
      <c r="P168" s="198" t="s">
        <v>717</v>
      </c>
      <c r="Q168" s="198">
        <f t="shared" si="1289"/>
        <v>0</v>
      </c>
      <c r="R168" s="198">
        <f t="shared" si="1289"/>
        <v>0</v>
      </c>
      <c r="S168" s="198">
        <f t="shared" si="1289"/>
        <v>0</v>
      </c>
      <c r="T168" s="198">
        <f t="shared" si="1289"/>
        <v>99947</v>
      </c>
      <c r="U168" s="198">
        <f t="shared" si="1289"/>
        <v>8660</v>
      </c>
      <c r="V168" s="198">
        <f t="shared" si="1289"/>
        <v>6419</v>
      </c>
      <c r="W168" s="198">
        <f t="shared" si="1289"/>
        <v>54677</v>
      </c>
      <c r="X168" s="198">
        <f t="shared" si="1289"/>
        <v>21082</v>
      </c>
      <c r="Y168" s="198">
        <f t="shared" si="1289"/>
        <v>2786</v>
      </c>
      <c r="Z168" s="198">
        <f t="shared" si="1289"/>
        <v>3849233</v>
      </c>
      <c r="AA168" s="198">
        <f t="shared" si="1290"/>
        <v>444</v>
      </c>
      <c r="AB168" s="198">
        <f t="shared" si="1291"/>
        <v>718</v>
      </c>
      <c r="AC168" s="198">
        <f t="shared" si="1292"/>
        <v>5095605</v>
      </c>
      <c r="AD168" s="198">
        <f t="shared" si="1293"/>
        <v>794</v>
      </c>
      <c r="AE168" s="198">
        <f t="shared" si="1294"/>
        <v>1368</v>
      </c>
      <c r="AF168" s="198">
        <f t="shared" si="1295"/>
        <v>76603986</v>
      </c>
      <c r="AG168" s="198">
        <f t="shared" si="1296"/>
        <v>1401</v>
      </c>
      <c r="AH168" s="198">
        <f t="shared" si="1297"/>
        <v>2961</v>
      </c>
      <c r="AI168" s="198">
        <f t="shared" si="1298"/>
        <v>90152038</v>
      </c>
      <c r="AJ168" s="198">
        <f t="shared" si="1299"/>
        <v>4276</v>
      </c>
      <c r="AK168" s="198">
        <f t="shared" si="1300"/>
        <v>10285</v>
      </c>
      <c r="AL168" s="198">
        <f t="shared" si="1301"/>
        <v>12627215</v>
      </c>
      <c r="AM168" s="198">
        <f t="shared" si="1302"/>
        <v>4532</v>
      </c>
      <c r="AN168" s="198">
        <f t="shared" si="1303"/>
        <v>9396</v>
      </c>
      <c r="AO168" s="198">
        <f t="shared" si="1304"/>
        <v>4212</v>
      </c>
      <c r="AP168" s="198">
        <f t="shared" si="1304"/>
        <v>328</v>
      </c>
      <c r="AQ168" s="198">
        <f t="shared" si="1304"/>
        <v>1359</v>
      </c>
      <c r="AR168" s="198">
        <f t="shared" si="1304"/>
        <v>8254</v>
      </c>
      <c r="AS168" s="198">
        <f t="shared" si="1304"/>
        <v>241</v>
      </c>
      <c r="AT168" s="198">
        <f t="shared" si="1304"/>
        <v>2284</v>
      </c>
      <c r="AU168" s="198">
        <f t="shared" si="1304"/>
        <v>0</v>
      </c>
      <c r="AV168" s="198">
        <f t="shared" si="1304"/>
        <v>64100</v>
      </c>
      <c r="AW168" s="198">
        <f t="shared" si="1304"/>
        <v>6459</v>
      </c>
      <c r="AX168" s="198">
        <f t="shared" si="1304"/>
        <v>25176</v>
      </c>
      <c r="AY168" s="198">
        <f t="shared" si="1305"/>
        <v>95735</v>
      </c>
      <c r="AZ168" s="198">
        <f t="shared" si="1305"/>
        <v>22417</v>
      </c>
      <c r="BA168" s="198">
        <f t="shared" si="1305"/>
        <v>17746</v>
      </c>
      <c r="BB168" s="198">
        <f t="shared" si="1305"/>
        <v>16489</v>
      </c>
      <c r="BC168" s="198">
        <f t="shared" si="1305"/>
        <v>13354</v>
      </c>
      <c r="BD168" s="198">
        <f t="shared" si="1305"/>
        <v>81179</v>
      </c>
      <c r="BE168" s="198">
        <f t="shared" si="1305"/>
        <v>62491</v>
      </c>
      <c r="BF168" s="198">
        <f t="shared" si="1305"/>
        <v>34425</v>
      </c>
      <c r="BG168" s="198">
        <f t="shared" si="1305"/>
        <v>23847</v>
      </c>
      <c r="BH168" s="198">
        <f t="shared" si="1305"/>
        <v>3815</v>
      </c>
      <c r="BI168" s="198">
        <f t="shared" si="1305"/>
        <v>2950</v>
      </c>
      <c r="BJ168" s="198">
        <f t="shared" si="1305"/>
        <v>0</v>
      </c>
      <c r="BK168" s="198">
        <f t="shared" si="1305"/>
        <v>0</v>
      </c>
      <c r="BL168" s="198" t="str">
        <f t="shared" si="1306"/>
        <v>-</v>
      </c>
      <c r="BM168" s="198" t="str">
        <f t="shared" si="1307"/>
        <v>-</v>
      </c>
      <c r="BN168" s="198">
        <f t="shared" si="1308"/>
        <v>0</v>
      </c>
      <c r="BO168" s="198">
        <f t="shared" si="1308"/>
        <v>0</v>
      </c>
      <c r="BP168" s="198" t="str">
        <f t="shared" si="1309"/>
        <v>-</v>
      </c>
      <c r="BQ168" s="198" t="str">
        <f t="shared" si="1310"/>
        <v>-</v>
      </c>
      <c r="BR168" s="198">
        <f t="shared" si="1311"/>
        <v>0</v>
      </c>
      <c r="BS168" s="198">
        <f t="shared" si="1311"/>
        <v>0</v>
      </c>
      <c r="BT168" s="198" t="str">
        <f t="shared" si="1312"/>
        <v>-</v>
      </c>
      <c r="BU168" s="198" t="str">
        <f t="shared" si="1313"/>
        <v>-</v>
      </c>
      <c r="BV168" s="198">
        <f t="shared" si="1314"/>
        <v>0</v>
      </c>
      <c r="BW168" s="198">
        <f t="shared" si="1314"/>
        <v>0</v>
      </c>
      <c r="BX168" s="198" t="str">
        <f t="shared" si="1315"/>
        <v>-</v>
      </c>
      <c r="BY168" s="198" t="str">
        <f t="shared" si="1316"/>
        <v>-</v>
      </c>
      <c r="BZ168" s="198">
        <f t="shared" si="1317"/>
        <v>0</v>
      </c>
      <c r="CA168" s="198">
        <f t="shared" si="1317"/>
        <v>0</v>
      </c>
      <c r="CB168" s="198" t="str">
        <f t="shared" si="1318"/>
        <v>-</v>
      </c>
      <c r="CC168" s="198" t="str">
        <f t="shared" si="1319"/>
        <v>-</v>
      </c>
      <c r="CD168" s="198">
        <f t="shared" si="1320"/>
        <v>0</v>
      </c>
      <c r="CE168" s="198">
        <f t="shared" si="1320"/>
        <v>0</v>
      </c>
      <c r="CF168" s="198" t="str">
        <f t="shared" si="1321"/>
        <v>-</v>
      </c>
      <c r="CG168" s="198" t="str">
        <f t="shared" si="1322"/>
        <v>-</v>
      </c>
      <c r="CH168" s="198">
        <f t="shared" si="1323"/>
        <v>0</v>
      </c>
      <c r="CI168" s="198">
        <f t="shared" si="1323"/>
        <v>0</v>
      </c>
      <c r="CJ168" s="198" t="str">
        <f t="shared" si="1324"/>
        <v>-</v>
      </c>
      <c r="CK168" s="198" t="str">
        <f t="shared" si="1325"/>
        <v>-</v>
      </c>
      <c r="CL168" s="198">
        <f t="shared" si="1326"/>
        <v>0</v>
      </c>
      <c r="CM168" s="198">
        <f t="shared" si="1326"/>
        <v>0</v>
      </c>
      <c r="CN168" s="198" t="str">
        <f t="shared" si="1327"/>
        <v>-</v>
      </c>
      <c r="CO168" s="198" t="str">
        <f t="shared" si="1328"/>
        <v>-</v>
      </c>
      <c r="CP168" s="198">
        <f t="shared" si="1329"/>
        <v>0</v>
      </c>
      <c r="CQ168" s="198">
        <f t="shared" si="1329"/>
        <v>0</v>
      </c>
      <c r="CR168" s="198" t="str">
        <f t="shared" si="1330"/>
        <v>-</v>
      </c>
      <c r="CS168" s="198" t="str">
        <f t="shared" si="1331"/>
        <v>-</v>
      </c>
      <c r="CT168" s="198">
        <f t="shared" si="1332"/>
        <v>0</v>
      </c>
      <c r="CU168" s="198">
        <f t="shared" si="1332"/>
        <v>0</v>
      </c>
      <c r="CV168" s="198" t="str">
        <f t="shared" si="1333"/>
        <v>-</v>
      </c>
      <c r="CW168" s="198" t="str">
        <f t="shared" si="1334"/>
        <v>-</v>
      </c>
      <c r="CX168" s="198">
        <f t="shared" si="1335"/>
        <v>0</v>
      </c>
      <c r="CY168" s="198">
        <f t="shared" si="1335"/>
        <v>0</v>
      </c>
      <c r="CZ168" s="198" t="str">
        <f t="shared" si="1336"/>
        <v>-</v>
      </c>
      <c r="DA168" s="198" t="str">
        <f t="shared" si="1337"/>
        <v>-</v>
      </c>
      <c r="DB168" s="198">
        <f t="shared" si="1338"/>
        <v>4111</v>
      </c>
      <c r="DC168" s="198">
        <f t="shared" si="1338"/>
        <v>301180</v>
      </c>
      <c r="DD168" s="198">
        <f t="shared" si="1339"/>
        <v>73</v>
      </c>
      <c r="DE168" s="198">
        <f t="shared" si="1340"/>
        <v>160</v>
      </c>
      <c r="DF168" s="198">
        <f t="shared" si="1341"/>
        <v>0</v>
      </c>
      <c r="DG168" s="198">
        <f t="shared" si="1341"/>
        <v>0</v>
      </c>
      <c r="DH168" s="198" t="str">
        <f t="shared" si="1342"/>
        <v>-</v>
      </c>
      <c r="DI168" s="198" t="str">
        <f t="shared" si="1343"/>
        <v>-</v>
      </c>
      <c r="DJ168" s="198">
        <f t="shared" si="1344"/>
        <v>0</v>
      </c>
      <c r="DK168" s="198">
        <f t="shared" si="1344"/>
        <v>1958</v>
      </c>
      <c r="DL168" s="198">
        <f t="shared" si="1344"/>
        <v>966</v>
      </c>
      <c r="DM168" s="198">
        <f t="shared" si="1344"/>
        <v>1625</v>
      </c>
      <c r="DN168" s="198">
        <f t="shared" si="1344"/>
        <v>67</v>
      </c>
      <c r="DO168" s="198">
        <f t="shared" si="1344"/>
        <v>1524</v>
      </c>
      <c r="DP168" s="198">
        <f t="shared" si="1344"/>
        <v>7271208</v>
      </c>
      <c r="DQ168" s="198">
        <f t="shared" si="1345"/>
        <v>7527</v>
      </c>
      <c r="DR168" s="198">
        <f t="shared" si="1346"/>
        <v>14916</v>
      </c>
      <c r="DS168" s="198">
        <f t="shared" si="1347"/>
        <v>13383125</v>
      </c>
      <c r="DT168" s="198">
        <f t="shared" si="1348"/>
        <v>8236</v>
      </c>
      <c r="DU168" s="198">
        <f t="shared" si="1349"/>
        <v>16905</v>
      </c>
      <c r="DV168" s="198">
        <f t="shared" si="1350"/>
        <v>645555</v>
      </c>
      <c r="DW168" s="198">
        <f t="shared" si="1351"/>
        <v>9635</v>
      </c>
      <c r="DX168" s="198">
        <f t="shared" si="1352"/>
        <v>18034</v>
      </c>
      <c r="DY168" s="198">
        <f t="shared" si="1353"/>
        <v>14864888</v>
      </c>
      <c r="DZ168" s="198">
        <f t="shared" si="1354"/>
        <v>9754</v>
      </c>
      <c r="EA168" s="198">
        <f t="shared" si="1355"/>
        <v>17340</v>
      </c>
      <c r="EB168" s="202"/>
      <c r="EC168" s="198">
        <f t="shared" si="1356"/>
        <v>3</v>
      </c>
      <c r="ED168" s="199">
        <f t="shared" si="1362"/>
        <v>2018</v>
      </c>
      <c r="EE168" s="200">
        <f t="shared" si="1363"/>
        <v>43160</v>
      </c>
      <c r="EF168" s="196">
        <f t="shared" si="1364"/>
        <v>31</v>
      </c>
      <c r="EG168" s="195"/>
      <c r="EH168" s="198">
        <f t="shared" si="1357"/>
        <v>0</v>
      </c>
      <c r="EI168" s="198">
        <f t="shared" si="1357"/>
        <v>0</v>
      </c>
      <c r="EJ168" s="198">
        <f t="shared" si="1357"/>
        <v>14770612</v>
      </c>
      <c r="EK168" s="198">
        <f t="shared" si="1357"/>
        <v>27103356</v>
      </c>
      <c r="EL168" s="198">
        <f t="shared" si="1357"/>
        <v>6217880</v>
      </c>
      <c r="EM168" s="198">
        <f t="shared" si="1357"/>
        <v>8781192</v>
      </c>
      <c r="EN168" s="198">
        <f t="shared" si="1357"/>
        <v>161898597</v>
      </c>
      <c r="EO168" s="198">
        <f t="shared" si="1357"/>
        <v>216828370</v>
      </c>
      <c r="EP168" s="198">
        <f t="shared" si="1357"/>
        <v>26177256</v>
      </c>
      <c r="EQ168" s="198">
        <f t="shared" si="1357"/>
        <v>0</v>
      </c>
      <c r="ER168" s="198">
        <f t="shared" si="1358"/>
        <v>0</v>
      </c>
      <c r="ES168" s="198">
        <f t="shared" si="1358"/>
        <v>0</v>
      </c>
      <c r="ET168" s="198">
        <f t="shared" si="1358"/>
        <v>0</v>
      </c>
      <c r="EU168" s="198">
        <f t="shared" si="1358"/>
        <v>0</v>
      </c>
      <c r="EV168" s="198">
        <f t="shared" si="1358"/>
        <v>0</v>
      </c>
      <c r="EW168" s="198">
        <f t="shared" si="1358"/>
        <v>0</v>
      </c>
      <c r="EX168" s="198">
        <f t="shared" si="1358"/>
        <v>0</v>
      </c>
      <c r="EY168" s="198">
        <f t="shared" si="1358"/>
        <v>0</v>
      </c>
      <c r="EZ168" s="198">
        <f t="shared" si="1358"/>
        <v>0</v>
      </c>
      <c r="FA168" s="198">
        <f t="shared" si="1358"/>
        <v>0</v>
      </c>
      <c r="FB168" s="198">
        <f t="shared" si="1359"/>
        <v>0</v>
      </c>
      <c r="FC168" s="198">
        <f t="shared" si="1359"/>
        <v>657760</v>
      </c>
      <c r="FD168" s="198">
        <f t="shared" si="1359"/>
        <v>14408856</v>
      </c>
      <c r="FE168" s="198">
        <f t="shared" si="1359"/>
        <v>27470625</v>
      </c>
      <c r="FF168" s="198">
        <f t="shared" si="1359"/>
        <v>1208278</v>
      </c>
      <c r="FG168" s="198">
        <f t="shared" si="1359"/>
        <v>26426160</v>
      </c>
      <c r="FH168" s="191"/>
      <c r="FI168" s="344"/>
      <c r="FJ168" s="344"/>
      <c r="FK168" s="344"/>
      <c r="FL168" s="344"/>
      <c r="FM168" s="344"/>
    </row>
    <row r="169" spans="1:169" s="257" customFormat="1" x14ac:dyDescent="0.2">
      <c r="A169" s="263" t="str">
        <f t="shared" si="1366"/>
        <v>2018-19APRILY56</v>
      </c>
      <c r="B169" s="257" t="str">
        <f t="shared" si="1361"/>
        <v>2018-19</v>
      </c>
      <c r="C169" s="257" t="s">
        <v>774</v>
      </c>
      <c r="D169" s="264" t="str">
        <f t="shared" si="1365"/>
        <v>Y56</v>
      </c>
      <c r="E169" s="264" t="str">
        <f t="shared" si="1365"/>
        <v>London</v>
      </c>
      <c r="F169" s="264" t="str">
        <f t="shared" ref="F169:F174" si="1367">D169</f>
        <v>Y56</v>
      </c>
      <c r="H169" s="198">
        <f t="shared" si="1283"/>
        <v>147459</v>
      </c>
      <c r="I169" s="198">
        <f t="shared" si="1283"/>
        <v>120512</v>
      </c>
      <c r="J169" s="198">
        <f t="shared" si="1283"/>
        <v>737728</v>
      </c>
      <c r="K169" s="198">
        <f t="shared" si="1284"/>
        <v>6</v>
      </c>
      <c r="L169" s="198">
        <f t="shared" si="1285"/>
        <v>0</v>
      </c>
      <c r="M169" s="198">
        <f t="shared" si="1286"/>
        <v>0</v>
      </c>
      <c r="N169" s="198">
        <f t="shared" si="1287"/>
        <v>39</v>
      </c>
      <c r="O169" s="198">
        <f t="shared" si="1288"/>
        <v>139</v>
      </c>
      <c r="P169" s="198" t="s">
        <v>717</v>
      </c>
      <c r="Q169" s="198">
        <f t="shared" si="1289"/>
        <v>0</v>
      </c>
      <c r="R169" s="198">
        <f t="shared" si="1289"/>
        <v>0</v>
      </c>
      <c r="S169" s="198">
        <f t="shared" si="1289"/>
        <v>0</v>
      </c>
      <c r="T169" s="198">
        <f t="shared" si="1289"/>
        <v>97613</v>
      </c>
      <c r="U169" s="198">
        <f t="shared" si="1289"/>
        <v>8732</v>
      </c>
      <c r="V169" s="198">
        <f t="shared" si="1289"/>
        <v>6543</v>
      </c>
      <c r="W169" s="198">
        <f t="shared" si="1289"/>
        <v>54667</v>
      </c>
      <c r="X169" s="198">
        <f t="shared" si="1289"/>
        <v>20432</v>
      </c>
      <c r="Y169" s="198">
        <f t="shared" si="1289"/>
        <v>1119</v>
      </c>
      <c r="Z169" s="198">
        <f t="shared" si="1289"/>
        <v>3573708</v>
      </c>
      <c r="AA169" s="198">
        <f t="shared" si="1290"/>
        <v>409</v>
      </c>
      <c r="AB169" s="198">
        <f t="shared" si="1291"/>
        <v>675</v>
      </c>
      <c r="AC169" s="198">
        <f t="shared" si="1292"/>
        <v>4509756</v>
      </c>
      <c r="AD169" s="198">
        <f t="shared" si="1293"/>
        <v>689</v>
      </c>
      <c r="AE169" s="198">
        <f t="shared" si="1294"/>
        <v>1177</v>
      </c>
      <c r="AF169" s="198">
        <f t="shared" si="1295"/>
        <v>54893577</v>
      </c>
      <c r="AG169" s="198">
        <f t="shared" si="1296"/>
        <v>1004</v>
      </c>
      <c r="AH169" s="198">
        <f t="shared" si="1297"/>
        <v>1967</v>
      </c>
      <c r="AI169" s="198">
        <f t="shared" si="1298"/>
        <v>53362801</v>
      </c>
      <c r="AJ169" s="198">
        <f t="shared" si="1299"/>
        <v>2612</v>
      </c>
      <c r="AK169" s="198">
        <f t="shared" si="1300"/>
        <v>6021</v>
      </c>
      <c r="AL169" s="198">
        <f t="shared" si="1301"/>
        <v>5069532</v>
      </c>
      <c r="AM169" s="198">
        <f t="shared" si="1302"/>
        <v>4530</v>
      </c>
      <c r="AN169" s="198">
        <f t="shared" si="1303"/>
        <v>10587</v>
      </c>
      <c r="AO169" s="198">
        <f t="shared" si="1304"/>
        <v>6954</v>
      </c>
      <c r="AP169" s="198">
        <f t="shared" si="1304"/>
        <v>250</v>
      </c>
      <c r="AQ169" s="198">
        <f t="shared" si="1304"/>
        <v>1044</v>
      </c>
      <c r="AR169" s="198">
        <f t="shared" si="1304"/>
        <v>6388</v>
      </c>
      <c r="AS169" s="198">
        <f t="shared" si="1304"/>
        <v>222</v>
      </c>
      <c r="AT169" s="198">
        <f t="shared" si="1304"/>
        <v>5438</v>
      </c>
      <c r="AU169" s="198">
        <f t="shared" si="1304"/>
        <v>0</v>
      </c>
      <c r="AV169" s="198">
        <f t="shared" si="1304"/>
        <v>60640</v>
      </c>
      <c r="AW169" s="198">
        <f t="shared" si="1304"/>
        <v>6519</v>
      </c>
      <c r="AX169" s="198">
        <f t="shared" si="1304"/>
        <v>23500</v>
      </c>
      <c r="AY169" s="198">
        <f t="shared" si="1305"/>
        <v>90659</v>
      </c>
      <c r="AZ169" s="198">
        <f t="shared" si="1305"/>
        <v>23030</v>
      </c>
      <c r="BA169" s="198">
        <f t="shared" si="1305"/>
        <v>18008</v>
      </c>
      <c r="BB169" s="198">
        <f t="shared" si="1305"/>
        <v>17194</v>
      </c>
      <c r="BC169" s="198">
        <f t="shared" si="1305"/>
        <v>13660</v>
      </c>
      <c r="BD169" s="198">
        <f t="shared" si="1305"/>
        <v>79378</v>
      </c>
      <c r="BE169" s="198">
        <f t="shared" si="1305"/>
        <v>61782</v>
      </c>
      <c r="BF169" s="198">
        <f t="shared" si="1305"/>
        <v>32244</v>
      </c>
      <c r="BG169" s="198">
        <f t="shared" si="1305"/>
        <v>22877</v>
      </c>
      <c r="BH169" s="198">
        <f t="shared" si="1305"/>
        <v>1612</v>
      </c>
      <c r="BI169" s="198">
        <f t="shared" si="1305"/>
        <v>1188</v>
      </c>
      <c r="BJ169" s="198">
        <f t="shared" si="1305"/>
        <v>0</v>
      </c>
      <c r="BK169" s="198">
        <f t="shared" si="1305"/>
        <v>0</v>
      </c>
      <c r="BL169" s="198" t="str">
        <f t="shared" si="1306"/>
        <v>-</v>
      </c>
      <c r="BM169" s="198" t="str">
        <f t="shared" si="1307"/>
        <v>-</v>
      </c>
      <c r="BN169" s="198">
        <f t="shared" si="1308"/>
        <v>0</v>
      </c>
      <c r="BO169" s="198">
        <f t="shared" si="1308"/>
        <v>0</v>
      </c>
      <c r="BP169" s="198" t="str">
        <f t="shared" si="1309"/>
        <v>-</v>
      </c>
      <c r="BQ169" s="198" t="str">
        <f t="shared" si="1310"/>
        <v>-</v>
      </c>
      <c r="BR169" s="198">
        <f t="shared" si="1311"/>
        <v>0</v>
      </c>
      <c r="BS169" s="198">
        <f t="shared" si="1311"/>
        <v>0</v>
      </c>
      <c r="BT169" s="198" t="str">
        <f t="shared" si="1312"/>
        <v>-</v>
      </c>
      <c r="BU169" s="198" t="str">
        <f t="shared" si="1313"/>
        <v>-</v>
      </c>
      <c r="BV169" s="198">
        <f t="shared" si="1314"/>
        <v>0</v>
      </c>
      <c r="BW169" s="198">
        <f t="shared" si="1314"/>
        <v>0</v>
      </c>
      <c r="BX169" s="198" t="str">
        <f t="shared" si="1315"/>
        <v>-</v>
      </c>
      <c r="BY169" s="198" t="str">
        <f t="shared" si="1316"/>
        <v>-</v>
      </c>
      <c r="BZ169" s="198">
        <f t="shared" si="1317"/>
        <v>0</v>
      </c>
      <c r="CA169" s="198">
        <f t="shared" si="1317"/>
        <v>0</v>
      </c>
      <c r="CB169" s="198" t="str">
        <f t="shared" si="1318"/>
        <v>-</v>
      </c>
      <c r="CC169" s="198" t="str">
        <f t="shared" si="1319"/>
        <v>-</v>
      </c>
      <c r="CD169" s="198">
        <f t="shared" si="1320"/>
        <v>0</v>
      </c>
      <c r="CE169" s="198">
        <f t="shared" si="1320"/>
        <v>0</v>
      </c>
      <c r="CF169" s="198" t="str">
        <f t="shared" si="1321"/>
        <v>-</v>
      </c>
      <c r="CG169" s="198" t="str">
        <f t="shared" si="1322"/>
        <v>-</v>
      </c>
      <c r="CH169" s="198">
        <f t="shared" si="1323"/>
        <v>0</v>
      </c>
      <c r="CI169" s="198">
        <f t="shared" si="1323"/>
        <v>0</v>
      </c>
      <c r="CJ169" s="198" t="str">
        <f t="shared" si="1324"/>
        <v>-</v>
      </c>
      <c r="CK169" s="198" t="str">
        <f t="shared" si="1325"/>
        <v>-</v>
      </c>
      <c r="CL169" s="198">
        <f t="shared" si="1326"/>
        <v>0</v>
      </c>
      <c r="CM169" s="198">
        <f t="shared" si="1326"/>
        <v>0</v>
      </c>
      <c r="CN169" s="198" t="str">
        <f t="shared" si="1327"/>
        <v>-</v>
      </c>
      <c r="CO169" s="198" t="str">
        <f t="shared" si="1328"/>
        <v>-</v>
      </c>
      <c r="CP169" s="198">
        <f t="shared" si="1329"/>
        <v>0</v>
      </c>
      <c r="CQ169" s="198">
        <f t="shared" si="1329"/>
        <v>0</v>
      </c>
      <c r="CR169" s="198" t="str">
        <f t="shared" si="1330"/>
        <v>-</v>
      </c>
      <c r="CS169" s="198" t="str">
        <f t="shared" si="1331"/>
        <v>-</v>
      </c>
      <c r="CT169" s="198">
        <f t="shared" si="1332"/>
        <v>0</v>
      </c>
      <c r="CU169" s="198">
        <f t="shared" si="1332"/>
        <v>0</v>
      </c>
      <c r="CV169" s="198" t="str">
        <f t="shared" si="1333"/>
        <v>-</v>
      </c>
      <c r="CW169" s="198" t="str">
        <f t="shared" si="1334"/>
        <v>-</v>
      </c>
      <c r="CX169" s="198">
        <f t="shared" si="1335"/>
        <v>0</v>
      </c>
      <c r="CY169" s="198">
        <f t="shared" si="1335"/>
        <v>0</v>
      </c>
      <c r="CZ169" s="198" t="str">
        <f t="shared" si="1336"/>
        <v>-</v>
      </c>
      <c r="DA169" s="198" t="str">
        <f t="shared" si="1337"/>
        <v>-</v>
      </c>
      <c r="DB169" s="198">
        <f t="shared" si="1338"/>
        <v>4159</v>
      </c>
      <c r="DC169" s="198">
        <f t="shared" si="1338"/>
        <v>280795</v>
      </c>
      <c r="DD169" s="198">
        <f t="shared" si="1339"/>
        <v>68</v>
      </c>
      <c r="DE169" s="198">
        <f t="shared" si="1340"/>
        <v>137</v>
      </c>
      <c r="DF169" s="198">
        <f t="shared" si="1341"/>
        <v>0</v>
      </c>
      <c r="DG169" s="198">
        <f t="shared" si="1341"/>
        <v>0</v>
      </c>
      <c r="DH169" s="198" t="str">
        <f t="shared" si="1342"/>
        <v>-</v>
      </c>
      <c r="DI169" s="198" t="str">
        <f t="shared" si="1343"/>
        <v>-</v>
      </c>
      <c r="DJ169" s="198">
        <f t="shared" si="1344"/>
        <v>0</v>
      </c>
      <c r="DK169" s="198">
        <f t="shared" si="1344"/>
        <v>0</v>
      </c>
      <c r="DL169" s="198">
        <f t="shared" si="1344"/>
        <v>825</v>
      </c>
      <c r="DM169" s="198">
        <f t="shared" si="1344"/>
        <v>1329</v>
      </c>
      <c r="DN169" s="198">
        <f t="shared" si="1344"/>
        <v>40</v>
      </c>
      <c r="DO169" s="198">
        <f t="shared" si="1344"/>
        <v>1283</v>
      </c>
      <c r="DP169" s="198">
        <f t="shared" si="1344"/>
        <v>4100914</v>
      </c>
      <c r="DQ169" s="198">
        <f t="shared" si="1345"/>
        <v>4971</v>
      </c>
      <c r="DR169" s="198">
        <f t="shared" si="1346"/>
        <v>10209</v>
      </c>
      <c r="DS169" s="198">
        <f t="shared" si="1347"/>
        <v>8001593</v>
      </c>
      <c r="DT169" s="198">
        <f t="shared" si="1348"/>
        <v>6021</v>
      </c>
      <c r="DU169" s="198">
        <f t="shared" si="1349"/>
        <v>11481</v>
      </c>
      <c r="DV169" s="198">
        <f t="shared" si="1350"/>
        <v>220248</v>
      </c>
      <c r="DW169" s="198">
        <f t="shared" si="1351"/>
        <v>5506</v>
      </c>
      <c r="DX169" s="198">
        <f t="shared" si="1352"/>
        <v>11434</v>
      </c>
      <c r="DY169" s="198">
        <f t="shared" si="1353"/>
        <v>10131933</v>
      </c>
      <c r="DZ169" s="198">
        <f t="shared" si="1354"/>
        <v>7897</v>
      </c>
      <c r="EA169" s="198">
        <f t="shared" si="1355"/>
        <v>14937</v>
      </c>
      <c r="EB169" s="202"/>
      <c r="EC169" s="198">
        <f t="shared" si="1356"/>
        <v>4</v>
      </c>
      <c r="ED169" s="199">
        <f t="shared" si="1362"/>
        <v>2018</v>
      </c>
      <c r="EE169" s="200">
        <f t="shared" si="1363"/>
        <v>43191</v>
      </c>
      <c r="EF169" s="196">
        <f t="shared" si="1364"/>
        <v>30</v>
      </c>
      <c r="EG169" s="195"/>
      <c r="EH169" s="198">
        <f t="shared" si="1357"/>
        <v>0</v>
      </c>
      <c r="EI169" s="198">
        <f t="shared" si="1357"/>
        <v>0</v>
      </c>
      <c r="EJ169" s="198">
        <f t="shared" si="1357"/>
        <v>4699968</v>
      </c>
      <c r="EK169" s="198">
        <f t="shared" si="1357"/>
        <v>16751168</v>
      </c>
      <c r="EL169" s="198">
        <f t="shared" si="1357"/>
        <v>5894100</v>
      </c>
      <c r="EM169" s="198">
        <f t="shared" si="1357"/>
        <v>7701111</v>
      </c>
      <c r="EN169" s="198">
        <f t="shared" si="1357"/>
        <v>107529989</v>
      </c>
      <c r="EO169" s="198">
        <f t="shared" si="1357"/>
        <v>123021072</v>
      </c>
      <c r="EP169" s="198">
        <f t="shared" si="1357"/>
        <v>11846853</v>
      </c>
      <c r="EQ169" s="198">
        <f t="shared" si="1357"/>
        <v>0</v>
      </c>
      <c r="ER169" s="198">
        <f t="shared" si="1358"/>
        <v>0</v>
      </c>
      <c r="ES169" s="198">
        <f t="shared" si="1358"/>
        <v>0</v>
      </c>
      <c r="ET169" s="198">
        <f t="shared" si="1358"/>
        <v>0</v>
      </c>
      <c r="EU169" s="198">
        <f t="shared" si="1358"/>
        <v>0</v>
      </c>
      <c r="EV169" s="198">
        <f t="shared" si="1358"/>
        <v>0</v>
      </c>
      <c r="EW169" s="198">
        <f t="shared" si="1358"/>
        <v>0</v>
      </c>
      <c r="EX169" s="198">
        <f t="shared" si="1358"/>
        <v>0</v>
      </c>
      <c r="EY169" s="198">
        <f t="shared" si="1358"/>
        <v>0</v>
      </c>
      <c r="EZ169" s="198">
        <f t="shared" si="1358"/>
        <v>0</v>
      </c>
      <c r="FA169" s="198">
        <f t="shared" si="1358"/>
        <v>0</v>
      </c>
      <c r="FB169" s="198">
        <f t="shared" si="1359"/>
        <v>0</v>
      </c>
      <c r="FC169" s="198">
        <f t="shared" si="1359"/>
        <v>569783</v>
      </c>
      <c r="FD169" s="198">
        <f t="shared" si="1359"/>
        <v>8422425</v>
      </c>
      <c r="FE169" s="198">
        <f t="shared" si="1359"/>
        <v>15258249</v>
      </c>
      <c r="FF169" s="198">
        <f t="shared" si="1359"/>
        <v>457360</v>
      </c>
      <c r="FG169" s="198">
        <f t="shared" si="1359"/>
        <v>19164171</v>
      </c>
      <c r="FH169" s="191"/>
      <c r="FI169" s="344"/>
      <c r="FJ169" s="344"/>
      <c r="FK169" s="344"/>
      <c r="FL169" s="344"/>
      <c r="FM169" s="344"/>
    </row>
    <row r="170" spans="1:169" s="257" customFormat="1" x14ac:dyDescent="0.2">
      <c r="A170" s="263" t="str">
        <f t="shared" ref="A170" si="1368">B170&amp;C170&amp;D170</f>
        <v>2018-19MAYY56</v>
      </c>
      <c r="B170" s="257" t="str">
        <f t="shared" si="1361"/>
        <v>2018-19</v>
      </c>
      <c r="C170" s="257" t="s">
        <v>812</v>
      </c>
      <c r="D170" s="264" t="str">
        <f t="shared" si="1365"/>
        <v>Y56</v>
      </c>
      <c r="E170" s="264" t="str">
        <f t="shared" si="1365"/>
        <v>London</v>
      </c>
      <c r="F170" s="264" t="str">
        <f t="shared" si="1367"/>
        <v>Y56</v>
      </c>
      <c r="H170" s="198">
        <f t="shared" si="1283"/>
        <v>161811</v>
      </c>
      <c r="I170" s="198">
        <f t="shared" si="1283"/>
        <v>133377</v>
      </c>
      <c r="J170" s="198">
        <f t="shared" si="1283"/>
        <v>990169</v>
      </c>
      <c r="K170" s="198">
        <f t="shared" si="1284"/>
        <v>7</v>
      </c>
      <c r="L170" s="198">
        <f t="shared" si="1285"/>
        <v>0</v>
      </c>
      <c r="M170" s="198">
        <f t="shared" si="1286"/>
        <v>0</v>
      </c>
      <c r="N170" s="198">
        <f t="shared" si="1287"/>
        <v>54</v>
      </c>
      <c r="O170" s="198">
        <f t="shared" si="1288"/>
        <v>130</v>
      </c>
      <c r="P170" s="198" t="s">
        <v>717</v>
      </c>
      <c r="Q170" s="198">
        <f t="shared" si="1289"/>
        <v>0</v>
      </c>
      <c r="R170" s="198">
        <f t="shared" si="1289"/>
        <v>0</v>
      </c>
      <c r="S170" s="198">
        <f t="shared" si="1289"/>
        <v>0</v>
      </c>
      <c r="T170" s="198">
        <f t="shared" si="1289"/>
        <v>101934</v>
      </c>
      <c r="U170" s="198">
        <f t="shared" si="1289"/>
        <v>9890</v>
      </c>
      <c r="V170" s="198">
        <f t="shared" si="1289"/>
        <v>7424</v>
      </c>
      <c r="W170" s="198">
        <f t="shared" si="1289"/>
        <v>57692</v>
      </c>
      <c r="X170" s="198">
        <f t="shared" si="1289"/>
        <v>20597</v>
      </c>
      <c r="Y170" s="198">
        <f t="shared" si="1289"/>
        <v>1146</v>
      </c>
      <c r="Z170" s="198">
        <f t="shared" si="1289"/>
        <v>4079263</v>
      </c>
      <c r="AA170" s="198">
        <f t="shared" si="1290"/>
        <v>412</v>
      </c>
      <c r="AB170" s="198">
        <f t="shared" si="1291"/>
        <v>681</v>
      </c>
      <c r="AC170" s="198">
        <f t="shared" si="1292"/>
        <v>5242979</v>
      </c>
      <c r="AD170" s="198">
        <f t="shared" si="1293"/>
        <v>706</v>
      </c>
      <c r="AE170" s="198">
        <f t="shared" si="1294"/>
        <v>1195</v>
      </c>
      <c r="AF170" s="198">
        <f t="shared" si="1295"/>
        <v>63892717</v>
      </c>
      <c r="AG170" s="198">
        <f t="shared" si="1296"/>
        <v>1107</v>
      </c>
      <c r="AH170" s="198">
        <f t="shared" si="1297"/>
        <v>2244</v>
      </c>
      <c r="AI170" s="198">
        <f t="shared" si="1298"/>
        <v>61949799</v>
      </c>
      <c r="AJ170" s="198">
        <f t="shared" si="1299"/>
        <v>3008</v>
      </c>
      <c r="AK170" s="198">
        <f t="shared" si="1300"/>
        <v>7259</v>
      </c>
      <c r="AL170" s="198">
        <f t="shared" si="1301"/>
        <v>6082565</v>
      </c>
      <c r="AM170" s="198">
        <f t="shared" si="1302"/>
        <v>5308</v>
      </c>
      <c r="AN170" s="198">
        <f t="shared" si="1303"/>
        <v>13024</v>
      </c>
      <c r="AO170" s="198">
        <f t="shared" si="1304"/>
        <v>6993</v>
      </c>
      <c r="AP170" s="198">
        <f t="shared" si="1304"/>
        <v>275</v>
      </c>
      <c r="AQ170" s="198">
        <f t="shared" si="1304"/>
        <v>1111</v>
      </c>
      <c r="AR170" s="198">
        <f t="shared" si="1304"/>
        <v>6636</v>
      </c>
      <c r="AS170" s="198">
        <f t="shared" si="1304"/>
        <v>221</v>
      </c>
      <c r="AT170" s="198">
        <f t="shared" si="1304"/>
        <v>5386</v>
      </c>
      <c r="AU170" s="198">
        <f t="shared" si="1304"/>
        <v>0</v>
      </c>
      <c r="AV170" s="198">
        <f t="shared" si="1304"/>
        <v>62185</v>
      </c>
      <c r="AW170" s="198">
        <f t="shared" si="1304"/>
        <v>6861</v>
      </c>
      <c r="AX170" s="198">
        <f t="shared" si="1304"/>
        <v>25895</v>
      </c>
      <c r="AY170" s="198">
        <f t="shared" si="1305"/>
        <v>94941</v>
      </c>
      <c r="AZ170" s="198">
        <f t="shared" si="1305"/>
        <v>25668</v>
      </c>
      <c r="BA170" s="198">
        <f t="shared" si="1305"/>
        <v>20026</v>
      </c>
      <c r="BB170" s="198">
        <f t="shared" si="1305"/>
        <v>19215</v>
      </c>
      <c r="BC170" s="198">
        <f t="shared" si="1305"/>
        <v>15187</v>
      </c>
      <c r="BD170" s="198">
        <f t="shared" si="1305"/>
        <v>84555</v>
      </c>
      <c r="BE170" s="198">
        <f t="shared" si="1305"/>
        <v>65155</v>
      </c>
      <c r="BF170" s="198">
        <f t="shared" si="1305"/>
        <v>32929</v>
      </c>
      <c r="BG170" s="198">
        <f t="shared" si="1305"/>
        <v>23140</v>
      </c>
      <c r="BH170" s="198">
        <f t="shared" si="1305"/>
        <v>1630</v>
      </c>
      <c r="BI170" s="198">
        <f t="shared" si="1305"/>
        <v>1202</v>
      </c>
      <c r="BJ170" s="198">
        <f t="shared" si="1305"/>
        <v>0</v>
      </c>
      <c r="BK170" s="198">
        <f t="shared" si="1305"/>
        <v>0</v>
      </c>
      <c r="BL170" s="198" t="str">
        <f t="shared" si="1306"/>
        <v>-</v>
      </c>
      <c r="BM170" s="198" t="str">
        <f t="shared" si="1307"/>
        <v>-</v>
      </c>
      <c r="BN170" s="198">
        <f t="shared" si="1308"/>
        <v>0</v>
      </c>
      <c r="BO170" s="198">
        <f t="shared" si="1308"/>
        <v>0</v>
      </c>
      <c r="BP170" s="198" t="str">
        <f t="shared" si="1309"/>
        <v>-</v>
      </c>
      <c r="BQ170" s="198" t="str">
        <f t="shared" si="1310"/>
        <v>-</v>
      </c>
      <c r="BR170" s="198">
        <f t="shared" si="1311"/>
        <v>0</v>
      </c>
      <c r="BS170" s="198">
        <f t="shared" si="1311"/>
        <v>0</v>
      </c>
      <c r="BT170" s="198" t="str">
        <f t="shared" si="1312"/>
        <v>-</v>
      </c>
      <c r="BU170" s="198" t="str">
        <f t="shared" si="1313"/>
        <v>-</v>
      </c>
      <c r="BV170" s="198">
        <f t="shared" si="1314"/>
        <v>0</v>
      </c>
      <c r="BW170" s="198">
        <f t="shared" si="1314"/>
        <v>0</v>
      </c>
      <c r="BX170" s="198" t="str">
        <f t="shared" si="1315"/>
        <v>-</v>
      </c>
      <c r="BY170" s="198" t="str">
        <f t="shared" si="1316"/>
        <v>-</v>
      </c>
      <c r="BZ170" s="198">
        <f t="shared" si="1317"/>
        <v>0</v>
      </c>
      <c r="CA170" s="198">
        <f t="shared" si="1317"/>
        <v>0</v>
      </c>
      <c r="CB170" s="198" t="str">
        <f t="shared" si="1318"/>
        <v>-</v>
      </c>
      <c r="CC170" s="198" t="str">
        <f t="shared" si="1319"/>
        <v>-</v>
      </c>
      <c r="CD170" s="198">
        <f t="shared" si="1320"/>
        <v>0</v>
      </c>
      <c r="CE170" s="198">
        <f t="shared" si="1320"/>
        <v>0</v>
      </c>
      <c r="CF170" s="198" t="str">
        <f t="shared" si="1321"/>
        <v>-</v>
      </c>
      <c r="CG170" s="198" t="str">
        <f t="shared" si="1322"/>
        <v>-</v>
      </c>
      <c r="CH170" s="198">
        <f t="shared" si="1323"/>
        <v>0</v>
      </c>
      <c r="CI170" s="198">
        <f t="shared" si="1323"/>
        <v>0</v>
      </c>
      <c r="CJ170" s="198" t="str">
        <f t="shared" si="1324"/>
        <v>-</v>
      </c>
      <c r="CK170" s="198" t="str">
        <f t="shared" si="1325"/>
        <v>-</v>
      </c>
      <c r="CL170" s="198">
        <f t="shared" si="1326"/>
        <v>0</v>
      </c>
      <c r="CM170" s="198">
        <f t="shared" si="1326"/>
        <v>0</v>
      </c>
      <c r="CN170" s="198" t="str">
        <f t="shared" si="1327"/>
        <v>-</v>
      </c>
      <c r="CO170" s="198" t="str">
        <f t="shared" si="1328"/>
        <v>-</v>
      </c>
      <c r="CP170" s="198">
        <f t="shared" si="1329"/>
        <v>0</v>
      </c>
      <c r="CQ170" s="198">
        <f t="shared" si="1329"/>
        <v>0</v>
      </c>
      <c r="CR170" s="198" t="str">
        <f t="shared" si="1330"/>
        <v>-</v>
      </c>
      <c r="CS170" s="198" t="str">
        <f t="shared" si="1331"/>
        <v>-</v>
      </c>
      <c r="CT170" s="198">
        <f t="shared" si="1332"/>
        <v>0</v>
      </c>
      <c r="CU170" s="198">
        <f t="shared" si="1332"/>
        <v>0</v>
      </c>
      <c r="CV170" s="198" t="str">
        <f t="shared" si="1333"/>
        <v>-</v>
      </c>
      <c r="CW170" s="198" t="str">
        <f t="shared" si="1334"/>
        <v>-</v>
      </c>
      <c r="CX170" s="198">
        <f t="shared" si="1335"/>
        <v>0</v>
      </c>
      <c r="CY170" s="198">
        <f t="shared" si="1335"/>
        <v>0</v>
      </c>
      <c r="CZ170" s="198" t="str">
        <f t="shared" si="1336"/>
        <v>-</v>
      </c>
      <c r="DA170" s="198" t="str">
        <f t="shared" si="1337"/>
        <v>-</v>
      </c>
      <c r="DB170" s="198">
        <f t="shared" si="1338"/>
        <v>4784</v>
      </c>
      <c r="DC170" s="198">
        <f t="shared" si="1338"/>
        <v>346340</v>
      </c>
      <c r="DD170" s="198">
        <f t="shared" si="1339"/>
        <v>72</v>
      </c>
      <c r="DE170" s="198">
        <f t="shared" si="1340"/>
        <v>144</v>
      </c>
      <c r="DF170" s="198">
        <f t="shared" si="1341"/>
        <v>0</v>
      </c>
      <c r="DG170" s="198">
        <f t="shared" si="1341"/>
        <v>0</v>
      </c>
      <c r="DH170" s="198" t="str">
        <f t="shared" si="1342"/>
        <v>-</v>
      </c>
      <c r="DI170" s="198" t="str">
        <f t="shared" si="1343"/>
        <v>-</v>
      </c>
      <c r="DJ170" s="198">
        <f t="shared" si="1344"/>
        <v>0</v>
      </c>
      <c r="DK170" s="198">
        <f t="shared" si="1344"/>
        <v>0</v>
      </c>
      <c r="DL170" s="198">
        <f t="shared" si="1344"/>
        <v>734</v>
      </c>
      <c r="DM170" s="198">
        <f t="shared" si="1344"/>
        <v>1354</v>
      </c>
      <c r="DN170" s="198">
        <f t="shared" si="1344"/>
        <v>54</v>
      </c>
      <c r="DO170" s="198">
        <f t="shared" si="1344"/>
        <v>1332</v>
      </c>
      <c r="DP170" s="198">
        <f t="shared" si="1344"/>
        <v>4030312</v>
      </c>
      <c r="DQ170" s="198">
        <f t="shared" si="1345"/>
        <v>5491</v>
      </c>
      <c r="DR170" s="198">
        <f t="shared" si="1346"/>
        <v>12079</v>
      </c>
      <c r="DS170" s="198">
        <f t="shared" si="1347"/>
        <v>9180872</v>
      </c>
      <c r="DT170" s="198">
        <f t="shared" si="1348"/>
        <v>6781</v>
      </c>
      <c r="DU170" s="198">
        <f t="shared" si="1349"/>
        <v>13306</v>
      </c>
      <c r="DV170" s="198">
        <f t="shared" si="1350"/>
        <v>428748</v>
      </c>
      <c r="DW170" s="198">
        <f t="shared" si="1351"/>
        <v>7940</v>
      </c>
      <c r="DX170" s="198">
        <f t="shared" si="1352"/>
        <v>15176</v>
      </c>
      <c r="DY170" s="198">
        <f t="shared" si="1353"/>
        <v>11464284</v>
      </c>
      <c r="DZ170" s="198">
        <f t="shared" si="1354"/>
        <v>8607</v>
      </c>
      <c r="EA170" s="198">
        <f t="shared" si="1355"/>
        <v>16087</v>
      </c>
      <c r="EB170" s="202"/>
      <c r="EC170" s="198">
        <f t="shared" si="1356"/>
        <v>5</v>
      </c>
      <c r="ED170" s="199">
        <f t="shared" si="1362"/>
        <v>2018</v>
      </c>
      <c r="EE170" s="200">
        <f t="shared" si="1363"/>
        <v>43221</v>
      </c>
      <c r="EF170" s="196">
        <f t="shared" si="1364"/>
        <v>31</v>
      </c>
      <c r="EG170" s="195"/>
      <c r="EH170" s="198">
        <f t="shared" si="1357"/>
        <v>0</v>
      </c>
      <c r="EI170" s="198">
        <f t="shared" si="1357"/>
        <v>0</v>
      </c>
      <c r="EJ170" s="198">
        <f t="shared" si="1357"/>
        <v>7202358</v>
      </c>
      <c r="EK170" s="198">
        <f t="shared" si="1357"/>
        <v>17339010</v>
      </c>
      <c r="EL170" s="198">
        <f t="shared" si="1357"/>
        <v>6735090</v>
      </c>
      <c r="EM170" s="198">
        <f t="shared" si="1357"/>
        <v>8871680</v>
      </c>
      <c r="EN170" s="198">
        <f t="shared" si="1357"/>
        <v>129460848</v>
      </c>
      <c r="EO170" s="198">
        <f t="shared" si="1357"/>
        <v>149513623</v>
      </c>
      <c r="EP170" s="198">
        <f t="shared" si="1357"/>
        <v>14925504</v>
      </c>
      <c r="EQ170" s="198">
        <f t="shared" si="1357"/>
        <v>0</v>
      </c>
      <c r="ER170" s="198">
        <f t="shared" si="1358"/>
        <v>0</v>
      </c>
      <c r="ES170" s="198">
        <f t="shared" si="1358"/>
        <v>0</v>
      </c>
      <c r="ET170" s="198">
        <f t="shared" si="1358"/>
        <v>0</v>
      </c>
      <c r="EU170" s="198">
        <f t="shared" si="1358"/>
        <v>0</v>
      </c>
      <c r="EV170" s="198">
        <f t="shared" si="1358"/>
        <v>0</v>
      </c>
      <c r="EW170" s="198">
        <f t="shared" si="1358"/>
        <v>0</v>
      </c>
      <c r="EX170" s="198">
        <f t="shared" si="1358"/>
        <v>0</v>
      </c>
      <c r="EY170" s="198">
        <f t="shared" si="1358"/>
        <v>0</v>
      </c>
      <c r="EZ170" s="198">
        <f t="shared" si="1358"/>
        <v>0</v>
      </c>
      <c r="FA170" s="198">
        <f t="shared" si="1358"/>
        <v>0</v>
      </c>
      <c r="FB170" s="198">
        <f t="shared" si="1359"/>
        <v>0</v>
      </c>
      <c r="FC170" s="198">
        <f t="shared" si="1359"/>
        <v>688896</v>
      </c>
      <c r="FD170" s="198">
        <f t="shared" si="1359"/>
        <v>8865986</v>
      </c>
      <c r="FE170" s="198">
        <f t="shared" si="1359"/>
        <v>18016324</v>
      </c>
      <c r="FF170" s="198">
        <f t="shared" si="1359"/>
        <v>819504</v>
      </c>
      <c r="FG170" s="198">
        <f t="shared" si="1359"/>
        <v>21427884</v>
      </c>
      <c r="FH170" s="191"/>
      <c r="FI170" s="344"/>
      <c r="FJ170" s="344"/>
      <c r="FK170" s="344"/>
      <c r="FL170" s="344"/>
      <c r="FM170" s="344"/>
    </row>
    <row r="171" spans="1:169" s="257" customFormat="1" x14ac:dyDescent="0.2">
      <c r="A171" s="263" t="str">
        <f t="shared" ref="A171:A172" si="1369">B171&amp;C171&amp;D171</f>
        <v>2018-19JUNEY56</v>
      </c>
      <c r="B171" s="257" t="str">
        <f t="shared" si="1361"/>
        <v>2018-19</v>
      </c>
      <c r="C171" s="257" t="s">
        <v>822</v>
      </c>
      <c r="D171" s="264" t="str">
        <f t="shared" si="1365"/>
        <v>Y56</v>
      </c>
      <c r="E171" s="264" t="str">
        <f t="shared" si="1365"/>
        <v>London</v>
      </c>
      <c r="F171" s="264" t="str">
        <f t="shared" si="1367"/>
        <v>Y56</v>
      </c>
      <c r="H171" s="198">
        <f t="shared" si="1283"/>
        <v>160548</v>
      </c>
      <c r="I171" s="198">
        <f t="shared" si="1283"/>
        <v>132706</v>
      </c>
      <c r="J171" s="198">
        <f t="shared" si="1283"/>
        <v>1915129</v>
      </c>
      <c r="K171" s="198">
        <f t="shared" si="1284"/>
        <v>14</v>
      </c>
      <c r="L171" s="198">
        <f t="shared" si="1285"/>
        <v>0</v>
      </c>
      <c r="M171" s="198">
        <f t="shared" si="1286"/>
        <v>0</v>
      </c>
      <c r="N171" s="198">
        <f t="shared" si="1287"/>
        <v>98</v>
      </c>
      <c r="O171" s="198">
        <f t="shared" si="1288"/>
        <v>200</v>
      </c>
      <c r="P171" s="198" t="s">
        <v>717</v>
      </c>
      <c r="Q171" s="198">
        <f t="shared" ref="Q171:Z180" si="1370">SUMIFS(Q$255:Q$1524,$B$255:$B$1524,$B171,$C$255:$C$1524,$C171,$D$255:$D$1524,$D171)</f>
        <v>0</v>
      </c>
      <c r="R171" s="198">
        <f t="shared" si="1370"/>
        <v>0</v>
      </c>
      <c r="S171" s="198">
        <f t="shared" si="1370"/>
        <v>0</v>
      </c>
      <c r="T171" s="198">
        <f t="shared" si="1370"/>
        <v>98404</v>
      </c>
      <c r="U171" s="198">
        <f t="shared" si="1370"/>
        <v>9671</v>
      </c>
      <c r="V171" s="198">
        <f t="shared" si="1370"/>
        <v>7324</v>
      </c>
      <c r="W171" s="198">
        <f t="shared" si="1370"/>
        <v>55483</v>
      </c>
      <c r="X171" s="198">
        <f t="shared" si="1370"/>
        <v>19726</v>
      </c>
      <c r="Y171" s="198">
        <f t="shared" si="1370"/>
        <v>1106</v>
      </c>
      <c r="Z171" s="198">
        <f t="shared" si="1370"/>
        <v>4163036</v>
      </c>
      <c r="AA171" s="198">
        <f t="shared" si="1290"/>
        <v>430</v>
      </c>
      <c r="AB171" s="198">
        <f t="shared" si="1291"/>
        <v>705</v>
      </c>
      <c r="AC171" s="198">
        <f t="shared" si="1292"/>
        <v>5425860</v>
      </c>
      <c r="AD171" s="198">
        <f t="shared" si="1293"/>
        <v>741</v>
      </c>
      <c r="AE171" s="198">
        <f t="shared" si="1294"/>
        <v>1262</v>
      </c>
      <c r="AF171" s="198">
        <f t="shared" si="1295"/>
        <v>65855744</v>
      </c>
      <c r="AG171" s="198">
        <f t="shared" si="1296"/>
        <v>1187</v>
      </c>
      <c r="AH171" s="198">
        <f t="shared" si="1297"/>
        <v>2403</v>
      </c>
      <c r="AI171" s="198">
        <f t="shared" si="1298"/>
        <v>64868572</v>
      </c>
      <c r="AJ171" s="198">
        <f t="shared" si="1299"/>
        <v>3288</v>
      </c>
      <c r="AK171" s="198">
        <f t="shared" si="1300"/>
        <v>7929</v>
      </c>
      <c r="AL171" s="198">
        <f t="shared" si="1301"/>
        <v>5879177</v>
      </c>
      <c r="AM171" s="198">
        <f t="shared" si="1302"/>
        <v>5316</v>
      </c>
      <c r="AN171" s="198">
        <f t="shared" si="1303"/>
        <v>12096</v>
      </c>
      <c r="AO171" s="198">
        <f t="shared" ref="AO171:AX180" si="1371">SUMIFS(AO$255:AO$1524,$B$255:$B$1524,$B171,$C$255:$C$1524,$C171,$D$255:$D$1524,$D171)</f>
        <v>7192</v>
      </c>
      <c r="AP171" s="198">
        <f t="shared" si="1371"/>
        <v>260</v>
      </c>
      <c r="AQ171" s="198">
        <f t="shared" si="1371"/>
        <v>1037</v>
      </c>
      <c r="AR171" s="198">
        <f t="shared" si="1371"/>
        <v>6263</v>
      </c>
      <c r="AS171" s="198">
        <f t="shared" si="1371"/>
        <v>209</v>
      </c>
      <c r="AT171" s="198">
        <f t="shared" si="1371"/>
        <v>5686</v>
      </c>
      <c r="AU171" s="198">
        <f t="shared" si="1371"/>
        <v>0</v>
      </c>
      <c r="AV171" s="198">
        <f t="shared" si="1371"/>
        <v>59788</v>
      </c>
      <c r="AW171" s="198">
        <f t="shared" si="1371"/>
        <v>6397</v>
      </c>
      <c r="AX171" s="198">
        <f t="shared" si="1371"/>
        <v>25027</v>
      </c>
      <c r="AY171" s="198">
        <f t="shared" ref="AY171:BK180" si="1372">SUMIFS(AY$255:AY$1524,$B$255:$B$1524,$B171,$C$255:$C$1524,$C171,$D$255:$D$1524,$D171)</f>
        <v>91212</v>
      </c>
      <c r="AZ171" s="198">
        <f t="shared" si="1372"/>
        <v>24965</v>
      </c>
      <c r="BA171" s="198">
        <f t="shared" si="1372"/>
        <v>19541</v>
      </c>
      <c r="BB171" s="198">
        <f t="shared" si="1372"/>
        <v>18864</v>
      </c>
      <c r="BC171" s="198">
        <f t="shared" si="1372"/>
        <v>14988</v>
      </c>
      <c r="BD171" s="198">
        <f t="shared" si="1372"/>
        <v>81973</v>
      </c>
      <c r="BE171" s="198">
        <f t="shared" si="1372"/>
        <v>62694</v>
      </c>
      <c r="BF171" s="198">
        <f t="shared" si="1372"/>
        <v>31953</v>
      </c>
      <c r="BG171" s="198">
        <f t="shared" si="1372"/>
        <v>22289</v>
      </c>
      <c r="BH171" s="198">
        <f t="shared" si="1372"/>
        <v>1602</v>
      </c>
      <c r="BI171" s="198">
        <f t="shared" si="1372"/>
        <v>1179</v>
      </c>
      <c r="BJ171" s="198">
        <f t="shared" si="1372"/>
        <v>0</v>
      </c>
      <c r="BK171" s="198">
        <f t="shared" si="1372"/>
        <v>0</v>
      </c>
      <c r="BL171" s="198" t="str">
        <f t="shared" si="1306"/>
        <v>-</v>
      </c>
      <c r="BM171" s="198" t="str">
        <f t="shared" si="1307"/>
        <v>-</v>
      </c>
      <c r="BN171" s="198">
        <f t="shared" si="1308"/>
        <v>0</v>
      </c>
      <c r="BO171" s="198">
        <f t="shared" si="1308"/>
        <v>0</v>
      </c>
      <c r="BP171" s="198" t="str">
        <f t="shared" si="1309"/>
        <v>-</v>
      </c>
      <c r="BQ171" s="198" t="str">
        <f t="shared" si="1310"/>
        <v>-</v>
      </c>
      <c r="BR171" s="198">
        <f t="shared" si="1311"/>
        <v>0</v>
      </c>
      <c r="BS171" s="198">
        <f t="shared" si="1311"/>
        <v>0</v>
      </c>
      <c r="BT171" s="198" t="str">
        <f t="shared" si="1312"/>
        <v>-</v>
      </c>
      <c r="BU171" s="198" t="str">
        <f t="shared" si="1313"/>
        <v>-</v>
      </c>
      <c r="BV171" s="198">
        <f t="shared" si="1314"/>
        <v>0</v>
      </c>
      <c r="BW171" s="198">
        <f t="shared" si="1314"/>
        <v>0</v>
      </c>
      <c r="BX171" s="198" t="str">
        <f t="shared" si="1315"/>
        <v>-</v>
      </c>
      <c r="BY171" s="198" t="str">
        <f t="shared" si="1316"/>
        <v>-</v>
      </c>
      <c r="BZ171" s="198">
        <f t="shared" si="1317"/>
        <v>0</v>
      </c>
      <c r="CA171" s="198">
        <f t="shared" si="1317"/>
        <v>0</v>
      </c>
      <c r="CB171" s="198" t="str">
        <f t="shared" si="1318"/>
        <v>-</v>
      </c>
      <c r="CC171" s="198" t="str">
        <f t="shared" si="1319"/>
        <v>-</v>
      </c>
      <c r="CD171" s="198">
        <f t="shared" si="1320"/>
        <v>0</v>
      </c>
      <c r="CE171" s="198">
        <f t="shared" si="1320"/>
        <v>0</v>
      </c>
      <c r="CF171" s="198" t="str">
        <f t="shared" si="1321"/>
        <v>-</v>
      </c>
      <c r="CG171" s="198" t="str">
        <f t="shared" si="1322"/>
        <v>-</v>
      </c>
      <c r="CH171" s="198">
        <f t="shared" si="1323"/>
        <v>0</v>
      </c>
      <c r="CI171" s="198">
        <f t="shared" si="1323"/>
        <v>0</v>
      </c>
      <c r="CJ171" s="198" t="str">
        <f t="shared" si="1324"/>
        <v>-</v>
      </c>
      <c r="CK171" s="198" t="str">
        <f t="shared" si="1325"/>
        <v>-</v>
      </c>
      <c r="CL171" s="198">
        <f t="shared" si="1326"/>
        <v>0</v>
      </c>
      <c r="CM171" s="198">
        <f t="shared" si="1326"/>
        <v>0</v>
      </c>
      <c r="CN171" s="198" t="str">
        <f t="shared" si="1327"/>
        <v>-</v>
      </c>
      <c r="CO171" s="198" t="str">
        <f t="shared" si="1328"/>
        <v>-</v>
      </c>
      <c r="CP171" s="198">
        <f t="shared" si="1329"/>
        <v>0</v>
      </c>
      <c r="CQ171" s="198">
        <f t="shared" si="1329"/>
        <v>0</v>
      </c>
      <c r="CR171" s="198" t="str">
        <f t="shared" si="1330"/>
        <v>-</v>
      </c>
      <c r="CS171" s="198" t="str">
        <f t="shared" si="1331"/>
        <v>-</v>
      </c>
      <c r="CT171" s="198">
        <f t="shared" si="1332"/>
        <v>0</v>
      </c>
      <c r="CU171" s="198">
        <f t="shared" si="1332"/>
        <v>0</v>
      </c>
      <c r="CV171" s="198" t="str">
        <f t="shared" si="1333"/>
        <v>-</v>
      </c>
      <c r="CW171" s="198" t="str">
        <f t="shared" si="1334"/>
        <v>-</v>
      </c>
      <c r="CX171" s="198">
        <f t="shared" si="1335"/>
        <v>0</v>
      </c>
      <c r="CY171" s="198">
        <f t="shared" si="1335"/>
        <v>0</v>
      </c>
      <c r="CZ171" s="198" t="str">
        <f t="shared" si="1336"/>
        <v>-</v>
      </c>
      <c r="DA171" s="198" t="str">
        <f t="shared" si="1337"/>
        <v>-</v>
      </c>
      <c r="DB171" s="198">
        <f t="shared" si="1338"/>
        <v>4678</v>
      </c>
      <c r="DC171" s="198">
        <f t="shared" si="1338"/>
        <v>362204</v>
      </c>
      <c r="DD171" s="198">
        <f t="shared" si="1339"/>
        <v>77</v>
      </c>
      <c r="DE171" s="198">
        <f t="shared" si="1340"/>
        <v>163</v>
      </c>
      <c r="DF171" s="198">
        <f t="shared" si="1341"/>
        <v>0</v>
      </c>
      <c r="DG171" s="198">
        <f t="shared" si="1341"/>
        <v>0</v>
      </c>
      <c r="DH171" s="198" t="str">
        <f t="shared" si="1342"/>
        <v>-</v>
      </c>
      <c r="DI171" s="198" t="str">
        <f t="shared" si="1343"/>
        <v>-</v>
      </c>
      <c r="DJ171" s="198">
        <f t="shared" ref="DJ171:DP180" si="1373">SUMIFS(DJ$255:DJ$1524,$B$255:$B$1524,$B171,$C$255:$C$1524,$C171,$D$255:$D$1524,$D171)</f>
        <v>0</v>
      </c>
      <c r="DK171" s="198">
        <f t="shared" si="1373"/>
        <v>0</v>
      </c>
      <c r="DL171" s="198">
        <f t="shared" si="1373"/>
        <v>734</v>
      </c>
      <c r="DM171" s="198">
        <f t="shared" si="1373"/>
        <v>1144</v>
      </c>
      <c r="DN171" s="198">
        <f t="shared" si="1373"/>
        <v>40</v>
      </c>
      <c r="DO171" s="198">
        <f t="shared" si="1373"/>
        <v>1216</v>
      </c>
      <c r="DP171" s="198">
        <f t="shared" si="1373"/>
        <v>4735485</v>
      </c>
      <c r="DQ171" s="198">
        <f t="shared" si="1345"/>
        <v>6452</v>
      </c>
      <c r="DR171" s="198">
        <f t="shared" si="1346"/>
        <v>14155</v>
      </c>
      <c r="DS171" s="198">
        <f t="shared" si="1347"/>
        <v>8562310</v>
      </c>
      <c r="DT171" s="198">
        <f t="shared" si="1348"/>
        <v>7485</v>
      </c>
      <c r="DU171" s="198">
        <f t="shared" si="1349"/>
        <v>15391</v>
      </c>
      <c r="DV171" s="198">
        <f t="shared" si="1350"/>
        <v>313769</v>
      </c>
      <c r="DW171" s="198">
        <f t="shared" si="1351"/>
        <v>7844</v>
      </c>
      <c r="DX171" s="198">
        <f t="shared" si="1352"/>
        <v>13788</v>
      </c>
      <c r="DY171" s="198">
        <f t="shared" si="1353"/>
        <v>10637817</v>
      </c>
      <c r="DZ171" s="198">
        <f t="shared" si="1354"/>
        <v>8748</v>
      </c>
      <c r="EA171" s="198">
        <f t="shared" si="1355"/>
        <v>16049</v>
      </c>
      <c r="EB171" s="202"/>
      <c r="EC171" s="198">
        <f t="shared" si="1356"/>
        <v>6</v>
      </c>
      <c r="ED171" s="199">
        <f t="shared" si="1362"/>
        <v>2018</v>
      </c>
      <c r="EE171" s="200">
        <f t="shared" si="1363"/>
        <v>43252</v>
      </c>
      <c r="EF171" s="196">
        <f t="shared" si="1364"/>
        <v>30</v>
      </c>
      <c r="EG171" s="195"/>
      <c r="EH171" s="198">
        <f t="shared" ref="EH171:EQ180" si="1374">SUMIFS(EH$255:EH$1524,$B$255:$B$1524,$B171,$C$255:$C$1524,$C171,$D$255:$D$1524,$D171)</f>
        <v>0</v>
      </c>
      <c r="EI171" s="198">
        <f t="shared" si="1374"/>
        <v>0</v>
      </c>
      <c r="EJ171" s="198">
        <f t="shared" si="1374"/>
        <v>13005188</v>
      </c>
      <c r="EK171" s="198">
        <f t="shared" si="1374"/>
        <v>26541200</v>
      </c>
      <c r="EL171" s="198">
        <f t="shared" si="1374"/>
        <v>6818055</v>
      </c>
      <c r="EM171" s="198">
        <f t="shared" si="1374"/>
        <v>9242888</v>
      </c>
      <c r="EN171" s="198">
        <f t="shared" si="1374"/>
        <v>133325649</v>
      </c>
      <c r="EO171" s="198">
        <f t="shared" si="1374"/>
        <v>156407454</v>
      </c>
      <c r="EP171" s="198">
        <f t="shared" si="1374"/>
        <v>13378176</v>
      </c>
      <c r="EQ171" s="198">
        <f t="shared" si="1374"/>
        <v>0</v>
      </c>
      <c r="ER171" s="198">
        <f t="shared" ref="ER171:FA180" si="1375">SUMIFS(ER$255:ER$1524,$B$255:$B$1524,$B171,$C$255:$C$1524,$C171,$D$255:$D$1524,$D171)</f>
        <v>0</v>
      </c>
      <c r="ES171" s="198">
        <f t="shared" si="1375"/>
        <v>0</v>
      </c>
      <c r="ET171" s="198">
        <f t="shared" si="1375"/>
        <v>0</v>
      </c>
      <c r="EU171" s="198">
        <f t="shared" si="1375"/>
        <v>0</v>
      </c>
      <c r="EV171" s="198">
        <f t="shared" si="1375"/>
        <v>0</v>
      </c>
      <c r="EW171" s="198">
        <f t="shared" si="1375"/>
        <v>0</v>
      </c>
      <c r="EX171" s="198">
        <f t="shared" si="1375"/>
        <v>0</v>
      </c>
      <c r="EY171" s="198">
        <f t="shared" si="1375"/>
        <v>0</v>
      </c>
      <c r="EZ171" s="198">
        <f t="shared" si="1375"/>
        <v>0</v>
      </c>
      <c r="FA171" s="198">
        <f t="shared" si="1375"/>
        <v>0</v>
      </c>
      <c r="FB171" s="198">
        <f t="shared" ref="FB171:FG180" si="1376">SUMIFS(FB$255:FB$1524,$B$255:$B$1524,$B171,$C$255:$C$1524,$C171,$D$255:$D$1524,$D171)</f>
        <v>0</v>
      </c>
      <c r="FC171" s="198">
        <f t="shared" si="1376"/>
        <v>762514</v>
      </c>
      <c r="FD171" s="198">
        <f t="shared" si="1376"/>
        <v>10389770</v>
      </c>
      <c r="FE171" s="198">
        <f t="shared" si="1376"/>
        <v>17607304</v>
      </c>
      <c r="FF171" s="198">
        <f t="shared" si="1376"/>
        <v>551520</v>
      </c>
      <c r="FG171" s="198">
        <f t="shared" si="1376"/>
        <v>19515584</v>
      </c>
      <c r="FH171" s="191"/>
      <c r="FI171" s="344"/>
      <c r="FJ171" s="344"/>
      <c r="FK171" s="344"/>
      <c r="FL171" s="344"/>
      <c r="FM171" s="344"/>
    </row>
    <row r="172" spans="1:169" s="257" customFormat="1" x14ac:dyDescent="0.2">
      <c r="A172" s="263" t="str">
        <f t="shared" si="1369"/>
        <v>2018-19JULYY56</v>
      </c>
      <c r="B172" s="257" t="str">
        <f t="shared" si="1361"/>
        <v>2018-19</v>
      </c>
      <c r="C172" s="257" t="s">
        <v>825</v>
      </c>
      <c r="D172" s="264" t="str">
        <f t="shared" si="1365"/>
        <v>Y56</v>
      </c>
      <c r="E172" s="264" t="str">
        <f t="shared" si="1365"/>
        <v>London</v>
      </c>
      <c r="F172" s="264" t="str">
        <f t="shared" si="1367"/>
        <v>Y56</v>
      </c>
      <c r="H172" s="198">
        <f t="shared" si="1283"/>
        <v>173753</v>
      </c>
      <c r="I172" s="198">
        <f t="shared" si="1283"/>
        <v>143478</v>
      </c>
      <c r="J172" s="198">
        <f t="shared" si="1283"/>
        <v>2567579</v>
      </c>
      <c r="K172" s="198">
        <f t="shared" si="1284"/>
        <v>18</v>
      </c>
      <c r="L172" s="198">
        <f t="shared" si="1285"/>
        <v>0</v>
      </c>
      <c r="M172" s="198">
        <f t="shared" si="1286"/>
        <v>0</v>
      </c>
      <c r="N172" s="198">
        <f t="shared" si="1287"/>
        <v>120</v>
      </c>
      <c r="O172" s="198">
        <f t="shared" si="1288"/>
        <v>218</v>
      </c>
      <c r="P172" s="198" t="s">
        <v>717</v>
      </c>
      <c r="Q172" s="198">
        <f t="shared" si="1370"/>
        <v>0</v>
      </c>
      <c r="R172" s="198">
        <f t="shared" si="1370"/>
        <v>0</v>
      </c>
      <c r="S172" s="198">
        <f t="shared" si="1370"/>
        <v>0</v>
      </c>
      <c r="T172" s="198">
        <f t="shared" si="1370"/>
        <v>104795</v>
      </c>
      <c r="U172" s="198">
        <f t="shared" si="1370"/>
        <v>10721</v>
      </c>
      <c r="V172" s="198">
        <f t="shared" si="1370"/>
        <v>7912</v>
      </c>
      <c r="W172" s="198">
        <f t="shared" si="1370"/>
        <v>58926</v>
      </c>
      <c r="X172" s="198">
        <f t="shared" si="1370"/>
        <v>20198</v>
      </c>
      <c r="Y172" s="198">
        <f t="shared" si="1370"/>
        <v>1090</v>
      </c>
      <c r="Z172" s="198">
        <f t="shared" si="1370"/>
        <v>4334725</v>
      </c>
      <c r="AA172" s="198">
        <f t="shared" si="1290"/>
        <v>404</v>
      </c>
      <c r="AB172" s="198">
        <f t="shared" si="1291"/>
        <v>674</v>
      </c>
      <c r="AC172" s="198">
        <f t="shared" si="1292"/>
        <v>5769727</v>
      </c>
      <c r="AD172" s="198">
        <f t="shared" si="1293"/>
        <v>729</v>
      </c>
      <c r="AE172" s="198">
        <f t="shared" si="1294"/>
        <v>1266</v>
      </c>
      <c r="AF172" s="198">
        <f t="shared" si="1295"/>
        <v>73456954</v>
      </c>
      <c r="AG172" s="198">
        <f t="shared" si="1296"/>
        <v>1247</v>
      </c>
      <c r="AH172" s="198">
        <f t="shared" si="1297"/>
        <v>2599</v>
      </c>
      <c r="AI172" s="198">
        <f t="shared" si="1298"/>
        <v>70902292</v>
      </c>
      <c r="AJ172" s="198">
        <f t="shared" si="1299"/>
        <v>3510</v>
      </c>
      <c r="AK172" s="198">
        <f t="shared" si="1300"/>
        <v>8574</v>
      </c>
      <c r="AL172" s="198">
        <f t="shared" si="1301"/>
        <v>6824365</v>
      </c>
      <c r="AM172" s="198">
        <f t="shared" si="1302"/>
        <v>6261</v>
      </c>
      <c r="AN172" s="198">
        <f t="shared" si="1303"/>
        <v>14724</v>
      </c>
      <c r="AO172" s="198">
        <f t="shared" si="1371"/>
        <v>8022</v>
      </c>
      <c r="AP172" s="198">
        <f t="shared" si="1371"/>
        <v>315</v>
      </c>
      <c r="AQ172" s="198">
        <f t="shared" si="1371"/>
        <v>1266</v>
      </c>
      <c r="AR172" s="198">
        <f t="shared" si="1371"/>
        <v>6685</v>
      </c>
      <c r="AS172" s="198">
        <f t="shared" si="1371"/>
        <v>238</v>
      </c>
      <c r="AT172" s="198">
        <f t="shared" si="1371"/>
        <v>6203</v>
      </c>
      <c r="AU172" s="198">
        <f t="shared" si="1371"/>
        <v>0</v>
      </c>
      <c r="AV172" s="198">
        <f t="shared" si="1371"/>
        <v>62977</v>
      </c>
      <c r="AW172" s="198">
        <f t="shared" si="1371"/>
        <v>6542</v>
      </c>
      <c r="AX172" s="198">
        <f t="shared" si="1371"/>
        <v>27254</v>
      </c>
      <c r="AY172" s="198">
        <f t="shared" si="1372"/>
        <v>96773</v>
      </c>
      <c r="AZ172" s="198">
        <f t="shared" si="1372"/>
        <v>27579</v>
      </c>
      <c r="BA172" s="198">
        <f t="shared" si="1372"/>
        <v>21369</v>
      </c>
      <c r="BB172" s="198">
        <f t="shared" si="1372"/>
        <v>20249</v>
      </c>
      <c r="BC172" s="198">
        <f t="shared" si="1372"/>
        <v>16005</v>
      </c>
      <c r="BD172" s="198">
        <f t="shared" si="1372"/>
        <v>87501</v>
      </c>
      <c r="BE172" s="198">
        <f t="shared" si="1372"/>
        <v>66756</v>
      </c>
      <c r="BF172" s="198">
        <f t="shared" si="1372"/>
        <v>32333</v>
      </c>
      <c r="BG172" s="198">
        <f t="shared" si="1372"/>
        <v>22810</v>
      </c>
      <c r="BH172" s="198">
        <f t="shared" si="1372"/>
        <v>1557</v>
      </c>
      <c r="BI172" s="198">
        <f t="shared" si="1372"/>
        <v>1156</v>
      </c>
      <c r="BJ172" s="198">
        <f t="shared" si="1372"/>
        <v>0</v>
      </c>
      <c r="BK172" s="198">
        <f t="shared" si="1372"/>
        <v>0</v>
      </c>
      <c r="BL172" s="198" t="str">
        <f t="shared" si="1306"/>
        <v>-</v>
      </c>
      <c r="BM172" s="198" t="str">
        <f t="shared" si="1307"/>
        <v>-</v>
      </c>
      <c r="BN172" s="198">
        <f t="shared" si="1308"/>
        <v>0</v>
      </c>
      <c r="BO172" s="198">
        <f t="shared" si="1308"/>
        <v>0</v>
      </c>
      <c r="BP172" s="198" t="str">
        <f t="shared" si="1309"/>
        <v>-</v>
      </c>
      <c r="BQ172" s="198" t="str">
        <f t="shared" si="1310"/>
        <v>-</v>
      </c>
      <c r="BR172" s="198">
        <f t="shared" si="1311"/>
        <v>0</v>
      </c>
      <c r="BS172" s="198">
        <f t="shared" si="1311"/>
        <v>0</v>
      </c>
      <c r="BT172" s="198" t="str">
        <f t="shared" si="1312"/>
        <v>-</v>
      </c>
      <c r="BU172" s="198" t="str">
        <f t="shared" si="1313"/>
        <v>-</v>
      </c>
      <c r="BV172" s="198">
        <f t="shared" si="1314"/>
        <v>0</v>
      </c>
      <c r="BW172" s="198">
        <f t="shared" si="1314"/>
        <v>0</v>
      </c>
      <c r="BX172" s="198" t="str">
        <f t="shared" si="1315"/>
        <v>-</v>
      </c>
      <c r="BY172" s="198" t="str">
        <f t="shared" si="1316"/>
        <v>-</v>
      </c>
      <c r="BZ172" s="198">
        <f t="shared" si="1317"/>
        <v>0</v>
      </c>
      <c r="CA172" s="198">
        <f t="shared" si="1317"/>
        <v>0</v>
      </c>
      <c r="CB172" s="198" t="str">
        <f t="shared" si="1318"/>
        <v>-</v>
      </c>
      <c r="CC172" s="198" t="str">
        <f t="shared" si="1319"/>
        <v>-</v>
      </c>
      <c r="CD172" s="198">
        <f t="shared" si="1320"/>
        <v>0</v>
      </c>
      <c r="CE172" s="198">
        <f t="shared" si="1320"/>
        <v>0</v>
      </c>
      <c r="CF172" s="198" t="str">
        <f t="shared" si="1321"/>
        <v>-</v>
      </c>
      <c r="CG172" s="198" t="str">
        <f t="shared" si="1322"/>
        <v>-</v>
      </c>
      <c r="CH172" s="198">
        <f t="shared" si="1323"/>
        <v>0</v>
      </c>
      <c r="CI172" s="198">
        <f t="shared" si="1323"/>
        <v>0</v>
      </c>
      <c r="CJ172" s="198" t="str">
        <f t="shared" si="1324"/>
        <v>-</v>
      </c>
      <c r="CK172" s="198" t="str">
        <f t="shared" si="1325"/>
        <v>-</v>
      </c>
      <c r="CL172" s="198">
        <f t="shared" si="1326"/>
        <v>0</v>
      </c>
      <c r="CM172" s="198">
        <f t="shared" si="1326"/>
        <v>0</v>
      </c>
      <c r="CN172" s="198" t="str">
        <f t="shared" si="1327"/>
        <v>-</v>
      </c>
      <c r="CO172" s="198" t="str">
        <f t="shared" si="1328"/>
        <v>-</v>
      </c>
      <c r="CP172" s="198">
        <f t="shared" si="1329"/>
        <v>0</v>
      </c>
      <c r="CQ172" s="198">
        <f t="shared" si="1329"/>
        <v>0</v>
      </c>
      <c r="CR172" s="198" t="str">
        <f t="shared" si="1330"/>
        <v>-</v>
      </c>
      <c r="CS172" s="198" t="str">
        <f t="shared" si="1331"/>
        <v>-</v>
      </c>
      <c r="CT172" s="198">
        <f t="shared" si="1332"/>
        <v>0</v>
      </c>
      <c r="CU172" s="198">
        <f t="shared" si="1332"/>
        <v>0</v>
      </c>
      <c r="CV172" s="198" t="str">
        <f t="shared" si="1333"/>
        <v>-</v>
      </c>
      <c r="CW172" s="198" t="str">
        <f t="shared" si="1334"/>
        <v>-</v>
      </c>
      <c r="CX172" s="198">
        <f t="shared" si="1335"/>
        <v>0</v>
      </c>
      <c r="CY172" s="198">
        <f t="shared" si="1335"/>
        <v>0</v>
      </c>
      <c r="CZ172" s="198" t="str">
        <f t="shared" si="1336"/>
        <v>-</v>
      </c>
      <c r="DA172" s="198" t="str">
        <f t="shared" si="1337"/>
        <v>-</v>
      </c>
      <c r="DB172" s="198">
        <f t="shared" si="1338"/>
        <v>5271</v>
      </c>
      <c r="DC172" s="198">
        <f t="shared" si="1338"/>
        <v>421010</v>
      </c>
      <c r="DD172" s="198">
        <f t="shared" si="1339"/>
        <v>80</v>
      </c>
      <c r="DE172" s="198">
        <f t="shared" si="1340"/>
        <v>179</v>
      </c>
      <c r="DF172" s="198">
        <f t="shared" si="1341"/>
        <v>0</v>
      </c>
      <c r="DG172" s="198">
        <f t="shared" si="1341"/>
        <v>0</v>
      </c>
      <c r="DH172" s="198" t="str">
        <f t="shared" si="1342"/>
        <v>-</v>
      </c>
      <c r="DI172" s="198" t="str">
        <f t="shared" si="1343"/>
        <v>-</v>
      </c>
      <c r="DJ172" s="198">
        <f t="shared" si="1373"/>
        <v>0</v>
      </c>
      <c r="DK172" s="198">
        <f t="shared" si="1373"/>
        <v>0</v>
      </c>
      <c r="DL172" s="198">
        <f t="shared" si="1373"/>
        <v>805</v>
      </c>
      <c r="DM172" s="198">
        <f t="shared" si="1373"/>
        <v>1283</v>
      </c>
      <c r="DN172" s="198">
        <f t="shared" si="1373"/>
        <v>38</v>
      </c>
      <c r="DO172" s="198">
        <f t="shared" si="1373"/>
        <v>1348</v>
      </c>
      <c r="DP172" s="198">
        <f t="shared" si="1373"/>
        <v>4976951</v>
      </c>
      <c r="DQ172" s="198">
        <f t="shared" si="1345"/>
        <v>6183</v>
      </c>
      <c r="DR172" s="198">
        <f t="shared" si="1346"/>
        <v>12535</v>
      </c>
      <c r="DS172" s="198">
        <f t="shared" si="1347"/>
        <v>9908688</v>
      </c>
      <c r="DT172" s="198">
        <f t="shared" si="1348"/>
        <v>7723</v>
      </c>
      <c r="DU172" s="198">
        <f t="shared" si="1349"/>
        <v>14523</v>
      </c>
      <c r="DV172" s="198">
        <f t="shared" si="1350"/>
        <v>272303</v>
      </c>
      <c r="DW172" s="198">
        <f t="shared" si="1351"/>
        <v>7166</v>
      </c>
      <c r="DX172" s="198">
        <f t="shared" si="1352"/>
        <v>13746</v>
      </c>
      <c r="DY172" s="198">
        <f t="shared" si="1353"/>
        <v>12799241</v>
      </c>
      <c r="DZ172" s="198">
        <f t="shared" si="1354"/>
        <v>9495</v>
      </c>
      <c r="EA172" s="198">
        <f t="shared" si="1355"/>
        <v>16712</v>
      </c>
      <c r="EB172" s="202"/>
      <c r="EC172" s="198">
        <f t="shared" si="1356"/>
        <v>7</v>
      </c>
      <c r="ED172" s="199">
        <f t="shared" ref="ED172" si="1377">LEFT($B172,4)+IF(EC172&lt;4,1,0)</f>
        <v>2018</v>
      </c>
      <c r="EE172" s="200">
        <f t="shared" ref="EE172" si="1378">DATE(LEFT($B172,4)+IF(EC172&lt;4,1,0),EC172,1)</f>
        <v>43282</v>
      </c>
      <c r="EF172" s="196">
        <f t="shared" si="1364"/>
        <v>31</v>
      </c>
      <c r="EG172" s="195"/>
      <c r="EH172" s="198">
        <f t="shared" si="1374"/>
        <v>0</v>
      </c>
      <c r="EI172" s="198">
        <f t="shared" si="1374"/>
        <v>0</v>
      </c>
      <c r="EJ172" s="198">
        <f t="shared" si="1374"/>
        <v>17217360</v>
      </c>
      <c r="EK172" s="198">
        <f t="shared" si="1374"/>
        <v>31278204</v>
      </c>
      <c r="EL172" s="198">
        <f t="shared" si="1374"/>
        <v>7225954</v>
      </c>
      <c r="EM172" s="198">
        <f t="shared" si="1374"/>
        <v>10016592</v>
      </c>
      <c r="EN172" s="198">
        <f t="shared" si="1374"/>
        <v>153148674</v>
      </c>
      <c r="EO172" s="198">
        <f t="shared" si="1374"/>
        <v>173177652</v>
      </c>
      <c r="EP172" s="198">
        <f t="shared" si="1374"/>
        <v>16049160</v>
      </c>
      <c r="EQ172" s="198">
        <f t="shared" si="1374"/>
        <v>0</v>
      </c>
      <c r="ER172" s="198">
        <f t="shared" si="1375"/>
        <v>0</v>
      </c>
      <c r="ES172" s="198">
        <f t="shared" si="1375"/>
        <v>0</v>
      </c>
      <c r="ET172" s="198">
        <f t="shared" si="1375"/>
        <v>0</v>
      </c>
      <c r="EU172" s="198">
        <f t="shared" si="1375"/>
        <v>0</v>
      </c>
      <c r="EV172" s="198">
        <f t="shared" si="1375"/>
        <v>0</v>
      </c>
      <c r="EW172" s="198">
        <f t="shared" si="1375"/>
        <v>0</v>
      </c>
      <c r="EX172" s="198">
        <f t="shared" si="1375"/>
        <v>0</v>
      </c>
      <c r="EY172" s="198">
        <f t="shared" si="1375"/>
        <v>0</v>
      </c>
      <c r="EZ172" s="198">
        <f t="shared" si="1375"/>
        <v>0</v>
      </c>
      <c r="FA172" s="198">
        <f t="shared" si="1375"/>
        <v>0</v>
      </c>
      <c r="FB172" s="198">
        <f t="shared" si="1376"/>
        <v>0</v>
      </c>
      <c r="FC172" s="198">
        <f t="shared" si="1376"/>
        <v>943509</v>
      </c>
      <c r="FD172" s="198">
        <f t="shared" si="1376"/>
        <v>10090675</v>
      </c>
      <c r="FE172" s="198">
        <f t="shared" si="1376"/>
        <v>18633009</v>
      </c>
      <c r="FF172" s="198">
        <f t="shared" si="1376"/>
        <v>522348</v>
      </c>
      <c r="FG172" s="198">
        <f t="shared" si="1376"/>
        <v>22527776</v>
      </c>
      <c r="FH172" s="191"/>
      <c r="FI172" s="344"/>
      <c r="FJ172" s="344"/>
      <c r="FK172" s="344"/>
      <c r="FL172" s="344"/>
      <c r="FM172" s="344"/>
    </row>
    <row r="173" spans="1:169" s="257" customFormat="1" x14ac:dyDescent="0.2">
      <c r="A173" s="263" t="str">
        <f t="shared" ref="A173" si="1379">B173&amp;C173&amp;D173</f>
        <v>2018-19AUGUSTY56</v>
      </c>
      <c r="B173" s="257" t="str">
        <f t="shared" si="1361"/>
        <v>2018-19</v>
      </c>
      <c r="C173" s="257" t="s">
        <v>649</v>
      </c>
      <c r="D173" s="264" t="str">
        <f t="shared" si="1365"/>
        <v>Y56</v>
      </c>
      <c r="E173" s="264" t="str">
        <f t="shared" si="1365"/>
        <v>London</v>
      </c>
      <c r="F173" s="264" t="str">
        <f t="shared" si="1367"/>
        <v>Y56</v>
      </c>
      <c r="H173" s="198">
        <f t="shared" si="1283"/>
        <v>152374</v>
      </c>
      <c r="I173" s="198">
        <f t="shared" si="1283"/>
        <v>124901</v>
      </c>
      <c r="J173" s="198">
        <f t="shared" si="1283"/>
        <v>714999</v>
      </c>
      <c r="K173" s="198">
        <f t="shared" si="1284"/>
        <v>6</v>
      </c>
      <c r="L173" s="198">
        <f t="shared" si="1285"/>
        <v>0</v>
      </c>
      <c r="M173" s="198">
        <f t="shared" si="1286"/>
        <v>0</v>
      </c>
      <c r="N173" s="198">
        <f t="shared" si="1287"/>
        <v>44</v>
      </c>
      <c r="O173" s="198">
        <f t="shared" si="1288"/>
        <v>113</v>
      </c>
      <c r="P173" s="198" t="s">
        <v>717</v>
      </c>
      <c r="Q173" s="198">
        <f t="shared" si="1370"/>
        <v>0</v>
      </c>
      <c r="R173" s="198">
        <f t="shared" si="1370"/>
        <v>0</v>
      </c>
      <c r="S173" s="198">
        <f t="shared" si="1370"/>
        <v>0</v>
      </c>
      <c r="T173" s="198">
        <f t="shared" si="1370"/>
        <v>99366</v>
      </c>
      <c r="U173" s="198">
        <f t="shared" si="1370"/>
        <v>9819</v>
      </c>
      <c r="V173" s="198">
        <f t="shared" si="1370"/>
        <v>7252</v>
      </c>
      <c r="W173" s="198">
        <f t="shared" si="1370"/>
        <v>55207</v>
      </c>
      <c r="X173" s="198">
        <f t="shared" si="1370"/>
        <v>20962</v>
      </c>
      <c r="Y173" s="198">
        <f t="shared" si="1370"/>
        <v>1069</v>
      </c>
      <c r="Z173" s="198">
        <f t="shared" si="1370"/>
        <v>3566430</v>
      </c>
      <c r="AA173" s="198">
        <f t="shared" si="1290"/>
        <v>363</v>
      </c>
      <c r="AB173" s="198">
        <f t="shared" si="1291"/>
        <v>604</v>
      </c>
      <c r="AC173" s="198">
        <f t="shared" si="1292"/>
        <v>4610664</v>
      </c>
      <c r="AD173" s="198">
        <f t="shared" si="1293"/>
        <v>636</v>
      </c>
      <c r="AE173" s="198">
        <f t="shared" si="1294"/>
        <v>1091</v>
      </c>
      <c r="AF173" s="198">
        <f t="shared" si="1295"/>
        <v>55678423</v>
      </c>
      <c r="AG173" s="198">
        <f t="shared" si="1296"/>
        <v>1009</v>
      </c>
      <c r="AH173" s="198">
        <f t="shared" si="1297"/>
        <v>2014</v>
      </c>
      <c r="AI173" s="198">
        <f t="shared" si="1298"/>
        <v>55798479</v>
      </c>
      <c r="AJ173" s="198">
        <f t="shared" si="1299"/>
        <v>2662</v>
      </c>
      <c r="AK173" s="198">
        <f t="shared" si="1300"/>
        <v>6262</v>
      </c>
      <c r="AL173" s="198">
        <f t="shared" si="1301"/>
        <v>4526841</v>
      </c>
      <c r="AM173" s="198">
        <f t="shared" si="1302"/>
        <v>4235</v>
      </c>
      <c r="AN173" s="198">
        <f t="shared" si="1303"/>
        <v>9926</v>
      </c>
      <c r="AO173" s="198">
        <f t="shared" si="1371"/>
        <v>6633</v>
      </c>
      <c r="AP173" s="198">
        <f t="shared" si="1371"/>
        <v>208</v>
      </c>
      <c r="AQ173" s="198">
        <f t="shared" si="1371"/>
        <v>788</v>
      </c>
      <c r="AR173" s="198">
        <f t="shared" si="1371"/>
        <v>6468</v>
      </c>
      <c r="AS173" s="198">
        <f t="shared" si="1371"/>
        <v>193</v>
      </c>
      <c r="AT173" s="198">
        <f t="shared" si="1371"/>
        <v>5444</v>
      </c>
      <c r="AU173" s="198">
        <f t="shared" si="1371"/>
        <v>0</v>
      </c>
      <c r="AV173" s="198">
        <f t="shared" si="1371"/>
        <v>60651</v>
      </c>
      <c r="AW173" s="198">
        <f t="shared" si="1371"/>
        <v>6634</v>
      </c>
      <c r="AX173" s="198">
        <f t="shared" si="1371"/>
        <v>25448</v>
      </c>
      <c r="AY173" s="198">
        <f t="shared" si="1372"/>
        <v>92733</v>
      </c>
      <c r="AZ173" s="198">
        <f t="shared" si="1372"/>
        <v>25702</v>
      </c>
      <c r="BA173" s="198">
        <f t="shared" si="1372"/>
        <v>19930</v>
      </c>
      <c r="BB173" s="198">
        <f t="shared" si="1372"/>
        <v>18820</v>
      </c>
      <c r="BC173" s="198">
        <f t="shared" si="1372"/>
        <v>14851</v>
      </c>
      <c r="BD173" s="198">
        <f t="shared" si="1372"/>
        <v>79797</v>
      </c>
      <c r="BE173" s="198">
        <f t="shared" si="1372"/>
        <v>62041</v>
      </c>
      <c r="BF173" s="198">
        <f t="shared" si="1372"/>
        <v>32724</v>
      </c>
      <c r="BG173" s="198">
        <f t="shared" si="1372"/>
        <v>23413</v>
      </c>
      <c r="BH173" s="198">
        <f t="shared" si="1372"/>
        <v>1498</v>
      </c>
      <c r="BI173" s="198">
        <f t="shared" si="1372"/>
        <v>1134</v>
      </c>
      <c r="BJ173" s="198">
        <f t="shared" si="1372"/>
        <v>0</v>
      </c>
      <c r="BK173" s="198">
        <f t="shared" si="1372"/>
        <v>0</v>
      </c>
      <c r="BL173" s="198" t="str">
        <f t="shared" si="1306"/>
        <v>-</v>
      </c>
      <c r="BM173" s="198" t="str">
        <f t="shared" si="1307"/>
        <v>-</v>
      </c>
      <c r="BN173" s="198">
        <f t="shared" si="1308"/>
        <v>0</v>
      </c>
      <c r="BO173" s="198">
        <f t="shared" si="1308"/>
        <v>0</v>
      </c>
      <c r="BP173" s="198" t="str">
        <f t="shared" si="1309"/>
        <v>-</v>
      </c>
      <c r="BQ173" s="198" t="str">
        <f t="shared" si="1310"/>
        <v>-</v>
      </c>
      <c r="BR173" s="198">
        <f t="shared" si="1311"/>
        <v>0</v>
      </c>
      <c r="BS173" s="198">
        <f t="shared" si="1311"/>
        <v>0</v>
      </c>
      <c r="BT173" s="198" t="str">
        <f t="shared" si="1312"/>
        <v>-</v>
      </c>
      <c r="BU173" s="198" t="str">
        <f t="shared" si="1313"/>
        <v>-</v>
      </c>
      <c r="BV173" s="198">
        <f t="shared" si="1314"/>
        <v>0</v>
      </c>
      <c r="BW173" s="198">
        <f t="shared" si="1314"/>
        <v>0</v>
      </c>
      <c r="BX173" s="198" t="str">
        <f t="shared" si="1315"/>
        <v>-</v>
      </c>
      <c r="BY173" s="198" t="str">
        <f t="shared" si="1316"/>
        <v>-</v>
      </c>
      <c r="BZ173" s="198">
        <f t="shared" si="1317"/>
        <v>0</v>
      </c>
      <c r="CA173" s="198">
        <f t="shared" si="1317"/>
        <v>0</v>
      </c>
      <c r="CB173" s="198" t="str">
        <f t="shared" si="1318"/>
        <v>-</v>
      </c>
      <c r="CC173" s="198" t="str">
        <f t="shared" si="1319"/>
        <v>-</v>
      </c>
      <c r="CD173" s="198">
        <f t="shared" si="1320"/>
        <v>0</v>
      </c>
      <c r="CE173" s="198">
        <f t="shared" si="1320"/>
        <v>0</v>
      </c>
      <c r="CF173" s="198" t="str">
        <f t="shared" si="1321"/>
        <v>-</v>
      </c>
      <c r="CG173" s="198" t="str">
        <f t="shared" si="1322"/>
        <v>-</v>
      </c>
      <c r="CH173" s="198">
        <f t="shared" si="1323"/>
        <v>0</v>
      </c>
      <c r="CI173" s="198">
        <f t="shared" si="1323"/>
        <v>0</v>
      </c>
      <c r="CJ173" s="198" t="str">
        <f t="shared" si="1324"/>
        <v>-</v>
      </c>
      <c r="CK173" s="198" t="str">
        <f t="shared" si="1325"/>
        <v>-</v>
      </c>
      <c r="CL173" s="198">
        <f t="shared" si="1326"/>
        <v>0</v>
      </c>
      <c r="CM173" s="198">
        <f t="shared" si="1326"/>
        <v>0</v>
      </c>
      <c r="CN173" s="198" t="str">
        <f t="shared" si="1327"/>
        <v>-</v>
      </c>
      <c r="CO173" s="198" t="str">
        <f t="shared" si="1328"/>
        <v>-</v>
      </c>
      <c r="CP173" s="198">
        <f t="shared" si="1329"/>
        <v>0</v>
      </c>
      <c r="CQ173" s="198">
        <f t="shared" si="1329"/>
        <v>0</v>
      </c>
      <c r="CR173" s="198" t="str">
        <f t="shared" si="1330"/>
        <v>-</v>
      </c>
      <c r="CS173" s="198" t="str">
        <f t="shared" si="1331"/>
        <v>-</v>
      </c>
      <c r="CT173" s="198">
        <f t="shared" si="1332"/>
        <v>0</v>
      </c>
      <c r="CU173" s="198">
        <f t="shared" si="1332"/>
        <v>0</v>
      </c>
      <c r="CV173" s="198" t="str">
        <f t="shared" si="1333"/>
        <v>-</v>
      </c>
      <c r="CW173" s="198" t="str">
        <f t="shared" si="1334"/>
        <v>-</v>
      </c>
      <c r="CX173" s="198">
        <f t="shared" si="1335"/>
        <v>0</v>
      </c>
      <c r="CY173" s="198">
        <f t="shared" si="1335"/>
        <v>0</v>
      </c>
      <c r="CZ173" s="198" t="str">
        <f t="shared" si="1336"/>
        <v>-</v>
      </c>
      <c r="DA173" s="198" t="str">
        <f t="shared" si="1337"/>
        <v>-</v>
      </c>
      <c r="DB173" s="198">
        <f t="shared" si="1338"/>
        <v>5199</v>
      </c>
      <c r="DC173" s="198">
        <f t="shared" si="1338"/>
        <v>338114</v>
      </c>
      <c r="DD173" s="198">
        <f t="shared" si="1339"/>
        <v>65</v>
      </c>
      <c r="DE173" s="198">
        <f t="shared" si="1340"/>
        <v>135</v>
      </c>
      <c r="DF173" s="198">
        <f t="shared" si="1341"/>
        <v>0</v>
      </c>
      <c r="DG173" s="198">
        <f t="shared" si="1341"/>
        <v>0</v>
      </c>
      <c r="DH173" s="198" t="str">
        <f t="shared" si="1342"/>
        <v>-</v>
      </c>
      <c r="DI173" s="198" t="str">
        <f t="shared" si="1343"/>
        <v>-</v>
      </c>
      <c r="DJ173" s="198">
        <f t="shared" si="1373"/>
        <v>0</v>
      </c>
      <c r="DK173" s="198">
        <f t="shared" si="1373"/>
        <v>0</v>
      </c>
      <c r="DL173" s="198">
        <f t="shared" si="1373"/>
        <v>796</v>
      </c>
      <c r="DM173" s="198">
        <f t="shared" si="1373"/>
        <v>1199</v>
      </c>
      <c r="DN173" s="198">
        <f t="shared" si="1373"/>
        <v>50</v>
      </c>
      <c r="DO173" s="198">
        <f t="shared" si="1373"/>
        <v>1318</v>
      </c>
      <c r="DP173" s="198">
        <f t="shared" si="1373"/>
        <v>4114563</v>
      </c>
      <c r="DQ173" s="198">
        <f t="shared" si="1345"/>
        <v>5169</v>
      </c>
      <c r="DR173" s="198">
        <f t="shared" si="1346"/>
        <v>11613</v>
      </c>
      <c r="DS173" s="198">
        <f t="shared" si="1347"/>
        <v>7916060</v>
      </c>
      <c r="DT173" s="198">
        <f t="shared" si="1348"/>
        <v>6602</v>
      </c>
      <c r="DU173" s="198">
        <f t="shared" si="1349"/>
        <v>12695</v>
      </c>
      <c r="DV173" s="198">
        <f t="shared" si="1350"/>
        <v>347138</v>
      </c>
      <c r="DW173" s="198">
        <f t="shared" si="1351"/>
        <v>6943</v>
      </c>
      <c r="DX173" s="198">
        <f t="shared" si="1352"/>
        <v>12542</v>
      </c>
      <c r="DY173" s="198">
        <f t="shared" si="1353"/>
        <v>11030048</v>
      </c>
      <c r="DZ173" s="198">
        <f t="shared" si="1354"/>
        <v>8369</v>
      </c>
      <c r="EA173" s="198">
        <f t="shared" si="1355"/>
        <v>15150</v>
      </c>
      <c r="EB173" s="202"/>
      <c r="EC173" s="198">
        <f t="shared" si="1356"/>
        <v>8</v>
      </c>
      <c r="ED173" s="199">
        <f t="shared" ref="ED173" si="1380">LEFT($B173,4)+IF(EC173&lt;4,1,0)</f>
        <v>2018</v>
      </c>
      <c r="EE173" s="200">
        <f t="shared" ref="EE173" si="1381">DATE(LEFT($B173,4)+IF(EC173&lt;4,1,0),EC173,1)</f>
        <v>43313</v>
      </c>
      <c r="EF173" s="196">
        <f t="shared" si="1364"/>
        <v>31</v>
      </c>
      <c r="EG173" s="195"/>
      <c r="EH173" s="198">
        <f t="shared" si="1374"/>
        <v>0</v>
      </c>
      <c r="EI173" s="198">
        <f t="shared" si="1374"/>
        <v>0</v>
      </c>
      <c r="EJ173" s="198">
        <f t="shared" si="1374"/>
        <v>5495644</v>
      </c>
      <c r="EK173" s="198">
        <f t="shared" si="1374"/>
        <v>14113813</v>
      </c>
      <c r="EL173" s="198">
        <f t="shared" si="1374"/>
        <v>5930676</v>
      </c>
      <c r="EM173" s="198">
        <f t="shared" si="1374"/>
        <v>7911932</v>
      </c>
      <c r="EN173" s="198">
        <f t="shared" si="1374"/>
        <v>111186898</v>
      </c>
      <c r="EO173" s="198">
        <f t="shared" si="1374"/>
        <v>131264044</v>
      </c>
      <c r="EP173" s="198">
        <f t="shared" si="1374"/>
        <v>10610894</v>
      </c>
      <c r="EQ173" s="198">
        <f t="shared" si="1374"/>
        <v>0</v>
      </c>
      <c r="ER173" s="198">
        <f t="shared" si="1375"/>
        <v>0</v>
      </c>
      <c r="ES173" s="198">
        <f t="shared" si="1375"/>
        <v>0</v>
      </c>
      <c r="ET173" s="198">
        <f t="shared" si="1375"/>
        <v>0</v>
      </c>
      <c r="EU173" s="198">
        <f t="shared" si="1375"/>
        <v>0</v>
      </c>
      <c r="EV173" s="198">
        <f t="shared" si="1375"/>
        <v>0</v>
      </c>
      <c r="EW173" s="198">
        <f t="shared" si="1375"/>
        <v>0</v>
      </c>
      <c r="EX173" s="198">
        <f t="shared" si="1375"/>
        <v>0</v>
      </c>
      <c r="EY173" s="198">
        <f t="shared" si="1375"/>
        <v>0</v>
      </c>
      <c r="EZ173" s="198">
        <f t="shared" si="1375"/>
        <v>0</v>
      </c>
      <c r="FA173" s="198">
        <f t="shared" si="1375"/>
        <v>0</v>
      </c>
      <c r="FB173" s="198">
        <f t="shared" si="1376"/>
        <v>0</v>
      </c>
      <c r="FC173" s="198">
        <f t="shared" si="1376"/>
        <v>701865</v>
      </c>
      <c r="FD173" s="198">
        <f t="shared" si="1376"/>
        <v>9243948</v>
      </c>
      <c r="FE173" s="198">
        <f t="shared" si="1376"/>
        <v>15221305</v>
      </c>
      <c r="FF173" s="198">
        <f t="shared" si="1376"/>
        <v>627100</v>
      </c>
      <c r="FG173" s="198">
        <f t="shared" si="1376"/>
        <v>19967700</v>
      </c>
      <c r="FH173" s="191"/>
      <c r="FI173" s="344"/>
      <c r="FJ173" s="344"/>
      <c r="FK173" s="344"/>
      <c r="FL173" s="344"/>
      <c r="FM173" s="344"/>
    </row>
    <row r="174" spans="1:169" s="257" customFormat="1" x14ac:dyDescent="0.2">
      <c r="A174" s="263" t="str">
        <f t="shared" ref="A174" si="1382">B174&amp;C174&amp;D174</f>
        <v>2018-19SEPTEMBERY56</v>
      </c>
      <c r="B174" s="257" t="str">
        <f t="shared" ref="B174:B190" si="1383">IF($C174="April",LEFT($B173,4)+1&amp;"-"&amp;RIGHT($B173,2)+1,$B173)</f>
        <v>2018-19</v>
      </c>
      <c r="C174" s="257" t="s">
        <v>673</v>
      </c>
      <c r="D174" s="264" t="str">
        <f t="shared" si="1365"/>
        <v>Y56</v>
      </c>
      <c r="E174" s="264" t="str">
        <f t="shared" si="1365"/>
        <v>London</v>
      </c>
      <c r="F174" s="264" t="str">
        <f t="shared" si="1367"/>
        <v>Y56</v>
      </c>
      <c r="H174" s="198">
        <f t="shared" si="1283"/>
        <v>153817</v>
      </c>
      <c r="I174" s="198">
        <f t="shared" si="1283"/>
        <v>127693</v>
      </c>
      <c r="J174" s="198">
        <f t="shared" si="1283"/>
        <v>1042310</v>
      </c>
      <c r="K174" s="198">
        <f t="shared" si="1284"/>
        <v>8</v>
      </c>
      <c r="L174" s="198">
        <f t="shared" si="1285"/>
        <v>0</v>
      </c>
      <c r="M174" s="198">
        <f t="shared" si="1286"/>
        <v>0</v>
      </c>
      <c r="N174" s="198">
        <f t="shared" si="1287"/>
        <v>58</v>
      </c>
      <c r="O174" s="198">
        <f t="shared" si="1288"/>
        <v>135</v>
      </c>
      <c r="P174" s="198" t="s">
        <v>717</v>
      </c>
      <c r="Q174" s="198">
        <f t="shared" si="1370"/>
        <v>0</v>
      </c>
      <c r="R174" s="198">
        <f t="shared" si="1370"/>
        <v>0</v>
      </c>
      <c r="S174" s="198">
        <f t="shared" si="1370"/>
        <v>0</v>
      </c>
      <c r="T174" s="198">
        <f t="shared" si="1370"/>
        <v>97012</v>
      </c>
      <c r="U174" s="198">
        <f t="shared" si="1370"/>
        <v>9408</v>
      </c>
      <c r="V174" s="198">
        <f t="shared" si="1370"/>
        <v>6973</v>
      </c>
      <c r="W174" s="198">
        <f t="shared" si="1370"/>
        <v>55125</v>
      </c>
      <c r="X174" s="198">
        <f t="shared" si="1370"/>
        <v>19432</v>
      </c>
      <c r="Y174" s="198">
        <f t="shared" si="1370"/>
        <v>1063</v>
      </c>
      <c r="Z174" s="198">
        <f t="shared" si="1370"/>
        <v>3540767</v>
      </c>
      <c r="AA174" s="198">
        <f t="shared" si="1290"/>
        <v>376</v>
      </c>
      <c r="AB174" s="198">
        <f t="shared" si="1291"/>
        <v>628</v>
      </c>
      <c r="AC174" s="198">
        <f t="shared" si="1292"/>
        <v>4710590</v>
      </c>
      <c r="AD174" s="198">
        <f t="shared" si="1293"/>
        <v>676</v>
      </c>
      <c r="AE174" s="198">
        <f t="shared" si="1294"/>
        <v>1181</v>
      </c>
      <c r="AF174" s="198">
        <f t="shared" si="1295"/>
        <v>63232039</v>
      </c>
      <c r="AG174" s="198">
        <f t="shared" si="1296"/>
        <v>1147</v>
      </c>
      <c r="AH174" s="198">
        <f t="shared" si="1297"/>
        <v>2336</v>
      </c>
      <c r="AI174" s="198">
        <f t="shared" si="1298"/>
        <v>61023168</v>
      </c>
      <c r="AJ174" s="198">
        <f t="shared" si="1299"/>
        <v>3140</v>
      </c>
      <c r="AK174" s="198">
        <f t="shared" si="1300"/>
        <v>7663</v>
      </c>
      <c r="AL174" s="198">
        <f t="shared" si="1301"/>
        <v>5276990</v>
      </c>
      <c r="AM174" s="198">
        <f t="shared" si="1302"/>
        <v>4964</v>
      </c>
      <c r="AN174" s="198">
        <f t="shared" si="1303"/>
        <v>11297</v>
      </c>
      <c r="AO174" s="198">
        <f t="shared" si="1371"/>
        <v>6621</v>
      </c>
      <c r="AP174" s="198">
        <f t="shared" si="1371"/>
        <v>217</v>
      </c>
      <c r="AQ174" s="198">
        <f t="shared" si="1371"/>
        <v>834</v>
      </c>
      <c r="AR174" s="198">
        <f t="shared" si="1371"/>
        <v>6255</v>
      </c>
      <c r="AS174" s="198">
        <f t="shared" si="1371"/>
        <v>192</v>
      </c>
      <c r="AT174" s="198">
        <f t="shared" si="1371"/>
        <v>5378</v>
      </c>
      <c r="AU174" s="198">
        <f t="shared" si="1371"/>
        <v>0</v>
      </c>
      <c r="AV174" s="198">
        <f t="shared" si="1371"/>
        <v>60195</v>
      </c>
      <c r="AW174" s="198">
        <f t="shared" si="1371"/>
        <v>6162</v>
      </c>
      <c r="AX174" s="198">
        <f t="shared" si="1371"/>
        <v>24034</v>
      </c>
      <c r="AY174" s="198">
        <f t="shared" si="1372"/>
        <v>90391</v>
      </c>
      <c r="AZ174" s="198">
        <f t="shared" si="1372"/>
        <v>24659</v>
      </c>
      <c r="BA174" s="198">
        <f t="shared" si="1372"/>
        <v>19041</v>
      </c>
      <c r="BB174" s="198">
        <f t="shared" si="1372"/>
        <v>18146</v>
      </c>
      <c r="BC174" s="198">
        <f t="shared" si="1372"/>
        <v>14275</v>
      </c>
      <c r="BD174" s="198">
        <f t="shared" si="1372"/>
        <v>81113</v>
      </c>
      <c r="BE174" s="198">
        <f t="shared" si="1372"/>
        <v>62448</v>
      </c>
      <c r="BF174" s="198">
        <f t="shared" si="1372"/>
        <v>30848</v>
      </c>
      <c r="BG174" s="198">
        <f t="shared" si="1372"/>
        <v>21908</v>
      </c>
      <c r="BH174" s="198">
        <f t="shared" si="1372"/>
        <v>1482</v>
      </c>
      <c r="BI174" s="198">
        <f t="shared" si="1372"/>
        <v>1115</v>
      </c>
      <c r="BJ174" s="198">
        <f t="shared" si="1372"/>
        <v>0</v>
      </c>
      <c r="BK174" s="198">
        <f t="shared" si="1372"/>
        <v>0</v>
      </c>
      <c r="BL174" s="198" t="str">
        <f t="shared" si="1306"/>
        <v>-</v>
      </c>
      <c r="BM174" s="198" t="str">
        <f t="shared" si="1307"/>
        <v>-</v>
      </c>
      <c r="BN174" s="198">
        <f t="shared" si="1308"/>
        <v>0</v>
      </c>
      <c r="BO174" s="198">
        <f t="shared" si="1308"/>
        <v>0</v>
      </c>
      <c r="BP174" s="198" t="str">
        <f t="shared" si="1309"/>
        <v>-</v>
      </c>
      <c r="BQ174" s="198" t="str">
        <f t="shared" si="1310"/>
        <v>-</v>
      </c>
      <c r="BR174" s="198">
        <f t="shared" si="1311"/>
        <v>0</v>
      </c>
      <c r="BS174" s="198">
        <f t="shared" si="1311"/>
        <v>0</v>
      </c>
      <c r="BT174" s="198" t="str">
        <f t="shared" si="1312"/>
        <v>-</v>
      </c>
      <c r="BU174" s="198" t="str">
        <f t="shared" si="1313"/>
        <v>-</v>
      </c>
      <c r="BV174" s="198">
        <f t="shared" si="1314"/>
        <v>0</v>
      </c>
      <c r="BW174" s="198">
        <f t="shared" si="1314"/>
        <v>0</v>
      </c>
      <c r="BX174" s="198" t="str">
        <f t="shared" si="1315"/>
        <v>-</v>
      </c>
      <c r="BY174" s="198" t="str">
        <f t="shared" si="1316"/>
        <v>-</v>
      </c>
      <c r="BZ174" s="198">
        <f t="shared" si="1317"/>
        <v>0</v>
      </c>
      <c r="CA174" s="198">
        <f t="shared" si="1317"/>
        <v>0</v>
      </c>
      <c r="CB174" s="198" t="str">
        <f t="shared" si="1318"/>
        <v>-</v>
      </c>
      <c r="CC174" s="198" t="str">
        <f t="shared" si="1319"/>
        <v>-</v>
      </c>
      <c r="CD174" s="198">
        <f t="shared" si="1320"/>
        <v>0</v>
      </c>
      <c r="CE174" s="198">
        <f t="shared" si="1320"/>
        <v>0</v>
      </c>
      <c r="CF174" s="198" t="str">
        <f t="shared" si="1321"/>
        <v>-</v>
      </c>
      <c r="CG174" s="198" t="str">
        <f t="shared" si="1322"/>
        <v>-</v>
      </c>
      <c r="CH174" s="198">
        <f t="shared" si="1323"/>
        <v>0</v>
      </c>
      <c r="CI174" s="198">
        <f t="shared" si="1323"/>
        <v>0</v>
      </c>
      <c r="CJ174" s="198" t="str">
        <f t="shared" si="1324"/>
        <v>-</v>
      </c>
      <c r="CK174" s="198" t="str">
        <f t="shared" si="1325"/>
        <v>-</v>
      </c>
      <c r="CL174" s="198">
        <f t="shared" si="1326"/>
        <v>0</v>
      </c>
      <c r="CM174" s="198">
        <f t="shared" si="1326"/>
        <v>0</v>
      </c>
      <c r="CN174" s="198" t="str">
        <f t="shared" si="1327"/>
        <v>-</v>
      </c>
      <c r="CO174" s="198" t="str">
        <f t="shared" si="1328"/>
        <v>-</v>
      </c>
      <c r="CP174" s="198">
        <f t="shared" si="1329"/>
        <v>0</v>
      </c>
      <c r="CQ174" s="198">
        <f t="shared" si="1329"/>
        <v>0</v>
      </c>
      <c r="CR174" s="198" t="str">
        <f t="shared" si="1330"/>
        <v>-</v>
      </c>
      <c r="CS174" s="198" t="str">
        <f t="shared" si="1331"/>
        <v>-</v>
      </c>
      <c r="CT174" s="198">
        <f t="shared" si="1332"/>
        <v>0</v>
      </c>
      <c r="CU174" s="198">
        <f t="shared" si="1332"/>
        <v>0</v>
      </c>
      <c r="CV174" s="198" t="str">
        <f t="shared" si="1333"/>
        <v>-</v>
      </c>
      <c r="CW174" s="198" t="str">
        <f t="shared" si="1334"/>
        <v>-</v>
      </c>
      <c r="CX174" s="198">
        <f t="shared" si="1335"/>
        <v>0</v>
      </c>
      <c r="CY174" s="198">
        <f t="shared" si="1335"/>
        <v>0</v>
      </c>
      <c r="CZ174" s="198" t="str">
        <f t="shared" si="1336"/>
        <v>-</v>
      </c>
      <c r="DA174" s="198" t="str">
        <f t="shared" si="1337"/>
        <v>-</v>
      </c>
      <c r="DB174" s="198">
        <f t="shared" si="1338"/>
        <v>5354</v>
      </c>
      <c r="DC174" s="198">
        <f t="shared" si="1338"/>
        <v>364213</v>
      </c>
      <c r="DD174" s="198">
        <f t="shared" si="1339"/>
        <v>68</v>
      </c>
      <c r="DE174" s="198">
        <f t="shared" si="1340"/>
        <v>137</v>
      </c>
      <c r="DF174" s="198">
        <f t="shared" si="1341"/>
        <v>0</v>
      </c>
      <c r="DG174" s="198">
        <f t="shared" si="1341"/>
        <v>0</v>
      </c>
      <c r="DH174" s="198" t="str">
        <f t="shared" si="1342"/>
        <v>-</v>
      </c>
      <c r="DI174" s="198" t="str">
        <f t="shared" si="1343"/>
        <v>-</v>
      </c>
      <c r="DJ174" s="198">
        <f t="shared" si="1373"/>
        <v>0</v>
      </c>
      <c r="DK174" s="198">
        <f t="shared" si="1373"/>
        <v>8</v>
      </c>
      <c r="DL174" s="198">
        <f t="shared" si="1373"/>
        <v>649</v>
      </c>
      <c r="DM174" s="198">
        <f t="shared" si="1373"/>
        <v>1217</v>
      </c>
      <c r="DN174" s="198">
        <f t="shared" si="1373"/>
        <v>39</v>
      </c>
      <c r="DO174" s="198">
        <f t="shared" si="1373"/>
        <v>1167</v>
      </c>
      <c r="DP174" s="198">
        <f t="shared" si="1373"/>
        <v>3590904</v>
      </c>
      <c r="DQ174" s="198">
        <f t="shared" si="1345"/>
        <v>5533</v>
      </c>
      <c r="DR174" s="198">
        <f t="shared" si="1346"/>
        <v>11657</v>
      </c>
      <c r="DS174" s="198">
        <f t="shared" si="1347"/>
        <v>8933024</v>
      </c>
      <c r="DT174" s="198">
        <f t="shared" si="1348"/>
        <v>7340</v>
      </c>
      <c r="DU174" s="198">
        <f t="shared" si="1349"/>
        <v>14783</v>
      </c>
      <c r="DV174" s="198">
        <f t="shared" si="1350"/>
        <v>328893</v>
      </c>
      <c r="DW174" s="198">
        <f t="shared" si="1351"/>
        <v>8433</v>
      </c>
      <c r="DX174" s="198">
        <f t="shared" si="1352"/>
        <v>16557</v>
      </c>
      <c r="DY174" s="198">
        <f t="shared" si="1353"/>
        <v>10370403</v>
      </c>
      <c r="DZ174" s="198">
        <f t="shared" si="1354"/>
        <v>8886</v>
      </c>
      <c r="EA174" s="198">
        <f t="shared" si="1355"/>
        <v>16175</v>
      </c>
      <c r="EB174" s="202"/>
      <c r="EC174" s="198">
        <f t="shared" si="1356"/>
        <v>9</v>
      </c>
      <c r="ED174" s="199">
        <f t="shared" ref="ED174" si="1384">LEFT($B174,4)+IF(EC174&lt;4,1,0)</f>
        <v>2018</v>
      </c>
      <c r="EE174" s="200">
        <f t="shared" ref="EE174" si="1385">DATE(LEFT($B174,4)+IF(EC174&lt;4,1,0),EC174,1)</f>
        <v>43344</v>
      </c>
      <c r="EF174" s="196">
        <f t="shared" si="1364"/>
        <v>30</v>
      </c>
      <c r="EG174" s="195"/>
      <c r="EH174" s="198">
        <f t="shared" si="1374"/>
        <v>0</v>
      </c>
      <c r="EI174" s="198">
        <f t="shared" si="1374"/>
        <v>0</v>
      </c>
      <c r="EJ174" s="198">
        <f t="shared" si="1374"/>
        <v>7406194</v>
      </c>
      <c r="EK174" s="198">
        <f t="shared" si="1374"/>
        <v>17238555</v>
      </c>
      <c r="EL174" s="198">
        <f t="shared" si="1374"/>
        <v>5908224</v>
      </c>
      <c r="EM174" s="198">
        <f t="shared" si="1374"/>
        <v>8235113</v>
      </c>
      <c r="EN174" s="198">
        <f t="shared" si="1374"/>
        <v>128772000</v>
      </c>
      <c r="EO174" s="198">
        <f t="shared" si="1374"/>
        <v>148907416</v>
      </c>
      <c r="EP174" s="198">
        <f t="shared" si="1374"/>
        <v>12008711</v>
      </c>
      <c r="EQ174" s="198">
        <f t="shared" si="1374"/>
        <v>0</v>
      </c>
      <c r="ER174" s="198">
        <f t="shared" si="1375"/>
        <v>0</v>
      </c>
      <c r="ES174" s="198">
        <f t="shared" si="1375"/>
        <v>0</v>
      </c>
      <c r="ET174" s="198">
        <f t="shared" si="1375"/>
        <v>0</v>
      </c>
      <c r="EU174" s="198">
        <f t="shared" si="1375"/>
        <v>0</v>
      </c>
      <c r="EV174" s="198">
        <f t="shared" si="1375"/>
        <v>0</v>
      </c>
      <c r="EW174" s="198">
        <f t="shared" si="1375"/>
        <v>0</v>
      </c>
      <c r="EX174" s="198">
        <f t="shared" si="1375"/>
        <v>0</v>
      </c>
      <c r="EY174" s="198">
        <f t="shared" si="1375"/>
        <v>0</v>
      </c>
      <c r="EZ174" s="198">
        <f t="shared" si="1375"/>
        <v>0</v>
      </c>
      <c r="FA174" s="198">
        <f t="shared" si="1375"/>
        <v>0</v>
      </c>
      <c r="FB174" s="198">
        <f t="shared" si="1376"/>
        <v>0</v>
      </c>
      <c r="FC174" s="198">
        <f t="shared" si="1376"/>
        <v>733498</v>
      </c>
      <c r="FD174" s="198">
        <f t="shared" si="1376"/>
        <v>7565393</v>
      </c>
      <c r="FE174" s="198">
        <f t="shared" si="1376"/>
        <v>17990911</v>
      </c>
      <c r="FF174" s="198">
        <f t="shared" si="1376"/>
        <v>645723</v>
      </c>
      <c r="FG174" s="198">
        <f t="shared" si="1376"/>
        <v>18876225</v>
      </c>
      <c r="FH174" s="191"/>
      <c r="FI174" s="344"/>
      <c r="FJ174" s="344"/>
      <c r="FK174" s="344"/>
      <c r="FL174" s="344"/>
      <c r="FM174" s="344"/>
    </row>
    <row r="175" spans="1:169" s="257" customFormat="1" x14ac:dyDescent="0.2">
      <c r="A175" s="263" t="str">
        <f t="shared" ref="A175" si="1386">B175&amp;C175&amp;D175</f>
        <v>2018-19OCTOBERY56</v>
      </c>
      <c r="B175" s="257" t="str">
        <f t="shared" si="1383"/>
        <v>2018-19</v>
      </c>
      <c r="C175" s="257" t="s">
        <v>716</v>
      </c>
      <c r="D175" s="264" t="str">
        <f t="shared" si="1365"/>
        <v>Y56</v>
      </c>
      <c r="E175" s="264" t="str">
        <f t="shared" si="1365"/>
        <v>London</v>
      </c>
      <c r="F175" s="264" t="str">
        <f t="shared" ref="F175" si="1387">D175</f>
        <v>Y56</v>
      </c>
      <c r="H175" s="198">
        <f t="shared" si="1283"/>
        <v>158598</v>
      </c>
      <c r="I175" s="198">
        <f t="shared" si="1283"/>
        <v>129009</v>
      </c>
      <c r="J175" s="198">
        <f t="shared" si="1283"/>
        <v>899974</v>
      </c>
      <c r="K175" s="198">
        <f t="shared" si="1284"/>
        <v>7</v>
      </c>
      <c r="L175" s="198">
        <f t="shared" si="1285"/>
        <v>0</v>
      </c>
      <c r="M175" s="198">
        <f t="shared" si="1286"/>
        <v>0</v>
      </c>
      <c r="N175" s="198">
        <f t="shared" si="1287"/>
        <v>53</v>
      </c>
      <c r="O175" s="198">
        <f t="shared" si="1288"/>
        <v>119</v>
      </c>
      <c r="P175" s="198" t="s">
        <v>717</v>
      </c>
      <c r="Q175" s="198">
        <f t="shared" si="1370"/>
        <v>0</v>
      </c>
      <c r="R175" s="198">
        <f t="shared" si="1370"/>
        <v>0</v>
      </c>
      <c r="S175" s="198">
        <f t="shared" si="1370"/>
        <v>0</v>
      </c>
      <c r="T175" s="198">
        <f t="shared" si="1370"/>
        <v>102991</v>
      </c>
      <c r="U175" s="198">
        <f t="shared" si="1370"/>
        <v>10379</v>
      </c>
      <c r="V175" s="198">
        <f t="shared" si="1370"/>
        <v>7801</v>
      </c>
      <c r="W175" s="198">
        <f t="shared" si="1370"/>
        <v>56699</v>
      </c>
      <c r="X175" s="198">
        <f t="shared" si="1370"/>
        <v>21463</v>
      </c>
      <c r="Y175" s="198">
        <f t="shared" si="1370"/>
        <v>1548</v>
      </c>
      <c r="Z175" s="198">
        <f t="shared" si="1370"/>
        <v>3804163</v>
      </c>
      <c r="AA175" s="198">
        <f t="shared" si="1290"/>
        <v>367</v>
      </c>
      <c r="AB175" s="198">
        <f t="shared" si="1291"/>
        <v>610</v>
      </c>
      <c r="AC175" s="198">
        <f t="shared" si="1292"/>
        <v>5135940</v>
      </c>
      <c r="AD175" s="198">
        <f t="shared" si="1293"/>
        <v>658</v>
      </c>
      <c r="AE175" s="198">
        <f t="shared" si="1294"/>
        <v>1128</v>
      </c>
      <c r="AF175" s="198">
        <f t="shared" si="1295"/>
        <v>59494481</v>
      </c>
      <c r="AG175" s="198">
        <f t="shared" si="1296"/>
        <v>1049</v>
      </c>
      <c r="AH175" s="198">
        <f t="shared" si="1297"/>
        <v>2108</v>
      </c>
      <c r="AI175" s="198">
        <f t="shared" si="1298"/>
        <v>60975914</v>
      </c>
      <c r="AJ175" s="198">
        <f t="shared" si="1299"/>
        <v>2841</v>
      </c>
      <c r="AK175" s="198">
        <f t="shared" si="1300"/>
        <v>6733</v>
      </c>
      <c r="AL175" s="198">
        <f t="shared" si="1301"/>
        <v>6457179</v>
      </c>
      <c r="AM175" s="198">
        <f t="shared" si="1302"/>
        <v>4171</v>
      </c>
      <c r="AN175" s="198">
        <f t="shared" si="1303"/>
        <v>9402</v>
      </c>
      <c r="AO175" s="198">
        <f t="shared" si="1371"/>
        <v>6917</v>
      </c>
      <c r="AP175" s="198">
        <f t="shared" si="1371"/>
        <v>205</v>
      </c>
      <c r="AQ175" s="198">
        <f t="shared" si="1371"/>
        <v>966</v>
      </c>
      <c r="AR175" s="198">
        <f t="shared" si="1371"/>
        <v>6266</v>
      </c>
      <c r="AS175" s="198">
        <f t="shared" si="1371"/>
        <v>214</v>
      </c>
      <c r="AT175" s="198">
        <f t="shared" si="1371"/>
        <v>5532</v>
      </c>
      <c r="AU175" s="198">
        <f t="shared" si="1371"/>
        <v>0</v>
      </c>
      <c r="AV175" s="198">
        <f t="shared" si="1371"/>
        <v>63494</v>
      </c>
      <c r="AW175" s="198">
        <f t="shared" si="1371"/>
        <v>6873</v>
      </c>
      <c r="AX175" s="198">
        <f t="shared" si="1371"/>
        <v>25707</v>
      </c>
      <c r="AY175" s="198">
        <f t="shared" si="1372"/>
        <v>96074</v>
      </c>
      <c r="AZ175" s="198">
        <f t="shared" si="1372"/>
        <v>27356</v>
      </c>
      <c r="BA175" s="198">
        <f t="shared" si="1372"/>
        <v>21065</v>
      </c>
      <c r="BB175" s="198">
        <f t="shared" si="1372"/>
        <v>20534</v>
      </c>
      <c r="BC175" s="198">
        <f t="shared" si="1372"/>
        <v>16040</v>
      </c>
      <c r="BD175" s="198">
        <f t="shared" si="1372"/>
        <v>83976</v>
      </c>
      <c r="BE175" s="198">
        <f t="shared" si="1372"/>
        <v>64117</v>
      </c>
      <c r="BF175" s="198">
        <f t="shared" si="1372"/>
        <v>34177</v>
      </c>
      <c r="BG175" s="198">
        <f t="shared" si="1372"/>
        <v>24115</v>
      </c>
      <c r="BH175" s="198">
        <f t="shared" si="1372"/>
        <v>2152</v>
      </c>
      <c r="BI175" s="198">
        <f t="shared" si="1372"/>
        <v>1643</v>
      </c>
      <c r="BJ175" s="198">
        <f t="shared" si="1372"/>
        <v>0</v>
      </c>
      <c r="BK175" s="198">
        <f t="shared" si="1372"/>
        <v>0</v>
      </c>
      <c r="BL175" s="198" t="str">
        <f t="shared" si="1306"/>
        <v>-</v>
      </c>
      <c r="BM175" s="198" t="str">
        <f t="shared" si="1307"/>
        <v>-</v>
      </c>
      <c r="BN175" s="198">
        <f t="shared" si="1308"/>
        <v>0</v>
      </c>
      <c r="BO175" s="198">
        <f t="shared" si="1308"/>
        <v>0</v>
      </c>
      <c r="BP175" s="198" t="str">
        <f t="shared" si="1309"/>
        <v>-</v>
      </c>
      <c r="BQ175" s="198" t="str">
        <f t="shared" si="1310"/>
        <v>-</v>
      </c>
      <c r="BR175" s="198">
        <f t="shared" si="1311"/>
        <v>0</v>
      </c>
      <c r="BS175" s="198">
        <f t="shared" si="1311"/>
        <v>0</v>
      </c>
      <c r="BT175" s="198" t="str">
        <f t="shared" si="1312"/>
        <v>-</v>
      </c>
      <c r="BU175" s="198" t="str">
        <f t="shared" si="1313"/>
        <v>-</v>
      </c>
      <c r="BV175" s="198">
        <f t="shared" si="1314"/>
        <v>0</v>
      </c>
      <c r="BW175" s="198">
        <f t="shared" si="1314"/>
        <v>0</v>
      </c>
      <c r="BX175" s="198" t="str">
        <f t="shared" si="1315"/>
        <v>-</v>
      </c>
      <c r="BY175" s="198" t="str">
        <f t="shared" si="1316"/>
        <v>-</v>
      </c>
      <c r="BZ175" s="198">
        <f t="shared" si="1317"/>
        <v>0</v>
      </c>
      <c r="CA175" s="198">
        <f t="shared" si="1317"/>
        <v>0</v>
      </c>
      <c r="CB175" s="198" t="str">
        <f t="shared" si="1318"/>
        <v>-</v>
      </c>
      <c r="CC175" s="198" t="str">
        <f t="shared" si="1319"/>
        <v>-</v>
      </c>
      <c r="CD175" s="198">
        <f t="shared" si="1320"/>
        <v>0</v>
      </c>
      <c r="CE175" s="198">
        <f t="shared" si="1320"/>
        <v>0</v>
      </c>
      <c r="CF175" s="198" t="str">
        <f t="shared" si="1321"/>
        <v>-</v>
      </c>
      <c r="CG175" s="198" t="str">
        <f t="shared" si="1322"/>
        <v>-</v>
      </c>
      <c r="CH175" s="198">
        <f t="shared" si="1323"/>
        <v>0</v>
      </c>
      <c r="CI175" s="198">
        <f t="shared" si="1323"/>
        <v>0</v>
      </c>
      <c r="CJ175" s="198" t="str">
        <f t="shared" si="1324"/>
        <v>-</v>
      </c>
      <c r="CK175" s="198" t="str">
        <f t="shared" si="1325"/>
        <v>-</v>
      </c>
      <c r="CL175" s="198">
        <f t="shared" si="1326"/>
        <v>0</v>
      </c>
      <c r="CM175" s="198">
        <f t="shared" si="1326"/>
        <v>0</v>
      </c>
      <c r="CN175" s="198" t="str">
        <f t="shared" si="1327"/>
        <v>-</v>
      </c>
      <c r="CO175" s="198" t="str">
        <f t="shared" si="1328"/>
        <v>-</v>
      </c>
      <c r="CP175" s="198">
        <f t="shared" si="1329"/>
        <v>0</v>
      </c>
      <c r="CQ175" s="198">
        <f t="shared" si="1329"/>
        <v>0</v>
      </c>
      <c r="CR175" s="198" t="str">
        <f t="shared" si="1330"/>
        <v>-</v>
      </c>
      <c r="CS175" s="198" t="str">
        <f t="shared" si="1331"/>
        <v>-</v>
      </c>
      <c r="CT175" s="198">
        <f t="shared" si="1332"/>
        <v>0</v>
      </c>
      <c r="CU175" s="198">
        <f t="shared" si="1332"/>
        <v>0</v>
      </c>
      <c r="CV175" s="198" t="str">
        <f t="shared" si="1333"/>
        <v>-</v>
      </c>
      <c r="CW175" s="198" t="str">
        <f t="shared" si="1334"/>
        <v>-</v>
      </c>
      <c r="CX175" s="198">
        <f t="shared" si="1335"/>
        <v>0</v>
      </c>
      <c r="CY175" s="198">
        <f t="shared" si="1335"/>
        <v>0</v>
      </c>
      <c r="CZ175" s="198" t="str">
        <f t="shared" si="1336"/>
        <v>-</v>
      </c>
      <c r="DA175" s="198" t="str">
        <f t="shared" si="1337"/>
        <v>-</v>
      </c>
      <c r="DB175" s="198">
        <f t="shared" si="1338"/>
        <v>6087</v>
      </c>
      <c r="DC175" s="198">
        <f t="shared" si="1338"/>
        <v>376830</v>
      </c>
      <c r="DD175" s="198">
        <f t="shared" si="1339"/>
        <v>62</v>
      </c>
      <c r="DE175" s="198">
        <f t="shared" si="1340"/>
        <v>123</v>
      </c>
      <c r="DF175" s="198">
        <f t="shared" si="1341"/>
        <v>0</v>
      </c>
      <c r="DG175" s="198">
        <f t="shared" si="1341"/>
        <v>0</v>
      </c>
      <c r="DH175" s="198" t="str">
        <f t="shared" si="1342"/>
        <v>-</v>
      </c>
      <c r="DI175" s="198" t="str">
        <f t="shared" si="1343"/>
        <v>-</v>
      </c>
      <c r="DJ175" s="198">
        <f t="shared" si="1373"/>
        <v>0</v>
      </c>
      <c r="DK175" s="198">
        <f t="shared" si="1373"/>
        <v>9</v>
      </c>
      <c r="DL175" s="198">
        <f t="shared" si="1373"/>
        <v>684</v>
      </c>
      <c r="DM175" s="198">
        <f t="shared" si="1373"/>
        <v>1284</v>
      </c>
      <c r="DN175" s="198">
        <f t="shared" si="1373"/>
        <v>46</v>
      </c>
      <c r="DO175" s="198">
        <f t="shared" si="1373"/>
        <v>1359</v>
      </c>
      <c r="DP175" s="198">
        <f t="shared" si="1373"/>
        <v>3754201</v>
      </c>
      <c r="DQ175" s="198">
        <f t="shared" si="1345"/>
        <v>5489</v>
      </c>
      <c r="DR175" s="198">
        <f t="shared" si="1346"/>
        <v>11539</v>
      </c>
      <c r="DS175" s="198">
        <f t="shared" si="1347"/>
        <v>8748427</v>
      </c>
      <c r="DT175" s="198">
        <f t="shared" si="1348"/>
        <v>6813</v>
      </c>
      <c r="DU175" s="198">
        <f t="shared" si="1349"/>
        <v>12831</v>
      </c>
      <c r="DV175" s="198">
        <f t="shared" si="1350"/>
        <v>344485</v>
      </c>
      <c r="DW175" s="198">
        <f t="shared" si="1351"/>
        <v>7489</v>
      </c>
      <c r="DX175" s="198">
        <f t="shared" si="1352"/>
        <v>12556</v>
      </c>
      <c r="DY175" s="198">
        <f t="shared" si="1353"/>
        <v>11808296</v>
      </c>
      <c r="DZ175" s="198">
        <f t="shared" si="1354"/>
        <v>8689</v>
      </c>
      <c r="EA175" s="198">
        <f t="shared" si="1355"/>
        <v>15778</v>
      </c>
      <c r="EB175" s="202"/>
      <c r="EC175" s="198">
        <f t="shared" si="1356"/>
        <v>10</v>
      </c>
      <c r="ED175" s="199">
        <f t="shared" ref="ED175" si="1388">LEFT($B175,4)+IF(EC175&lt;4,1,0)</f>
        <v>2018</v>
      </c>
      <c r="EE175" s="200">
        <f t="shared" ref="EE175" si="1389">DATE(LEFT($B175,4)+IF(EC175&lt;4,1,0),EC175,1)</f>
        <v>43374</v>
      </c>
      <c r="EF175" s="196">
        <f t="shared" si="1364"/>
        <v>31</v>
      </c>
      <c r="EG175" s="195"/>
      <c r="EH175" s="198">
        <f t="shared" si="1374"/>
        <v>0</v>
      </c>
      <c r="EI175" s="198">
        <f t="shared" si="1374"/>
        <v>0</v>
      </c>
      <c r="EJ175" s="198">
        <f t="shared" si="1374"/>
        <v>6837477</v>
      </c>
      <c r="EK175" s="198">
        <f t="shared" si="1374"/>
        <v>15352071</v>
      </c>
      <c r="EL175" s="198">
        <f t="shared" si="1374"/>
        <v>6331190</v>
      </c>
      <c r="EM175" s="198">
        <f t="shared" si="1374"/>
        <v>8799528</v>
      </c>
      <c r="EN175" s="198">
        <f t="shared" si="1374"/>
        <v>119521492</v>
      </c>
      <c r="EO175" s="198">
        <f t="shared" si="1374"/>
        <v>144510379</v>
      </c>
      <c r="EP175" s="198">
        <f t="shared" si="1374"/>
        <v>14554296</v>
      </c>
      <c r="EQ175" s="198">
        <f t="shared" si="1374"/>
        <v>0</v>
      </c>
      <c r="ER175" s="198">
        <f t="shared" si="1375"/>
        <v>0</v>
      </c>
      <c r="ES175" s="198">
        <f t="shared" si="1375"/>
        <v>0</v>
      </c>
      <c r="ET175" s="198">
        <f t="shared" si="1375"/>
        <v>0</v>
      </c>
      <c r="EU175" s="198">
        <f t="shared" si="1375"/>
        <v>0</v>
      </c>
      <c r="EV175" s="198">
        <f t="shared" si="1375"/>
        <v>0</v>
      </c>
      <c r="EW175" s="198">
        <f t="shared" si="1375"/>
        <v>0</v>
      </c>
      <c r="EX175" s="198">
        <f t="shared" si="1375"/>
        <v>0</v>
      </c>
      <c r="EY175" s="198">
        <f t="shared" si="1375"/>
        <v>0</v>
      </c>
      <c r="EZ175" s="198">
        <f t="shared" si="1375"/>
        <v>0</v>
      </c>
      <c r="FA175" s="198">
        <f t="shared" si="1375"/>
        <v>0</v>
      </c>
      <c r="FB175" s="198">
        <f t="shared" si="1376"/>
        <v>0</v>
      </c>
      <c r="FC175" s="198">
        <f t="shared" si="1376"/>
        <v>748701</v>
      </c>
      <c r="FD175" s="198">
        <f t="shared" si="1376"/>
        <v>7892676</v>
      </c>
      <c r="FE175" s="198">
        <f t="shared" si="1376"/>
        <v>16475004</v>
      </c>
      <c r="FF175" s="198">
        <f t="shared" si="1376"/>
        <v>577576</v>
      </c>
      <c r="FG175" s="198">
        <f t="shared" si="1376"/>
        <v>21442302</v>
      </c>
      <c r="FH175" s="191"/>
      <c r="FI175" s="344"/>
      <c r="FJ175" s="344"/>
      <c r="FK175" s="344"/>
      <c r="FL175" s="344"/>
      <c r="FM175" s="344"/>
    </row>
    <row r="176" spans="1:169" s="257" customFormat="1" x14ac:dyDescent="0.2">
      <c r="A176" s="263" t="str">
        <f t="shared" ref="A176" si="1390">B176&amp;C176&amp;D176</f>
        <v>2018-19NOVEMBERY56</v>
      </c>
      <c r="B176" s="257" t="str">
        <f t="shared" si="1383"/>
        <v>2018-19</v>
      </c>
      <c r="C176" s="257" t="s">
        <v>722</v>
      </c>
      <c r="D176" s="264" t="str">
        <f t="shared" si="1365"/>
        <v>Y56</v>
      </c>
      <c r="E176" s="264" t="str">
        <f t="shared" si="1365"/>
        <v>London</v>
      </c>
      <c r="F176" s="264" t="str">
        <f t="shared" ref="F176" si="1391">D176</f>
        <v>Y56</v>
      </c>
      <c r="H176" s="198">
        <f t="shared" si="1283"/>
        <v>161455</v>
      </c>
      <c r="I176" s="198">
        <f t="shared" si="1283"/>
        <v>131288</v>
      </c>
      <c r="J176" s="198">
        <f t="shared" si="1283"/>
        <v>671387</v>
      </c>
      <c r="K176" s="198">
        <f t="shared" si="1284"/>
        <v>5</v>
      </c>
      <c r="L176" s="198">
        <f t="shared" si="1285"/>
        <v>0</v>
      </c>
      <c r="M176" s="198">
        <f t="shared" si="1286"/>
        <v>0</v>
      </c>
      <c r="N176" s="198">
        <f t="shared" si="1287"/>
        <v>39</v>
      </c>
      <c r="O176" s="198">
        <f t="shared" si="1288"/>
        <v>96</v>
      </c>
      <c r="P176" s="198" t="s">
        <v>717</v>
      </c>
      <c r="Q176" s="198">
        <f t="shared" si="1370"/>
        <v>0</v>
      </c>
      <c r="R176" s="198">
        <f t="shared" si="1370"/>
        <v>0</v>
      </c>
      <c r="S176" s="198">
        <f t="shared" si="1370"/>
        <v>0</v>
      </c>
      <c r="T176" s="198">
        <f t="shared" si="1370"/>
        <v>103270</v>
      </c>
      <c r="U176" s="198">
        <f t="shared" si="1370"/>
        <v>11231</v>
      </c>
      <c r="V176" s="198">
        <f t="shared" si="1370"/>
        <v>8473</v>
      </c>
      <c r="W176" s="198">
        <f t="shared" si="1370"/>
        <v>57048</v>
      </c>
      <c r="X176" s="198">
        <f t="shared" si="1370"/>
        <v>20570</v>
      </c>
      <c r="Y176" s="198">
        <f t="shared" si="1370"/>
        <v>1521</v>
      </c>
      <c r="Z176" s="198">
        <f t="shared" si="1370"/>
        <v>4228910</v>
      </c>
      <c r="AA176" s="198">
        <f t="shared" si="1290"/>
        <v>377</v>
      </c>
      <c r="AB176" s="198">
        <f t="shared" si="1291"/>
        <v>629</v>
      </c>
      <c r="AC176" s="198">
        <f t="shared" si="1292"/>
        <v>5610521</v>
      </c>
      <c r="AD176" s="198">
        <f t="shared" si="1293"/>
        <v>662</v>
      </c>
      <c r="AE176" s="198">
        <f t="shared" si="1294"/>
        <v>1144</v>
      </c>
      <c r="AF176" s="198">
        <f t="shared" si="1295"/>
        <v>64317518</v>
      </c>
      <c r="AG176" s="198">
        <f t="shared" si="1296"/>
        <v>1127</v>
      </c>
      <c r="AH176" s="198">
        <f t="shared" si="1297"/>
        <v>2294</v>
      </c>
      <c r="AI176" s="198">
        <f t="shared" si="1298"/>
        <v>64923320</v>
      </c>
      <c r="AJ176" s="198">
        <f t="shared" si="1299"/>
        <v>3156</v>
      </c>
      <c r="AK176" s="198">
        <f t="shared" si="1300"/>
        <v>7565</v>
      </c>
      <c r="AL176" s="198">
        <f t="shared" si="1301"/>
        <v>6970353</v>
      </c>
      <c r="AM176" s="198">
        <f t="shared" si="1302"/>
        <v>4583</v>
      </c>
      <c r="AN176" s="198">
        <f t="shared" si="1303"/>
        <v>10310</v>
      </c>
      <c r="AO176" s="198">
        <f t="shared" si="1371"/>
        <v>7093</v>
      </c>
      <c r="AP176" s="198">
        <f t="shared" si="1371"/>
        <v>182</v>
      </c>
      <c r="AQ176" s="198">
        <f t="shared" si="1371"/>
        <v>1123</v>
      </c>
      <c r="AR176" s="198">
        <f t="shared" si="1371"/>
        <v>6207</v>
      </c>
      <c r="AS176" s="198">
        <f t="shared" si="1371"/>
        <v>226</v>
      </c>
      <c r="AT176" s="198">
        <f t="shared" si="1371"/>
        <v>5562</v>
      </c>
      <c r="AU176" s="198">
        <f t="shared" si="1371"/>
        <v>0</v>
      </c>
      <c r="AV176" s="198">
        <f t="shared" si="1371"/>
        <v>64089</v>
      </c>
      <c r="AW176" s="198">
        <f t="shared" si="1371"/>
        <v>6861</v>
      </c>
      <c r="AX176" s="198">
        <f t="shared" si="1371"/>
        <v>25227</v>
      </c>
      <c r="AY176" s="198">
        <f t="shared" si="1372"/>
        <v>96177</v>
      </c>
      <c r="AZ176" s="198">
        <f t="shared" si="1372"/>
        <v>29573</v>
      </c>
      <c r="BA176" s="198">
        <f t="shared" si="1372"/>
        <v>22690</v>
      </c>
      <c r="BB176" s="198">
        <f t="shared" si="1372"/>
        <v>22158</v>
      </c>
      <c r="BC176" s="198">
        <f t="shared" si="1372"/>
        <v>17263</v>
      </c>
      <c r="BD176" s="198">
        <f t="shared" si="1372"/>
        <v>86277</v>
      </c>
      <c r="BE176" s="198">
        <f t="shared" si="1372"/>
        <v>65247</v>
      </c>
      <c r="BF176" s="198">
        <f t="shared" si="1372"/>
        <v>33625</v>
      </c>
      <c r="BG176" s="198">
        <f t="shared" si="1372"/>
        <v>23203</v>
      </c>
      <c r="BH176" s="198">
        <f t="shared" si="1372"/>
        <v>2168</v>
      </c>
      <c r="BI176" s="198">
        <f t="shared" si="1372"/>
        <v>1614</v>
      </c>
      <c r="BJ176" s="198">
        <f t="shared" si="1372"/>
        <v>0</v>
      </c>
      <c r="BK176" s="198">
        <f t="shared" si="1372"/>
        <v>0</v>
      </c>
      <c r="BL176" s="198" t="str">
        <f t="shared" si="1306"/>
        <v>-</v>
      </c>
      <c r="BM176" s="198" t="str">
        <f t="shared" si="1307"/>
        <v>-</v>
      </c>
      <c r="BN176" s="198">
        <f t="shared" si="1308"/>
        <v>0</v>
      </c>
      <c r="BO176" s="198">
        <f t="shared" si="1308"/>
        <v>0</v>
      </c>
      <c r="BP176" s="198" t="str">
        <f t="shared" si="1309"/>
        <v>-</v>
      </c>
      <c r="BQ176" s="198" t="str">
        <f t="shared" si="1310"/>
        <v>-</v>
      </c>
      <c r="BR176" s="198">
        <f t="shared" si="1311"/>
        <v>0</v>
      </c>
      <c r="BS176" s="198">
        <f t="shared" si="1311"/>
        <v>0</v>
      </c>
      <c r="BT176" s="198" t="str">
        <f t="shared" si="1312"/>
        <v>-</v>
      </c>
      <c r="BU176" s="198" t="str">
        <f t="shared" si="1313"/>
        <v>-</v>
      </c>
      <c r="BV176" s="198">
        <f t="shared" si="1314"/>
        <v>0</v>
      </c>
      <c r="BW176" s="198">
        <f t="shared" si="1314"/>
        <v>0</v>
      </c>
      <c r="BX176" s="198" t="str">
        <f t="shared" si="1315"/>
        <v>-</v>
      </c>
      <c r="BY176" s="198" t="str">
        <f t="shared" si="1316"/>
        <v>-</v>
      </c>
      <c r="BZ176" s="198">
        <f t="shared" si="1317"/>
        <v>0</v>
      </c>
      <c r="CA176" s="198">
        <f t="shared" si="1317"/>
        <v>0</v>
      </c>
      <c r="CB176" s="198" t="str">
        <f t="shared" si="1318"/>
        <v>-</v>
      </c>
      <c r="CC176" s="198" t="str">
        <f t="shared" si="1319"/>
        <v>-</v>
      </c>
      <c r="CD176" s="198">
        <f t="shared" si="1320"/>
        <v>0</v>
      </c>
      <c r="CE176" s="198">
        <f t="shared" si="1320"/>
        <v>0</v>
      </c>
      <c r="CF176" s="198" t="str">
        <f t="shared" si="1321"/>
        <v>-</v>
      </c>
      <c r="CG176" s="198" t="str">
        <f t="shared" si="1322"/>
        <v>-</v>
      </c>
      <c r="CH176" s="198">
        <f t="shared" si="1323"/>
        <v>0</v>
      </c>
      <c r="CI176" s="198">
        <f t="shared" si="1323"/>
        <v>0</v>
      </c>
      <c r="CJ176" s="198" t="str">
        <f t="shared" si="1324"/>
        <v>-</v>
      </c>
      <c r="CK176" s="198" t="str">
        <f t="shared" si="1325"/>
        <v>-</v>
      </c>
      <c r="CL176" s="198">
        <f t="shared" si="1326"/>
        <v>0</v>
      </c>
      <c r="CM176" s="198">
        <f t="shared" si="1326"/>
        <v>0</v>
      </c>
      <c r="CN176" s="198" t="str">
        <f t="shared" si="1327"/>
        <v>-</v>
      </c>
      <c r="CO176" s="198" t="str">
        <f t="shared" si="1328"/>
        <v>-</v>
      </c>
      <c r="CP176" s="198">
        <f t="shared" si="1329"/>
        <v>0</v>
      </c>
      <c r="CQ176" s="198">
        <f t="shared" si="1329"/>
        <v>0</v>
      </c>
      <c r="CR176" s="198" t="str">
        <f t="shared" si="1330"/>
        <v>-</v>
      </c>
      <c r="CS176" s="198" t="str">
        <f t="shared" si="1331"/>
        <v>-</v>
      </c>
      <c r="CT176" s="198">
        <f t="shared" si="1332"/>
        <v>0</v>
      </c>
      <c r="CU176" s="198">
        <f t="shared" si="1332"/>
        <v>0</v>
      </c>
      <c r="CV176" s="198" t="str">
        <f t="shared" si="1333"/>
        <v>-</v>
      </c>
      <c r="CW176" s="198" t="str">
        <f t="shared" si="1334"/>
        <v>-</v>
      </c>
      <c r="CX176" s="198">
        <f t="shared" si="1335"/>
        <v>0</v>
      </c>
      <c r="CY176" s="198">
        <f t="shared" si="1335"/>
        <v>0</v>
      </c>
      <c r="CZ176" s="198" t="str">
        <f t="shared" si="1336"/>
        <v>-</v>
      </c>
      <c r="DA176" s="198" t="str">
        <f t="shared" si="1337"/>
        <v>-</v>
      </c>
      <c r="DB176" s="198">
        <f t="shared" si="1338"/>
        <v>6512</v>
      </c>
      <c r="DC176" s="198">
        <f t="shared" si="1338"/>
        <v>394087</v>
      </c>
      <c r="DD176" s="198">
        <f t="shared" si="1339"/>
        <v>61</v>
      </c>
      <c r="DE176" s="198">
        <f t="shared" si="1340"/>
        <v>120</v>
      </c>
      <c r="DF176" s="198">
        <f t="shared" si="1341"/>
        <v>0</v>
      </c>
      <c r="DG176" s="198">
        <f t="shared" si="1341"/>
        <v>0</v>
      </c>
      <c r="DH176" s="198" t="str">
        <f t="shared" si="1342"/>
        <v>-</v>
      </c>
      <c r="DI176" s="198" t="str">
        <f t="shared" si="1343"/>
        <v>-</v>
      </c>
      <c r="DJ176" s="198">
        <f t="shared" si="1373"/>
        <v>0</v>
      </c>
      <c r="DK176" s="198">
        <f t="shared" si="1373"/>
        <v>5</v>
      </c>
      <c r="DL176" s="198">
        <f t="shared" si="1373"/>
        <v>583</v>
      </c>
      <c r="DM176" s="198">
        <f t="shared" si="1373"/>
        <v>1302</v>
      </c>
      <c r="DN176" s="198">
        <f t="shared" si="1373"/>
        <v>43</v>
      </c>
      <c r="DO176" s="198">
        <f t="shared" si="1373"/>
        <v>1285</v>
      </c>
      <c r="DP176" s="198">
        <f t="shared" si="1373"/>
        <v>3290291</v>
      </c>
      <c r="DQ176" s="198">
        <f t="shared" si="1345"/>
        <v>5644</v>
      </c>
      <c r="DR176" s="198">
        <f t="shared" si="1346"/>
        <v>11789</v>
      </c>
      <c r="DS176" s="198">
        <f t="shared" si="1347"/>
        <v>9245055</v>
      </c>
      <c r="DT176" s="198">
        <f t="shared" si="1348"/>
        <v>7101</v>
      </c>
      <c r="DU176" s="198">
        <f t="shared" si="1349"/>
        <v>13303</v>
      </c>
      <c r="DV176" s="198">
        <f t="shared" si="1350"/>
        <v>307481</v>
      </c>
      <c r="DW176" s="198">
        <f t="shared" si="1351"/>
        <v>7151</v>
      </c>
      <c r="DX176" s="198">
        <f t="shared" si="1352"/>
        <v>13295</v>
      </c>
      <c r="DY176" s="198">
        <f t="shared" si="1353"/>
        <v>11439641</v>
      </c>
      <c r="DZ176" s="198">
        <f t="shared" si="1354"/>
        <v>8902</v>
      </c>
      <c r="EA176" s="198">
        <f t="shared" si="1355"/>
        <v>16318</v>
      </c>
      <c r="EB176" s="202"/>
      <c r="EC176" s="198">
        <f t="shared" si="1356"/>
        <v>11</v>
      </c>
      <c r="ED176" s="199">
        <f t="shared" ref="ED176" si="1392">LEFT($B176,4)+IF(EC176&lt;4,1,0)</f>
        <v>2018</v>
      </c>
      <c r="EE176" s="200">
        <f t="shared" ref="EE176" si="1393">DATE(LEFT($B176,4)+IF(EC176&lt;4,1,0),EC176,1)</f>
        <v>43405</v>
      </c>
      <c r="EF176" s="196">
        <f t="shared" si="1364"/>
        <v>30</v>
      </c>
      <c r="EG176" s="195"/>
      <c r="EH176" s="198">
        <f t="shared" si="1374"/>
        <v>0</v>
      </c>
      <c r="EI176" s="198">
        <f t="shared" si="1374"/>
        <v>0</v>
      </c>
      <c r="EJ176" s="198">
        <f t="shared" si="1374"/>
        <v>5120232</v>
      </c>
      <c r="EK176" s="198">
        <f t="shared" si="1374"/>
        <v>12603648</v>
      </c>
      <c r="EL176" s="198">
        <f t="shared" si="1374"/>
        <v>7064299</v>
      </c>
      <c r="EM176" s="198">
        <f t="shared" si="1374"/>
        <v>9693112</v>
      </c>
      <c r="EN176" s="198">
        <f t="shared" si="1374"/>
        <v>130868112</v>
      </c>
      <c r="EO176" s="198">
        <f t="shared" si="1374"/>
        <v>155612050</v>
      </c>
      <c r="EP176" s="198">
        <f t="shared" si="1374"/>
        <v>15681510</v>
      </c>
      <c r="EQ176" s="198">
        <f t="shared" si="1374"/>
        <v>0</v>
      </c>
      <c r="ER176" s="198">
        <f t="shared" si="1375"/>
        <v>0</v>
      </c>
      <c r="ES176" s="198">
        <f t="shared" si="1375"/>
        <v>0</v>
      </c>
      <c r="ET176" s="198">
        <f t="shared" si="1375"/>
        <v>0</v>
      </c>
      <c r="EU176" s="198">
        <f t="shared" si="1375"/>
        <v>0</v>
      </c>
      <c r="EV176" s="198">
        <f t="shared" si="1375"/>
        <v>0</v>
      </c>
      <c r="EW176" s="198">
        <f t="shared" si="1375"/>
        <v>0</v>
      </c>
      <c r="EX176" s="198">
        <f t="shared" si="1375"/>
        <v>0</v>
      </c>
      <c r="EY176" s="198">
        <f t="shared" si="1375"/>
        <v>0</v>
      </c>
      <c r="EZ176" s="198">
        <f t="shared" si="1375"/>
        <v>0</v>
      </c>
      <c r="FA176" s="198">
        <f t="shared" si="1375"/>
        <v>0</v>
      </c>
      <c r="FB176" s="198">
        <f t="shared" si="1376"/>
        <v>0</v>
      </c>
      <c r="FC176" s="198">
        <f t="shared" si="1376"/>
        <v>781440</v>
      </c>
      <c r="FD176" s="198">
        <f t="shared" si="1376"/>
        <v>6872987</v>
      </c>
      <c r="FE176" s="198">
        <f t="shared" si="1376"/>
        <v>17320506</v>
      </c>
      <c r="FF176" s="198">
        <f t="shared" si="1376"/>
        <v>571685</v>
      </c>
      <c r="FG176" s="198">
        <f t="shared" si="1376"/>
        <v>20968630</v>
      </c>
      <c r="FH176" s="191"/>
      <c r="FI176" s="344"/>
      <c r="FJ176" s="344"/>
      <c r="FK176" s="344"/>
      <c r="FL176" s="344"/>
      <c r="FM176" s="344"/>
    </row>
    <row r="177" spans="1:169" s="257" customFormat="1" x14ac:dyDescent="0.2">
      <c r="A177" s="263" t="str">
        <f t="shared" ref="A177" si="1394">B177&amp;C177&amp;D177</f>
        <v>2018-19DECEMBERY56</v>
      </c>
      <c r="B177" s="257" t="str">
        <f t="shared" si="1383"/>
        <v>2018-19</v>
      </c>
      <c r="C177" s="257" t="s">
        <v>730</v>
      </c>
      <c r="D177" s="264" t="str">
        <f t="shared" si="1365"/>
        <v>Y56</v>
      </c>
      <c r="E177" s="264" t="str">
        <f t="shared" si="1365"/>
        <v>London</v>
      </c>
      <c r="F177" s="264" t="str">
        <f t="shared" ref="F177" si="1395">D177</f>
        <v>Y56</v>
      </c>
      <c r="H177" s="198">
        <f t="shared" si="1283"/>
        <v>172917</v>
      </c>
      <c r="I177" s="198">
        <f t="shared" si="1283"/>
        <v>139276</v>
      </c>
      <c r="J177" s="198">
        <f t="shared" si="1283"/>
        <v>655071</v>
      </c>
      <c r="K177" s="198">
        <f t="shared" si="1284"/>
        <v>5</v>
      </c>
      <c r="L177" s="198">
        <f t="shared" si="1285"/>
        <v>0</v>
      </c>
      <c r="M177" s="198">
        <f t="shared" si="1286"/>
        <v>0</v>
      </c>
      <c r="N177" s="198">
        <f t="shared" si="1287"/>
        <v>34</v>
      </c>
      <c r="O177" s="198">
        <f t="shared" si="1288"/>
        <v>97</v>
      </c>
      <c r="P177" s="198" t="s">
        <v>717</v>
      </c>
      <c r="Q177" s="198">
        <f t="shared" si="1370"/>
        <v>0</v>
      </c>
      <c r="R177" s="198">
        <f t="shared" si="1370"/>
        <v>0</v>
      </c>
      <c r="S177" s="198">
        <f t="shared" si="1370"/>
        <v>0</v>
      </c>
      <c r="T177" s="198">
        <f t="shared" si="1370"/>
        <v>108821</v>
      </c>
      <c r="U177" s="198">
        <f t="shared" si="1370"/>
        <v>12148</v>
      </c>
      <c r="V177" s="198">
        <f t="shared" si="1370"/>
        <v>9261</v>
      </c>
      <c r="W177" s="198">
        <f t="shared" si="1370"/>
        <v>60714</v>
      </c>
      <c r="X177" s="198">
        <f t="shared" si="1370"/>
        <v>20524</v>
      </c>
      <c r="Y177" s="198">
        <f t="shared" si="1370"/>
        <v>1635</v>
      </c>
      <c r="Z177" s="198">
        <f t="shared" si="1370"/>
        <v>4591325</v>
      </c>
      <c r="AA177" s="198">
        <f t="shared" si="1290"/>
        <v>378</v>
      </c>
      <c r="AB177" s="198">
        <f t="shared" si="1291"/>
        <v>629</v>
      </c>
      <c r="AC177" s="198">
        <f t="shared" si="1292"/>
        <v>6142372</v>
      </c>
      <c r="AD177" s="198">
        <f t="shared" si="1293"/>
        <v>663</v>
      </c>
      <c r="AE177" s="198">
        <f t="shared" si="1294"/>
        <v>1151</v>
      </c>
      <c r="AF177" s="198">
        <f t="shared" si="1295"/>
        <v>75370612</v>
      </c>
      <c r="AG177" s="198">
        <f t="shared" si="1296"/>
        <v>1241</v>
      </c>
      <c r="AH177" s="198">
        <f t="shared" si="1297"/>
        <v>2605</v>
      </c>
      <c r="AI177" s="198">
        <f t="shared" si="1298"/>
        <v>74575302</v>
      </c>
      <c r="AJ177" s="198">
        <f t="shared" si="1299"/>
        <v>3634</v>
      </c>
      <c r="AK177" s="198">
        <f t="shared" si="1300"/>
        <v>8891</v>
      </c>
      <c r="AL177" s="198">
        <f t="shared" si="1301"/>
        <v>7418447</v>
      </c>
      <c r="AM177" s="198">
        <f t="shared" si="1302"/>
        <v>4537</v>
      </c>
      <c r="AN177" s="198">
        <f t="shared" si="1303"/>
        <v>10332</v>
      </c>
      <c r="AO177" s="198">
        <f t="shared" si="1371"/>
        <v>7878</v>
      </c>
      <c r="AP177" s="198">
        <f t="shared" si="1371"/>
        <v>243</v>
      </c>
      <c r="AQ177" s="198">
        <f t="shared" si="1371"/>
        <v>1196</v>
      </c>
      <c r="AR177" s="198">
        <f t="shared" si="1371"/>
        <v>6943</v>
      </c>
      <c r="AS177" s="198">
        <f t="shared" si="1371"/>
        <v>244</v>
      </c>
      <c r="AT177" s="198">
        <f t="shared" si="1371"/>
        <v>6195</v>
      </c>
      <c r="AU177" s="198">
        <f t="shared" si="1371"/>
        <v>0</v>
      </c>
      <c r="AV177" s="198">
        <f t="shared" si="1371"/>
        <v>66867</v>
      </c>
      <c r="AW177" s="198">
        <f t="shared" si="1371"/>
        <v>6994</v>
      </c>
      <c r="AX177" s="198">
        <f t="shared" si="1371"/>
        <v>27082</v>
      </c>
      <c r="AY177" s="198">
        <f t="shared" si="1372"/>
        <v>100943</v>
      </c>
      <c r="AZ177" s="198">
        <f t="shared" si="1372"/>
        <v>31755</v>
      </c>
      <c r="BA177" s="198">
        <f t="shared" si="1372"/>
        <v>24308</v>
      </c>
      <c r="BB177" s="198">
        <f t="shared" si="1372"/>
        <v>24031</v>
      </c>
      <c r="BC177" s="198">
        <f t="shared" si="1372"/>
        <v>18686</v>
      </c>
      <c r="BD177" s="198">
        <f t="shared" si="1372"/>
        <v>93061</v>
      </c>
      <c r="BE177" s="198">
        <f t="shared" si="1372"/>
        <v>69389</v>
      </c>
      <c r="BF177" s="198">
        <f t="shared" si="1372"/>
        <v>33319</v>
      </c>
      <c r="BG177" s="198">
        <f t="shared" si="1372"/>
        <v>23132</v>
      </c>
      <c r="BH177" s="198">
        <f t="shared" si="1372"/>
        <v>2216</v>
      </c>
      <c r="BI177" s="198">
        <f t="shared" si="1372"/>
        <v>1732</v>
      </c>
      <c r="BJ177" s="198">
        <f t="shared" si="1372"/>
        <v>0</v>
      </c>
      <c r="BK177" s="198">
        <f t="shared" si="1372"/>
        <v>0</v>
      </c>
      <c r="BL177" s="198" t="str">
        <f t="shared" si="1306"/>
        <v>-</v>
      </c>
      <c r="BM177" s="198" t="str">
        <f t="shared" si="1307"/>
        <v>-</v>
      </c>
      <c r="BN177" s="198">
        <f t="shared" si="1308"/>
        <v>0</v>
      </c>
      <c r="BO177" s="198">
        <f t="shared" si="1308"/>
        <v>0</v>
      </c>
      <c r="BP177" s="198" t="str">
        <f t="shared" si="1309"/>
        <v>-</v>
      </c>
      <c r="BQ177" s="198" t="str">
        <f t="shared" si="1310"/>
        <v>-</v>
      </c>
      <c r="BR177" s="198">
        <f t="shared" si="1311"/>
        <v>0</v>
      </c>
      <c r="BS177" s="198">
        <f t="shared" si="1311"/>
        <v>0</v>
      </c>
      <c r="BT177" s="198" t="str">
        <f t="shared" si="1312"/>
        <v>-</v>
      </c>
      <c r="BU177" s="198" t="str">
        <f t="shared" si="1313"/>
        <v>-</v>
      </c>
      <c r="BV177" s="198">
        <f t="shared" si="1314"/>
        <v>0</v>
      </c>
      <c r="BW177" s="198">
        <f t="shared" si="1314"/>
        <v>0</v>
      </c>
      <c r="BX177" s="198" t="str">
        <f t="shared" si="1315"/>
        <v>-</v>
      </c>
      <c r="BY177" s="198" t="str">
        <f t="shared" si="1316"/>
        <v>-</v>
      </c>
      <c r="BZ177" s="198">
        <f t="shared" si="1317"/>
        <v>0</v>
      </c>
      <c r="CA177" s="198">
        <f t="shared" si="1317"/>
        <v>0</v>
      </c>
      <c r="CB177" s="198" t="str">
        <f t="shared" si="1318"/>
        <v>-</v>
      </c>
      <c r="CC177" s="198" t="str">
        <f t="shared" si="1319"/>
        <v>-</v>
      </c>
      <c r="CD177" s="198">
        <f t="shared" si="1320"/>
        <v>0</v>
      </c>
      <c r="CE177" s="198">
        <f t="shared" si="1320"/>
        <v>0</v>
      </c>
      <c r="CF177" s="198" t="str">
        <f t="shared" si="1321"/>
        <v>-</v>
      </c>
      <c r="CG177" s="198" t="str">
        <f t="shared" si="1322"/>
        <v>-</v>
      </c>
      <c r="CH177" s="198">
        <f t="shared" si="1323"/>
        <v>0</v>
      </c>
      <c r="CI177" s="198">
        <f t="shared" si="1323"/>
        <v>0</v>
      </c>
      <c r="CJ177" s="198" t="str">
        <f t="shared" si="1324"/>
        <v>-</v>
      </c>
      <c r="CK177" s="198" t="str">
        <f t="shared" si="1325"/>
        <v>-</v>
      </c>
      <c r="CL177" s="198">
        <f t="shared" si="1326"/>
        <v>0</v>
      </c>
      <c r="CM177" s="198">
        <f t="shared" si="1326"/>
        <v>0</v>
      </c>
      <c r="CN177" s="198" t="str">
        <f t="shared" si="1327"/>
        <v>-</v>
      </c>
      <c r="CO177" s="198" t="str">
        <f t="shared" si="1328"/>
        <v>-</v>
      </c>
      <c r="CP177" s="198">
        <f t="shared" si="1329"/>
        <v>0</v>
      </c>
      <c r="CQ177" s="198">
        <f t="shared" si="1329"/>
        <v>0</v>
      </c>
      <c r="CR177" s="198" t="str">
        <f t="shared" si="1330"/>
        <v>-</v>
      </c>
      <c r="CS177" s="198" t="str">
        <f t="shared" si="1331"/>
        <v>-</v>
      </c>
      <c r="CT177" s="198">
        <f t="shared" si="1332"/>
        <v>0</v>
      </c>
      <c r="CU177" s="198">
        <f t="shared" si="1332"/>
        <v>0</v>
      </c>
      <c r="CV177" s="198" t="str">
        <f t="shared" si="1333"/>
        <v>-</v>
      </c>
      <c r="CW177" s="198" t="str">
        <f t="shared" si="1334"/>
        <v>-</v>
      </c>
      <c r="CX177" s="198">
        <f t="shared" si="1335"/>
        <v>0</v>
      </c>
      <c r="CY177" s="198">
        <f t="shared" si="1335"/>
        <v>0</v>
      </c>
      <c r="CZ177" s="198" t="str">
        <f t="shared" si="1336"/>
        <v>-</v>
      </c>
      <c r="DA177" s="198" t="str">
        <f t="shared" si="1337"/>
        <v>-</v>
      </c>
      <c r="DB177" s="198">
        <f t="shared" si="1338"/>
        <v>7149</v>
      </c>
      <c r="DC177" s="198">
        <f t="shared" si="1338"/>
        <v>429279</v>
      </c>
      <c r="DD177" s="198">
        <f t="shared" si="1339"/>
        <v>60</v>
      </c>
      <c r="DE177" s="198">
        <f t="shared" si="1340"/>
        <v>118</v>
      </c>
      <c r="DF177" s="198">
        <f t="shared" si="1341"/>
        <v>0</v>
      </c>
      <c r="DG177" s="198">
        <f t="shared" si="1341"/>
        <v>0</v>
      </c>
      <c r="DH177" s="198" t="str">
        <f t="shared" si="1342"/>
        <v>-</v>
      </c>
      <c r="DI177" s="198" t="str">
        <f t="shared" si="1343"/>
        <v>-</v>
      </c>
      <c r="DJ177" s="198">
        <f t="shared" si="1373"/>
        <v>0</v>
      </c>
      <c r="DK177" s="198">
        <f t="shared" si="1373"/>
        <v>23</v>
      </c>
      <c r="DL177" s="198">
        <f t="shared" si="1373"/>
        <v>539</v>
      </c>
      <c r="DM177" s="198">
        <f t="shared" si="1373"/>
        <v>1359</v>
      </c>
      <c r="DN177" s="198">
        <f t="shared" si="1373"/>
        <v>37</v>
      </c>
      <c r="DO177" s="198">
        <f t="shared" si="1373"/>
        <v>1319</v>
      </c>
      <c r="DP177" s="198">
        <f t="shared" si="1373"/>
        <v>3289045</v>
      </c>
      <c r="DQ177" s="198">
        <f t="shared" si="1345"/>
        <v>6102</v>
      </c>
      <c r="DR177" s="198">
        <f t="shared" si="1346"/>
        <v>12872</v>
      </c>
      <c r="DS177" s="198">
        <f t="shared" si="1347"/>
        <v>10209781</v>
      </c>
      <c r="DT177" s="198">
        <f t="shared" si="1348"/>
        <v>7513</v>
      </c>
      <c r="DU177" s="198">
        <f t="shared" si="1349"/>
        <v>14876</v>
      </c>
      <c r="DV177" s="198">
        <f t="shared" si="1350"/>
        <v>344233</v>
      </c>
      <c r="DW177" s="198">
        <f t="shared" si="1351"/>
        <v>9304</v>
      </c>
      <c r="DX177" s="198">
        <f t="shared" si="1352"/>
        <v>17240</v>
      </c>
      <c r="DY177" s="198">
        <f t="shared" si="1353"/>
        <v>12396323</v>
      </c>
      <c r="DZ177" s="198">
        <f t="shared" si="1354"/>
        <v>9398</v>
      </c>
      <c r="EA177" s="198">
        <f t="shared" si="1355"/>
        <v>16798</v>
      </c>
      <c r="EB177" s="202"/>
      <c r="EC177" s="198">
        <f t="shared" si="1356"/>
        <v>12</v>
      </c>
      <c r="ED177" s="199">
        <f t="shared" ref="ED177" si="1396">LEFT($B177,4)+IF(EC177&lt;4,1,0)</f>
        <v>2018</v>
      </c>
      <c r="EE177" s="200">
        <f t="shared" ref="EE177" si="1397">DATE(LEFT($B177,4)+IF(EC177&lt;4,1,0),EC177,1)</f>
        <v>43435</v>
      </c>
      <c r="EF177" s="196">
        <f t="shared" si="1364"/>
        <v>31</v>
      </c>
      <c r="EG177" s="195"/>
      <c r="EH177" s="198">
        <f t="shared" si="1374"/>
        <v>0</v>
      </c>
      <c r="EI177" s="198">
        <f t="shared" si="1374"/>
        <v>0</v>
      </c>
      <c r="EJ177" s="198">
        <f t="shared" si="1374"/>
        <v>4735384</v>
      </c>
      <c r="EK177" s="198">
        <f t="shared" si="1374"/>
        <v>13509772</v>
      </c>
      <c r="EL177" s="198">
        <f t="shared" si="1374"/>
        <v>7641092</v>
      </c>
      <c r="EM177" s="198">
        <f t="shared" si="1374"/>
        <v>10659411</v>
      </c>
      <c r="EN177" s="198">
        <f t="shared" si="1374"/>
        <v>158159970</v>
      </c>
      <c r="EO177" s="198">
        <f t="shared" si="1374"/>
        <v>182478884</v>
      </c>
      <c r="EP177" s="198">
        <f t="shared" si="1374"/>
        <v>16892820</v>
      </c>
      <c r="EQ177" s="198">
        <f t="shared" si="1374"/>
        <v>0</v>
      </c>
      <c r="ER177" s="198">
        <f t="shared" si="1375"/>
        <v>0</v>
      </c>
      <c r="ES177" s="198">
        <f t="shared" si="1375"/>
        <v>0</v>
      </c>
      <c r="ET177" s="198">
        <f t="shared" si="1375"/>
        <v>0</v>
      </c>
      <c r="EU177" s="198">
        <f t="shared" si="1375"/>
        <v>0</v>
      </c>
      <c r="EV177" s="198">
        <f t="shared" si="1375"/>
        <v>0</v>
      </c>
      <c r="EW177" s="198">
        <f t="shared" si="1375"/>
        <v>0</v>
      </c>
      <c r="EX177" s="198">
        <f t="shared" si="1375"/>
        <v>0</v>
      </c>
      <c r="EY177" s="198">
        <f t="shared" si="1375"/>
        <v>0</v>
      </c>
      <c r="EZ177" s="198">
        <f t="shared" si="1375"/>
        <v>0</v>
      </c>
      <c r="FA177" s="198">
        <f t="shared" si="1375"/>
        <v>0</v>
      </c>
      <c r="FB177" s="198">
        <f t="shared" si="1376"/>
        <v>0</v>
      </c>
      <c r="FC177" s="198">
        <f t="shared" si="1376"/>
        <v>843582</v>
      </c>
      <c r="FD177" s="198">
        <f t="shared" si="1376"/>
        <v>6938008</v>
      </c>
      <c r="FE177" s="198">
        <f t="shared" si="1376"/>
        <v>20216484</v>
      </c>
      <c r="FF177" s="198">
        <f t="shared" si="1376"/>
        <v>637880</v>
      </c>
      <c r="FG177" s="198">
        <f t="shared" si="1376"/>
        <v>22156562</v>
      </c>
      <c r="FH177" s="191"/>
      <c r="FI177" s="344"/>
      <c r="FJ177" s="344"/>
      <c r="FK177" s="344"/>
      <c r="FL177" s="344"/>
      <c r="FM177" s="344"/>
    </row>
    <row r="178" spans="1:169" s="257" customFormat="1" x14ac:dyDescent="0.2">
      <c r="A178" s="263" t="str">
        <f t="shared" ref="A178" si="1398">B178&amp;C178&amp;D178</f>
        <v>2018-19JANUARYY56</v>
      </c>
      <c r="B178" s="257" t="str">
        <f t="shared" si="1383"/>
        <v>2018-19</v>
      </c>
      <c r="C178" s="257" t="s">
        <v>767</v>
      </c>
      <c r="D178" s="264" t="str">
        <f t="shared" si="1365"/>
        <v>Y56</v>
      </c>
      <c r="E178" s="264" t="str">
        <f t="shared" si="1365"/>
        <v>London</v>
      </c>
      <c r="F178" s="264" t="str">
        <f t="shared" ref="F178" si="1399">D178</f>
        <v>Y56</v>
      </c>
      <c r="H178" s="198">
        <f t="shared" si="1283"/>
        <v>171966</v>
      </c>
      <c r="I178" s="198">
        <f t="shared" si="1283"/>
        <v>138775</v>
      </c>
      <c r="J178" s="198">
        <f t="shared" si="1283"/>
        <v>942013</v>
      </c>
      <c r="K178" s="198">
        <f t="shared" si="1284"/>
        <v>7</v>
      </c>
      <c r="L178" s="198">
        <f t="shared" si="1285"/>
        <v>0</v>
      </c>
      <c r="M178" s="198">
        <f t="shared" si="1286"/>
        <v>0</v>
      </c>
      <c r="N178" s="198">
        <f t="shared" si="1287"/>
        <v>52</v>
      </c>
      <c r="O178" s="198">
        <f t="shared" si="1288"/>
        <v>116</v>
      </c>
      <c r="P178" s="198" t="s">
        <v>717</v>
      </c>
      <c r="Q178" s="198">
        <f t="shared" si="1370"/>
        <v>0</v>
      </c>
      <c r="R178" s="198">
        <f t="shared" si="1370"/>
        <v>0</v>
      </c>
      <c r="S178" s="198">
        <f t="shared" si="1370"/>
        <v>0</v>
      </c>
      <c r="T178" s="198">
        <f t="shared" si="1370"/>
        <v>108664</v>
      </c>
      <c r="U178" s="198">
        <f t="shared" si="1370"/>
        <v>12441</v>
      </c>
      <c r="V178" s="198">
        <f t="shared" si="1370"/>
        <v>9478</v>
      </c>
      <c r="W178" s="198">
        <f t="shared" si="1370"/>
        <v>60485</v>
      </c>
      <c r="X178" s="198">
        <f t="shared" si="1370"/>
        <v>19972</v>
      </c>
      <c r="Y178" s="198">
        <f t="shared" si="1370"/>
        <v>1610</v>
      </c>
      <c r="Z178" s="198">
        <f t="shared" si="1370"/>
        <v>4738155</v>
      </c>
      <c r="AA178" s="198">
        <f t="shared" si="1290"/>
        <v>381</v>
      </c>
      <c r="AB178" s="198">
        <f t="shared" si="1291"/>
        <v>630</v>
      </c>
      <c r="AC178" s="198">
        <f t="shared" si="1292"/>
        <v>6635218</v>
      </c>
      <c r="AD178" s="198">
        <f t="shared" si="1293"/>
        <v>700</v>
      </c>
      <c r="AE178" s="198">
        <f t="shared" si="1294"/>
        <v>1212</v>
      </c>
      <c r="AF178" s="198">
        <f t="shared" si="1295"/>
        <v>78392824</v>
      </c>
      <c r="AG178" s="198">
        <f t="shared" si="1296"/>
        <v>1296</v>
      </c>
      <c r="AH178" s="198">
        <f t="shared" si="1297"/>
        <v>2769</v>
      </c>
      <c r="AI178" s="198">
        <f t="shared" si="1298"/>
        <v>78364425</v>
      </c>
      <c r="AJ178" s="198">
        <f t="shared" si="1299"/>
        <v>3924</v>
      </c>
      <c r="AK178" s="198">
        <f t="shared" si="1300"/>
        <v>9709</v>
      </c>
      <c r="AL178" s="198">
        <f t="shared" si="1301"/>
        <v>7011919</v>
      </c>
      <c r="AM178" s="198">
        <f t="shared" si="1302"/>
        <v>4355</v>
      </c>
      <c r="AN178" s="198">
        <f t="shared" si="1303"/>
        <v>10285</v>
      </c>
      <c r="AO178" s="198">
        <f t="shared" si="1371"/>
        <v>7959</v>
      </c>
      <c r="AP178" s="198">
        <f t="shared" si="1371"/>
        <v>287</v>
      </c>
      <c r="AQ178" s="198">
        <f t="shared" si="1371"/>
        <v>1338</v>
      </c>
      <c r="AR178" s="198">
        <f t="shared" si="1371"/>
        <v>6851</v>
      </c>
      <c r="AS178" s="198">
        <f t="shared" si="1371"/>
        <v>224</v>
      </c>
      <c r="AT178" s="198">
        <f t="shared" si="1371"/>
        <v>6110</v>
      </c>
      <c r="AU178" s="198">
        <f t="shared" si="1371"/>
        <v>0</v>
      </c>
      <c r="AV178" s="198">
        <f t="shared" si="1371"/>
        <v>67107</v>
      </c>
      <c r="AW178" s="198">
        <f t="shared" si="1371"/>
        <v>6855</v>
      </c>
      <c r="AX178" s="198">
        <f t="shared" si="1371"/>
        <v>26743</v>
      </c>
      <c r="AY178" s="198">
        <f t="shared" si="1372"/>
        <v>100705</v>
      </c>
      <c r="AZ178" s="198">
        <f t="shared" si="1372"/>
        <v>32435</v>
      </c>
      <c r="BA178" s="198">
        <f t="shared" si="1372"/>
        <v>24950</v>
      </c>
      <c r="BB178" s="198">
        <f t="shared" si="1372"/>
        <v>24551</v>
      </c>
      <c r="BC178" s="198">
        <f t="shared" si="1372"/>
        <v>19112</v>
      </c>
      <c r="BD178" s="198">
        <f t="shared" si="1372"/>
        <v>92710</v>
      </c>
      <c r="BE178" s="198">
        <f t="shared" si="1372"/>
        <v>69227</v>
      </c>
      <c r="BF178" s="198">
        <f t="shared" si="1372"/>
        <v>32462</v>
      </c>
      <c r="BG178" s="198">
        <f t="shared" si="1372"/>
        <v>22606</v>
      </c>
      <c r="BH178" s="198">
        <f t="shared" si="1372"/>
        <v>2217</v>
      </c>
      <c r="BI178" s="198">
        <f t="shared" si="1372"/>
        <v>1711</v>
      </c>
      <c r="BJ178" s="198">
        <f t="shared" si="1372"/>
        <v>0</v>
      </c>
      <c r="BK178" s="198">
        <f t="shared" si="1372"/>
        <v>0</v>
      </c>
      <c r="BL178" s="198" t="str">
        <f t="shared" si="1306"/>
        <v>-</v>
      </c>
      <c r="BM178" s="198" t="str">
        <f t="shared" si="1307"/>
        <v>-</v>
      </c>
      <c r="BN178" s="198">
        <f t="shared" si="1308"/>
        <v>0</v>
      </c>
      <c r="BO178" s="198">
        <f t="shared" si="1308"/>
        <v>0</v>
      </c>
      <c r="BP178" s="198" t="str">
        <f t="shared" si="1309"/>
        <v>-</v>
      </c>
      <c r="BQ178" s="198" t="str">
        <f t="shared" si="1310"/>
        <v>-</v>
      </c>
      <c r="BR178" s="198">
        <f t="shared" si="1311"/>
        <v>0</v>
      </c>
      <c r="BS178" s="198">
        <f t="shared" si="1311"/>
        <v>0</v>
      </c>
      <c r="BT178" s="198" t="str">
        <f t="shared" si="1312"/>
        <v>-</v>
      </c>
      <c r="BU178" s="198" t="str">
        <f t="shared" si="1313"/>
        <v>-</v>
      </c>
      <c r="BV178" s="198">
        <f t="shared" si="1314"/>
        <v>0</v>
      </c>
      <c r="BW178" s="198">
        <f t="shared" si="1314"/>
        <v>0</v>
      </c>
      <c r="BX178" s="198" t="str">
        <f t="shared" si="1315"/>
        <v>-</v>
      </c>
      <c r="BY178" s="198" t="str">
        <f t="shared" si="1316"/>
        <v>-</v>
      </c>
      <c r="BZ178" s="198">
        <f t="shared" si="1317"/>
        <v>0</v>
      </c>
      <c r="CA178" s="198">
        <f t="shared" si="1317"/>
        <v>0</v>
      </c>
      <c r="CB178" s="198" t="str">
        <f t="shared" si="1318"/>
        <v>-</v>
      </c>
      <c r="CC178" s="198" t="str">
        <f t="shared" si="1319"/>
        <v>-</v>
      </c>
      <c r="CD178" s="198">
        <f t="shared" si="1320"/>
        <v>0</v>
      </c>
      <c r="CE178" s="198">
        <f t="shared" si="1320"/>
        <v>0</v>
      </c>
      <c r="CF178" s="198" t="str">
        <f t="shared" si="1321"/>
        <v>-</v>
      </c>
      <c r="CG178" s="198" t="str">
        <f t="shared" si="1322"/>
        <v>-</v>
      </c>
      <c r="CH178" s="198">
        <f t="shared" si="1323"/>
        <v>0</v>
      </c>
      <c r="CI178" s="198">
        <f t="shared" si="1323"/>
        <v>0</v>
      </c>
      <c r="CJ178" s="198" t="str">
        <f t="shared" si="1324"/>
        <v>-</v>
      </c>
      <c r="CK178" s="198" t="str">
        <f t="shared" si="1325"/>
        <v>-</v>
      </c>
      <c r="CL178" s="198">
        <f t="shared" si="1326"/>
        <v>0</v>
      </c>
      <c r="CM178" s="198">
        <f t="shared" si="1326"/>
        <v>0</v>
      </c>
      <c r="CN178" s="198" t="str">
        <f t="shared" si="1327"/>
        <v>-</v>
      </c>
      <c r="CO178" s="198" t="str">
        <f t="shared" si="1328"/>
        <v>-</v>
      </c>
      <c r="CP178" s="198">
        <f t="shared" si="1329"/>
        <v>0</v>
      </c>
      <c r="CQ178" s="198">
        <f t="shared" si="1329"/>
        <v>0</v>
      </c>
      <c r="CR178" s="198" t="str">
        <f t="shared" si="1330"/>
        <v>-</v>
      </c>
      <c r="CS178" s="198" t="str">
        <f t="shared" si="1331"/>
        <v>-</v>
      </c>
      <c r="CT178" s="198">
        <f t="shared" si="1332"/>
        <v>0</v>
      </c>
      <c r="CU178" s="198">
        <f t="shared" si="1332"/>
        <v>0</v>
      </c>
      <c r="CV178" s="198" t="str">
        <f t="shared" si="1333"/>
        <v>-</v>
      </c>
      <c r="CW178" s="198" t="str">
        <f t="shared" si="1334"/>
        <v>-</v>
      </c>
      <c r="CX178" s="198">
        <f t="shared" si="1335"/>
        <v>0</v>
      </c>
      <c r="CY178" s="198">
        <f t="shared" si="1335"/>
        <v>0</v>
      </c>
      <c r="CZ178" s="198" t="str">
        <f t="shared" si="1336"/>
        <v>-</v>
      </c>
      <c r="DA178" s="198" t="str">
        <f t="shared" si="1337"/>
        <v>-</v>
      </c>
      <c r="DB178" s="198">
        <f t="shared" si="1338"/>
        <v>7148</v>
      </c>
      <c r="DC178" s="198">
        <f t="shared" si="1338"/>
        <v>442294</v>
      </c>
      <c r="DD178" s="198">
        <f t="shared" si="1339"/>
        <v>62</v>
      </c>
      <c r="DE178" s="198">
        <f t="shared" si="1340"/>
        <v>121</v>
      </c>
      <c r="DF178" s="198">
        <f t="shared" si="1341"/>
        <v>0</v>
      </c>
      <c r="DG178" s="198">
        <f t="shared" si="1341"/>
        <v>0</v>
      </c>
      <c r="DH178" s="198" t="str">
        <f t="shared" si="1342"/>
        <v>-</v>
      </c>
      <c r="DI178" s="198" t="str">
        <f t="shared" si="1343"/>
        <v>-</v>
      </c>
      <c r="DJ178" s="198">
        <f t="shared" si="1373"/>
        <v>0</v>
      </c>
      <c r="DK178" s="198">
        <f t="shared" si="1373"/>
        <v>32</v>
      </c>
      <c r="DL178" s="198">
        <f t="shared" si="1373"/>
        <v>584</v>
      </c>
      <c r="DM178" s="198">
        <f t="shared" si="1373"/>
        <v>1484</v>
      </c>
      <c r="DN178" s="198">
        <f t="shared" si="1373"/>
        <v>60</v>
      </c>
      <c r="DO178" s="198">
        <f t="shared" si="1373"/>
        <v>1417</v>
      </c>
      <c r="DP178" s="198">
        <f t="shared" si="1373"/>
        <v>3942217</v>
      </c>
      <c r="DQ178" s="198">
        <f t="shared" si="1345"/>
        <v>6750</v>
      </c>
      <c r="DR178" s="198">
        <f t="shared" si="1346"/>
        <v>13452</v>
      </c>
      <c r="DS178" s="198">
        <f t="shared" si="1347"/>
        <v>11065103</v>
      </c>
      <c r="DT178" s="198">
        <f t="shared" si="1348"/>
        <v>7456</v>
      </c>
      <c r="DU178" s="198">
        <f t="shared" si="1349"/>
        <v>14394</v>
      </c>
      <c r="DV178" s="198">
        <f t="shared" si="1350"/>
        <v>529955</v>
      </c>
      <c r="DW178" s="198">
        <f t="shared" si="1351"/>
        <v>8833</v>
      </c>
      <c r="DX178" s="198">
        <f t="shared" si="1352"/>
        <v>14511</v>
      </c>
      <c r="DY178" s="198">
        <f t="shared" si="1353"/>
        <v>14150677</v>
      </c>
      <c r="DZ178" s="198">
        <f t="shared" si="1354"/>
        <v>9986</v>
      </c>
      <c r="EA178" s="198">
        <f t="shared" si="1355"/>
        <v>17299</v>
      </c>
      <c r="EB178" s="202"/>
      <c r="EC178" s="198">
        <f t="shared" si="1356"/>
        <v>1</v>
      </c>
      <c r="ED178" s="199">
        <f t="shared" ref="ED178" si="1400">LEFT($B178,4)+IF(EC178&lt;4,1,0)</f>
        <v>2019</v>
      </c>
      <c r="EE178" s="200">
        <f t="shared" ref="EE178" si="1401">DATE(LEFT($B178,4)+IF(EC178&lt;4,1,0),EC178,1)</f>
        <v>43466</v>
      </c>
      <c r="EF178" s="196">
        <f t="shared" si="1364"/>
        <v>31</v>
      </c>
      <c r="EG178" s="195"/>
      <c r="EH178" s="198">
        <f t="shared" si="1374"/>
        <v>0</v>
      </c>
      <c r="EI178" s="198">
        <f t="shared" si="1374"/>
        <v>0</v>
      </c>
      <c r="EJ178" s="198">
        <f t="shared" si="1374"/>
        <v>7216300</v>
      </c>
      <c r="EK178" s="198">
        <f t="shared" si="1374"/>
        <v>16097900</v>
      </c>
      <c r="EL178" s="198">
        <f t="shared" si="1374"/>
        <v>7837830</v>
      </c>
      <c r="EM178" s="198">
        <f t="shared" si="1374"/>
        <v>11487336</v>
      </c>
      <c r="EN178" s="198">
        <f t="shared" si="1374"/>
        <v>167482965</v>
      </c>
      <c r="EO178" s="198">
        <f t="shared" si="1374"/>
        <v>193908148</v>
      </c>
      <c r="EP178" s="198">
        <f t="shared" si="1374"/>
        <v>16558850</v>
      </c>
      <c r="EQ178" s="198">
        <f t="shared" si="1374"/>
        <v>0</v>
      </c>
      <c r="ER178" s="198">
        <f t="shared" si="1375"/>
        <v>0</v>
      </c>
      <c r="ES178" s="198">
        <f t="shared" si="1375"/>
        <v>0</v>
      </c>
      <c r="ET178" s="198">
        <f t="shared" si="1375"/>
        <v>0</v>
      </c>
      <c r="EU178" s="198">
        <f t="shared" si="1375"/>
        <v>0</v>
      </c>
      <c r="EV178" s="198">
        <f t="shared" si="1375"/>
        <v>0</v>
      </c>
      <c r="EW178" s="198">
        <f t="shared" si="1375"/>
        <v>0</v>
      </c>
      <c r="EX178" s="198">
        <f t="shared" si="1375"/>
        <v>0</v>
      </c>
      <c r="EY178" s="198">
        <f t="shared" si="1375"/>
        <v>0</v>
      </c>
      <c r="EZ178" s="198">
        <f t="shared" si="1375"/>
        <v>0</v>
      </c>
      <c r="FA178" s="198">
        <f t="shared" si="1375"/>
        <v>0</v>
      </c>
      <c r="FB178" s="198">
        <f t="shared" si="1376"/>
        <v>0</v>
      </c>
      <c r="FC178" s="198">
        <f t="shared" si="1376"/>
        <v>864908</v>
      </c>
      <c r="FD178" s="198">
        <f t="shared" si="1376"/>
        <v>7855968</v>
      </c>
      <c r="FE178" s="198">
        <f t="shared" si="1376"/>
        <v>21360696</v>
      </c>
      <c r="FF178" s="198">
        <f t="shared" si="1376"/>
        <v>870660</v>
      </c>
      <c r="FG178" s="198">
        <f t="shared" si="1376"/>
        <v>24512683</v>
      </c>
      <c r="FH178" s="191"/>
      <c r="FI178" s="344"/>
      <c r="FJ178" s="344"/>
      <c r="FK178" s="344"/>
      <c r="FL178" s="344"/>
      <c r="FM178" s="344"/>
    </row>
    <row r="179" spans="1:169" s="257" customFormat="1" x14ac:dyDescent="0.2">
      <c r="A179" s="263" t="str">
        <f t="shared" ref="A179" si="1402">B179&amp;C179&amp;D179</f>
        <v>2018-19FEBRUARYY56</v>
      </c>
      <c r="B179" s="257" t="str">
        <f t="shared" si="1383"/>
        <v>2018-19</v>
      </c>
      <c r="C179" s="257" t="s">
        <v>771</v>
      </c>
      <c r="D179" s="264" t="str">
        <f t="shared" si="1365"/>
        <v>Y56</v>
      </c>
      <c r="E179" s="264" t="str">
        <f t="shared" si="1365"/>
        <v>London</v>
      </c>
      <c r="F179" s="264" t="str">
        <f t="shared" ref="F179" si="1403">D179</f>
        <v>Y56</v>
      </c>
      <c r="H179" s="198">
        <f t="shared" si="1283"/>
        <v>158421</v>
      </c>
      <c r="I179" s="198">
        <f t="shared" si="1283"/>
        <v>127765</v>
      </c>
      <c r="J179" s="198">
        <f t="shared" si="1283"/>
        <v>1410678</v>
      </c>
      <c r="K179" s="198">
        <f t="shared" si="1284"/>
        <v>11</v>
      </c>
      <c r="L179" s="198">
        <f t="shared" si="1285"/>
        <v>0</v>
      </c>
      <c r="M179" s="198">
        <f t="shared" si="1286"/>
        <v>0</v>
      </c>
      <c r="N179" s="198">
        <f t="shared" si="1287"/>
        <v>79</v>
      </c>
      <c r="O179" s="198">
        <f t="shared" si="1288"/>
        <v>155</v>
      </c>
      <c r="P179" s="198" t="s">
        <v>717</v>
      </c>
      <c r="Q179" s="198">
        <f t="shared" si="1370"/>
        <v>0</v>
      </c>
      <c r="R179" s="198">
        <f t="shared" si="1370"/>
        <v>0</v>
      </c>
      <c r="S179" s="198">
        <f t="shared" si="1370"/>
        <v>0</v>
      </c>
      <c r="T179" s="198">
        <f t="shared" si="1370"/>
        <v>98285</v>
      </c>
      <c r="U179" s="198">
        <f t="shared" si="1370"/>
        <v>11499</v>
      </c>
      <c r="V179" s="198">
        <f t="shared" si="1370"/>
        <v>8794</v>
      </c>
      <c r="W179" s="198">
        <f t="shared" si="1370"/>
        <v>54833</v>
      </c>
      <c r="X179" s="198">
        <f t="shared" si="1370"/>
        <v>17726</v>
      </c>
      <c r="Y179" s="198">
        <f t="shared" si="1370"/>
        <v>1459</v>
      </c>
      <c r="Z179" s="198">
        <f t="shared" si="1370"/>
        <v>4569382</v>
      </c>
      <c r="AA179" s="198">
        <f t="shared" si="1290"/>
        <v>397</v>
      </c>
      <c r="AB179" s="198">
        <f t="shared" si="1291"/>
        <v>659</v>
      </c>
      <c r="AC179" s="198">
        <f t="shared" si="1292"/>
        <v>6240009</v>
      </c>
      <c r="AD179" s="198">
        <f t="shared" si="1293"/>
        <v>710</v>
      </c>
      <c r="AE179" s="198">
        <f t="shared" si="1294"/>
        <v>1231</v>
      </c>
      <c r="AF179" s="198">
        <f t="shared" si="1295"/>
        <v>73534278</v>
      </c>
      <c r="AG179" s="198">
        <f t="shared" si="1296"/>
        <v>1341</v>
      </c>
      <c r="AH179" s="198">
        <f t="shared" si="1297"/>
        <v>2819</v>
      </c>
      <c r="AI179" s="198">
        <f t="shared" si="1298"/>
        <v>74087914</v>
      </c>
      <c r="AJ179" s="198">
        <f t="shared" si="1299"/>
        <v>4180</v>
      </c>
      <c r="AK179" s="198">
        <f t="shared" si="1300"/>
        <v>10387</v>
      </c>
      <c r="AL179" s="198">
        <f t="shared" si="1301"/>
        <v>7498026</v>
      </c>
      <c r="AM179" s="198">
        <f t="shared" si="1302"/>
        <v>5139</v>
      </c>
      <c r="AN179" s="198">
        <f t="shared" si="1303"/>
        <v>12283</v>
      </c>
      <c r="AO179" s="198">
        <f t="shared" si="1371"/>
        <v>7371</v>
      </c>
      <c r="AP179" s="198">
        <f t="shared" si="1371"/>
        <v>230</v>
      </c>
      <c r="AQ179" s="198">
        <f t="shared" si="1371"/>
        <v>998</v>
      </c>
      <c r="AR179" s="198">
        <f t="shared" si="1371"/>
        <v>5981</v>
      </c>
      <c r="AS179" s="198">
        <f t="shared" si="1371"/>
        <v>257</v>
      </c>
      <c r="AT179" s="198">
        <f t="shared" si="1371"/>
        <v>5886</v>
      </c>
      <c r="AU179" s="198">
        <f t="shared" si="1371"/>
        <v>0</v>
      </c>
      <c r="AV179" s="198">
        <f t="shared" si="1371"/>
        <v>60370</v>
      </c>
      <c r="AW179" s="198">
        <f t="shared" si="1371"/>
        <v>6330</v>
      </c>
      <c r="AX179" s="198">
        <f t="shared" si="1371"/>
        <v>24214</v>
      </c>
      <c r="AY179" s="198">
        <f t="shared" si="1372"/>
        <v>90914</v>
      </c>
      <c r="AZ179" s="198">
        <f t="shared" si="1372"/>
        <v>29928</v>
      </c>
      <c r="BA179" s="198">
        <f t="shared" si="1372"/>
        <v>22989</v>
      </c>
      <c r="BB179" s="198">
        <f t="shared" si="1372"/>
        <v>22607</v>
      </c>
      <c r="BC179" s="198">
        <f t="shared" si="1372"/>
        <v>17636</v>
      </c>
      <c r="BD179" s="198">
        <f t="shared" si="1372"/>
        <v>84763</v>
      </c>
      <c r="BE179" s="198">
        <f t="shared" si="1372"/>
        <v>62719</v>
      </c>
      <c r="BF179" s="198">
        <f t="shared" si="1372"/>
        <v>29340</v>
      </c>
      <c r="BG179" s="198">
        <f t="shared" si="1372"/>
        <v>20094</v>
      </c>
      <c r="BH179" s="198">
        <f t="shared" si="1372"/>
        <v>2095</v>
      </c>
      <c r="BI179" s="198">
        <f t="shared" si="1372"/>
        <v>1535</v>
      </c>
      <c r="BJ179" s="198">
        <f t="shared" si="1372"/>
        <v>0</v>
      </c>
      <c r="BK179" s="198">
        <f t="shared" si="1372"/>
        <v>0</v>
      </c>
      <c r="BL179" s="198" t="str">
        <f t="shared" si="1306"/>
        <v>-</v>
      </c>
      <c r="BM179" s="198" t="str">
        <f t="shared" si="1307"/>
        <v>-</v>
      </c>
      <c r="BN179" s="198">
        <f t="shared" si="1308"/>
        <v>0</v>
      </c>
      <c r="BO179" s="198">
        <f t="shared" si="1308"/>
        <v>0</v>
      </c>
      <c r="BP179" s="198" t="str">
        <f t="shared" si="1309"/>
        <v>-</v>
      </c>
      <c r="BQ179" s="198" t="str">
        <f t="shared" si="1310"/>
        <v>-</v>
      </c>
      <c r="BR179" s="198">
        <f t="shared" si="1311"/>
        <v>0</v>
      </c>
      <c r="BS179" s="198">
        <f t="shared" si="1311"/>
        <v>0</v>
      </c>
      <c r="BT179" s="198" t="str">
        <f t="shared" si="1312"/>
        <v>-</v>
      </c>
      <c r="BU179" s="198" t="str">
        <f t="shared" si="1313"/>
        <v>-</v>
      </c>
      <c r="BV179" s="198">
        <f t="shared" si="1314"/>
        <v>0</v>
      </c>
      <c r="BW179" s="198">
        <f t="shared" si="1314"/>
        <v>0</v>
      </c>
      <c r="BX179" s="198" t="str">
        <f t="shared" si="1315"/>
        <v>-</v>
      </c>
      <c r="BY179" s="198" t="str">
        <f t="shared" si="1316"/>
        <v>-</v>
      </c>
      <c r="BZ179" s="198">
        <f t="shared" si="1317"/>
        <v>0</v>
      </c>
      <c r="CA179" s="198">
        <f t="shared" si="1317"/>
        <v>0</v>
      </c>
      <c r="CB179" s="198" t="str">
        <f t="shared" si="1318"/>
        <v>-</v>
      </c>
      <c r="CC179" s="198" t="str">
        <f t="shared" si="1319"/>
        <v>-</v>
      </c>
      <c r="CD179" s="198">
        <f t="shared" si="1320"/>
        <v>0</v>
      </c>
      <c r="CE179" s="198">
        <f t="shared" si="1320"/>
        <v>0</v>
      </c>
      <c r="CF179" s="198" t="str">
        <f t="shared" si="1321"/>
        <v>-</v>
      </c>
      <c r="CG179" s="198" t="str">
        <f t="shared" si="1322"/>
        <v>-</v>
      </c>
      <c r="CH179" s="198">
        <f t="shared" si="1323"/>
        <v>0</v>
      </c>
      <c r="CI179" s="198">
        <f t="shared" si="1323"/>
        <v>0</v>
      </c>
      <c r="CJ179" s="198" t="str">
        <f t="shared" si="1324"/>
        <v>-</v>
      </c>
      <c r="CK179" s="198" t="str">
        <f t="shared" si="1325"/>
        <v>-</v>
      </c>
      <c r="CL179" s="198">
        <f t="shared" si="1326"/>
        <v>0</v>
      </c>
      <c r="CM179" s="198">
        <f t="shared" si="1326"/>
        <v>0</v>
      </c>
      <c r="CN179" s="198" t="str">
        <f t="shared" si="1327"/>
        <v>-</v>
      </c>
      <c r="CO179" s="198" t="str">
        <f t="shared" si="1328"/>
        <v>-</v>
      </c>
      <c r="CP179" s="198">
        <f t="shared" si="1329"/>
        <v>0</v>
      </c>
      <c r="CQ179" s="198">
        <f t="shared" si="1329"/>
        <v>0</v>
      </c>
      <c r="CR179" s="198" t="str">
        <f t="shared" si="1330"/>
        <v>-</v>
      </c>
      <c r="CS179" s="198" t="str">
        <f t="shared" si="1331"/>
        <v>-</v>
      </c>
      <c r="CT179" s="198">
        <f t="shared" si="1332"/>
        <v>0</v>
      </c>
      <c r="CU179" s="198">
        <f t="shared" si="1332"/>
        <v>0</v>
      </c>
      <c r="CV179" s="198" t="str">
        <f t="shared" si="1333"/>
        <v>-</v>
      </c>
      <c r="CW179" s="198" t="str">
        <f t="shared" si="1334"/>
        <v>-</v>
      </c>
      <c r="CX179" s="198">
        <f t="shared" si="1335"/>
        <v>0</v>
      </c>
      <c r="CY179" s="198">
        <f t="shared" si="1335"/>
        <v>0</v>
      </c>
      <c r="CZ179" s="198" t="str">
        <f t="shared" si="1336"/>
        <v>-</v>
      </c>
      <c r="DA179" s="198" t="str">
        <f t="shared" si="1337"/>
        <v>-</v>
      </c>
      <c r="DB179" s="198">
        <f t="shared" si="1338"/>
        <v>6671</v>
      </c>
      <c r="DC179" s="198">
        <f t="shared" si="1338"/>
        <v>431549</v>
      </c>
      <c r="DD179" s="198">
        <f t="shared" si="1339"/>
        <v>65</v>
      </c>
      <c r="DE179" s="198">
        <f t="shared" si="1340"/>
        <v>136</v>
      </c>
      <c r="DF179" s="198">
        <f t="shared" si="1341"/>
        <v>0</v>
      </c>
      <c r="DG179" s="198">
        <f t="shared" si="1341"/>
        <v>0</v>
      </c>
      <c r="DH179" s="198" t="str">
        <f t="shared" si="1342"/>
        <v>-</v>
      </c>
      <c r="DI179" s="198" t="str">
        <f t="shared" si="1343"/>
        <v>-</v>
      </c>
      <c r="DJ179" s="198">
        <f t="shared" si="1373"/>
        <v>0</v>
      </c>
      <c r="DK179" s="198">
        <f t="shared" si="1373"/>
        <v>25</v>
      </c>
      <c r="DL179" s="198">
        <f t="shared" si="1373"/>
        <v>463</v>
      </c>
      <c r="DM179" s="198">
        <f t="shared" si="1373"/>
        <v>1280</v>
      </c>
      <c r="DN179" s="198">
        <f t="shared" si="1373"/>
        <v>43</v>
      </c>
      <c r="DO179" s="198">
        <f t="shared" si="1373"/>
        <v>1280</v>
      </c>
      <c r="DP179" s="198">
        <f t="shared" si="1373"/>
        <v>3223593</v>
      </c>
      <c r="DQ179" s="198">
        <f t="shared" si="1345"/>
        <v>6962</v>
      </c>
      <c r="DR179" s="198">
        <f t="shared" si="1346"/>
        <v>15162</v>
      </c>
      <c r="DS179" s="198">
        <f t="shared" si="1347"/>
        <v>10852182</v>
      </c>
      <c r="DT179" s="198">
        <f t="shared" si="1348"/>
        <v>8478</v>
      </c>
      <c r="DU179" s="198">
        <f t="shared" si="1349"/>
        <v>17457</v>
      </c>
      <c r="DV179" s="198">
        <f t="shared" si="1350"/>
        <v>393487</v>
      </c>
      <c r="DW179" s="198">
        <f t="shared" si="1351"/>
        <v>9151</v>
      </c>
      <c r="DX179" s="198">
        <f t="shared" si="1352"/>
        <v>15929</v>
      </c>
      <c r="DY179" s="198">
        <f t="shared" si="1353"/>
        <v>12612894</v>
      </c>
      <c r="DZ179" s="198">
        <f t="shared" si="1354"/>
        <v>9854</v>
      </c>
      <c r="EA179" s="198">
        <f t="shared" si="1355"/>
        <v>18149</v>
      </c>
      <c r="EB179" s="202"/>
      <c r="EC179" s="198">
        <f t="shared" si="1356"/>
        <v>2</v>
      </c>
      <c r="ED179" s="199">
        <f t="shared" ref="ED179" si="1404">LEFT($B179,4)+IF(EC179&lt;4,1,0)</f>
        <v>2019</v>
      </c>
      <c r="EE179" s="200">
        <f t="shared" ref="EE179" si="1405">DATE(LEFT($B179,4)+IF(EC179&lt;4,1,0),EC179,1)</f>
        <v>43497</v>
      </c>
      <c r="EF179" s="196">
        <f t="shared" si="1364"/>
        <v>28</v>
      </c>
      <c r="EG179" s="195"/>
      <c r="EH179" s="198">
        <f t="shared" si="1374"/>
        <v>0</v>
      </c>
      <c r="EI179" s="198">
        <f t="shared" si="1374"/>
        <v>0</v>
      </c>
      <c r="EJ179" s="198">
        <f t="shared" si="1374"/>
        <v>10093435</v>
      </c>
      <c r="EK179" s="198">
        <f t="shared" si="1374"/>
        <v>19803575</v>
      </c>
      <c r="EL179" s="198">
        <f t="shared" si="1374"/>
        <v>7577841</v>
      </c>
      <c r="EM179" s="198">
        <f t="shared" si="1374"/>
        <v>10825414</v>
      </c>
      <c r="EN179" s="198">
        <f t="shared" si="1374"/>
        <v>154574227</v>
      </c>
      <c r="EO179" s="198">
        <f t="shared" si="1374"/>
        <v>184119962</v>
      </c>
      <c r="EP179" s="198">
        <f t="shared" si="1374"/>
        <v>17920897</v>
      </c>
      <c r="EQ179" s="198">
        <f t="shared" si="1374"/>
        <v>0</v>
      </c>
      <c r="ER179" s="198">
        <f t="shared" si="1375"/>
        <v>0</v>
      </c>
      <c r="ES179" s="198">
        <f t="shared" si="1375"/>
        <v>0</v>
      </c>
      <c r="ET179" s="198">
        <f t="shared" si="1375"/>
        <v>0</v>
      </c>
      <c r="EU179" s="198">
        <f t="shared" si="1375"/>
        <v>0</v>
      </c>
      <c r="EV179" s="198">
        <f t="shared" si="1375"/>
        <v>0</v>
      </c>
      <c r="EW179" s="198">
        <f t="shared" si="1375"/>
        <v>0</v>
      </c>
      <c r="EX179" s="198">
        <f t="shared" si="1375"/>
        <v>0</v>
      </c>
      <c r="EY179" s="198">
        <f t="shared" si="1375"/>
        <v>0</v>
      </c>
      <c r="EZ179" s="198">
        <f t="shared" si="1375"/>
        <v>0</v>
      </c>
      <c r="FA179" s="198">
        <f t="shared" si="1375"/>
        <v>0</v>
      </c>
      <c r="FB179" s="198">
        <f t="shared" si="1376"/>
        <v>0</v>
      </c>
      <c r="FC179" s="198">
        <f t="shared" si="1376"/>
        <v>907256</v>
      </c>
      <c r="FD179" s="198">
        <f t="shared" si="1376"/>
        <v>7020006</v>
      </c>
      <c r="FE179" s="198">
        <f t="shared" si="1376"/>
        <v>22344960</v>
      </c>
      <c r="FF179" s="198">
        <f t="shared" si="1376"/>
        <v>684947</v>
      </c>
      <c r="FG179" s="198">
        <f t="shared" si="1376"/>
        <v>23230720</v>
      </c>
      <c r="FH179" s="191"/>
      <c r="FI179" s="344"/>
      <c r="FJ179" s="344"/>
      <c r="FK179" s="344"/>
      <c r="FL179" s="344"/>
      <c r="FM179" s="344"/>
    </row>
    <row r="180" spans="1:169" s="257" customFormat="1" x14ac:dyDescent="0.2">
      <c r="A180" s="263" t="str">
        <f t="shared" ref="A180" si="1406">B180&amp;C180&amp;D180</f>
        <v>2018-19MARCHY56</v>
      </c>
      <c r="B180" s="257" t="str">
        <f t="shared" si="1383"/>
        <v>2018-19</v>
      </c>
      <c r="C180" s="257" t="s">
        <v>772</v>
      </c>
      <c r="D180" s="264" t="str">
        <f t="shared" si="1365"/>
        <v>Y56</v>
      </c>
      <c r="E180" s="264" t="str">
        <f t="shared" si="1365"/>
        <v>London</v>
      </c>
      <c r="F180" s="264" t="str">
        <f t="shared" ref="F180" si="1407">D180</f>
        <v>Y56</v>
      </c>
      <c r="H180" s="198">
        <f t="shared" si="1283"/>
        <v>165881</v>
      </c>
      <c r="I180" s="198">
        <f t="shared" si="1283"/>
        <v>133585</v>
      </c>
      <c r="J180" s="198">
        <f t="shared" si="1283"/>
        <v>983404</v>
      </c>
      <c r="K180" s="198">
        <f t="shared" si="1284"/>
        <v>7</v>
      </c>
      <c r="L180" s="198">
        <f t="shared" si="1285"/>
        <v>0</v>
      </c>
      <c r="M180" s="198">
        <f t="shared" si="1286"/>
        <v>0</v>
      </c>
      <c r="N180" s="198">
        <f t="shared" si="1287"/>
        <v>55</v>
      </c>
      <c r="O180" s="198">
        <f t="shared" si="1288"/>
        <v>125</v>
      </c>
      <c r="P180" s="198" t="s">
        <v>717</v>
      </c>
      <c r="Q180" s="198">
        <f t="shared" si="1370"/>
        <v>0</v>
      </c>
      <c r="R180" s="198">
        <f t="shared" si="1370"/>
        <v>0</v>
      </c>
      <c r="S180" s="198">
        <f t="shared" si="1370"/>
        <v>0</v>
      </c>
      <c r="T180" s="198">
        <f t="shared" si="1370"/>
        <v>107706</v>
      </c>
      <c r="U180" s="198">
        <f t="shared" si="1370"/>
        <v>12566</v>
      </c>
      <c r="V180" s="198">
        <f t="shared" si="1370"/>
        <v>9526</v>
      </c>
      <c r="W180" s="198">
        <f t="shared" si="1370"/>
        <v>58412</v>
      </c>
      <c r="X180" s="198">
        <f t="shared" si="1370"/>
        <v>22335</v>
      </c>
      <c r="Y180" s="198">
        <f t="shared" si="1370"/>
        <v>1606</v>
      </c>
      <c r="Z180" s="198">
        <f t="shared" si="1370"/>
        <v>4754467</v>
      </c>
      <c r="AA180" s="198">
        <f t="shared" si="1290"/>
        <v>378</v>
      </c>
      <c r="AB180" s="198">
        <f t="shared" si="1291"/>
        <v>624</v>
      </c>
      <c r="AC180" s="198">
        <f t="shared" si="1292"/>
        <v>6307886</v>
      </c>
      <c r="AD180" s="198">
        <f t="shared" si="1293"/>
        <v>662</v>
      </c>
      <c r="AE180" s="198">
        <f t="shared" si="1294"/>
        <v>1140</v>
      </c>
      <c r="AF180" s="198">
        <f t="shared" si="1295"/>
        <v>63981785</v>
      </c>
      <c r="AG180" s="198">
        <f t="shared" si="1296"/>
        <v>1095</v>
      </c>
      <c r="AH180" s="198">
        <f t="shared" si="1297"/>
        <v>2233</v>
      </c>
      <c r="AI180" s="198">
        <f t="shared" si="1298"/>
        <v>67214791</v>
      </c>
      <c r="AJ180" s="198">
        <f t="shared" si="1299"/>
        <v>3009</v>
      </c>
      <c r="AK180" s="198">
        <f t="shared" si="1300"/>
        <v>7076</v>
      </c>
      <c r="AL180" s="198">
        <f t="shared" si="1301"/>
        <v>7123514</v>
      </c>
      <c r="AM180" s="198">
        <f t="shared" si="1302"/>
        <v>4436</v>
      </c>
      <c r="AN180" s="198">
        <f t="shared" si="1303"/>
        <v>10422</v>
      </c>
      <c r="AO180" s="198">
        <f t="shared" si="1371"/>
        <v>7538</v>
      </c>
      <c r="AP180" s="198">
        <f t="shared" si="1371"/>
        <v>216</v>
      </c>
      <c r="AQ180" s="198">
        <f t="shared" si="1371"/>
        <v>966</v>
      </c>
      <c r="AR180" s="198">
        <f t="shared" si="1371"/>
        <v>5074</v>
      </c>
      <c r="AS180" s="198">
        <f t="shared" si="1371"/>
        <v>247</v>
      </c>
      <c r="AT180" s="198">
        <f t="shared" si="1371"/>
        <v>6109</v>
      </c>
      <c r="AU180" s="198">
        <f t="shared" si="1371"/>
        <v>0</v>
      </c>
      <c r="AV180" s="198">
        <f t="shared" si="1371"/>
        <v>66012</v>
      </c>
      <c r="AW180" s="198">
        <f t="shared" si="1371"/>
        <v>7096</v>
      </c>
      <c r="AX180" s="198">
        <f t="shared" si="1371"/>
        <v>27060</v>
      </c>
      <c r="AY180" s="198">
        <f t="shared" si="1372"/>
        <v>100168</v>
      </c>
      <c r="AZ180" s="198">
        <f t="shared" si="1372"/>
        <v>32645</v>
      </c>
      <c r="BA180" s="198">
        <f t="shared" si="1372"/>
        <v>25123</v>
      </c>
      <c r="BB180" s="198">
        <f t="shared" si="1372"/>
        <v>24529</v>
      </c>
      <c r="BC180" s="198">
        <f t="shared" si="1372"/>
        <v>19204</v>
      </c>
      <c r="BD180" s="198">
        <f t="shared" si="1372"/>
        <v>87301</v>
      </c>
      <c r="BE180" s="198">
        <f t="shared" si="1372"/>
        <v>65853</v>
      </c>
      <c r="BF180" s="198">
        <f t="shared" si="1372"/>
        <v>35835</v>
      </c>
      <c r="BG180" s="198">
        <f t="shared" si="1372"/>
        <v>24953</v>
      </c>
      <c r="BH180" s="198">
        <f t="shared" si="1372"/>
        <v>2213</v>
      </c>
      <c r="BI180" s="198">
        <f t="shared" si="1372"/>
        <v>1687</v>
      </c>
      <c r="BJ180" s="198">
        <f t="shared" si="1372"/>
        <v>0</v>
      </c>
      <c r="BK180" s="198">
        <f t="shared" si="1372"/>
        <v>0</v>
      </c>
      <c r="BL180" s="198" t="str">
        <f t="shared" si="1306"/>
        <v>-</v>
      </c>
      <c r="BM180" s="198" t="str">
        <f t="shared" si="1307"/>
        <v>-</v>
      </c>
      <c r="BN180" s="198">
        <f t="shared" si="1308"/>
        <v>0</v>
      </c>
      <c r="BO180" s="198">
        <f t="shared" si="1308"/>
        <v>0</v>
      </c>
      <c r="BP180" s="198" t="str">
        <f t="shared" si="1309"/>
        <v>-</v>
      </c>
      <c r="BQ180" s="198" t="str">
        <f t="shared" si="1310"/>
        <v>-</v>
      </c>
      <c r="BR180" s="198">
        <f t="shared" si="1311"/>
        <v>0</v>
      </c>
      <c r="BS180" s="198">
        <f t="shared" si="1311"/>
        <v>0</v>
      </c>
      <c r="BT180" s="198" t="str">
        <f t="shared" si="1312"/>
        <v>-</v>
      </c>
      <c r="BU180" s="198" t="str">
        <f t="shared" si="1313"/>
        <v>-</v>
      </c>
      <c r="BV180" s="198">
        <f t="shared" si="1314"/>
        <v>0</v>
      </c>
      <c r="BW180" s="198">
        <f t="shared" si="1314"/>
        <v>0</v>
      </c>
      <c r="BX180" s="198" t="str">
        <f t="shared" si="1315"/>
        <v>-</v>
      </c>
      <c r="BY180" s="198" t="str">
        <f t="shared" si="1316"/>
        <v>-</v>
      </c>
      <c r="BZ180" s="198">
        <f t="shared" si="1317"/>
        <v>0</v>
      </c>
      <c r="CA180" s="198">
        <f t="shared" si="1317"/>
        <v>0</v>
      </c>
      <c r="CB180" s="198" t="str">
        <f t="shared" si="1318"/>
        <v>-</v>
      </c>
      <c r="CC180" s="198" t="str">
        <f t="shared" si="1319"/>
        <v>-</v>
      </c>
      <c r="CD180" s="198">
        <f t="shared" si="1320"/>
        <v>0</v>
      </c>
      <c r="CE180" s="198">
        <f t="shared" si="1320"/>
        <v>0</v>
      </c>
      <c r="CF180" s="198" t="str">
        <f t="shared" si="1321"/>
        <v>-</v>
      </c>
      <c r="CG180" s="198" t="str">
        <f t="shared" si="1322"/>
        <v>-</v>
      </c>
      <c r="CH180" s="198">
        <f t="shared" si="1323"/>
        <v>0</v>
      </c>
      <c r="CI180" s="198">
        <f t="shared" si="1323"/>
        <v>0</v>
      </c>
      <c r="CJ180" s="198" t="str">
        <f t="shared" si="1324"/>
        <v>-</v>
      </c>
      <c r="CK180" s="198" t="str">
        <f t="shared" si="1325"/>
        <v>-</v>
      </c>
      <c r="CL180" s="198">
        <f t="shared" si="1326"/>
        <v>0</v>
      </c>
      <c r="CM180" s="198">
        <f t="shared" si="1326"/>
        <v>0</v>
      </c>
      <c r="CN180" s="198" t="str">
        <f t="shared" si="1327"/>
        <v>-</v>
      </c>
      <c r="CO180" s="198" t="str">
        <f t="shared" si="1328"/>
        <v>-</v>
      </c>
      <c r="CP180" s="198">
        <f t="shared" si="1329"/>
        <v>0</v>
      </c>
      <c r="CQ180" s="198">
        <f t="shared" si="1329"/>
        <v>0</v>
      </c>
      <c r="CR180" s="198" t="str">
        <f t="shared" si="1330"/>
        <v>-</v>
      </c>
      <c r="CS180" s="198" t="str">
        <f t="shared" si="1331"/>
        <v>-</v>
      </c>
      <c r="CT180" s="198">
        <f t="shared" si="1332"/>
        <v>0</v>
      </c>
      <c r="CU180" s="198">
        <f t="shared" si="1332"/>
        <v>0</v>
      </c>
      <c r="CV180" s="198" t="str">
        <f t="shared" si="1333"/>
        <v>-</v>
      </c>
      <c r="CW180" s="198" t="str">
        <f t="shared" si="1334"/>
        <v>-</v>
      </c>
      <c r="CX180" s="198">
        <f t="shared" si="1335"/>
        <v>0</v>
      </c>
      <c r="CY180" s="198">
        <f t="shared" si="1335"/>
        <v>0</v>
      </c>
      <c r="CZ180" s="198" t="str">
        <f t="shared" si="1336"/>
        <v>-</v>
      </c>
      <c r="DA180" s="198" t="str">
        <f t="shared" si="1337"/>
        <v>-</v>
      </c>
      <c r="DB180" s="198">
        <f t="shared" si="1338"/>
        <v>7409</v>
      </c>
      <c r="DC180" s="198">
        <f t="shared" si="1338"/>
        <v>434005</v>
      </c>
      <c r="DD180" s="198">
        <f t="shared" si="1339"/>
        <v>59</v>
      </c>
      <c r="DE180" s="198">
        <f t="shared" si="1340"/>
        <v>122</v>
      </c>
      <c r="DF180" s="198">
        <f t="shared" si="1341"/>
        <v>0</v>
      </c>
      <c r="DG180" s="198">
        <f t="shared" si="1341"/>
        <v>0</v>
      </c>
      <c r="DH180" s="198" t="str">
        <f t="shared" si="1342"/>
        <v>-</v>
      </c>
      <c r="DI180" s="198" t="str">
        <f t="shared" si="1343"/>
        <v>-</v>
      </c>
      <c r="DJ180" s="198">
        <f t="shared" si="1373"/>
        <v>0</v>
      </c>
      <c r="DK180" s="198">
        <f t="shared" si="1373"/>
        <v>25</v>
      </c>
      <c r="DL180" s="198">
        <f t="shared" si="1373"/>
        <v>511</v>
      </c>
      <c r="DM180" s="198">
        <f t="shared" si="1373"/>
        <v>1329</v>
      </c>
      <c r="DN180" s="198">
        <f t="shared" si="1373"/>
        <v>39</v>
      </c>
      <c r="DO180" s="198">
        <f t="shared" si="1373"/>
        <v>1221</v>
      </c>
      <c r="DP180" s="198">
        <f t="shared" si="1373"/>
        <v>2582478</v>
      </c>
      <c r="DQ180" s="198">
        <f t="shared" si="1345"/>
        <v>5054</v>
      </c>
      <c r="DR180" s="198">
        <f t="shared" si="1346"/>
        <v>10122</v>
      </c>
      <c r="DS180" s="198">
        <f t="shared" si="1347"/>
        <v>8548534</v>
      </c>
      <c r="DT180" s="198">
        <f t="shared" si="1348"/>
        <v>6432</v>
      </c>
      <c r="DU180" s="198">
        <f t="shared" si="1349"/>
        <v>11698</v>
      </c>
      <c r="DV180" s="198">
        <f t="shared" si="1350"/>
        <v>251132</v>
      </c>
      <c r="DW180" s="198">
        <f t="shared" si="1351"/>
        <v>6439</v>
      </c>
      <c r="DX180" s="198">
        <f t="shared" si="1352"/>
        <v>10641</v>
      </c>
      <c r="DY180" s="198">
        <f t="shared" si="1353"/>
        <v>10299099</v>
      </c>
      <c r="DZ180" s="198">
        <f t="shared" si="1354"/>
        <v>8435</v>
      </c>
      <c r="EA180" s="198">
        <f t="shared" si="1355"/>
        <v>15512</v>
      </c>
      <c r="EB180" s="202"/>
      <c r="EC180" s="198">
        <f t="shared" si="1356"/>
        <v>3</v>
      </c>
      <c r="ED180" s="199">
        <f t="shared" ref="ED180" si="1408">LEFT($B180,4)+IF(EC180&lt;4,1,0)</f>
        <v>2019</v>
      </c>
      <c r="EE180" s="200">
        <f t="shared" ref="EE180" si="1409">DATE(LEFT($B180,4)+IF(EC180&lt;4,1,0),EC180,1)</f>
        <v>43525</v>
      </c>
      <c r="EF180" s="196">
        <f t="shared" si="1364"/>
        <v>31</v>
      </c>
      <c r="EG180" s="195"/>
      <c r="EH180" s="198">
        <f t="shared" si="1374"/>
        <v>0</v>
      </c>
      <c r="EI180" s="198">
        <f t="shared" si="1374"/>
        <v>0</v>
      </c>
      <c r="EJ180" s="198">
        <f t="shared" si="1374"/>
        <v>7347175</v>
      </c>
      <c r="EK180" s="198">
        <f t="shared" si="1374"/>
        <v>16698125</v>
      </c>
      <c r="EL180" s="198">
        <f t="shared" si="1374"/>
        <v>7841184</v>
      </c>
      <c r="EM180" s="198">
        <f t="shared" si="1374"/>
        <v>10859640</v>
      </c>
      <c r="EN180" s="198">
        <f t="shared" si="1374"/>
        <v>130433996</v>
      </c>
      <c r="EO180" s="198">
        <f t="shared" si="1374"/>
        <v>158042460</v>
      </c>
      <c r="EP180" s="198">
        <f t="shared" si="1374"/>
        <v>16737732</v>
      </c>
      <c r="EQ180" s="198">
        <f t="shared" si="1374"/>
        <v>0</v>
      </c>
      <c r="ER180" s="198">
        <f t="shared" si="1375"/>
        <v>0</v>
      </c>
      <c r="ES180" s="198">
        <f t="shared" si="1375"/>
        <v>0</v>
      </c>
      <c r="ET180" s="198">
        <f t="shared" si="1375"/>
        <v>0</v>
      </c>
      <c r="EU180" s="198">
        <f t="shared" si="1375"/>
        <v>0</v>
      </c>
      <c r="EV180" s="198">
        <f t="shared" si="1375"/>
        <v>0</v>
      </c>
      <c r="EW180" s="198">
        <f t="shared" si="1375"/>
        <v>0</v>
      </c>
      <c r="EX180" s="198">
        <f t="shared" si="1375"/>
        <v>0</v>
      </c>
      <c r="EY180" s="198">
        <f t="shared" si="1375"/>
        <v>0</v>
      </c>
      <c r="EZ180" s="198">
        <f t="shared" si="1375"/>
        <v>0</v>
      </c>
      <c r="FA180" s="198">
        <f t="shared" si="1375"/>
        <v>0</v>
      </c>
      <c r="FB180" s="198">
        <f t="shared" si="1376"/>
        <v>0</v>
      </c>
      <c r="FC180" s="198">
        <f t="shared" si="1376"/>
        <v>903898</v>
      </c>
      <c r="FD180" s="198">
        <f t="shared" si="1376"/>
        <v>5172342</v>
      </c>
      <c r="FE180" s="198">
        <f t="shared" si="1376"/>
        <v>15546642</v>
      </c>
      <c r="FF180" s="198">
        <f t="shared" si="1376"/>
        <v>414999</v>
      </c>
      <c r="FG180" s="198">
        <f t="shared" si="1376"/>
        <v>18940152</v>
      </c>
      <c r="FH180" s="191"/>
      <c r="FI180" s="344"/>
      <c r="FJ180" s="344"/>
      <c r="FK180" s="344"/>
      <c r="FL180" s="344"/>
      <c r="FM180" s="344"/>
    </row>
    <row r="181" spans="1:169" s="257" customFormat="1" x14ac:dyDescent="0.2">
      <c r="A181" s="263" t="str">
        <f t="shared" ref="A181" si="1410">B181&amp;C181&amp;D181</f>
        <v>2019-20APRILY56</v>
      </c>
      <c r="B181" s="257" t="str">
        <f t="shared" si="1383"/>
        <v>2019-20</v>
      </c>
      <c r="C181" s="257" t="s">
        <v>774</v>
      </c>
      <c r="D181" s="264" t="str">
        <f t="shared" si="1365"/>
        <v>Y56</v>
      </c>
      <c r="E181" s="264" t="str">
        <f t="shared" si="1365"/>
        <v>London</v>
      </c>
      <c r="F181" s="264" t="str">
        <f t="shared" ref="F181" si="1411">D181</f>
        <v>Y56</v>
      </c>
      <c r="H181" s="198">
        <f t="shared" si="1283"/>
        <v>156626</v>
      </c>
      <c r="I181" s="198">
        <f t="shared" si="1283"/>
        <v>124527</v>
      </c>
      <c r="J181" s="198">
        <f t="shared" si="1283"/>
        <v>564984</v>
      </c>
      <c r="K181" s="198">
        <f t="shared" si="1284"/>
        <v>5</v>
      </c>
      <c r="L181" s="198">
        <f t="shared" si="1285"/>
        <v>0</v>
      </c>
      <c r="M181" s="198">
        <f t="shared" si="1286"/>
        <v>1</v>
      </c>
      <c r="N181" s="198">
        <f t="shared" si="1287"/>
        <v>29</v>
      </c>
      <c r="O181" s="198">
        <f t="shared" si="1288"/>
        <v>102</v>
      </c>
      <c r="P181" s="198" t="s">
        <v>717</v>
      </c>
      <c r="Q181" s="198">
        <f t="shared" ref="Q181:Z190" si="1412">SUMIFS(Q$255:Q$1524,$B$255:$B$1524,$B181,$C$255:$C$1524,$C181,$D$255:$D$1524,$D181)</f>
        <v>0</v>
      </c>
      <c r="R181" s="198">
        <f t="shared" si="1412"/>
        <v>0</v>
      </c>
      <c r="S181" s="198">
        <f t="shared" si="1412"/>
        <v>0</v>
      </c>
      <c r="T181" s="198">
        <f t="shared" si="1412"/>
        <v>104127</v>
      </c>
      <c r="U181" s="198">
        <f t="shared" si="1412"/>
        <v>11459</v>
      </c>
      <c r="V181" s="198">
        <f t="shared" si="1412"/>
        <v>8549</v>
      </c>
      <c r="W181" s="198">
        <f t="shared" si="1412"/>
        <v>57116</v>
      </c>
      <c r="X181" s="198">
        <f t="shared" si="1412"/>
        <v>21971</v>
      </c>
      <c r="Y181" s="198">
        <f t="shared" si="1412"/>
        <v>1699</v>
      </c>
      <c r="Z181" s="198">
        <f t="shared" si="1412"/>
        <v>4153384</v>
      </c>
      <c r="AA181" s="198">
        <f t="shared" si="1290"/>
        <v>362</v>
      </c>
      <c r="AB181" s="198">
        <f t="shared" si="1291"/>
        <v>610</v>
      </c>
      <c r="AC181" s="198">
        <f t="shared" si="1292"/>
        <v>5247760</v>
      </c>
      <c r="AD181" s="198">
        <f t="shared" si="1293"/>
        <v>614</v>
      </c>
      <c r="AE181" s="198">
        <f t="shared" si="1294"/>
        <v>1045</v>
      </c>
      <c r="AF181" s="198">
        <f t="shared" si="1295"/>
        <v>56381771</v>
      </c>
      <c r="AG181" s="198">
        <f t="shared" si="1296"/>
        <v>987</v>
      </c>
      <c r="AH181" s="198">
        <f t="shared" si="1297"/>
        <v>1977</v>
      </c>
      <c r="AI181" s="198">
        <f t="shared" si="1298"/>
        <v>60203011</v>
      </c>
      <c r="AJ181" s="198">
        <f t="shared" si="1299"/>
        <v>2740</v>
      </c>
      <c r="AK181" s="198">
        <f t="shared" si="1300"/>
        <v>6503</v>
      </c>
      <c r="AL181" s="198">
        <f t="shared" si="1301"/>
        <v>8504967</v>
      </c>
      <c r="AM181" s="198">
        <f t="shared" si="1302"/>
        <v>5006</v>
      </c>
      <c r="AN181" s="198">
        <f t="shared" si="1303"/>
        <v>11708</v>
      </c>
      <c r="AO181" s="198">
        <f t="shared" ref="AO181:AX190" si="1413">SUMIFS(AO$255:AO$1524,$B$255:$B$1524,$B181,$C$255:$C$1524,$C181,$D$255:$D$1524,$D181)</f>
        <v>7439</v>
      </c>
      <c r="AP181" s="198">
        <f t="shared" si="1413"/>
        <v>193</v>
      </c>
      <c r="AQ181" s="198">
        <f t="shared" si="1413"/>
        <v>1120</v>
      </c>
      <c r="AR181" s="198">
        <f t="shared" si="1413"/>
        <v>2772</v>
      </c>
      <c r="AS181" s="198">
        <f t="shared" si="1413"/>
        <v>219</v>
      </c>
      <c r="AT181" s="198">
        <f t="shared" si="1413"/>
        <v>5907</v>
      </c>
      <c r="AU181" s="198">
        <f t="shared" si="1413"/>
        <v>0</v>
      </c>
      <c r="AV181" s="198">
        <f t="shared" si="1413"/>
        <v>63527</v>
      </c>
      <c r="AW181" s="198">
        <f t="shared" si="1413"/>
        <v>6674</v>
      </c>
      <c r="AX181" s="198">
        <f t="shared" si="1413"/>
        <v>26487</v>
      </c>
      <c r="AY181" s="198">
        <f t="shared" ref="AY181:BK190" si="1414">SUMIFS(AY$255:AY$1524,$B$255:$B$1524,$B181,$C$255:$C$1524,$C181,$D$255:$D$1524,$D181)</f>
        <v>96688</v>
      </c>
      <c r="AZ181" s="198">
        <f t="shared" si="1414"/>
        <v>29841</v>
      </c>
      <c r="BA181" s="198">
        <f t="shared" si="1414"/>
        <v>23086</v>
      </c>
      <c r="BB181" s="198">
        <f t="shared" si="1414"/>
        <v>22038</v>
      </c>
      <c r="BC181" s="198">
        <f t="shared" si="1414"/>
        <v>17352</v>
      </c>
      <c r="BD181" s="198">
        <f t="shared" si="1414"/>
        <v>83186</v>
      </c>
      <c r="BE181" s="198">
        <f t="shared" si="1414"/>
        <v>63823</v>
      </c>
      <c r="BF181" s="198">
        <f t="shared" si="1414"/>
        <v>33799</v>
      </c>
      <c r="BG181" s="198">
        <f t="shared" si="1414"/>
        <v>24464</v>
      </c>
      <c r="BH181" s="198">
        <f t="shared" si="1414"/>
        <v>2247</v>
      </c>
      <c r="BI181" s="198">
        <f t="shared" si="1414"/>
        <v>1789</v>
      </c>
      <c r="BJ181" s="198">
        <f t="shared" si="1414"/>
        <v>0</v>
      </c>
      <c r="BK181" s="198">
        <f t="shared" si="1414"/>
        <v>0</v>
      </c>
      <c r="BL181" s="198" t="str">
        <f t="shared" si="1306"/>
        <v>-</v>
      </c>
      <c r="BM181" s="198" t="str">
        <f t="shared" si="1307"/>
        <v>-</v>
      </c>
      <c r="BN181" s="198">
        <f t="shared" si="1308"/>
        <v>0</v>
      </c>
      <c r="BO181" s="198">
        <f t="shared" si="1308"/>
        <v>0</v>
      </c>
      <c r="BP181" s="198" t="str">
        <f t="shared" si="1309"/>
        <v>-</v>
      </c>
      <c r="BQ181" s="198" t="str">
        <f t="shared" si="1310"/>
        <v>-</v>
      </c>
      <c r="BR181" s="198">
        <f t="shared" si="1311"/>
        <v>0</v>
      </c>
      <c r="BS181" s="198">
        <f t="shared" si="1311"/>
        <v>0</v>
      </c>
      <c r="BT181" s="198" t="str">
        <f t="shared" si="1312"/>
        <v>-</v>
      </c>
      <c r="BU181" s="198" t="str">
        <f t="shared" si="1313"/>
        <v>-</v>
      </c>
      <c r="BV181" s="198">
        <f t="shared" si="1314"/>
        <v>0</v>
      </c>
      <c r="BW181" s="198">
        <f t="shared" si="1314"/>
        <v>0</v>
      </c>
      <c r="BX181" s="198" t="str">
        <f t="shared" si="1315"/>
        <v>-</v>
      </c>
      <c r="BY181" s="198" t="str">
        <f t="shared" si="1316"/>
        <v>-</v>
      </c>
      <c r="BZ181" s="198">
        <f t="shared" si="1317"/>
        <v>0</v>
      </c>
      <c r="CA181" s="198">
        <f t="shared" si="1317"/>
        <v>0</v>
      </c>
      <c r="CB181" s="198" t="str">
        <f t="shared" si="1318"/>
        <v>-</v>
      </c>
      <c r="CC181" s="198" t="str">
        <f t="shared" si="1319"/>
        <v>-</v>
      </c>
      <c r="CD181" s="198">
        <f t="shared" si="1320"/>
        <v>0</v>
      </c>
      <c r="CE181" s="198">
        <f t="shared" si="1320"/>
        <v>0</v>
      </c>
      <c r="CF181" s="198" t="str">
        <f t="shared" si="1321"/>
        <v>-</v>
      </c>
      <c r="CG181" s="198" t="str">
        <f t="shared" si="1322"/>
        <v>-</v>
      </c>
      <c r="CH181" s="198">
        <f t="shared" si="1323"/>
        <v>0</v>
      </c>
      <c r="CI181" s="198">
        <f t="shared" si="1323"/>
        <v>0</v>
      </c>
      <c r="CJ181" s="198" t="str">
        <f t="shared" si="1324"/>
        <v>-</v>
      </c>
      <c r="CK181" s="198" t="str">
        <f t="shared" si="1325"/>
        <v>-</v>
      </c>
      <c r="CL181" s="198">
        <f t="shared" si="1326"/>
        <v>0</v>
      </c>
      <c r="CM181" s="198">
        <f t="shared" si="1326"/>
        <v>0</v>
      </c>
      <c r="CN181" s="198" t="str">
        <f t="shared" si="1327"/>
        <v>-</v>
      </c>
      <c r="CO181" s="198" t="str">
        <f t="shared" si="1328"/>
        <v>-</v>
      </c>
      <c r="CP181" s="198">
        <f t="shared" si="1329"/>
        <v>0</v>
      </c>
      <c r="CQ181" s="198">
        <f t="shared" si="1329"/>
        <v>0</v>
      </c>
      <c r="CR181" s="198" t="str">
        <f t="shared" si="1330"/>
        <v>-</v>
      </c>
      <c r="CS181" s="198" t="str">
        <f t="shared" si="1331"/>
        <v>-</v>
      </c>
      <c r="CT181" s="198">
        <f t="shared" si="1332"/>
        <v>0</v>
      </c>
      <c r="CU181" s="198">
        <f t="shared" si="1332"/>
        <v>0</v>
      </c>
      <c r="CV181" s="198" t="str">
        <f t="shared" si="1333"/>
        <v>-</v>
      </c>
      <c r="CW181" s="198" t="str">
        <f t="shared" si="1334"/>
        <v>-</v>
      </c>
      <c r="CX181" s="198">
        <f t="shared" si="1335"/>
        <v>599</v>
      </c>
      <c r="CY181" s="198">
        <f t="shared" si="1335"/>
        <v>172377</v>
      </c>
      <c r="CZ181" s="198">
        <f t="shared" si="1336"/>
        <v>288</v>
      </c>
      <c r="DA181" s="198">
        <f t="shared" si="1337"/>
        <v>480</v>
      </c>
      <c r="DB181" s="198">
        <f t="shared" si="1338"/>
        <v>6898</v>
      </c>
      <c r="DC181" s="198">
        <f t="shared" si="1338"/>
        <v>402792</v>
      </c>
      <c r="DD181" s="198">
        <f t="shared" si="1339"/>
        <v>58</v>
      </c>
      <c r="DE181" s="198">
        <f t="shared" si="1340"/>
        <v>118</v>
      </c>
      <c r="DF181" s="198">
        <f t="shared" si="1341"/>
        <v>138</v>
      </c>
      <c r="DG181" s="198">
        <f t="shared" si="1341"/>
        <v>270818</v>
      </c>
      <c r="DH181" s="198">
        <f t="shared" si="1342"/>
        <v>1962</v>
      </c>
      <c r="DI181" s="198">
        <f t="shared" si="1343"/>
        <v>4787</v>
      </c>
      <c r="DJ181" s="198">
        <f t="shared" ref="DJ181:DP186" si="1415">SUMIFS(DJ$255:DJ$1524,$B$255:$B$1524,$B181,$C$255:$C$1524,$C181,$D$255:$D$1524,$D181)</f>
        <v>132</v>
      </c>
      <c r="DK181" s="198">
        <f t="shared" si="1415"/>
        <v>17</v>
      </c>
      <c r="DL181" s="198">
        <f t="shared" si="1415"/>
        <v>516</v>
      </c>
      <c r="DM181" s="198">
        <f t="shared" si="1415"/>
        <v>1331</v>
      </c>
      <c r="DN181" s="198">
        <f t="shared" si="1415"/>
        <v>45</v>
      </c>
      <c r="DO181" s="198">
        <f t="shared" si="1415"/>
        <v>1227</v>
      </c>
      <c r="DP181" s="198">
        <f t="shared" si="1415"/>
        <v>2612267</v>
      </c>
      <c r="DQ181" s="198">
        <f t="shared" si="1345"/>
        <v>5063</v>
      </c>
      <c r="DR181" s="198">
        <f t="shared" si="1346"/>
        <v>10150</v>
      </c>
      <c r="DS181" s="198">
        <f t="shared" si="1347"/>
        <v>8153479</v>
      </c>
      <c r="DT181" s="198">
        <f t="shared" si="1348"/>
        <v>6126</v>
      </c>
      <c r="DU181" s="198">
        <f t="shared" si="1349"/>
        <v>11492</v>
      </c>
      <c r="DV181" s="198">
        <f t="shared" si="1350"/>
        <v>326009</v>
      </c>
      <c r="DW181" s="198">
        <f t="shared" si="1351"/>
        <v>7245</v>
      </c>
      <c r="DX181" s="198">
        <f t="shared" si="1352"/>
        <v>12519</v>
      </c>
      <c r="DY181" s="198">
        <f t="shared" si="1353"/>
        <v>10094483</v>
      </c>
      <c r="DZ181" s="198">
        <f t="shared" si="1354"/>
        <v>8227</v>
      </c>
      <c r="EA181" s="198">
        <f t="shared" si="1355"/>
        <v>15120</v>
      </c>
      <c r="EB181" s="202"/>
      <c r="EC181" s="198">
        <f t="shared" si="1356"/>
        <v>4</v>
      </c>
      <c r="ED181" s="199">
        <f t="shared" ref="ED181" si="1416">LEFT($B181,4)+IF(EC181&lt;4,1,0)</f>
        <v>2019</v>
      </c>
      <c r="EE181" s="200">
        <f t="shared" ref="EE181" si="1417">DATE(LEFT($B181,4)+IF(EC181&lt;4,1,0),EC181,1)</f>
        <v>43556</v>
      </c>
      <c r="EF181" s="196">
        <f t="shared" si="1364"/>
        <v>30</v>
      </c>
      <c r="EG181" s="195"/>
      <c r="EH181" s="198">
        <f t="shared" ref="EH181:EQ190" si="1418">SUMIFS(EH$255:EH$1524,$B$255:$B$1524,$B181,$C$255:$C$1524,$C181,$D$255:$D$1524,$D181)</f>
        <v>0</v>
      </c>
      <c r="EI181" s="198">
        <f t="shared" si="1418"/>
        <v>124527</v>
      </c>
      <c r="EJ181" s="198">
        <f t="shared" si="1418"/>
        <v>3611283</v>
      </c>
      <c r="EK181" s="198">
        <f t="shared" si="1418"/>
        <v>12701754</v>
      </c>
      <c r="EL181" s="198">
        <f t="shared" si="1418"/>
        <v>6989990</v>
      </c>
      <c r="EM181" s="198">
        <f t="shared" si="1418"/>
        <v>8933705</v>
      </c>
      <c r="EN181" s="198">
        <f t="shared" si="1418"/>
        <v>112918332</v>
      </c>
      <c r="EO181" s="198">
        <f t="shared" si="1418"/>
        <v>142877413</v>
      </c>
      <c r="EP181" s="198">
        <f t="shared" si="1418"/>
        <v>19891892</v>
      </c>
      <c r="EQ181" s="198">
        <f t="shared" si="1418"/>
        <v>0</v>
      </c>
      <c r="ER181" s="198">
        <f t="shared" ref="ER181:FA190" si="1419">SUMIFS(ER$255:ER$1524,$B$255:$B$1524,$B181,$C$255:$C$1524,$C181,$D$255:$D$1524,$D181)</f>
        <v>0</v>
      </c>
      <c r="ES181" s="198">
        <f t="shared" si="1419"/>
        <v>0</v>
      </c>
      <c r="ET181" s="198">
        <f t="shared" si="1419"/>
        <v>0</v>
      </c>
      <c r="EU181" s="198">
        <f t="shared" si="1419"/>
        <v>0</v>
      </c>
      <c r="EV181" s="198">
        <f t="shared" si="1419"/>
        <v>0</v>
      </c>
      <c r="EW181" s="198">
        <f t="shared" si="1419"/>
        <v>0</v>
      </c>
      <c r="EX181" s="198">
        <f t="shared" si="1419"/>
        <v>0</v>
      </c>
      <c r="EY181" s="198">
        <f t="shared" si="1419"/>
        <v>0</v>
      </c>
      <c r="EZ181" s="198">
        <f t="shared" si="1419"/>
        <v>0</v>
      </c>
      <c r="FA181" s="198">
        <f t="shared" si="1419"/>
        <v>660606</v>
      </c>
      <c r="FB181" s="198">
        <f t="shared" ref="FB181:FG190" si="1420">SUMIFS(FB$255:FB$1524,$B$255:$B$1524,$B181,$C$255:$C$1524,$C181,$D$255:$D$1524,$D181)</f>
        <v>287520</v>
      </c>
      <c r="FC181" s="198">
        <f t="shared" si="1420"/>
        <v>813964</v>
      </c>
      <c r="FD181" s="198">
        <f t="shared" si="1420"/>
        <v>5237400</v>
      </c>
      <c r="FE181" s="198">
        <f t="shared" si="1420"/>
        <v>15295852</v>
      </c>
      <c r="FF181" s="198">
        <f t="shared" si="1420"/>
        <v>563355</v>
      </c>
      <c r="FG181" s="198">
        <f t="shared" si="1420"/>
        <v>18552240</v>
      </c>
      <c r="FH181" s="191"/>
      <c r="FI181" s="344"/>
      <c r="FJ181" s="344"/>
      <c r="FK181" s="344"/>
      <c r="FL181" s="344"/>
      <c r="FM181" s="344"/>
    </row>
    <row r="182" spans="1:169" s="257" customFormat="1" x14ac:dyDescent="0.2">
      <c r="A182" s="263" t="str">
        <f t="shared" ref="A182" si="1421">B182&amp;C182&amp;D182</f>
        <v>2019-20MAYY56</v>
      </c>
      <c r="B182" s="257" t="str">
        <f t="shared" si="1383"/>
        <v>2019-20</v>
      </c>
      <c r="C182" s="257" t="s">
        <v>812</v>
      </c>
      <c r="D182" s="264" t="str">
        <f t="shared" si="1365"/>
        <v>Y56</v>
      </c>
      <c r="E182" s="264" t="str">
        <f t="shared" si="1365"/>
        <v>London</v>
      </c>
      <c r="F182" s="264" t="str">
        <f t="shared" ref="F182" si="1422">D182</f>
        <v>Y56</v>
      </c>
      <c r="H182" s="198">
        <f t="shared" si="1283"/>
        <v>165034</v>
      </c>
      <c r="I182" s="198">
        <f t="shared" si="1283"/>
        <v>131258</v>
      </c>
      <c r="J182" s="198">
        <f t="shared" si="1283"/>
        <v>715458</v>
      </c>
      <c r="K182" s="198">
        <f t="shared" si="1284"/>
        <v>5</v>
      </c>
      <c r="L182" s="198">
        <f t="shared" si="1285"/>
        <v>0</v>
      </c>
      <c r="M182" s="198">
        <f t="shared" si="1286"/>
        <v>4</v>
      </c>
      <c r="N182" s="198">
        <f t="shared" si="1287"/>
        <v>39</v>
      </c>
      <c r="O182" s="198">
        <f t="shared" si="1288"/>
        <v>112</v>
      </c>
      <c r="P182" s="198" t="s">
        <v>717</v>
      </c>
      <c r="Q182" s="198">
        <f t="shared" si="1412"/>
        <v>0</v>
      </c>
      <c r="R182" s="198">
        <f t="shared" si="1412"/>
        <v>0</v>
      </c>
      <c r="S182" s="198">
        <f t="shared" si="1412"/>
        <v>0</v>
      </c>
      <c r="T182" s="198">
        <f t="shared" si="1412"/>
        <v>106255</v>
      </c>
      <c r="U182" s="198">
        <f t="shared" si="1412"/>
        <v>12021</v>
      </c>
      <c r="V182" s="198">
        <f t="shared" si="1412"/>
        <v>8960</v>
      </c>
      <c r="W182" s="198">
        <f t="shared" si="1412"/>
        <v>58038</v>
      </c>
      <c r="X182" s="198">
        <f t="shared" si="1412"/>
        <v>21938</v>
      </c>
      <c r="Y182" s="198">
        <f t="shared" si="1412"/>
        <v>2037</v>
      </c>
      <c r="Z182" s="198">
        <f t="shared" si="1412"/>
        <v>4427167</v>
      </c>
      <c r="AA182" s="198">
        <f t="shared" si="1290"/>
        <v>368</v>
      </c>
      <c r="AB182" s="198">
        <f t="shared" si="1291"/>
        <v>610</v>
      </c>
      <c r="AC182" s="198">
        <f t="shared" si="1292"/>
        <v>5716308</v>
      </c>
      <c r="AD182" s="198">
        <f t="shared" si="1293"/>
        <v>638</v>
      </c>
      <c r="AE182" s="198">
        <f t="shared" si="1294"/>
        <v>1103</v>
      </c>
      <c r="AF182" s="198">
        <f t="shared" si="1295"/>
        <v>61308930</v>
      </c>
      <c r="AG182" s="198">
        <f t="shared" si="1296"/>
        <v>1056</v>
      </c>
      <c r="AH182" s="198">
        <f t="shared" si="1297"/>
        <v>2143</v>
      </c>
      <c r="AI182" s="198">
        <f t="shared" si="1298"/>
        <v>70744756</v>
      </c>
      <c r="AJ182" s="198">
        <f t="shared" si="1299"/>
        <v>3225</v>
      </c>
      <c r="AK182" s="198">
        <f t="shared" si="1300"/>
        <v>7372</v>
      </c>
      <c r="AL182" s="198">
        <f t="shared" si="1301"/>
        <v>10357304</v>
      </c>
      <c r="AM182" s="198">
        <f t="shared" si="1302"/>
        <v>5085</v>
      </c>
      <c r="AN182" s="198">
        <f t="shared" si="1303"/>
        <v>11573</v>
      </c>
      <c r="AO182" s="198">
        <f t="shared" si="1413"/>
        <v>7701</v>
      </c>
      <c r="AP182" s="198">
        <f t="shared" si="1413"/>
        <v>230</v>
      </c>
      <c r="AQ182" s="198">
        <f t="shared" si="1413"/>
        <v>1145</v>
      </c>
      <c r="AR182" s="198">
        <f t="shared" si="1413"/>
        <v>2615</v>
      </c>
      <c r="AS182" s="198">
        <f t="shared" si="1413"/>
        <v>263</v>
      </c>
      <c r="AT182" s="198">
        <f t="shared" si="1413"/>
        <v>6063</v>
      </c>
      <c r="AU182" s="198">
        <f t="shared" si="1413"/>
        <v>0</v>
      </c>
      <c r="AV182" s="198">
        <f t="shared" si="1413"/>
        <v>63977</v>
      </c>
      <c r="AW182" s="198">
        <f t="shared" si="1413"/>
        <v>6974</v>
      </c>
      <c r="AX182" s="198">
        <f t="shared" si="1413"/>
        <v>27603</v>
      </c>
      <c r="AY182" s="198">
        <f t="shared" si="1414"/>
        <v>98554</v>
      </c>
      <c r="AZ182" s="198">
        <f t="shared" si="1414"/>
        <v>31473</v>
      </c>
      <c r="BA182" s="198">
        <f t="shared" si="1414"/>
        <v>24040</v>
      </c>
      <c r="BB182" s="198">
        <f t="shared" si="1414"/>
        <v>23263</v>
      </c>
      <c r="BC182" s="198">
        <f t="shared" si="1414"/>
        <v>18081</v>
      </c>
      <c r="BD182" s="198">
        <f t="shared" si="1414"/>
        <v>86372</v>
      </c>
      <c r="BE182" s="198">
        <f t="shared" si="1414"/>
        <v>65160</v>
      </c>
      <c r="BF182" s="198">
        <f t="shared" si="1414"/>
        <v>34627</v>
      </c>
      <c r="BG182" s="198">
        <f t="shared" si="1414"/>
        <v>24597</v>
      </c>
      <c r="BH182" s="198">
        <f t="shared" si="1414"/>
        <v>2781</v>
      </c>
      <c r="BI182" s="198">
        <f t="shared" si="1414"/>
        <v>2147</v>
      </c>
      <c r="BJ182" s="198">
        <f t="shared" si="1414"/>
        <v>0</v>
      </c>
      <c r="BK182" s="198">
        <f t="shared" si="1414"/>
        <v>0</v>
      </c>
      <c r="BL182" s="198" t="str">
        <f t="shared" si="1306"/>
        <v>-</v>
      </c>
      <c r="BM182" s="198" t="str">
        <f t="shared" si="1307"/>
        <v>-</v>
      </c>
      <c r="BN182" s="198">
        <f t="shared" si="1308"/>
        <v>0</v>
      </c>
      <c r="BO182" s="198">
        <f t="shared" si="1308"/>
        <v>0</v>
      </c>
      <c r="BP182" s="198" t="str">
        <f t="shared" si="1309"/>
        <v>-</v>
      </c>
      <c r="BQ182" s="198" t="str">
        <f t="shared" si="1310"/>
        <v>-</v>
      </c>
      <c r="BR182" s="198">
        <f t="shared" si="1311"/>
        <v>0</v>
      </c>
      <c r="BS182" s="198">
        <f t="shared" si="1311"/>
        <v>0</v>
      </c>
      <c r="BT182" s="198" t="str">
        <f t="shared" si="1312"/>
        <v>-</v>
      </c>
      <c r="BU182" s="198" t="str">
        <f t="shared" si="1313"/>
        <v>-</v>
      </c>
      <c r="BV182" s="198">
        <f t="shared" si="1314"/>
        <v>0</v>
      </c>
      <c r="BW182" s="198">
        <f t="shared" si="1314"/>
        <v>0</v>
      </c>
      <c r="BX182" s="198" t="str">
        <f t="shared" si="1315"/>
        <v>-</v>
      </c>
      <c r="BY182" s="198" t="str">
        <f t="shared" si="1316"/>
        <v>-</v>
      </c>
      <c r="BZ182" s="198">
        <f t="shared" si="1317"/>
        <v>0</v>
      </c>
      <c r="CA182" s="198">
        <f t="shared" si="1317"/>
        <v>0</v>
      </c>
      <c r="CB182" s="198" t="str">
        <f t="shared" si="1318"/>
        <v>-</v>
      </c>
      <c r="CC182" s="198" t="str">
        <f t="shared" si="1319"/>
        <v>-</v>
      </c>
      <c r="CD182" s="198">
        <f t="shared" si="1320"/>
        <v>0</v>
      </c>
      <c r="CE182" s="198">
        <f t="shared" si="1320"/>
        <v>0</v>
      </c>
      <c r="CF182" s="198" t="str">
        <f t="shared" si="1321"/>
        <v>-</v>
      </c>
      <c r="CG182" s="198" t="str">
        <f t="shared" si="1322"/>
        <v>-</v>
      </c>
      <c r="CH182" s="198">
        <f t="shared" si="1323"/>
        <v>0</v>
      </c>
      <c r="CI182" s="198">
        <f t="shared" si="1323"/>
        <v>0</v>
      </c>
      <c r="CJ182" s="198" t="str">
        <f t="shared" si="1324"/>
        <v>-</v>
      </c>
      <c r="CK182" s="198" t="str">
        <f t="shared" si="1325"/>
        <v>-</v>
      </c>
      <c r="CL182" s="198">
        <f t="shared" si="1326"/>
        <v>0</v>
      </c>
      <c r="CM182" s="198">
        <f t="shared" si="1326"/>
        <v>0</v>
      </c>
      <c r="CN182" s="198" t="str">
        <f t="shared" si="1327"/>
        <v>-</v>
      </c>
      <c r="CO182" s="198" t="str">
        <f t="shared" si="1328"/>
        <v>-</v>
      </c>
      <c r="CP182" s="198">
        <f t="shared" si="1329"/>
        <v>0</v>
      </c>
      <c r="CQ182" s="198">
        <f t="shared" si="1329"/>
        <v>0</v>
      </c>
      <c r="CR182" s="198" t="str">
        <f t="shared" si="1330"/>
        <v>-</v>
      </c>
      <c r="CS182" s="198" t="str">
        <f t="shared" si="1331"/>
        <v>-</v>
      </c>
      <c r="CT182" s="198">
        <f t="shared" si="1332"/>
        <v>0</v>
      </c>
      <c r="CU182" s="198">
        <f t="shared" si="1332"/>
        <v>0</v>
      </c>
      <c r="CV182" s="198" t="str">
        <f t="shared" si="1333"/>
        <v>-</v>
      </c>
      <c r="CW182" s="198" t="str">
        <f t="shared" si="1334"/>
        <v>-</v>
      </c>
      <c r="CX182" s="198">
        <f t="shared" si="1335"/>
        <v>570</v>
      </c>
      <c r="CY182" s="198">
        <f t="shared" si="1335"/>
        <v>166848</v>
      </c>
      <c r="CZ182" s="198">
        <f t="shared" si="1336"/>
        <v>293</v>
      </c>
      <c r="DA182" s="198">
        <f t="shared" si="1337"/>
        <v>495</v>
      </c>
      <c r="DB182" s="198">
        <f t="shared" si="1338"/>
        <v>6975</v>
      </c>
      <c r="DC182" s="198">
        <f t="shared" si="1338"/>
        <v>410199</v>
      </c>
      <c r="DD182" s="198">
        <f t="shared" si="1339"/>
        <v>59</v>
      </c>
      <c r="DE182" s="198">
        <f t="shared" si="1340"/>
        <v>118</v>
      </c>
      <c r="DF182" s="198">
        <f t="shared" si="1341"/>
        <v>164</v>
      </c>
      <c r="DG182" s="198">
        <f t="shared" si="1341"/>
        <v>307079</v>
      </c>
      <c r="DH182" s="198">
        <f t="shared" si="1342"/>
        <v>1872</v>
      </c>
      <c r="DI182" s="198">
        <f t="shared" si="1343"/>
        <v>4005</v>
      </c>
      <c r="DJ182" s="198">
        <f t="shared" si="1415"/>
        <v>152</v>
      </c>
      <c r="DK182" s="198">
        <f t="shared" si="1415"/>
        <v>16</v>
      </c>
      <c r="DL182" s="198">
        <f t="shared" si="1415"/>
        <v>515</v>
      </c>
      <c r="DM182" s="198">
        <f t="shared" si="1415"/>
        <v>1369</v>
      </c>
      <c r="DN182" s="198">
        <f t="shared" si="1415"/>
        <v>47</v>
      </c>
      <c r="DO182" s="198">
        <f t="shared" si="1415"/>
        <v>1331</v>
      </c>
      <c r="DP182" s="198">
        <f t="shared" si="1415"/>
        <v>2866620</v>
      </c>
      <c r="DQ182" s="198">
        <f t="shared" si="1345"/>
        <v>5566</v>
      </c>
      <c r="DR182" s="198">
        <f t="shared" si="1346"/>
        <v>12216</v>
      </c>
      <c r="DS182" s="198">
        <f t="shared" si="1347"/>
        <v>9753377</v>
      </c>
      <c r="DT182" s="198">
        <f t="shared" si="1348"/>
        <v>7124</v>
      </c>
      <c r="DU182" s="198">
        <f t="shared" si="1349"/>
        <v>13492</v>
      </c>
      <c r="DV182" s="198">
        <f t="shared" si="1350"/>
        <v>441128</v>
      </c>
      <c r="DW182" s="198">
        <f t="shared" si="1351"/>
        <v>9386</v>
      </c>
      <c r="DX182" s="198">
        <f t="shared" si="1352"/>
        <v>15296</v>
      </c>
      <c r="DY182" s="198">
        <f t="shared" si="1353"/>
        <v>11843186</v>
      </c>
      <c r="DZ182" s="198">
        <f t="shared" si="1354"/>
        <v>8898</v>
      </c>
      <c r="EA182" s="198">
        <f t="shared" si="1355"/>
        <v>16320</v>
      </c>
      <c r="EB182" s="202"/>
      <c r="EC182" s="198">
        <f t="shared" si="1356"/>
        <v>5</v>
      </c>
      <c r="ED182" s="199">
        <f t="shared" ref="ED182" si="1423">LEFT($B182,4)+IF(EC182&lt;4,1,0)</f>
        <v>2019</v>
      </c>
      <c r="EE182" s="200">
        <f t="shared" ref="EE182" si="1424">DATE(LEFT($B182,4)+IF(EC182&lt;4,1,0),EC182,1)</f>
        <v>43586</v>
      </c>
      <c r="EF182" s="196">
        <f t="shared" si="1364"/>
        <v>31</v>
      </c>
      <c r="EG182" s="195"/>
      <c r="EH182" s="198">
        <f t="shared" si="1418"/>
        <v>0</v>
      </c>
      <c r="EI182" s="198">
        <f t="shared" si="1418"/>
        <v>525032</v>
      </c>
      <c r="EJ182" s="198">
        <f t="shared" si="1418"/>
        <v>5119062</v>
      </c>
      <c r="EK182" s="198">
        <f t="shared" si="1418"/>
        <v>14700896</v>
      </c>
      <c r="EL182" s="198">
        <f t="shared" si="1418"/>
        <v>7332810</v>
      </c>
      <c r="EM182" s="198">
        <f t="shared" si="1418"/>
        <v>9882880</v>
      </c>
      <c r="EN182" s="198">
        <f t="shared" si="1418"/>
        <v>124375434</v>
      </c>
      <c r="EO182" s="198">
        <f t="shared" si="1418"/>
        <v>161726936</v>
      </c>
      <c r="EP182" s="198">
        <f t="shared" si="1418"/>
        <v>23574201</v>
      </c>
      <c r="EQ182" s="198">
        <f t="shared" si="1418"/>
        <v>0</v>
      </c>
      <c r="ER182" s="198">
        <f t="shared" si="1419"/>
        <v>0</v>
      </c>
      <c r="ES182" s="198">
        <f t="shared" si="1419"/>
        <v>0</v>
      </c>
      <c r="ET182" s="198">
        <f t="shared" si="1419"/>
        <v>0</v>
      </c>
      <c r="EU182" s="198">
        <f t="shared" si="1419"/>
        <v>0</v>
      </c>
      <c r="EV182" s="198">
        <f t="shared" si="1419"/>
        <v>0</v>
      </c>
      <c r="EW182" s="198">
        <f t="shared" si="1419"/>
        <v>0</v>
      </c>
      <c r="EX182" s="198">
        <f t="shared" si="1419"/>
        <v>0</v>
      </c>
      <c r="EY182" s="198">
        <f t="shared" si="1419"/>
        <v>0</v>
      </c>
      <c r="EZ182" s="198">
        <f t="shared" si="1419"/>
        <v>0</v>
      </c>
      <c r="FA182" s="198">
        <f t="shared" si="1419"/>
        <v>656820</v>
      </c>
      <c r="FB182" s="198">
        <f t="shared" si="1420"/>
        <v>282150</v>
      </c>
      <c r="FC182" s="198">
        <f t="shared" si="1420"/>
        <v>823050</v>
      </c>
      <c r="FD182" s="198">
        <f t="shared" si="1420"/>
        <v>6291240</v>
      </c>
      <c r="FE182" s="198">
        <f t="shared" si="1420"/>
        <v>18470548</v>
      </c>
      <c r="FF182" s="198">
        <f t="shared" si="1420"/>
        <v>718912</v>
      </c>
      <c r="FG182" s="198">
        <f t="shared" si="1420"/>
        <v>21721920</v>
      </c>
      <c r="FH182" s="191"/>
      <c r="FI182" s="344"/>
      <c r="FJ182" s="344"/>
      <c r="FK182" s="344"/>
      <c r="FL182" s="344"/>
      <c r="FM182" s="344"/>
    </row>
    <row r="183" spans="1:169" s="257" customFormat="1" x14ac:dyDescent="0.2">
      <c r="A183" s="263" t="str">
        <f t="shared" ref="A183" si="1425">B183&amp;C183&amp;D183</f>
        <v>2019-20JUNEY56</v>
      </c>
      <c r="B183" s="257" t="str">
        <f t="shared" si="1383"/>
        <v>2019-20</v>
      </c>
      <c r="C183" s="257" t="s">
        <v>822</v>
      </c>
      <c r="D183" s="264" t="str">
        <f t="shared" si="1365"/>
        <v>Y56</v>
      </c>
      <c r="E183" s="264" t="str">
        <f t="shared" si="1365"/>
        <v>London</v>
      </c>
      <c r="F183" s="264" t="str">
        <f t="shared" ref="F183" si="1426">D183</f>
        <v>Y56</v>
      </c>
      <c r="H183" s="198">
        <f t="shared" si="1283"/>
        <v>169693</v>
      </c>
      <c r="I183" s="198">
        <f t="shared" si="1283"/>
        <v>135923</v>
      </c>
      <c r="J183" s="198">
        <f t="shared" si="1283"/>
        <v>2040745</v>
      </c>
      <c r="K183" s="198">
        <f t="shared" si="1284"/>
        <v>15</v>
      </c>
      <c r="L183" s="198">
        <f t="shared" si="1285"/>
        <v>0</v>
      </c>
      <c r="M183" s="198">
        <f t="shared" si="1286"/>
        <v>56</v>
      </c>
      <c r="N183" s="198">
        <f t="shared" si="1287"/>
        <v>101</v>
      </c>
      <c r="O183" s="198">
        <f t="shared" si="1288"/>
        <v>207</v>
      </c>
      <c r="P183" s="198" t="s">
        <v>717</v>
      </c>
      <c r="Q183" s="198">
        <f t="shared" si="1412"/>
        <v>0</v>
      </c>
      <c r="R183" s="198">
        <f t="shared" si="1412"/>
        <v>0</v>
      </c>
      <c r="S183" s="198">
        <f t="shared" si="1412"/>
        <v>0</v>
      </c>
      <c r="T183" s="198">
        <f t="shared" si="1412"/>
        <v>103371</v>
      </c>
      <c r="U183" s="198">
        <f t="shared" si="1412"/>
        <v>12511</v>
      </c>
      <c r="V183" s="198">
        <f t="shared" si="1412"/>
        <v>9283</v>
      </c>
      <c r="W183" s="198">
        <f t="shared" si="1412"/>
        <v>56879</v>
      </c>
      <c r="X183" s="198">
        <f t="shared" si="1412"/>
        <v>19811</v>
      </c>
      <c r="Y183" s="198">
        <f t="shared" si="1412"/>
        <v>2151</v>
      </c>
      <c r="Z183" s="198">
        <f t="shared" si="1412"/>
        <v>4982812</v>
      </c>
      <c r="AA183" s="198">
        <f t="shared" si="1290"/>
        <v>398</v>
      </c>
      <c r="AB183" s="198">
        <f t="shared" si="1291"/>
        <v>659</v>
      </c>
      <c r="AC183" s="198">
        <f t="shared" si="1292"/>
        <v>6616329</v>
      </c>
      <c r="AD183" s="198">
        <f t="shared" si="1293"/>
        <v>713</v>
      </c>
      <c r="AE183" s="198">
        <f t="shared" si="1294"/>
        <v>1217</v>
      </c>
      <c r="AF183" s="198">
        <f t="shared" si="1295"/>
        <v>73352507</v>
      </c>
      <c r="AG183" s="198">
        <f t="shared" si="1296"/>
        <v>1290</v>
      </c>
      <c r="AH183" s="198">
        <f t="shared" si="1297"/>
        <v>2679</v>
      </c>
      <c r="AI183" s="198">
        <f t="shared" si="1298"/>
        <v>78124050</v>
      </c>
      <c r="AJ183" s="198">
        <f t="shared" si="1299"/>
        <v>3943</v>
      </c>
      <c r="AK183" s="198">
        <f t="shared" si="1300"/>
        <v>9494</v>
      </c>
      <c r="AL183" s="198">
        <f t="shared" si="1301"/>
        <v>12197634</v>
      </c>
      <c r="AM183" s="198">
        <f t="shared" si="1302"/>
        <v>5671</v>
      </c>
      <c r="AN183" s="198">
        <f t="shared" si="1303"/>
        <v>12829</v>
      </c>
      <c r="AO183" s="198">
        <f t="shared" si="1413"/>
        <v>7681</v>
      </c>
      <c r="AP183" s="198">
        <f t="shared" si="1413"/>
        <v>230</v>
      </c>
      <c r="AQ183" s="198">
        <f t="shared" si="1413"/>
        <v>1274</v>
      </c>
      <c r="AR183" s="198">
        <f t="shared" si="1413"/>
        <v>2331</v>
      </c>
      <c r="AS183" s="198">
        <f t="shared" si="1413"/>
        <v>206</v>
      </c>
      <c r="AT183" s="198">
        <f t="shared" si="1413"/>
        <v>5971</v>
      </c>
      <c r="AU183" s="198">
        <f t="shared" si="1413"/>
        <v>0</v>
      </c>
      <c r="AV183" s="198">
        <f t="shared" si="1413"/>
        <v>61777</v>
      </c>
      <c r="AW183" s="198">
        <f t="shared" si="1413"/>
        <v>6439</v>
      </c>
      <c r="AX183" s="198">
        <f t="shared" si="1413"/>
        <v>27474</v>
      </c>
      <c r="AY183" s="198">
        <f t="shared" si="1414"/>
        <v>95690</v>
      </c>
      <c r="AZ183" s="198">
        <f t="shared" si="1414"/>
        <v>32619</v>
      </c>
      <c r="BA183" s="198">
        <f t="shared" si="1414"/>
        <v>25089</v>
      </c>
      <c r="BB183" s="198">
        <f t="shared" si="1414"/>
        <v>24074</v>
      </c>
      <c r="BC183" s="198">
        <f t="shared" si="1414"/>
        <v>18811</v>
      </c>
      <c r="BD183" s="198">
        <f t="shared" si="1414"/>
        <v>86084</v>
      </c>
      <c r="BE183" s="198">
        <f t="shared" si="1414"/>
        <v>64127</v>
      </c>
      <c r="BF183" s="198">
        <f t="shared" si="1414"/>
        <v>32134</v>
      </c>
      <c r="BG183" s="198">
        <f t="shared" si="1414"/>
        <v>22443</v>
      </c>
      <c r="BH183" s="198">
        <f t="shared" si="1414"/>
        <v>2880</v>
      </c>
      <c r="BI183" s="198">
        <f t="shared" si="1414"/>
        <v>2253</v>
      </c>
      <c r="BJ183" s="198">
        <f t="shared" si="1414"/>
        <v>0</v>
      </c>
      <c r="BK183" s="198">
        <f t="shared" si="1414"/>
        <v>0</v>
      </c>
      <c r="BL183" s="198" t="str">
        <f t="shared" si="1306"/>
        <v>-</v>
      </c>
      <c r="BM183" s="198" t="str">
        <f t="shared" si="1307"/>
        <v>-</v>
      </c>
      <c r="BN183" s="198">
        <f t="shared" si="1308"/>
        <v>0</v>
      </c>
      <c r="BO183" s="198">
        <f t="shared" si="1308"/>
        <v>0</v>
      </c>
      <c r="BP183" s="198" t="str">
        <f t="shared" si="1309"/>
        <v>-</v>
      </c>
      <c r="BQ183" s="198" t="str">
        <f t="shared" si="1310"/>
        <v>-</v>
      </c>
      <c r="BR183" s="198">
        <f t="shared" si="1311"/>
        <v>0</v>
      </c>
      <c r="BS183" s="198">
        <f t="shared" si="1311"/>
        <v>0</v>
      </c>
      <c r="BT183" s="198" t="str">
        <f t="shared" si="1312"/>
        <v>-</v>
      </c>
      <c r="BU183" s="198" t="str">
        <f t="shared" si="1313"/>
        <v>-</v>
      </c>
      <c r="BV183" s="198">
        <f t="shared" si="1314"/>
        <v>0</v>
      </c>
      <c r="BW183" s="198">
        <f t="shared" si="1314"/>
        <v>0</v>
      </c>
      <c r="BX183" s="198" t="str">
        <f t="shared" si="1315"/>
        <v>-</v>
      </c>
      <c r="BY183" s="198" t="str">
        <f t="shared" si="1316"/>
        <v>-</v>
      </c>
      <c r="BZ183" s="198">
        <f t="shared" si="1317"/>
        <v>0</v>
      </c>
      <c r="CA183" s="198">
        <f t="shared" si="1317"/>
        <v>0</v>
      </c>
      <c r="CB183" s="198" t="str">
        <f t="shared" si="1318"/>
        <v>-</v>
      </c>
      <c r="CC183" s="198" t="str">
        <f t="shared" si="1319"/>
        <v>-</v>
      </c>
      <c r="CD183" s="198">
        <f t="shared" si="1320"/>
        <v>0</v>
      </c>
      <c r="CE183" s="198">
        <f t="shared" si="1320"/>
        <v>0</v>
      </c>
      <c r="CF183" s="198" t="str">
        <f t="shared" si="1321"/>
        <v>-</v>
      </c>
      <c r="CG183" s="198" t="str">
        <f t="shared" si="1322"/>
        <v>-</v>
      </c>
      <c r="CH183" s="198">
        <f t="shared" si="1323"/>
        <v>0</v>
      </c>
      <c r="CI183" s="198">
        <f t="shared" si="1323"/>
        <v>0</v>
      </c>
      <c r="CJ183" s="198" t="str">
        <f t="shared" si="1324"/>
        <v>-</v>
      </c>
      <c r="CK183" s="198" t="str">
        <f t="shared" si="1325"/>
        <v>-</v>
      </c>
      <c r="CL183" s="198">
        <f t="shared" si="1326"/>
        <v>0</v>
      </c>
      <c r="CM183" s="198">
        <f t="shared" si="1326"/>
        <v>0</v>
      </c>
      <c r="CN183" s="198" t="str">
        <f t="shared" si="1327"/>
        <v>-</v>
      </c>
      <c r="CO183" s="198" t="str">
        <f t="shared" si="1328"/>
        <v>-</v>
      </c>
      <c r="CP183" s="198">
        <f t="shared" si="1329"/>
        <v>0</v>
      </c>
      <c r="CQ183" s="198">
        <f t="shared" si="1329"/>
        <v>0</v>
      </c>
      <c r="CR183" s="198" t="str">
        <f t="shared" si="1330"/>
        <v>-</v>
      </c>
      <c r="CS183" s="198" t="str">
        <f t="shared" si="1331"/>
        <v>-</v>
      </c>
      <c r="CT183" s="198">
        <f t="shared" si="1332"/>
        <v>0</v>
      </c>
      <c r="CU183" s="198">
        <f t="shared" si="1332"/>
        <v>0</v>
      </c>
      <c r="CV183" s="198" t="str">
        <f t="shared" si="1333"/>
        <v>-</v>
      </c>
      <c r="CW183" s="198" t="str">
        <f t="shared" si="1334"/>
        <v>-</v>
      </c>
      <c r="CX183" s="198">
        <f t="shared" si="1335"/>
        <v>620</v>
      </c>
      <c r="CY183" s="198">
        <f t="shared" si="1335"/>
        <v>187104</v>
      </c>
      <c r="CZ183" s="198">
        <f t="shared" si="1336"/>
        <v>302</v>
      </c>
      <c r="DA183" s="198">
        <f t="shared" si="1337"/>
        <v>528</v>
      </c>
      <c r="DB183" s="198">
        <f t="shared" si="1338"/>
        <v>7121</v>
      </c>
      <c r="DC183" s="198">
        <f t="shared" si="1338"/>
        <v>507131</v>
      </c>
      <c r="DD183" s="198">
        <f t="shared" si="1339"/>
        <v>71</v>
      </c>
      <c r="DE183" s="198">
        <f t="shared" si="1340"/>
        <v>150</v>
      </c>
      <c r="DF183" s="198">
        <f t="shared" si="1341"/>
        <v>126</v>
      </c>
      <c r="DG183" s="198">
        <f t="shared" si="1341"/>
        <v>346114</v>
      </c>
      <c r="DH183" s="198">
        <f t="shared" si="1342"/>
        <v>2747</v>
      </c>
      <c r="DI183" s="198">
        <f t="shared" si="1343"/>
        <v>6697</v>
      </c>
      <c r="DJ183" s="198">
        <f t="shared" si="1415"/>
        <v>119</v>
      </c>
      <c r="DK183" s="198">
        <f t="shared" si="1415"/>
        <v>17</v>
      </c>
      <c r="DL183" s="198">
        <f t="shared" si="1415"/>
        <v>542</v>
      </c>
      <c r="DM183" s="198">
        <f t="shared" si="1415"/>
        <v>1292</v>
      </c>
      <c r="DN183" s="198">
        <f t="shared" si="1415"/>
        <v>35</v>
      </c>
      <c r="DO183" s="198">
        <f t="shared" si="1415"/>
        <v>1227</v>
      </c>
      <c r="DP183" s="198">
        <f t="shared" si="1415"/>
        <v>3364747</v>
      </c>
      <c r="DQ183" s="198">
        <f t="shared" si="1345"/>
        <v>6208</v>
      </c>
      <c r="DR183" s="198">
        <f t="shared" si="1346"/>
        <v>11592</v>
      </c>
      <c r="DS183" s="198">
        <f t="shared" si="1347"/>
        <v>9367662</v>
      </c>
      <c r="DT183" s="198">
        <f t="shared" si="1348"/>
        <v>7251</v>
      </c>
      <c r="DU183" s="198">
        <f t="shared" si="1349"/>
        <v>13969</v>
      </c>
      <c r="DV183" s="198">
        <f t="shared" si="1350"/>
        <v>315642</v>
      </c>
      <c r="DW183" s="198">
        <f t="shared" si="1351"/>
        <v>9018</v>
      </c>
      <c r="DX183" s="198">
        <f t="shared" si="1352"/>
        <v>16848</v>
      </c>
      <c r="DY183" s="198">
        <f t="shared" si="1353"/>
        <v>11635150</v>
      </c>
      <c r="DZ183" s="198">
        <f t="shared" si="1354"/>
        <v>9483</v>
      </c>
      <c r="EA183" s="198">
        <f t="shared" si="1355"/>
        <v>17184</v>
      </c>
      <c r="EB183" s="202"/>
      <c r="EC183" s="198">
        <f t="shared" si="1356"/>
        <v>6</v>
      </c>
      <c r="ED183" s="199">
        <f t="shared" ref="ED183" si="1427">LEFT($B183,4)+IF(EC183&lt;4,1,0)</f>
        <v>2019</v>
      </c>
      <c r="EE183" s="200">
        <f t="shared" ref="EE183" si="1428">DATE(LEFT($B183,4)+IF(EC183&lt;4,1,0),EC183,1)</f>
        <v>43617</v>
      </c>
      <c r="EF183" s="196">
        <f t="shared" si="1364"/>
        <v>30</v>
      </c>
      <c r="EG183" s="195"/>
      <c r="EH183" s="198">
        <f t="shared" si="1418"/>
        <v>0</v>
      </c>
      <c r="EI183" s="198">
        <f t="shared" si="1418"/>
        <v>7611688</v>
      </c>
      <c r="EJ183" s="198">
        <f t="shared" si="1418"/>
        <v>13728223</v>
      </c>
      <c r="EK183" s="198">
        <f t="shared" si="1418"/>
        <v>28136061</v>
      </c>
      <c r="EL183" s="198">
        <f t="shared" si="1418"/>
        <v>8244749</v>
      </c>
      <c r="EM183" s="198">
        <f t="shared" si="1418"/>
        <v>11297411</v>
      </c>
      <c r="EN183" s="198">
        <f t="shared" si="1418"/>
        <v>152378841</v>
      </c>
      <c r="EO183" s="198">
        <f t="shared" si="1418"/>
        <v>188085634</v>
      </c>
      <c r="EP183" s="198">
        <f t="shared" si="1418"/>
        <v>27595179</v>
      </c>
      <c r="EQ183" s="198">
        <f t="shared" si="1418"/>
        <v>0</v>
      </c>
      <c r="ER183" s="198">
        <f t="shared" si="1419"/>
        <v>0</v>
      </c>
      <c r="ES183" s="198">
        <f t="shared" si="1419"/>
        <v>0</v>
      </c>
      <c r="ET183" s="198">
        <f t="shared" si="1419"/>
        <v>0</v>
      </c>
      <c r="EU183" s="198">
        <f t="shared" si="1419"/>
        <v>0</v>
      </c>
      <c r="EV183" s="198">
        <f t="shared" si="1419"/>
        <v>0</v>
      </c>
      <c r="EW183" s="198">
        <f t="shared" si="1419"/>
        <v>0</v>
      </c>
      <c r="EX183" s="198">
        <f t="shared" si="1419"/>
        <v>0</v>
      </c>
      <c r="EY183" s="198">
        <f t="shared" si="1419"/>
        <v>0</v>
      </c>
      <c r="EZ183" s="198">
        <f t="shared" si="1419"/>
        <v>0</v>
      </c>
      <c r="FA183" s="198">
        <f t="shared" si="1419"/>
        <v>843822</v>
      </c>
      <c r="FB183" s="198">
        <f t="shared" si="1420"/>
        <v>327360</v>
      </c>
      <c r="FC183" s="198">
        <f t="shared" si="1420"/>
        <v>1068150</v>
      </c>
      <c r="FD183" s="198">
        <f t="shared" si="1420"/>
        <v>6282864</v>
      </c>
      <c r="FE183" s="198">
        <f t="shared" si="1420"/>
        <v>18047948</v>
      </c>
      <c r="FF183" s="198">
        <f t="shared" si="1420"/>
        <v>589680</v>
      </c>
      <c r="FG183" s="198">
        <f t="shared" si="1420"/>
        <v>21084768</v>
      </c>
      <c r="FH183" s="191"/>
      <c r="FI183" s="344"/>
      <c r="FJ183" s="344"/>
      <c r="FK183" s="344"/>
      <c r="FL183" s="344"/>
      <c r="FM183" s="344"/>
    </row>
    <row r="184" spans="1:169" s="257" customFormat="1" x14ac:dyDescent="0.2">
      <c r="A184" s="263" t="str">
        <f t="shared" ref="A184" si="1429">B184&amp;C184&amp;D184</f>
        <v>2019-20JULYY56</v>
      </c>
      <c r="B184" s="257" t="str">
        <f t="shared" si="1383"/>
        <v>2019-20</v>
      </c>
      <c r="C184" s="257" t="s">
        <v>825</v>
      </c>
      <c r="D184" s="264" t="str">
        <f t="shared" si="1365"/>
        <v>Y56</v>
      </c>
      <c r="E184" s="264" t="str">
        <f t="shared" si="1365"/>
        <v>London</v>
      </c>
      <c r="F184" s="264" t="str">
        <f t="shared" ref="F184" si="1430">D184</f>
        <v>Y56</v>
      </c>
      <c r="H184" s="198">
        <f t="shared" si="1283"/>
        <v>179181</v>
      </c>
      <c r="I184" s="198">
        <f t="shared" si="1283"/>
        <v>144848</v>
      </c>
      <c r="J184" s="198">
        <f t="shared" si="1283"/>
        <v>2704971</v>
      </c>
      <c r="K184" s="198">
        <f t="shared" si="1284"/>
        <v>19</v>
      </c>
      <c r="L184" s="198">
        <f t="shared" si="1285"/>
        <v>0</v>
      </c>
      <c r="M184" s="198">
        <f t="shared" si="1286"/>
        <v>72</v>
      </c>
      <c r="N184" s="198">
        <f t="shared" si="1287"/>
        <v>124</v>
      </c>
      <c r="O184" s="198">
        <f t="shared" si="1288"/>
        <v>240</v>
      </c>
      <c r="P184" s="198" t="s">
        <v>717</v>
      </c>
      <c r="Q184" s="198">
        <f t="shared" si="1412"/>
        <v>0</v>
      </c>
      <c r="R184" s="198">
        <f t="shared" si="1412"/>
        <v>0</v>
      </c>
      <c r="S184" s="198">
        <f t="shared" si="1412"/>
        <v>0</v>
      </c>
      <c r="T184" s="198">
        <f t="shared" si="1412"/>
        <v>108482</v>
      </c>
      <c r="U184" s="198">
        <f t="shared" si="1412"/>
        <v>12560</v>
      </c>
      <c r="V184" s="198">
        <f t="shared" si="1412"/>
        <v>9188</v>
      </c>
      <c r="W184" s="198">
        <f t="shared" si="1412"/>
        <v>59730</v>
      </c>
      <c r="X184" s="198">
        <f t="shared" si="1412"/>
        <v>21196</v>
      </c>
      <c r="Y184" s="198">
        <f t="shared" si="1412"/>
        <v>2164</v>
      </c>
      <c r="Z184" s="198">
        <f t="shared" si="1412"/>
        <v>4958652</v>
      </c>
      <c r="AA184" s="198">
        <f t="shared" si="1290"/>
        <v>395</v>
      </c>
      <c r="AB184" s="198">
        <f t="shared" si="1291"/>
        <v>656</v>
      </c>
      <c r="AC184" s="198">
        <f t="shared" si="1292"/>
        <v>6330320</v>
      </c>
      <c r="AD184" s="198">
        <f t="shared" si="1293"/>
        <v>689</v>
      </c>
      <c r="AE184" s="198">
        <f t="shared" si="1294"/>
        <v>1202</v>
      </c>
      <c r="AF184" s="198">
        <f t="shared" si="1295"/>
        <v>75434305</v>
      </c>
      <c r="AG184" s="198">
        <f t="shared" si="1296"/>
        <v>1263</v>
      </c>
      <c r="AH184" s="198">
        <f t="shared" si="1297"/>
        <v>2624</v>
      </c>
      <c r="AI184" s="198">
        <f t="shared" si="1298"/>
        <v>84398854</v>
      </c>
      <c r="AJ184" s="198">
        <f t="shared" si="1299"/>
        <v>3982</v>
      </c>
      <c r="AK184" s="198">
        <f t="shared" si="1300"/>
        <v>9595</v>
      </c>
      <c r="AL184" s="198">
        <f t="shared" si="1301"/>
        <v>12509719</v>
      </c>
      <c r="AM184" s="198">
        <f t="shared" si="1302"/>
        <v>5781</v>
      </c>
      <c r="AN184" s="198">
        <f t="shared" si="1303"/>
        <v>13142</v>
      </c>
      <c r="AO184" s="198">
        <f t="shared" si="1413"/>
        <v>8147</v>
      </c>
      <c r="AP184" s="198">
        <f t="shared" si="1413"/>
        <v>203</v>
      </c>
      <c r="AQ184" s="198">
        <f t="shared" si="1413"/>
        <v>1213</v>
      </c>
      <c r="AR184" s="198">
        <f t="shared" si="1413"/>
        <v>2676</v>
      </c>
      <c r="AS184" s="198">
        <f t="shared" si="1413"/>
        <v>245</v>
      </c>
      <c r="AT184" s="198">
        <f t="shared" si="1413"/>
        <v>6486</v>
      </c>
      <c r="AU184" s="198">
        <f t="shared" si="1413"/>
        <v>0</v>
      </c>
      <c r="AV184" s="198">
        <f t="shared" si="1413"/>
        <v>64344</v>
      </c>
      <c r="AW184" s="198">
        <f t="shared" si="1413"/>
        <v>6547</v>
      </c>
      <c r="AX184" s="198">
        <f t="shared" si="1413"/>
        <v>29444</v>
      </c>
      <c r="AY184" s="198">
        <f t="shared" si="1414"/>
        <v>100335</v>
      </c>
      <c r="AZ184" s="198">
        <f t="shared" si="1414"/>
        <v>32237</v>
      </c>
      <c r="BA184" s="198">
        <f t="shared" si="1414"/>
        <v>24874</v>
      </c>
      <c r="BB184" s="198">
        <f t="shared" si="1414"/>
        <v>23491</v>
      </c>
      <c r="BC184" s="198">
        <f t="shared" si="1414"/>
        <v>18427</v>
      </c>
      <c r="BD184" s="198">
        <f t="shared" si="1414"/>
        <v>89267</v>
      </c>
      <c r="BE184" s="198">
        <f t="shared" si="1414"/>
        <v>66876</v>
      </c>
      <c r="BF184" s="198">
        <f t="shared" si="1414"/>
        <v>33782</v>
      </c>
      <c r="BG184" s="198">
        <f t="shared" si="1414"/>
        <v>23912</v>
      </c>
      <c r="BH184" s="198">
        <f t="shared" si="1414"/>
        <v>2965</v>
      </c>
      <c r="BI184" s="198">
        <f t="shared" si="1414"/>
        <v>2276</v>
      </c>
      <c r="BJ184" s="198">
        <f t="shared" si="1414"/>
        <v>0</v>
      </c>
      <c r="BK184" s="198">
        <f t="shared" si="1414"/>
        <v>0</v>
      </c>
      <c r="BL184" s="198" t="str">
        <f t="shared" si="1306"/>
        <v>-</v>
      </c>
      <c r="BM184" s="198" t="str">
        <f t="shared" si="1307"/>
        <v>-</v>
      </c>
      <c r="BN184" s="198">
        <f t="shared" si="1308"/>
        <v>0</v>
      </c>
      <c r="BO184" s="198">
        <f t="shared" si="1308"/>
        <v>0</v>
      </c>
      <c r="BP184" s="198" t="str">
        <f t="shared" si="1309"/>
        <v>-</v>
      </c>
      <c r="BQ184" s="198" t="str">
        <f t="shared" si="1310"/>
        <v>-</v>
      </c>
      <c r="BR184" s="198">
        <f t="shared" si="1311"/>
        <v>0</v>
      </c>
      <c r="BS184" s="198">
        <f t="shared" si="1311"/>
        <v>0</v>
      </c>
      <c r="BT184" s="198" t="str">
        <f t="shared" si="1312"/>
        <v>-</v>
      </c>
      <c r="BU184" s="198" t="str">
        <f t="shared" si="1313"/>
        <v>-</v>
      </c>
      <c r="BV184" s="198">
        <f t="shared" si="1314"/>
        <v>0</v>
      </c>
      <c r="BW184" s="198">
        <f t="shared" si="1314"/>
        <v>0</v>
      </c>
      <c r="BX184" s="198" t="str">
        <f t="shared" si="1315"/>
        <v>-</v>
      </c>
      <c r="BY184" s="198" t="str">
        <f t="shared" si="1316"/>
        <v>-</v>
      </c>
      <c r="BZ184" s="198">
        <f t="shared" si="1317"/>
        <v>0</v>
      </c>
      <c r="CA184" s="198">
        <f t="shared" si="1317"/>
        <v>0</v>
      </c>
      <c r="CB184" s="198" t="str">
        <f t="shared" si="1318"/>
        <v>-</v>
      </c>
      <c r="CC184" s="198" t="str">
        <f t="shared" si="1319"/>
        <v>-</v>
      </c>
      <c r="CD184" s="198">
        <f t="shared" si="1320"/>
        <v>0</v>
      </c>
      <c r="CE184" s="198">
        <f t="shared" si="1320"/>
        <v>0</v>
      </c>
      <c r="CF184" s="198" t="str">
        <f t="shared" si="1321"/>
        <v>-</v>
      </c>
      <c r="CG184" s="198" t="str">
        <f t="shared" si="1322"/>
        <v>-</v>
      </c>
      <c r="CH184" s="198">
        <f t="shared" si="1323"/>
        <v>0</v>
      </c>
      <c r="CI184" s="198">
        <f t="shared" si="1323"/>
        <v>0</v>
      </c>
      <c r="CJ184" s="198" t="str">
        <f t="shared" si="1324"/>
        <v>-</v>
      </c>
      <c r="CK184" s="198" t="str">
        <f t="shared" si="1325"/>
        <v>-</v>
      </c>
      <c r="CL184" s="198">
        <f t="shared" si="1326"/>
        <v>0</v>
      </c>
      <c r="CM184" s="198">
        <f t="shared" si="1326"/>
        <v>0</v>
      </c>
      <c r="CN184" s="198" t="str">
        <f t="shared" si="1327"/>
        <v>-</v>
      </c>
      <c r="CO184" s="198" t="str">
        <f t="shared" si="1328"/>
        <v>-</v>
      </c>
      <c r="CP184" s="198">
        <f t="shared" si="1329"/>
        <v>0</v>
      </c>
      <c r="CQ184" s="198">
        <f t="shared" si="1329"/>
        <v>0</v>
      </c>
      <c r="CR184" s="198" t="str">
        <f t="shared" si="1330"/>
        <v>-</v>
      </c>
      <c r="CS184" s="198" t="str">
        <f t="shared" si="1331"/>
        <v>-</v>
      </c>
      <c r="CT184" s="198">
        <f t="shared" si="1332"/>
        <v>0</v>
      </c>
      <c r="CU184" s="198">
        <f t="shared" si="1332"/>
        <v>0</v>
      </c>
      <c r="CV184" s="198" t="str">
        <f t="shared" si="1333"/>
        <v>-</v>
      </c>
      <c r="CW184" s="198" t="str">
        <f t="shared" si="1334"/>
        <v>-</v>
      </c>
      <c r="CX184" s="198">
        <f t="shared" si="1335"/>
        <v>607</v>
      </c>
      <c r="CY184" s="198">
        <f t="shared" si="1335"/>
        <v>194972</v>
      </c>
      <c r="CZ184" s="198">
        <f t="shared" si="1336"/>
        <v>321</v>
      </c>
      <c r="DA184" s="198">
        <f t="shared" si="1337"/>
        <v>531</v>
      </c>
      <c r="DB184" s="198">
        <f t="shared" si="1338"/>
        <v>7105</v>
      </c>
      <c r="DC184" s="198">
        <f t="shared" si="1338"/>
        <v>524645</v>
      </c>
      <c r="DD184" s="198">
        <f t="shared" si="1339"/>
        <v>74</v>
      </c>
      <c r="DE184" s="198">
        <f t="shared" si="1340"/>
        <v>167</v>
      </c>
      <c r="DF184" s="198">
        <f t="shared" si="1341"/>
        <v>160</v>
      </c>
      <c r="DG184" s="198">
        <f t="shared" si="1341"/>
        <v>371412</v>
      </c>
      <c r="DH184" s="198">
        <f t="shared" si="1342"/>
        <v>2321</v>
      </c>
      <c r="DI184" s="198">
        <f t="shared" si="1343"/>
        <v>4481</v>
      </c>
      <c r="DJ184" s="198">
        <f t="shared" si="1415"/>
        <v>145</v>
      </c>
      <c r="DK184" s="198">
        <f t="shared" si="1415"/>
        <v>11</v>
      </c>
      <c r="DL184" s="198">
        <f t="shared" si="1415"/>
        <v>552</v>
      </c>
      <c r="DM184" s="198">
        <f t="shared" si="1415"/>
        <v>1422</v>
      </c>
      <c r="DN184" s="198">
        <f t="shared" si="1415"/>
        <v>37</v>
      </c>
      <c r="DO184" s="198">
        <f t="shared" si="1415"/>
        <v>1336</v>
      </c>
      <c r="DP184" s="198">
        <f t="shared" si="1415"/>
        <v>3335232</v>
      </c>
      <c r="DQ184" s="198">
        <f t="shared" si="1345"/>
        <v>6042</v>
      </c>
      <c r="DR184" s="198">
        <f t="shared" si="1346"/>
        <v>13035</v>
      </c>
      <c r="DS184" s="198">
        <f t="shared" si="1347"/>
        <v>11117970</v>
      </c>
      <c r="DT184" s="198">
        <f t="shared" si="1348"/>
        <v>7819</v>
      </c>
      <c r="DU184" s="198">
        <f t="shared" si="1349"/>
        <v>15476</v>
      </c>
      <c r="DV184" s="198">
        <f t="shared" si="1350"/>
        <v>278954</v>
      </c>
      <c r="DW184" s="198">
        <f t="shared" si="1351"/>
        <v>7539</v>
      </c>
      <c r="DX184" s="198">
        <f t="shared" si="1352"/>
        <v>13295</v>
      </c>
      <c r="DY184" s="198">
        <f t="shared" si="1353"/>
        <v>13476617</v>
      </c>
      <c r="DZ184" s="198">
        <f t="shared" si="1354"/>
        <v>10087</v>
      </c>
      <c r="EA184" s="198">
        <f t="shared" si="1355"/>
        <v>17297</v>
      </c>
      <c r="EB184" s="202"/>
      <c r="EC184" s="198">
        <f t="shared" si="1356"/>
        <v>7</v>
      </c>
      <c r="ED184" s="199">
        <f t="shared" ref="ED184" si="1431">LEFT($B184,4)+IF(EC184&lt;4,1,0)</f>
        <v>2019</v>
      </c>
      <c r="EE184" s="200">
        <f t="shared" ref="EE184" si="1432">DATE(LEFT($B184,4)+IF(EC184&lt;4,1,0),EC184,1)</f>
        <v>43647</v>
      </c>
      <c r="EF184" s="196">
        <f t="shared" si="1364"/>
        <v>31</v>
      </c>
      <c r="EG184" s="195"/>
      <c r="EH184" s="198">
        <f t="shared" si="1418"/>
        <v>0</v>
      </c>
      <c r="EI184" s="198">
        <f t="shared" si="1418"/>
        <v>10429056</v>
      </c>
      <c r="EJ184" s="198">
        <f t="shared" si="1418"/>
        <v>17961152</v>
      </c>
      <c r="EK184" s="198">
        <f t="shared" si="1418"/>
        <v>34763520</v>
      </c>
      <c r="EL184" s="198">
        <f t="shared" si="1418"/>
        <v>8239360</v>
      </c>
      <c r="EM184" s="198">
        <f t="shared" si="1418"/>
        <v>11043976</v>
      </c>
      <c r="EN184" s="198">
        <f t="shared" si="1418"/>
        <v>156731520</v>
      </c>
      <c r="EO184" s="198">
        <f t="shared" si="1418"/>
        <v>203375620</v>
      </c>
      <c r="EP184" s="198">
        <f t="shared" si="1418"/>
        <v>28439288</v>
      </c>
      <c r="EQ184" s="198">
        <f t="shared" si="1418"/>
        <v>0</v>
      </c>
      <c r="ER184" s="198">
        <f t="shared" si="1419"/>
        <v>0</v>
      </c>
      <c r="ES184" s="198">
        <f t="shared" si="1419"/>
        <v>0</v>
      </c>
      <c r="ET184" s="198">
        <f t="shared" si="1419"/>
        <v>0</v>
      </c>
      <c r="EU184" s="198">
        <f t="shared" si="1419"/>
        <v>0</v>
      </c>
      <c r="EV184" s="198">
        <f t="shared" si="1419"/>
        <v>0</v>
      </c>
      <c r="EW184" s="198">
        <f t="shared" si="1419"/>
        <v>0</v>
      </c>
      <c r="EX184" s="198">
        <f t="shared" si="1419"/>
        <v>0</v>
      </c>
      <c r="EY184" s="198">
        <f t="shared" si="1419"/>
        <v>0</v>
      </c>
      <c r="EZ184" s="198">
        <f t="shared" si="1419"/>
        <v>0</v>
      </c>
      <c r="FA184" s="198">
        <f t="shared" si="1419"/>
        <v>716960</v>
      </c>
      <c r="FB184" s="198">
        <f t="shared" si="1420"/>
        <v>322317</v>
      </c>
      <c r="FC184" s="198">
        <f t="shared" si="1420"/>
        <v>1186535</v>
      </c>
      <c r="FD184" s="198">
        <f t="shared" si="1420"/>
        <v>7195320</v>
      </c>
      <c r="FE184" s="198">
        <f t="shared" si="1420"/>
        <v>22006872</v>
      </c>
      <c r="FF184" s="198">
        <f t="shared" si="1420"/>
        <v>491915</v>
      </c>
      <c r="FG184" s="198">
        <f t="shared" si="1420"/>
        <v>23108792</v>
      </c>
      <c r="FH184" s="191"/>
      <c r="FI184" s="344"/>
      <c r="FJ184" s="344"/>
      <c r="FK184" s="344"/>
      <c r="FL184" s="344"/>
      <c r="FM184" s="344"/>
    </row>
    <row r="185" spans="1:169" s="257" customFormat="1" x14ac:dyDescent="0.2">
      <c r="A185" s="263" t="str">
        <f t="shared" ref="A185" si="1433">B185&amp;C185&amp;D185</f>
        <v>2019-20AUGUSTY56</v>
      </c>
      <c r="B185" s="257" t="str">
        <f t="shared" si="1383"/>
        <v>2019-20</v>
      </c>
      <c r="C185" s="257" t="s">
        <v>649</v>
      </c>
      <c r="D185" s="264" t="str">
        <f t="shared" si="1365"/>
        <v>Y56</v>
      </c>
      <c r="E185" s="264" t="str">
        <f t="shared" si="1365"/>
        <v>London</v>
      </c>
      <c r="F185" s="264" t="str">
        <f t="shared" ref="F185" si="1434">D185</f>
        <v>Y56</v>
      </c>
      <c r="H185" s="198">
        <f t="shared" si="1283"/>
        <v>167190</v>
      </c>
      <c r="I185" s="198">
        <f t="shared" si="1283"/>
        <v>133490</v>
      </c>
      <c r="J185" s="198">
        <f t="shared" si="1283"/>
        <v>2671430</v>
      </c>
      <c r="K185" s="198">
        <f t="shared" si="1284"/>
        <v>20</v>
      </c>
      <c r="L185" s="198">
        <f t="shared" si="1285"/>
        <v>0</v>
      </c>
      <c r="M185" s="198">
        <f t="shared" si="1286"/>
        <v>77</v>
      </c>
      <c r="N185" s="198">
        <f t="shared" si="1287"/>
        <v>129</v>
      </c>
      <c r="O185" s="198">
        <f t="shared" si="1288"/>
        <v>237</v>
      </c>
      <c r="P185" s="198" t="s">
        <v>717</v>
      </c>
      <c r="Q185" s="198">
        <f t="shared" si="1412"/>
        <v>0</v>
      </c>
      <c r="R185" s="198">
        <f t="shared" si="1412"/>
        <v>0</v>
      </c>
      <c r="S185" s="198">
        <f t="shared" si="1412"/>
        <v>0</v>
      </c>
      <c r="T185" s="198">
        <f t="shared" si="1412"/>
        <v>104593</v>
      </c>
      <c r="U185" s="198">
        <f t="shared" si="1412"/>
        <v>10303</v>
      </c>
      <c r="V185" s="198">
        <f t="shared" si="1412"/>
        <v>7454</v>
      </c>
      <c r="W185" s="198">
        <f t="shared" si="1412"/>
        <v>58357</v>
      </c>
      <c r="X185" s="198">
        <f t="shared" si="1412"/>
        <v>22150</v>
      </c>
      <c r="Y185" s="198">
        <f t="shared" si="1412"/>
        <v>2196</v>
      </c>
      <c r="Z185" s="198">
        <f t="shared" si="1412"/>
        <v>4076304</v>
      </c>
      <c r="AA185" s="198">
        <f t="shared" si="1290"/>
        <v>396</v>
      </c>
      <c r="AB185" s="198">
        <f t="shared" si="1291"/>
        <v>662</v>
      </c>
      <c r="AC185" s="198">
        <f t="shared" si="1292"/>
        <v>4978898</v>
      </c>
      <c r="AD185" s="198">
        <f t="shared" si="1293"/>
        <v>668</v>
      </c>
      <c r="AE185" s="198">
        <f t="shared" si="1294"/>
        <v>1160</v>
      </c>
      <c r="AF185" s="198">
        <f t="shared" si="1295"/>
        <v>64679962</v>
      </c>
      <c r="AG185" s="198">
        <f t="shared" si="1296"/>
        <v>1108</v>
      </c>
      <c r="AH185" s="198">
        <f t="shared" si="1297"/>
        <v>2259</v>
      </c>
      <c r="AI185" s="198">
        <f t="shared" si="1298"/>
        <v>73697409</v>
      </c>
      <c r="AJ185" s="198">
        <f t="shared" si="1299"/>
        <v>3327</v>
      </c>
      <c r="AK185" s="198">
        <f t="shared" si="1300"/>
        <v>7961</v>
      </c>
      <c r="AL185" s="198">
        <f t="shared" si="1301"/>
        <v>11574153</v>
      </c>
      <c r="AM185" s="198">
        <f t="shared" si="1302"/>
        <v>5271</v>
      </c>
      <c r="AN185" s="198">
        <f t="shared" si="1303"/>
        <v>12022</v>
      </c>
      <c r="AO185" s="198">
        <f t="shared" si="1413"/>
        <v>7127</v>
      </c>
      <c r="AP185" s="198">
        <f t="shared" si="1413"/>
        <v>177</v>
      </c>
      <c r="AQ185" s="198">
        <f t="shared" si="1413"/>
        <v>825</v>
      </c>
      <c r="AR185" s="198">
        <f t="shared" si="1413"/>
        <v>2466</v>
      </c>
      <c r="AS185" s="198">
        <f t="shared" si="1413"/>
        <v>241</v>
      </c>
      <c r="AT185" s="198">
        <f t="shared" si="1413"/>
        <v>5884</v>
      </c>
      <c r="AU185" s="198">
        <f t="shared" si="1413"/>
        <v>0</v>
      </c>
      <c r="AV185" s="198">
        <f t="shared" si="1413"/>
        <v>61653</v>
      </c>
      <c r="AW185" s="198">
        <f t="shared" si="1413"/>
        <v>6734</v>
      </c>
      <c r="AX185" s="198">
        <f t="shared" si="1413"/>
        <v>29079</v>
      </c>
      <c r="AY185" s="198">
        <f t="shared" si="1414"/>
        <v>97466</v>
      </c>
      <c r="AZ185" s="198">
        <f t="shared" si="1414"/>
        <v>26723</v>
      </c>
      <c r="BA185" s="198">
        <f t="shared" si="1414"/>
        <v>20749</v>
      </c>
      <c r="BB185" s="198">
        <f t="shared" si="1414"/>
        <v>19107</v>
      </c>
      <c r="BC185" s="198">
        <f t="shared" si="1414"/>
        <v>15116</v>
      </c>
      <c r="BD185" s="198">
        <f t="shared" si="1414"/>
        <v>85692</v>
      </c>
      <c r="BE185" s="198">
        <f t="shared" si="1414"/>
        <v>65413</v>
      </c>
      <c r="BF185" s="198">
        <f t="shared" si="1414"/>
        <v>34103</v>
      </c>
      <c r="BG185" s="198">
        <f t="shared" si="1414"/>
        <v>24853</v>
      </c>
      <c r="BH185" s="198">
        <f t="shared" si="1414"/>
        <v>3002</v>
      </c>
      <c r="BI185" s="198">
        <f t="shared" si="1414"/>
        <v>2334</v>
      </c>
      <c r="BJ185" s="198">
        <f t="shared" si="1414"/>
        <v>0</v>
      </c>
      <c r="BK185" s="198">
        <f t="shared" si="1414"/>
        <v>0</v>
      </c>
      <c r="BL185" s="198" t="str">
        <f t="shared" si="1306"/>
        <v>-</v>
      </c>
      <c r="BM185" s="198" t="str">
        <f t="shared" si="1307"/>
        <v>-</v>
      </c>
      <c r="BN185" s="198">
        <f t="shared" si="1308"/>
        <v>0</v>
      </c>
      <c r="BO185" s="198">
        <f t="shared" si="1308"/>
        <v>0</v>
      </c>
      <c r="BP185" s="198" t="str">
        <f t="shared" si="1309"/>
        <v>-</v>
      </c>
      <c r="BQ185" s="198" t="str">
        <f t="shared" si="1310"/>
        <v>-</v>
      </c>
      <c r="BR185" s="198">
        <f t="shared" si="1311"/>
        <v>0</v>
      </c>
      <c r="BS185" s="198">
        <f t="shared" si="1311"/>
        <v>0</v>
      </c>
      <c r="BT185" s="198" t="str">
        <f t="shared" si="1312"/>
        <v>-</v>
      </c>
      <c r="BU185" s="198" t="str">
        <f t="shared" si="1313"/>
        <v>-</v>
      </c>
      <c r="BV185" s="198">
        <f t="shared" si="1314"/>
        <v>0</v>
      </c>
      <c r="BW185" s="198">
        <f t="shared" si="1314"/>
        <v>0</v>
      </c>
      <c r="BX185" s="198" t="str">
        <f t="shared" si="1315"/>
        <v>-</v>
      </c>
      <c r="BY185" s="198" t="str">
        <f t="shared" si="1316"/>
        <v>-</v>
      </c>
      <c r="BZ185" s="198">
        <f t="shared" si="1317"/>
        <v>0</v>
      </c>
      <c r="CA185" s="198">
        <f t="shared" si="1317"/>
        <v>0</v>
      </c>
      <c r="CB185" s="198" t="str">
        <f t="shared" si="1318"/>
        <v>-</v>
      </c>
      <c r="CC185" s="198" t="str">
        <f t="shared" si="1319"/>
        <v>-</v>
      </c>
      <c r="CD185" s="198">
        <f t="shared" si="1320"/>
        <v>0</v>
      </c>
      <c r="CE185" s="198">
        <f t="shared" si="1320"/>
        <v>0</v>
      </c>
      <c r="CF185" s="198" t="str">
        <f t="shared" si="1321"/>
        <v>-</v>
      </c>
      <c r="CG185" s="198" t="str">
        <f t="shared" si="1322"/>
        <v>-</v>
      </c>
      <c r="CH185" s="198">
        <f t="shared" si="1323"/>
        <v>0</v>
      </c>
      <c r="CI185" s="198">
        <f t="shared" si="1323"/>
        <v>0</v>
      </c>
      <c r="CJ185" s="198" t="str">
        <f t="shared" si="1324"/>
        <v>-</v>
      </c>
      <c r="CK185" s="198" t="str">
        <f t="shared" si="1325"/>
        <v>-</v>
      </c>
      <c r="CL185" s="198">
        <f t="shared" si="1326"/>
        <v>0</v>
      </c>
      <c r="CM185" s="198">
        <f t="shared" si="1326"/>
        <v>0</v>
      </c>
      <c r="CN185" s="198" t="str">
        <f t="shared" si="1327"/>
        <v>-</v>
      </c>
      <c r="CO185" s="198" t="str">
        <f t="shared" si="1328"/>
        <v>-</v>
      </c>
      <c r="CP185" s="198">
        <f t="shared" si="1329"/>
        <v>0</v>
      </c>
      <c r="CQ185" s="198">
        <f t="shared" si="1329"/>
        <v>0</v>
      </c>
      <c r="CR185" s="198" t="str">
        <f t="shared" si="1330"/>
        <v>-</v>
      </c>
      <c r="CS185" s="198" t="str">
        <f t="shared" si="1331"/>
        <v>-</v>
      </c>
      <c r="CT185" s="198">
        <f t="shared" si="1332"/>
        <v>0</v>
      </c>
      <c r="CU185" s="198">
        <f t="shared" si="1332"/>
        <v>0</v>
      </c>
      <c r="CV185" s="198" t="str">
        <f t="shared" si="1333"/>
        <v>-</v>
      </c>
      <c r="CW185" s="198" t="str">
        <f t="shared" si="1334"/>
        <v>-</v>
      </c>
      <c r="CX185" s="198">
        <f t="shared" si="1335"/>
        <v>561</v>
      </c>
      <c r="CY185" s="198">
        <f t="shared" si="1335"/>
        <v>184053</v>
      </c>
      <c r="CZ185" s="198">
        <f t="shared" si="1336"/>
        <v>328</v>
      </c>
      <c r="DA185" s="198">
        <f t="shared" si="1337"/>
        <v>548</v>
      </c>
      <c r="DB185" s="198">
        <f t="shared" si="1338"/>
        <v>5395</v>
      </c>
      <c r="DC185" s="198">
        <f t="shared" si="1338"/>
        <v>429107</v>
      </c>
      <c r="DD185" s="198">
        <f t="shared" si="1339"/>
        <v>80</v>
      </c>
      <c r="DE185" s="198">
        <f t="shared" si="1340"/>
        <v>176</v>
      </c>
      <c r="DF185" s="198">
        <f t="shared" si="1341"/>
        <v>129</v>
      </c>
      <c r="DG185" s="198">
        <f t="shared" si="1341"/>
        <v>300151</v>
      </c>
      <c r="DH185" s="198">
        <f t="shared" si="1342"/>
        <v>2327</v>
      </c>
      <c r="DI185" s="198">
        <f t="shared" si="1343"/>
        <v>4626</v>
      </c>
      <c r="DJ185" s="198">
        <f t="shared" si="1415"/>
        <v>122</v>
      </c>
      <c r="DK185" s="198">
        <f t="shared" si="1415"/>
        <v>7</v>
      </c>
      <c r="DL185" s="198">
        <f t="shared" si="1415"/>
        <v>504</v>
      </c>
      <c r="DM185" s="198">
        <f t="shared" si="1415"/>
        <v>1353</v>
      </c>
      <c r="DN185" s="198">
        <f t="shared" si="1415"/>
        <v>41</v>
      </c>
      <c r="DO185" s="198">
        <f t="shared" si="1415"/>
        <v>1210</v>
      </c>
      <c r="DP185" s="198">
        <f t="shared" si="1415"/>
        <v>3066602</v>
      </c>
      <c r="DQ185" s="198">
        <f t="shared" si="1345"/>
        <v>6085</v>
      </c>
      <c r="DR185" s="198">
        <f t="shared" si="1346"/>
        <v>12627</v>
      </c>
      <c r="DS185" s="198">
        <f t="shared" si="1347"/>
        <v>10343147</v>
      </c>
      <c r="DT185" s="198">
        <f t="shared" si="1348"/>
        <v>7645</v>
      </c>
      <c r="DU185" s="198">
        <f t="shared" si="1349"/>
        <v>15625</v>
      </c>
      <c r="DV185" s="198">
        <f t="shared" si="1350"/>
        <v>314583</v>
      </c>
      <c r="DW185" s="198">
        <f t="shared" si="1351"/>
        <v>7673</v>
      </c>
      <c r="DX185" s="198">
        <f t="shared" si="1352"/>
        <v>12791</v>
      </c>
      <c r="DY185" s="198">
        <f t="shared" si="1353"/>
        <v>11078735</v>
      </c>
      <c r="DZ185" s="198">
        <f t="shared" si="1354"/>
        <v>9156</v>
      </c>
      <c r="EA185" s="198">
        <f t="shared" si="1355"/>
        <v>16977</v>
      </c>
      <c r="EB185" s="202"/>
      <c r="EC185" s="198">
        <f t="shared" si="1356"/>
        <v>8</v>
      </c>
      <c r="ED185" s="199">
        <f t="shared" ref="ED185" si="1435">LEFT($B185,4)+IF(EC185&lt;4,1,0)</f>
        <v>2019</v>
      </c>
      <c r="EE185" s="200">
        <f t="shared" ref="EE185" si="1436">DATE(LEFT($B185,4)+IF(EC185&lt;4,1,0),EC185,1)</f>
        <v>43678</v>
      </c>
      <c r="EF185" s="196">
        <f t="shared" si="1364"/>
        <v>31</v>
      </c>
      <c r="EG185" s="195"/>
      <c r="EH185" s="198">
        <f t="shared" si="1418"/>
        <v>0</v>
      </c>
      <c r="EI185" s="198">
        <f t="shared" si="1418"/>
        <v>10278730</v>
      </c>
      <c r="EJ185" s="198">
        <f t="shared" si="1418"/>
        <v>17220210</v>
      </c>
      <c r="EK185" s="198">
        <f t="shared" si="1418"/>
        <v>31637130</v>
      </c>
      <c r="EL185" s="198">
        <f t="shared" si="1418"/>
        <v>6820586</v>
      </c>
      <c r="EM185" s="198">
        <f t="shared" si="1418"/>
        <v>8646640</v>
      </c>
      <c r="EN185" s="198">
        <f t="shared" si="1418"/>
        <v>131828463</v>
      </c>
      <c r="EO185" s="198">
        <f t="shared" si="1418"/>
        <v>176336150</v>
      </c>
      <c r="EP185" s="198">
        <f t="shared" si="1418"/>
        <v>26400312</v>
      </c>
      <c r="EQ185" s="198">
        <f t="shared" si="1418"/>
        <v>0</v>
      </c>
      <c r="ER185" s="198">
        <f t="shared" si="1419"/>
        <v>0</v>
      </c>
      <c r="ES185" s="198">
        <f t="shared" si="1419"/>
        <v>0</v>
      </c>
      <c r="ET185" s="198">
        <f t="shared" si="1419"/>
        <v>0</v>
      </c>
      <c r="EU185" s="198">
        <f t="shared" si="1419"/>
        <v>0</v>
      </c>
      <c r="EV185" s="198">
        <f t="shared" si="1419"/>
        <v>0</v>
      </c>
      <c r="EW185" s="198">
        <f t="shared" si="1419"/>
        <v>0</v>
      </c>
      <c r="EX185" s="198">
        <f t="shared" si="1419"/>
        <v>0</v>
      </c>
      <c r="EY185" s="198">
        <f t="shared" si="1419"/>
        <v>0</v>
      </c>
      <c r="EZ185" s="198">
        <f t="shared" si="1419"/>
        <v>0</v>
      </c>
      <c r="FA185" s="198">
        <f t="shared" si="1419"/>
        <v>596754</v>
      </c>
      <c r="FB185" s="198">
        <f t="shared" si="1420"/>
        <v>307428</v>
      </c>
      <c r="FC185" s="198">
        <f t="shared" si="1420"/>
        <v>949520</v>
      </c>
      <c r="FD185" s="198">
        <f t="shared" si="1420"/>
        <v>6364008</v>
      </c>
      <c r="FE185" s="198">
        <f t="shared" si="1420"/>
        <v>21140625</v>
      </c>
      <c r="FF185" s="198">
        <f t="shared" si="1420"/>
        <v>524431</v>
      </c>
      <c r="FG185" s="198">
        <f t="shared" si="1420"/>
        <v>20542170</v>
      </c>
      <c r="FH185" s="191"/>
      <c r="FI185" s="344"/>
      <c r="FJ185" s="344"/>
      <c r="FK185" s="344"/>
      <c r="FL185" s="344"/>
      <c r="FM185" s="344"/>
    </row>
    <row r="186" spans="1:169" s="257" customFormat="1" x14ac:dyDescent="0.2">
      <c r="A186" s="263" t="str">
        <f t="shared" ref="A186" si="1437">B186&amp;C186&amp;D186</f>
        <v>2019-20SEPTEMBERY56</v>
      </c>
      <c r="B186" s="257" t="str">
        <f t="shared" si="1383"/>
        <v>2019-20</v>
      </c>
      <c r="C186" s="257" t="s">
        <v>673</v>
      </c>
      <c r="D186" s="264" t="str">
        <f t="shared" si="1365"/>
        <v>Y56</v>
      </c>
      <c r="E186" s="264" t="str">
        <f t="shared" si="1365"/>
        <v>London</v>
      </c>
      <c r="F186" s="264" t="str">
        <f t="shared" ref="F186" si="1438">D186</f>
        <v>Y56</v>
      </c>
      <c r="H186" s="198">
        <f t="shared" si="1283"/>
        <v>161588</v>
      </c>
      <c r="I186" s="198">
        <f t="shared" si="1283"/>
        <v>130569</v>
      </c>
      <c r="J186" s="198">
        <f t="shared" si="1283"/>
        <v>3382306</v>
      </c>
      <c r="K186" s="198">
        <f t="shared" si="1284"/>
        <v>26</v>
      </c>
      <c r="L186" s="198">
        <f t="shared" si="1285"/>
        <v>0</v>
      </c>
      <c r="M186" s="198">
        <f t="shared" si="1286"/>
        <v>98</v>
      </c>
      <c r="N186" s="198">
        <f t="shared" si="1287"/>
        <v>160</v>
      </c>
      <c r="O186" s="198">
        <f t="shared" si="1288"/>
        <v>277</v>
      </c>
      <c r="P186" s="198" t="s">
        <v>717</v>
      </c>
      <c r="Q186" s="198">
        <f t="shared" si="1412"/>
        <v>0</v>
      </c>
      <c r="R186" s="198">
        <f t="shared" si="1412"/>
        <v>0</v>
      </c>
      <c r="S186" s="198">
        <f t="shared" si="1412"/>
        <v>0</v>
      </c>
      <c r="T186" s="198">
        <f t="shared" si="1412"/>
        <v>101789</v>
      </c>
      <c r="U186" s="198">
        <f t="shared" si="1412"/>
        <v>8976</v>
      </c>
      <c r="V186" s="198">
        <f t="shared" si="1412"/>
        <v>6535</v>
      </c>
      <c r="W186" s="198">
        <f t="shared" si="1412"/>
        <v>57946</v>
      </c>
      <c r="X186" s="198">
        <f t="shared" si="1412"/>
        <v>21359</v>
      </c>
      <c r="Y186" s="198">
        <f t="shared" si="1412"/>
        <v>2397</v>
      </c>
      <c r="Z186" s="198">
        <f t="shared" si="1412"/>
        <v>3603574</v>
      </c>
      <c r="AA186" s="198">
        <f t="shared" si="1290"/>
        <v>401</v>
      </c>
      <c r="AB186" s="198">
        <f t="shared" si="1291"/>
        <v>673</v>
      </c>
      <c r="AC186" s="198">
        <f t="shared" si="1292"/>
        <v>4429666</v>
      </c>
      <c r="AD186" s="198">
        <f t="shared" si="1293"/>
        <v>678</v>
      </c>
      <c r="AE186" s="198">
        <f t="shared" si="1294"/>
        <v>1167</v>
      </c>
      <c r="AF186" s="198">
        <f t="shared" si="1295"/>
        <v>64163919</v>
      </c>
      <c r="AG186" s="198">
        <f t="shared" si="1296"/>
        <v>1107</v>
      </c>
      <c r="AH186" s="198">
        <f t="shared" si="1297"/>
        <v>2229</v>
      </c>
      <c r="AI186" s="198">
        <f t="shared" si="1298"/>
        <v>71673497</v>
      </c>
      <c r="AJ186" s="198">
        <f t="shared" si="1299"/>
        <v>3356</v>
      </c>
      <c r="AK186" s="198">
        <f t="shared" si="1300"/>
        <v>8162</v>
      </c>
      <c r="AL186" s="198">
        <f t="shared" si="1301"/>
        <v>11377627</v>
      </c>
      <c r="AM186" s="198">
        <f t="shared" si="1302"/>
        <v>4747</v>
      </c>
      <c r="AN186" s="198">
        <f t="shared" si="1303"/>
        <v>10910</v>
      </c>
      <c r="AO186" s="198">
        <f t="shared" si="1413"/>
        <v>6817</v>
      </c>
      <c r="AP186" s="198">
        <f t="shared" si="1413"/>
        <v>114</v>
      </c>
      <c r="AQ186" s="198">
        <f t="shared" si="1413"/>
        <v>763</v>
      </c>
      <c r="AR186" s="198">
        <f t="shared" si="1413"/>
        <v>2444</v>
      </c>
      <c r="AS186" s="198">
        <f t="shared" si="1413"/>
        <v>174</v>
      </c>
      <c r="AT186" s="198">
        <f t="shared" si="1413"/>
        <v>5766</v>
      </c>
      <c r="AU186" s="198">
        <f t="shared" si="1413"/>
        <v>0</v>
      </c>
      <c r="AV186" s="198">
        <f t="shared" si="1413"/>
        <v>59104</v>
      </c>
      <c r="AW186" s="198">
        <f t="shared" si="1413"/>
        <v>6846</v>
      </c>
      <c r="AX186" s="198">
        <f t="shared" si="1413"/>
        <v>29022</v>
      </c>
      <c r="AY186" s="198">
        <f t="shared" si="1414"/>
        <v>94972</v>
      </c>
      <c r="AZ186" s="198">
        <f t="shared" si="1414"/>
        <v>23555</v>
      </c>
      <c r="BA186" s="198">
        <f t="shared" si="1414"/>
        <v>18216</v>
      </c>
      <c r="BB186" s="198">
        <f t="shared" si="1414"/>
        <v>16847</v>
      </c>
      <c r="BC186" s="198">
        <f t="shared" si="1414"/>
        <v>13309</v>
      </c>
      <c r="BD186" s="198">
        <f t="shared" si="1414"/>
        <v>84951</v>
      </c>
      <c r="BE186" s="198">
        <f t="shared" si="1414"/>
        <v>64929</v>
      </c>
      <c r="BF186" s="198">
        <f t="shared" si="1414"/>
        <v>33752</v>
      </c>
      <c r="BG186" s="198">
        <f t="shared" si="1414"/>
        <v>23951</v>
      </c>
      <c r="BH186" s="198">
        <f t="shared" si="1414"/>
        <v>3256</v>
      </c>
      <c r="BI186" s="198">
        <f t="shared" si="1414"/>
        <v>2523</v>
      </c>
      <c r="BJ186" s="198">
        <f t="shared" si="1414"/>
        <v>0</v>
      </c>
      <c r="BK186" s="198">
        <f t="shared" si="1414"/>
        <v>0</v>
      </c>
      <c r="BL186" s="198" t="str">
        <f t="shared" si="1306"/>
        <v>-</v>
      </c>
      <c r="BM186" s="198" t="str">
        <f t="shared" si="1307"/>
        <v>-</v>
      </c>
      <c r="BN186" s="198">
        <f t="shared" si="1308"/>
        <v>0</v>
      </c>
      <c r="BO186" s="198">
        <f t="shared" si="1308"/>
        <v>0</v>
      </c>
      <c r="BP186" s="198" t="str">
        <f t="shared" si="1309"/>
        <v>-</v>
      </c>
      <c r="BQ186" s="198" t="str">
        <f t="shared" si="1310"/>
        <v>-</v>
      </c>
      <c r="BR186" s="198">
        <f t="shared" si="1311"/>
        <v>0</v>
      </c>
      <c r="BS186" s="198">
        <f t="shared" si="1311"/>
        <v>0</v>
      </c>
      <c r="BT186" s="198" t="str">
        <f t="shared" si="1312"/>
        <v>-</v>
      </c>
      <c r="BU186" s="198" t="str">
        <f t="shared" si="1313"/>
        <v>-</v>
      </c>
      <c r="BV186" s="198">
        <f t="shared" si="1314"/>
        <v>0</v>
      </c>
      <c r="BW186" s="198">
        <f t="shared" si="1314"/>
        <v>0</v>
      </c>
      <c r="BX186" s="198" t="str">
        <f t="shared" si="1315"/>
        <v>-</v>
      </c>
      <c r="BY186" s="198" t="str">
        <f t="shared" si="1316"/>
        <v>-</v>
      </c>
      <c r="BZ186" s="198">
        <f t="shared" si="1317"/>
        <v>0</v>
      </c>
      <c r="CA186" s="198">
        <f t="shared" si="1317"/>
        <v>0</v>
      </c>
      <c r="CB186" s="198" t="str">
        <f t="shared" si="1318"/>
        <v>-</v>
      </c>
      <c r="CC186" s="198" t="str">
        <f t="shared" si="1319"/>
        <v>-</v>
      </c>
      <c r="CD186" s="198">
        <f t="shared" si="1320"/>
        <v>0</v>
      </c>
      <c r="CE186" s="198">
        <f t="shared" si="1320"/>
        <v>0</v>
      </c>
      <c r="CF186" s="198" t="str">
        <f t="shared" si="1321"/>
        <v>-</v>
      </c>
      <c r="CG186" s="198" t="str">
        <f t="shared" si="1322"/>
        <v>-</v>
      </c>
      <c r="CH186" s="198">
        <f t="shared" si="1323"/>
        <v>0</v>
      </c>
      <c r="CI186" s="198">
        <f t="shared" si="1323"/>
        <v>0</v>
      </c>
      <c r="CJ186" s="198" t="str">
        <f t="shared" si="1324"/>
        <v>-</v>
      </c>
      <c r="CK186" s="198" t="str">
        <f t="shared" si="1325"/>
        <v>-</v>
      </c>
      <c r="CL186" s="198">
        <f t="shared" si="1326"/>
        <v>0</v>
      </c>
      <c r="CM186" s="198">
        <f t="shared" si="1326"/>
        <v>0</v>
      </c>
      <c r="CN186" s="198" t="str">
        <f t="shared" si="1327"/>
        <v>-</v>
      </c>
      <c r="CO186" s="198" t="str">
        <f t="shared" si="1328"/>
        <v>-</v>
      </c>
      <c r="CP186" s="198">
        <f t="shared" si="1329"/>
        <v>0</v>
      </c>
      <c r="CQ186" s="198">
        <f t="shared" si="1329"/>
        <v>0</v>
      </c>
      <c r="CR186" s="198" t="str">
        <f t="shared" si="1330"/>
        <v>-</v>
      </c>
      <c r="CS186" s="198" t="str">
        <f t="shared" si="1331"/>
        <v>-</v>
      </c>
      <c r="CT186" s="198">
        <f t="shared" si="1332"/>
        <v>0</v>
      </c>
      <c r="CU186" s="198">
        <f t="shared" si="1332"/>
        <v>0</v>
      </c>
      <c r="CV186" s="198" t="str">
        <f t="shared" si="1333"/>
        <v>-</v>
      </c>
      <c r="CW186" s="198" t="str">
        <f t="shared" si="1334"/>
        <v>-</v>
      </c>
      <c r="CX186" s="198">
        <f t="shared" si="1335"/>
        <v>432</v>
      </c>
      <c r="CY186" s="198">
        <f t="shared" si="1335"/>
        <v>141503</v>
      </c>
      <c r="CZ186" s="198">
        <f t="shared" si="1336"/>
        <v>328</v>
      </c>
      <c r="DA186" s="198">
        <f t="shared" si="1337"/>
        <v>551</v>
      </c>
      <c r="DB186" s="198">
        <f t="shared" si="1338"/>
        <v>4573</v>
      </c>
      <c r="DC186" s="198">
        <f t="shared" si="1338"/>
        <v>395579</v>
      </c>
      <c r="DD186" s="198">
        <f t="shared" si="1339"/>
        <v>87</v>
      </c>
      <c r="DE186" s="198">
        <f t="shared" si="1340"/>
        <v>198</v>
      </c>
      <c r="DF186" s="198">
        <f t="shared" si="1341"/>
        <v>0</v>
      </c>
      <c r="DG186" s="198">
        <f t="shared" si="1341"/>
        <v>0</v>
      </c>
      <c r="DH186" s="198" t="str">
        <f t="shared" si="1342"/>
        <v>-</v>
      </c>
      <c r="DI186" s="198" t="str">
        <f t="shared" si="1343"/>
        <v>-</v>
      </c>
      <c r="DJ186" s="198">
        <f t="shared" si="1415"/>
        <v>0</v>
      </c>
      <c r="DK186" s="198">
        <f t="shared" si="1415"/>
        <v>6</v>
      </c>
      <c r="DL186" s="198">
        <f t="shared" si="1415"/>
        <v>371</v>
      </c>
      <c r="DM186" s="198">
        <f t="shared" si="1415"/>
        <v>1305</v>
      </c>
      <c r="DN186" s="198">
        <f t="shared" si="1415"/>
        <v>29</v>
      </c>
      <c r="DO186" s="198">
        <f t="shared" si="1415"/>
        <v>1377</v>
      </c>
      <c r="DP186" s="198">
        <f t="shared" si="1415"/>
        <v>1880966</v>
      </c>
      <c r="DQ186" s="198">
        <f t="shared" si="1345"/>
        <v>5070</v>
      </c>
      <c r="DR186" s="198">
        <f t="shared" si="1346"/>
        <v>10075</v>
      </c>
      <c r="DS186" s="198">
        <f t="shared" si="1347"/>
        <v>8443924</v>
      </c>
      <c r="DT186" s="198">
        <f t="shared" si="1348"/>
        <v>6470</v>
      </c>
      <c r="DU186" s="198">
        <f t="shared" si="1349"/>
        <v>12291</v>
      </c>
      <c r="DV186" s="198">
        <f t="shared" si="1350"/>
        <v>199565</v>
      </c>
      <c r="DW186" s="198">
        <f t="shared" si="1351"/>
        <v>6882</v>
      </c>
      <c r="DX186" s="198">
        <f t="shared" si="1352"/>
        <v>12346</v>
      </c>
      <c r="DY186" s="198">
        <f t="shared" si="1353"/>
        <v>11614604</v>
      </c>
      <c r="DZ186" s="198">
        <f t="shared" si="1354"/>
        <v>8435</v>
      </c>
      <c r="EA186" s="198">
        <f t="shared" si="1355"/>
        <v>15541</v>
      </c>
      <c r="EB186" s="202"/>
      <c r="EC186" s="198">
        <f t="shared" si="1356"/>
        <v>9</v>
      </c>
      <c r="ED186" s="199">
        <f t="shared" ref="ED186" si="1439">LEFT($B186,4)+IF(EC186&lt;4,1,0)</f>
        <v>2019</v>
      </c>
      <c r="EE186" s="200">
        <f t="shared" ref="EE186" si="1440">DATE(LEFT($B186,4)+IF(EC186&lt;4,1,0),EC186,1)</f>
        <v>43709</v>
      </c>
      <c r="EF186" s="196">
        <f t="shared" si="1364"/>
        <v>30</v>
      </c>
      <c r="EG186" s="195"/>
      <c r="EH186" s="198">
        <f t="shared" si="1418"/>
        <v>0</v>
      </c>
      <c r="EI186" s="198">
        <f t="shared" si="1418"/>
        <v>12795762</v>
      </c>
      <c r="EJ186" s="198">
        <f t="shared" si="1418"/>
        <v>20891040</v>
      </c>
      <c r="EK186" s="198">
        <f t="shared" si="1418"/>
        <v>36167613</v>
      </c>
      <c r="EL186" s="198">
        <f t="shared" si="1418"/>
        <v>6040848</v>
      </c>
      <c r="EM186" s="198">
        <f t="shared" si="1418"/>
        <v>7626345</v>
      </c>
      <c r="EN186" s="198">
        <f t="shared" si="1418"/>
        <v>129161634</v>
      </c>
      <c r="EO186" s="198">
        <f t="shared" si="1418"/>
        <v>174332158</v>
      </c>
      <c r="EP186" s="198">
        <f t="shared" si="1418"/>
        <v>26151270</v>
      </c>
      <c r="EQ186" s="198">
        <f t="shared" si="1418"/>
        <v>0</v>
      </c>
      <c r="ER186" s="198">
        <f t="shared" si="1419"/>
        <v>0</v>
      </c>
      <c r="ES186" s="198">
        <f t="shared" si="1419"/>
        <v>0</v>
      </c>
      <c r="ET186" s="198">
        <f t="shared" si="1419"/>
        <v>0</v>
      </c>
      <c r="EU186" s="198">
        <f t="shared" si="1419"/>
        <v>0</v>
      </c>
      <c r="EV186" s="198">
        <f t="shared" si="1419"/>
        <v>0</v>
      </c>
      <c r="EW186" s="198">
        <f t="shared" si="1419"/>
        <v>0</v>
      </c>
      <c r="EX186" s="198">
        <f t="shared" si="1419"/>
        <v>0</v>
      </c>
      <c r="EY186" s="198">
        <f t="shared" si="1419"/>
        <v>0</v>
      </c>
      <c r="EZ186" s="198">
        <f t="shared" si="1419"/>
        <v>0</v>
      </c>
      <c r="FA186" s="198">
        <f t="shared" si="1419"/>
        <v>0</v>
      </c>
      <c r="FB186" s="198">
        <f t="shared" si="1420"/>
        <v>238032</v>
      </c>
      <c r="FC186" s="198">
        <f t="shared" si="1420"/>
        <v>905454</v>
      </c>
      <c r="FD186" s="198">
        <f t="shared" si="1420"/>
        <v>3737825</v>
      </c>
      <c r="FE186" s="198">
        <f t="shared" si="1420"/>
        <v>16039755</v>
      </c>
      <c r="FF186" s="198">
        <f t="shared" si="1420"/>
        <v>358034</v>
      </c>
      <c r="FG186" s="198">
        <f t="shared" si="1420"/>
        <v>21399957</v>
      </c>
      <c r="FH186" s="191"/>
      <c r="FI186" s="344"/>
      <c r="FJ186" s="344"/>
      <c r="FK186" s="344"/>
      <c r="FL186" s="344"/>
      <c r="FM186" s="344"/>
    </row>
    <row r="187" spans="1:169" s="257" customFormat="1" x14ac:dyDescent="0.2">
      <c r="A187" s="263" t="str">
        <f t="shared" ref="A187" si="1441">B187&amp;C187&amp;D187</f>
        <v>2019-20OCTOBERY56</v>
      </c>
      <c r="B187" s="257" t="str">
        <f t="shared" si="1383"/>
        <v>2019-20</v>
      </c>
      <c r="C187" s="257" t="s">
        <v>716</v>
      </c>
      <c r="D187" s="264" t="str">
        <f t="shared" si="1365"/>
        <v>Y56</v>
      </c>
      <c r="E187" s="264" t="str">
        <f t="shared" si="1365"/>
        <v>London</v>
      </c>
      <c r="F187" s="264" t="str">
        <f t="shared" ref="F187" si="1442">D187</f>
        <v>Y56</v>
      </c>
      <c r="H187" s="198">
        <f t="shared" si="1283"/>
        <v>169294</v>
      </c>
      <c r="I187" s="198">
        <f t="shared" si="1283"/>
        <v>135928</v>
      </c>
      <c r="J187" s="198">
        <f t="shared" si="1283"/>
        <v>3691655</v>
      </c>
      <c r="K187" s="198">
        <f t="shared" si="1284"/>
        <v>27</v>
      </c>
      <c r="L187" s="198">
        <f t="shared" si="1285"/>
        <v>0</v>
      </c>
      <c r="M187" s="198">
        <f t="shared" si="1286"/>
        <v>107</v>
      </c>
      <c r="N187" s="198">
        <f t="shared" si="1287"/>
        <v>168</v>
      </c>
      <c r="O187" s="198">
        <f t="shared" si="1288"/>
        <v>269</v>
      </c>
      <c r="P187" s="198" t="s">
        <v>717</v>
      </c>
      <c r="Q187" s="198">
        <f t="shared" si="1412"/>
        <v>363</v>
      </c>
      <c r="R187" s="198">
        <f t="shared" si="1412"/>
        <v>0</v>
      </c>
      <c r="S187" s="198">
        <f t="shared" si="1412"/>
        <v>1344</v>
      </c>
      <c r="T187" s="198">
        <f t="shared" si="1412"/>
        <v>106785</v>
      </c>
      <c r="U187" s="198">
        <f t="shared" si="1412"/>
        <v>9487</v>
      </c>
      <c r="V187" s="198">
        <f t="shared" si="1412"/>
        <v>6926</v>
      </c>
      <c r="W187" s="198">
        <f t="shared" si="1412"/>
        <v>61277</v>
      </c>
      <c r="X187" s="198">
        <f t="shared" si="1412"/>
        <v>21981</v>
      </c>
      <c r="Y187" s="198">
        <f t="shared" si="1412"/>
        <v>2014</v>
      </c>
      <c r="Z187" s="198">
        <f t="shared" si="1412"/>
        <v>4016120</v>
      </c>
      <c r="AA187" s="198">
        <f t="shared" si="1290"/>
        <v>423</v>
      </c>
      <c r="AB187" s="198">
        <f t="shared" si="1291"/>
        <v>708</v>
      </c>
      <c r="AC187" s="198">
        <f t="shared" si="1292"/>
        <v>4767512</v>
      </c>
      <c r="AD187" s="198">
        <f t="shared" si="1293"/>
        <v>688</v>
      </c>
      <c r="AE187" s="198">
        <f t="shared" si="1294"/>
        <v>1177</v>
      </c>
      <c r="AF187" s="198">
        <f t="shared" si="1295"/>
        <v>70372045</v>
      </c>
      <c r="AG187" s="198">
        <f t="shared" si="1296"/>
        <v>1148</v>
      </c>
      <c r="AH187" s="198">
        <f t="shared" si="1297"/>
        <v>2316</v>
      </c>
      <c r="AI187" s="198">
        <f t="shared" si="1298"/>
        <v>80740454</v>
      </c>
      <c r="AJ187" s="198">
        <f t="shared" si="1299"/>
        <v>3673</v>
      </c>
      <c r="AK187" s="198">
        <f t="shared" si="1300"/>
        <v>8711</v>
      </c>
      <c r="AL187" s="198">
        <f t="shared" si="1301"/>
        <v>9392412</v>
      </c>
      <c r="AM187" s="198">
        <f t="shared" si="1302"/>
        <v>4664</v>
      </c>
      <c r="AN187" s="198">
        <f t="shared" si="1303"/>
        <v>10571</v>
      </c>
      <c r="AO187" s="198">
        <f t="shared" si="1413"/>
        <v>7247</v>
      </c>
      <c r="AP187" s="198">
        <f t="shared" si="1413"/>
        <v>175</v>
      </c>
      <c r="AQ187" s="198">
        <f t="shared" si="1413"/>
        <v>733</v>
      </c>
      <c r="AR187" s="198">
        <f t="shared" si="1413"/>
        <v>2467</v>
      </c>
      <c r="AS187" s="198">
        <f t="shared" si="1413"/>
        <v>202</v>
      </c>
      <c r="AT187" s="198">
        <f t="shared" si="1413"/>
        <v>6137</v>
      </c>
      <c r="AU187" s="198">
        <f t="shared" si="1413"/>
        <v>0</v>
      </c>
      <c r="AV187" s="198">
        <f t="shared" si="1413"/>
        <v>62764</v>
      </c>
      <c r="AW187" s="198">
        <f t="shared" si="1413"/>
        <v>6896</v>
      </c>
      <c r="AX187" s="198">
        <f t="shared" si="1413"/>
        <v>29878</v>
      </c>
      <c r="AY187" s="198">
        <f t="shared" si="1414"/>
        <v>99538</v>
      </c>
      <c r="AZ187" s="198">
        <f t="shared" si="1414"/>
        <v>25099</v>
      </c>
      <c r="BA187" s="198">
        <f t="shared" si="1414"/>
        <v>19346</v>
      </c>
      <c r="BB187" s="198">
        <f t="shared" si="1414"/>
        <v>18063</v>
      </c>
      <c r="BC187" s="198">
        <f t="shared" si="1414"/>
        <v>14188</v>
      </c>
      <c r="BD187" s="198">
        <f t="shared" si="1414"/>
        <v>91796</v>
      </c>
      <c r="BE187" s="198">
        <f t="shared" si="1414"/>
        <v>68859</v>
      </c>
      <c r="BF187" s="198">
        <f t="shared" si="1414"/>
        <v>35598</v>
      </c>
      <c r="BG187" s="198">
        <f t="shared" si="1414"/>
        <v>24694</v>
      </c>
      <c r="BH187" s="198">
        <f t="shared" si="1414"/>
        <v>2692</v>
      </c>
      <c r="BI187" s="198">
        <f t="shared" si="1414"/>
        <v>2128</v>
      </c>
      <c r="BJ187" s="198">
        <f t="shared" si="1414"/>
        <v>47</v>
      </c>
      <c r="BK187" s="198">
        <f t="shared" si="1414"/>
        <v>27153</v>
      </c>
      <c r="BL187" s="198">
        <f t="shared" si="1306"/>
        <v>578</v>
      </c>
      <c r="BM187" s="198">
        <f t="shared" si="1307"/>
        <v>1035</v>
      </c>
      <c r="BN187" s="198">
        <f t="shared" si="1308"/>
        <v>15</v>
      </c>
      <c r="BO187" s="198">
        <f t="shared" si="1308"/>
        <v>9317</v>
      </c>
      <c r="BP187" s="198">
        <f t="shared" si="1309"/>
        <v>621</v>
      </c>
      <c r="BQ187" s="198">
        <f t="shared" si="1310"/>
        <v>1067</v>
      </c>
      <c r="BR187" s="198">
        <f t="shared" si="1311"/>
        <v>9425</v>
      </c>
      <c r="BS187" s="198">
        <f t="shared" si="1311"/>
        <v>3979650</v>
      </c>
      <c r="BT187" s="198">
        <f t="shared" si="1312"/>
        <v>422</v>
      </c>
      <c r="BU187" s="198">
        <f t="shared" si="1313"/>
        <v>706</v>
      </c>
      <c r="BV187" s="198">
        <f t="shared" si="1314"/>
        <v>3712</v>
      </c>
      <c r="BW187" s="198">
        <f t="shared" si="1314"/>
        <v>4210349</v>
      </c>
      <c r="BX187" s="198">
        <f t="shared" si="1315"/>
        <v>1134</v>
      </c>
      <c r="BY187" s="198">
        <f t="shared" si="1316"/>
        <v>2209</v>
      </c>
      <c r="BZ187" s="198">
        <f t="shared" si="1317"/>
        <v>1061</v>
      </c>
      <c r="CA187" s="198">
        <f t="shared" si="1317"/>
        <v>1101068</v>
      </c>
      <c r="CB187" s="198">
        <f t="shared" si="1318"/>
        <v>1038</v>
      </c>
      <c r="CC187" s="198">
        <f t="shared" si="1319"/>
        <v>2267</v>
      </c>
      <c r="CD187" s="198">
        <f t="shared" si="1320"/>
        <v>56504</v>
      </c>
      <c r="CE187" s="198">
        <f t="shared" si="1320"/>
        <v>65060628</v>
      </c>
      <c r="CF187" s="198">
        <f t="shared" si="1321"/>
        <v>1151</v>
      </c>
      <c r="CG187" s="198">
        <f t="shared" si="1322"/>
        <v>2326</v>
      </c>
      <c r="CH187" s="198">
        <f t="shared" si="1323"/>
        <v>1533</v>
      </c>
      <c r="CI187" s="198">
        <f t="shared" si="1323"/>
        <v>8542352</v>
      </c>
      <c r="CJ187" s="198">
        <f t="shared" si="1324"/>
        <v>5572</v>
      </c>
      <c r="CK187" s="198">
        <f t="shared" si="1325"/>
        <v>10487</v>
      </c>
      <c r="CL187" s="198">
        <f t="shared" si="1326"/>
        <v>319</v>
      </c>
      <c r="CM187" s="198">
        <f t="shared" si="1326"/>
        <v>1575287</v>
      </c>
      <c r="CN187" s="198">
        <f t="shared" si="1327"/>
        <v>4938</v>
      </c>
      <c r="CO187" s="198">
        <f t="shared" si="1328"/>
        <v>12289</v>
      </c>
      <c r="CP187" s="198">
        <f t="shared" si="1329"/>
        <v>1405</v>
      </c>
      <c r="CQ187" s="198">
        <f t="shared" si="1329"/>
        <v>11502995</v>
      </c>
      <c r="CR187" s="198">
        <f t="shared" si="1330"/>
        <v>8187</v>
      </c>
      <c r="CS187" s="198">
        <f t="shared" si="1331"/>
        <v>15247</v>
      </c>
      <c r="CT187" s="198">
        <f t="shared" si="1332"/>
        <v>109</v>
      </c>
      <c r="CU187" s="198">
        <f t="shared" si="1332"/>
        <v>1095170</v>
      </c>
      <c r="CV187" s="198">
        <f t="shared" si="1333"/>
        <v>10047</v>
      </c>
      <c r="CW187" s="198">
        <f t="shared" si="1334"/>
        <v>19169</v>
      </c>
      <c r="CX187" s="198">
        <f t="shared" si="1335"/>
        <v>607</v>
      </c>
      <c r="CY187" s="198">
        <f t="shared" si="1335"/>
        <v>187815</v>
      </c>
      <c r="CZ187" s="198">
        <f t="shared" si="1336"/>
        <v>309</v>
      </c>
      <c r="DA187" s="198">
        <f t="shared" si="1337"/>
        <v>524</v>
      </c>
      <c r="DB187" s="198">
        <f t="shared" si="1338"/>
        <v>4786</v>
      </c>
      <c r="DC187" s="198">
        <f t="shared" si="1338"/>
        <v>423233</v>
      </c>
      <c r="DD187" s="198">
        <f t="shared" si="1339"/>
        <v>88</v>
      </c>
      <c r="DE187" s="198">
        <f t="shared" si="1340"/>
        <v>202</v>
      </c>
      <c r="DF187" s="198">
        <f t="shared" si="1341"/>
        <v>0</v>
      </c>
      <c r="DG187" s="198">
        <f t="shared" si="1341"/>
        <v>0</v>
      </c>
      <c r="DH187" s="198" t="str">
        <f t="shared" si="1342"/>
        <v>-</v>
      </c>
      <c r="DI187" s="198" t="str">
        <f t="shared" si="1343"/>
        <v>-</v>
      </c>
      <c r="DJ187" s="198">
        <f t="shared" ref="DJ187:DK190" si="1443">SUMIFS(DJ$255:DJ$1524,$B$255:$B$1524,$B187,$C$255:$C$1524,$C187,$D$255:$D$1524,$D187)</f>
        <v>0</v>
      </c>
      <c r="DK187" s="198">
        <f t="shared" si="1443"/>
        <v>0</v>
      </c>
      <c r="DL187" s="198"/>
      <c r="DM187" s="198"/>
      <c r="DN187" s="198"/>
      <c r="DO187" s="198"/>
      <c r="DP187" s="198"/>
      <c r="DQ187" s="198"/>
      <c r="DR187" s="198"/>
      <c r="DS187" s="198"/>
      <c r="DT187" s="198"/>
      <c r="DU187" s="198"/>
      <c r="DV187" s="198"/>
      <c r="DW187" s="198"/>
      <c r="DX187" s="198"/>
      <c r="DY187" s="198"/>
      <c r="DZ187" s="198"/>
      <c r="EA187" s="198"/>
      <c r="EB187" s="202"/>
      <c r="EC187" s="198">
        <f t="shared" si="1356"/>
        <v>10</v>
      </c>
      <c r="ED187" s="199">
        <f t="shared" ref="ED187" si="1444">LEFT($B187,4)+IF(EC187&lt;4,1,0)</f>
        <v>2019</v>
      </c>
      <c r="EE187" s="200">
        <f t="shared" ref="EE187" si="1445">DATE(LEFT($B187,4)+IF(EC187&lt;4,1,0),EC187,1)</f>
        <v>43739</v>
      </c>
      <c r="EF187" s="196">
        <f t="shared" si="1364"/>
        <v>31</v>
      </c>
      <c r="EG187" s="195"/>
      <c r="EH187" s="198">
        <f t="shared" si="1418"/>
        <v>0</v>
      </c>
      <c r="EI187" s="198">
        <f t="shared" si="1418"/>
        <v>14544296</v>
      </c>
      <c r="EJ187" s="198">
        <f t="shared" si="1418"/>
        <v>22835904</v>
      </c>
      <c r="EK187" s="198">
        <f t="shared" si="1418"/>
        <v>36564632</v>
      </c>
      <c r="EL187" s="198">
        <f t="shared" si="1418"/>
        <v>6716796</v>
      </c>
      <c r="EM187" s="198">
        <f t="shared" si="1418"/>
        <v>8151902</v>
      </c>
      <c r="EN187" s="198">
        <f t="shared" si="1418"/>
        <v>141917532</v>
      </c>
      <c r="EO187" s="198">
        <f t="shared" si="1418"/>
        <v>191476491</v>
      </c>
      <c r="EP187" s="198">
        <f t="shared" si="1418"/>
        <v>21289994</v>
      </c>
      <c r="EQ187" s="198">
        <f t="shared" si="1418"/>
        <v>48645</v>
      </c>
      <c r="ER187" s="198">
        <f t="shared" si="1419"/>
        <v>16005</v>
      </c>
      <c r="ES187" s="198">
        <f t="shared" si="1419"/>
        <v>6654050</v>
      </c>
      <c r="ET187" s="198">
        <f t="shared" si="1419"/>
        <v>8199808</v>
      </c>
      <c r="EU187" s="198">
        <f t="shared" si="1419"/>
        <v>2405287</v>
      </c>
      <c r="EV187" s="198">
        <f t="shared" si="1419"/>
        <v>131428304</v>
      </c>
      <c r="EW187" s="198">
        <f t="shared" si="1419"/>
        <v>16076571</v>
      </c>
      <c r="EX187" s="198">
        <f t="shared" si="1419"/>
        <v>3920191</v>
      </c>
      <c r="EY187" s="198">
        <f t="shared" si="1419"/>
        <v>21422035</v>
      </c>
      <c r="EZ187" s="198">
        <f t="shared" si="1419"/>
        <v>2089421</v>
      </c>
      <c r="FA187" s="198">
        <f t="shared" si="1419"/>
        <v>0</v>
      </c>
      <c r="FB187" s="198">
        <f t="shared" si="1420"/>
        <v>318068</v>
      </c>
      <c r="FC187" s="198">
        <f t="shared" si="1420"/>
        <v>966772</v>
      </c>
      <c r="FD187" s="198">
        <f t="shared" si="1420"/>
        <v>0</v>
      </c>
      <c r="FE187" s="198">
        <f t="shared" si="1420"/>
        <v>0</v>
      </c>
      <c r="FF187" s="198">
        <f t="shared" si="1420"/>
        <v>0</v>
      </c>
      <c r="FG187" s="198">
        <f t="shared" si="1420"/>
        <v>0</v>
      </c>
      <c r="FH187" s="191"/>
      <c r="FI187" s="344"/>
      <c r="FJ187" s="344"/>
      <c r="FK187" s="344"/>
      <c r="FL187" s="344"/>
      <c r="FM187" s="344"/>
    </row>
    <row r="188" spans="1:169" s="257" customFormat="1" x14ac:dyDescent="0.2">
      <c r="A188" s="263" t="str">
        <f t="shared" ref="A188" si="1446">B188&amp;C188&amp;D188</f>
        <v>2019-20NOVEMBERY56</v>
      </c>
      <c r="B188" s="257" t="str">
        <f t="shared" si="1383"/>
        <v>2019-20</v>
      </c>
      <c r="C188" s="257" t="s">
        <v>722</v>
      </c>
      <c r="D188" s="264" t="str">
        <f t="shared" si="1365"/>
        <v>Y56</v>
      </c>
      <c r="E188" s="264" t="str">
        <f t="shared" si="1365"/>
        <v>London</v>
      </c>
      <c r="F188" s="264" t="str">
        <f t="shared" ref="F188" si="1447">D188</f>
        <v>Y56</v>
      </c>
      <c r="H188" s="198">
        <f t="shared" si="1283"/>
        <v>176404</v>
      </c>
      <c r="I188" s="198">
        <f t="shared" si="1283"/>
        <v>142095</v>
      </c>
      <c r="J188" s="198">
        <f t="shared" si="1283"/>
        <v>1566562</v>
      </c>
      <c r="K188" s="198">
        <f t="shared" si="1284"/>
        <v>11</v>
      </c>
      <c r="L188" s="198">
        <f t="shared" si="1285"/>
        <v>0</v>
      </c>
      <c r="M188" s="198">
        <f t="shared" si="1286"/>
        <v>37</v>
      </c>
      <c r="N188" s="198">
        <f t="shared" si="1287"/>
        <v>80</v>
      </c>
      <c r="O188" s="198">
        <f t="shared" si="1288"/>
        <v>174</v>
      </c>
      <c r="P188" s="198" t="s">
        <v>717</v>
      </c>
      <c r="Q188" s="198">
        <f t="shared" si="1412"/>
        <v>432</v>
      </c>
      <c r="R188" s="198">
        <f t="shared" si="1412"/>
        <v>0</v>
      </c>
      <c r="S188" s="198">
        <f t="shared" si="1412"/>
        <v>1402</v>
      </c>
      <c r="T188" s="198">
        <f t="shared" si="1412"/>
        <v>107529</v>
      </c>
      <c r="U188" s="198">
        <f t="shared" si="1412"/>
        <v>9868</v>
      </c>
      <c r="V188" s="198">
        <f t="shared" si="1412"/>
        <v>7209</v>
      </c>
      <c r="W188" s="198">
        <f t="shared" si="1412"/>
        <v>63116</v>
      </c>
      <c r="X188" s="198">
        <f t="shared" si="1412"/>
        <v>20236</v>
      </c>
      <c r="Y188" s="198">
        <f t="shared" si="1412"/>
        <v>1830</v>
      </c>
      <c r="Z188" s="198">
        <f t="shared" si="1412"/>
        <v>4002105</v>
      </c>
      <c r="AA188" s="198">
        <f t="shared" si="1290"/>
        <v>406</v>
      </c>
      <c r="AB188" s="198">
        <f t="shared" si="1291"/>
        <v>674</v>
      </c>
      <c r="AC188" s="198">
        <f t="shared" si="1292"/>
        <v>4840752</v>
      </c>
      <c r="AD188" s="198">
        <f t="shared" si="1293"/>
        <v>671</v>
      </c>
      <c r="AE188" s="198">
        <f t="shared" si="1294"/>
        <v>1159</v>
      </c>
      <c r="AF188" s="198">
        <f t="shared" si="1295"/>
        <v>84469805</v>
      </c>
      <c r="AG188" s="198">
        <f t="shared" si="1296"/>
        <v>1338</v>
      </c>
      <c r="AH188" s="198">
        <f t="shared" si="1297"/>
        <v>2790</v>
      </c>
      <c r="AI188" s="198">
        <f t="shared" si="1298"/>
        <v>89130131</v>
      </c>
      <c r="AJ188" s="198">
        <f t="shared" si="1299"/>
        <v>4405</v>
      </c>
      <c r="AK188" s="198">
        <f t="shared" si="1300"/>
        <v>10665</v>
      </c>
      <c r="AL188" s="198">
        <f t="shared" si="1301"/>
        <v>10896115</v>
      </c>
      <c r="AM188" s="198">
        <f t="shared" si="1302"/>
        <v>5954</v>
      </c>
      <c r="AN188" s="198">
        <f t="shared" si="1303"/>
        <v>13731</v>
      </c>
      <c r="AO188" s="198">
        <f t="shared" si="1413"/>
        <v>7694</v>
      </c>
      <c r="AP188" s="198">
        <f t="shared" si="1413"/>
        <v>193</v>
      </c>
      <c r="AQ188" s="198">
        <f t="shared" si="1413"/>
        <v>959</v>
      </c>
      <c r="AR188" s="198">
        <f t="shared" si="1413"/>
        <v>2804</v>
      </c>
      <c r="AS188" s="198">
        <f t="shared" si="1413"/>
        <v>209</v>
      </c>
      <c r="AT188" s="198">
        <f t="shared" si="1413"/>
        <v>6333</v>
      </c>
      <c r="AU188" s="198">
        <f t="shared" si="1413"/>
        <v>0</v>
      </c>
      <c r="AV188" s="198">
        <f t="shared" si="1413"/>
        <v>63229</v>
      </c>
      <c r="AW188" s="198">
        <f t="shared" si="1413"/>
        <v>6942</v>
      </c>
      <c r="AX188" s="198">
        <f t="shared" si="1413"/>
        <v>29664</v>
      </c>
      <c r="AY188" s="198">
        <f t="shared" si="1414"/>
        <v>99835</v>
      </c>
      <c r="AZ188" s="198">
        <f t="shared" si="1414"/>
        <v>26017</v>
      </c>
      <c r="BA188" s="198">
        <f t="shared" si="1414"/>
        <v>20210</v>
      </c>
      <c r="BB188" s="198">
        <f t="shared" si="1414"/>
        <v>18728</v>
      </c>
      <c r="BC188" s="198">
        <f t="shared" si="1414"/>
        <v>14837</v>
      </c>
      <c r="BD188" s="198">
        <f t="shared" si="1414"/>
        <v>95589</v>
      </c>
      <c r="BE188" s="198">
        <f t="shared" si="1414"/>
        <v>71470</v>
      </c>
      <c r="BF188" s="198">
        <f t="shared" si="1414"/>
        <v>33232</v>
      </c>
      <c r="BG188" s="198">
        <f t="shared" si="1414"/>
        <v>22878</v>
      </c>
      <c r="BH188" s="198">
        <f t="shared" si="1414"/>
        <v>2452</v>
      </c>
      <c r="BI188" s="198">
        <f t="shared" si="1414"/>
        <v>1944</v>
      </c>
      <c r="BJ188" s="198">
        <f t="shared" si="1414"/>
        <v>35</v>
      </c>
      <c r="BK188" s="198">
        <f t="shared" si="1414"/>
        <v>17516</v>
      </c>
      <c r="BL188" s="198">
        <f t="shared" si="1306"/>
        <v>500</v>
      </c>
      <c r="BM188" s="198">
        <f t="shared" si="1307"/>
        <v>744</v>
      </c>
      <c r="BN188" s="198">
        <f t="shared" si="1308"/>
        <v>22</v>
      </c>
      <c r="BO188" s="198">
        <f t="shared" si="1308"/>
        <v>14687</v>
      </c>
      <c r="BP188" s="198">
        <f t="shared" si="1309"/>
        <v>668</v>
      </c>
      <c r="BQ188" s="198">
        <f t="shared" si="1310"/>
        <v>1431</v>
      </c>
      <c r="BR188" s="198">
        <f t="shared" si="1311"/>
        <v>9811</v>
      </c>
      <c r="BS188" s="198">
        <f t="shared" si="1311"/>
        <v>3969902</v>
      </c>
      <c r="BT188" s="198">
        <f t="shared" si="1312"/>
        <v>405</v>
      </c>
      <c r="BU188" s="198">
        <f t="shared" si="1313"/>
        <v>673</v>
      </c>
      <c r="BV188" s="198">
        <f t="shared" si="1314"/>
        <v>4139</v>
      </c>
      <c r="BW188" s="198">
        <f t="shared" si="1314"/>
        <v>5356495</v>
      </c>
      <c r="BX188" s="198">
        <f t="shared" si="1315"/>
        <v>1294</v>
      </c>
      <c r="BY188" s="198">
        <f t="shared" si="1316"/>
        <v>2612</v>
      </c>
      <c r="BZ188" s="198">
        <f t="shared" si="1317"/>
        <v>1074</v>
      </c>
      <c r="CA188" s="198">
        <f t="shared" si="1317"/>
        <v>1360931</v>
      </c>
      <c r="CB188" s="198">
        <f t="shared" si="1318"/>
        <v>1267</v>
      </c>
      <c r="CC188" s="198">
        <f t="shared" si="1319"/>
        <v>2817</v>
      </c>
      <c r="CD188" s="198">
        <f t="shared" si="1320"/>
        <v>57903</v>
      </c>
      <c r="CE188" s="198">
        <f t="shared" si="1320"/>
        <v>77752379</v>
      </c>
      <c r="CF188" s="198">
        <f t="shared" si="1321"/>
        <v>1343</v>
      </c>
      <c r="CG188" s="198">
        <f t="shared" si="1322"/>
        <v>2807</v>
      </c>
      <c r="CH188" s="198">
        <f t="shared" si="1323"/>
        <v>1559</v>
      </c>
      <c r="CI188" s="198">
        <f t="shared" si="1323"/>
        <v>10815314</v>
      </c>
      <c r="CJ188" s="198">
        <f t="shared" si="1324"/>
        <v>6937</v>
      </c>
      <c r="CK188" s="198">
        <f t="shared" si="1325"/>
        <v>13787</v>
      </c>
      <c r="CL188" s="198">
        <f t="shared" si="1326"/>
        <v>320</v>
      </c>
      <c r="CM188" s="198">
        <f t="shared" si="1326"/>
        <v>2209849</v>
      </c>
      <c r="CN188" s="198">
        <f t="shared" si="1327"/>
        <v>6906</v>
      </c>
      <c r="CO188" s="198">
        <f t="shared" si="1328"/>
        <v>16350</v>
      </c>
      <c r="CP188" s="198">
        <f t="shared" si="1329"/>
        <v>1317</v>
      </c>
      <c r="CQ188" s="198">
        <f t="shared" si="1329"/>
        <v>13922916</v>
      </c>
      <c r="CR188" s="198">
        <f t="shared" si="1330"/>
        <v>10572</v>
      </c>
      <c r="CS188" s="198">
        <f t="shared" si="1331"/>
        <v>18810</v>
      </c>
      <c r="CT188" s="198">
        <f t="shared" si="1332"/>
        <v>129</v>
      </c>
      <c r="CU188" s="198">
        <f t="shared" si="1332"/>
        <v>1456442</v>
      </c>
      <c r="CV188" s="198">
        <f t="shared" si="1333"/>
        <v>11290</v>
      </c>
      <c r="CW188" s="198">
        <f t="shared" si="1334"/>
        <v>22313</v>
      </c>
      <c r="CX188" s="198">
        <f t="shared" si="1335"/>
        <v>728</v>
      </c>
      <c r="CY188" s="198">
        <f t="shared" si="1335"/>
        <v>220242</v>
      </c>
      <c r="CZ188" s="198">
        <f t="shared" si="1336"/>
        <v>303</v>
      </c>
      <c r="DA188" s="198">
        <f t="shared" si="1337"/>
        <v>518</v>
      </c>
      <c r="DB188" s="198">
        <f t="shared" si="1338"/>
        <v>4874</v>
      </c>
      <c r="DC188" s="198">
        <f t="shared" si="1338"/>
        <v>359698</v>
      </c>
      <c r="DD188" s="198">
        <f t="shared" si="1339"/>
        <v>74</v>
      </c>
      <c r="DE188" s="198">
        <f t="shared" si="1340"/>
        <v>155</v>
      </c>
      <c r="DF188" s="198">
        <f t="shared" si="1341"/>
        <v>0</v>
      </c>
      <c r="DG188" s="198">
        <f t="shared" si="1341"/>
        <v>0</v>
      </c>
      <c r="DH188" s="198" t="str">
        <f t="shared" si="1342"/>
        <v>-</v>
      </c>
      <c r="DI188" s="198" t="str">
        <f t="shared" si="1343"/>
        <v>-</v>
      </c>
      <c r="DJ188" s="198">
        <f t="shared" si="1443"/>
        <v>0</v>
      </c>
      <c r="DK188" s="198">
        <f t="shared" si="1443"/>
        <v>0</v>
      </c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202"/>
      <c r="EC188" s="198">
        <f t="shared" ref="EC188" si="1448">MONTH(1&amp;C188)</f>
        <v>11</v>
      </c>
      <c r="ED188" s="199">
        <f t="shared" ref="ED188" si="1449">LEFT($B188,4)+IF(EC188&lt;4,1,0)</f>
        <v>2019</v>
      </c>
      <c r="EE188" s="200">
        <f t="shared" ref="EE188" si="1450">DATE(LEFT($B188,4)+IF(EC188&lt;4,1,0),EC188,1)</f>
        <v>43770</v>
      </c>
      <c r="EF188" s="196">
        <f t="shared" ref="EF188" si="1451">DAY(DATE(LEFT($B188,4)+IF(EC188&lt;4,1,0),$EC188+1,1)-1)</f>
        <v>30</v>
      </c>
      <c r="EG188" s="195"/>
      <c r="EH188" s="198">
        <f t="shared" si="1418"/>
        <v>0</v>
      </c>
      <c r="EI188" s="198">
        <f t="shared" si="1418"/>
        <v>5257515</v>
      </c>
      <c r="EJ188" s="198">
        <f t="shared" si="1418"/>
        <v>11367600</v>
      </c>
      <c r="EK188" s="198">
        <f t="shared" si="1418"/>
        <v>24724530</v>
      </c>
      <c r="EL188" s="198">
        <f t="shared" si="1418"/>
        <v>6651032</v>
      </c>
      <c r="EM188" s="198">
        <f t="shared" si="1418"/>
        <v>8355231</v>
      </c>
      <c r="EN188" s="198">
        <f t="shared" si="1418"/>
        <v>176093640</v>
      </c>
      <c r="EO188" s="198">
        <f t="shared" si="1418"/>
        <v>215816940</v>
      </c>
      <c r="EP188" s="198">
        <f t="shared" si="1418"/>
        <v>25127730</v>
      </c>
      <c r="EQ188" s="198">
        <f t="shared" si="1418"/>
        <v>26040</v>
      </c>
      <c r="ER188" s="198">
        <f t="shared" si="1419"/>
        <v>31482</v>
      </c>
      <c r="ES188" s="198">
        <f t="shared" si="1419"/>
        <v>6602803</v>
      </c>
      <c r="ET188" s="198">
        <f t="shared" si="1419"/>
        <v>10811068</v>
      </c>
      <c r="EU188" s="198">
        <f t="shared" si="1419"/>
        <v>3025458</v>
      </c>
      <c r="EV188" s="198">
        <f t="shared" si="1419"/>
        <v>162533721</v>
      </c>
      <c r="EW188" s="198">
        <f t="shared" si="1419"/>
        <v>21493933</v>
      </c>
      <c r="EX188" s="198">
        <f t="shared" si="1419"/>
        <v>5232000</v>
      </c>
      <c r="EY188" s="198">
        <f t="shared" si="1419"/>
        <v>24772770</v>
      </c>
      <c r="EZ188" s="198">
        <f t="shared" si="1419"/>
        <v>2878377</v>
      </c>
      <c r="FA188" s="198">
        <f t="shared" si="1419"/>
        <v>0</v>
      </c>
      <c r="FB188" s="198">
        <f t="shared" si="1420"/>
        <v>377104</v>
      </c>
      <c r="FC188" s="198">
        <f t="shared" si="1420"/>
        <v>755470</v>
      </c>
      <c r="FD188" s="198">
        <f t="shared" si="1420"/>
        <v>0</v>
      </c>
      <c r="FE188" s="198">
        <f t="shared" si="1420"/>
        <v>0</v>
      </c>
      <c r="FF188" s="198">
        <f t="shared" si="1420"/>
        <v>0</v>
      </c>
      <c r="FG188" s="198">
        <f t="shared" si="1420"/>
        <v>0</v>
      </c>
      <c r="FH188" s="191"/>
      <c r="FI188" s="344"/>
      <c r="FJ188" s="344"/>
      <c r="FK188" s="344"/>
      <c r="FL188" s="344"/>
      <c r="FM188" s="344"/>
    </row>
    <row r="189" spans="1:169" s="257" customFormat="1" x14ac:dyDescent="0.2">
      <c r="A189" s="263" t="str">
        <f t="shared" ref="A189" si="1452">B189&amp;C189&amp;D189</f>
        <v>2019-20DECEMBERY56</v>
      </c>
      <c r="B189" s="257" t="str">
        <f t="shared" si="1383"/>
        <v>2019-20</v>
      </c>
      <c r="C189" s="257" t="s">
        <v>730</v>
      </c>
      <c r="D189" s="264" t="str">
        <f t="shared" si="1365"/>
        <v>Y56</v>
      </c>
      <c r="E189" s="264" t="str">
        <f t="shared" si="1365"/>
        <v>London</v>
      </c>
      <c r="F189" s="264" t="str">
        <f t="shared" ref="F189" si="1453">D189</f>
        <v>Y56</v>
      </c>
      <c r="H189" s="198">
        <f t="shared" si="1283"/>
        <v>190626</v>
      </c>
      <c r="I189" s="198">
        <f t="shared" si="1283"/>
        <v>154576</v>
      </c>
      <c r="J189" s="198">
        <f t="shared" si="1283"/>
        <v>1477307</v>
      </c>
      <c r="K189" s="198">
        <f t="shared" ref="K189" si="1454">IFERROR(ROUND(J189/I189,$H$1),"-")</f>
        <v>10</v>
      </c>
      <c r="L189" s="198">
        <f t="shared" ref="L189" si="1455">IFERROR(ROUND(EH189/I189,$H$1),"-")</f>
        <v>0</v>
      </c>
      <c r="M189" s="198">
        <f t="shared" ref="M189" si="1456">IFERROR(ROUND(EI189/I189,$H$1),"-")</f>
        <v>35</v>
      </c>
      <c r="N189" s="198">
        <f t="shared" ref="N189" si="1457">IFERROR(ROUND(EJ189/I189,$H$1),"-")</f>
        <v>72</v>
      </c>
      <c r="O189" s="198">
        <f t="shared" ref="O189" si="1458">IFERROR(ROUND(EK189/I189,$H$1),"-")</f>
        <v>140</v>
      </c>
      <c r="P189" s="198" t="s">
        <v>717</v>
      </c>
      <c r="Q189" s="198">
        <f t="shared" si="1412"/>
        <v>647</v>
      </c>
      <c r="R189" s="198">
        <f t="shared" si="1412"/>
        <v>0</v>
      </c>
      <c r="S189" s="198">
        <f t="shared" si="1412"/>
        <v>1296</v>
      </c>
      <c r="T189" s="198">
        <f t="shared" si="1412"/>
        <v>111730</v>
      </c>
      <c r="U189" s="198">
        <f t="shared" si="1412"/>
        <v>11046</v>
      </c>
      <c r="V189" s="198">
        <f t="shared" si="1412"/>
        <v>8062</v>
      </c>
      <c r="W189" s="198">
        <f t="shared" si="1412"/>
        <v>66732</v>
      </c>
      <c r="X189" s="198">
        <f t="shared" si="1412"/>
        <v>18625</v>
      </c>
      <c r="Y189" s="198">
        <f t="shared" si="1412"/>
        <v>1958</v>
      </c>
      <c r="Z189" s="198">
        <f t="shared" si="1412"/>
        <v>4657849</v>
      </c>
      <c r="AA189" s="198">
        <f t="shared" ref="AA189" si="1459">IFERROR(ROUND(Z189/U189,$H$1),"-")</f>
        <v>422</v>
      </c>
      <c r="AB189" s="198">
        <f t="shared" ref="AB189" si="1460">IFERROR(ROUND(EL189/U189,$H$1),"-")</f>
        <v>705</v>
      </c>
      <c r="AC189" s="198">
        <f t="shared" si="1292"/>
        <v>5755556</v>
      </c>
      <c r="AD189" s="198">
        <f t="shared" ref="AD189" si="1461">IFERROR(ROUND(AC189/V189,$H$1),"-")</f>
        <v>714</v>
      </c>
      <c r="AE189" s="198">
        <f t="shared" ref="AE189" si="1462">IFERROR(ROUND(EM189/V189,$H$1),"-")</f>
        <v>1222</v>
      </c>
      <c r="AF189" s="198">
        <f t="shared" si="1295"/>
        <v>106883066</v>
      </c>
      <c r="AG189" s="198">
        <f t="shared" ref="AG189" si="1463">IFERROR(ROUND(AF189/W189,$H$1),"-")</f>
        <v>1602</v>
      </c>
      <c r="AH189" s="198">
        <f t="shared" ref="AH189" si="1464">IFERROR(ROUND(EN189/W189,$H$1),"-")</f>
        <v>3461</v>
      </c>
      <c r="AI189" s="198">
        <f t="shared" si="1298"/>
        <v>101345616</v>
      </c>
      <c r="AJ189" s="198">
        <f t="shared" ref="AJ189" si="1465">IFERROR(ROUND(AI189/X189,$H$1),"-")</f>
        <v>5441</v>
      </c>
      <c r="AK189" s="198">
        <f t="shared" ref="AK189" si="1466">IFERROR(ROUND(EO189/X189,$H$1),"-")</f>
        <v>13527</v>
      </c>
      <c r="AL189" s="198">
        <f t="shared" si="1301"/>
        <v>13788494</v>
      </c>
      <c r="AM189" s="198">
        <f t="shared" ref="AM189" si="1467">IFERROR(ROUND(AL189/Y189,$H$1),"-")</f>
        <v>7042</v>
      </c>
      <c r="AN189" s="198">
        <f t="shared" ref="AN189" si="1468">IFERROR(ROUND(EP189/Y189,$H$1),"-")</f>
        <v>15067</v>
      </c>
      <c r="AO189" s="198">
        <f t="shared" si="1413"/>
        <v>8990</v>
      </c>
      <c r="AP189" s="198">
        <f t="shared" si="1413"/>
        <v>262</v>
      </c>
      <c r="AQ189" s="198">
        <f t="shared" si="1413"/>
        <v>1366</v>
      </c>
      <c r="AR189" s="198">
        <f t="shared" si="1413"/>
        <v>2886</v>
      </c>
      <c r="AS189" s="198">
        <f t="shared" si="1413"/>
        <v>216</v>
      </c>
      <c r="AT189" s="198">
        <f t="shared" si="1413"/>
        <v>7146</v>
      </c>
      <c r="AU189" s="198">
        <f t="shared" si="1413"/>
        <v>0</v>
      </c>
      <c r="AV189" s="198">
        <f t="shared" si="1413"/>
        <v>63858</v>
      </c>
      <c r="AW189" s="198">
        <f t="shared" si="1413"/>
        <v>7017</v>
      </c>
      <c r="AX189" s="198">
        <f t="shared" si="1413"/>
        <v>31865</v>
      </c>
      <c r="AY189" s="198">
        <f t="shared" si="1414"/>
        <v>102740</v>
      </c>
      <c r="AZ189" s="198">
        <f t="shared" si="1414"/>
        <v>28703</v>
      </c>
      <c r="BA189" s="198">
        <f t="shared" si="1414"/>
        <v>22028</v>
      </c>
      <c r="BB189" s="198">
        <f t="shared" si="1414"/>
        <v>15691</v>
      </c>
      <c r="BC189" s="198">
        <f t="shared" si="1414"/>
        <v>12235</v>
      </c>
      <c r="BD189" s="198">
        <f t="shared" si="1414"/>
        <v>103369</v>
      </c>
      <c r="BE189" s="198">
        <f t="shared" si="1414"/>
        <v>76098</v>
      </c>
      <c r="BF189" s="198">
        <f t="shared" si="1414"/>
        <v>30921</v>
      </c>
      <c r="BG189" s="198">
        <f t="shared" si="1414"/>
        <v>21106</v>
      </c>
      <c r="BH189" s="198">
        <f t="shared" si="1414"/>
        <v>2632</v>
      </c>
      <c r="BI189" s="198">
        <f t="shared" si="1414"/>
        <v>2085</v>
      </c>
      <c r="BJ189" s="198">
        <f t="shared" si="1414"/>
        <v>46</v>
      </c>
      <c r="BK189" s="198">
        <f t="shared" si="1414"/>
        <v>23837</v>
      </c>
      <c r="BL189" s="198">
        <f t="shared" ref="BL189" si="1469">IFERROR(ROUND(BK189/BJ189,$H$1),"-")</f>
        <v>518</v>
      </c>
      <c r="BM189" s="198">
        <f t="shared" ref="BM189" si="1470">IFERROR(ROUND(EQ189/BJ189,$H$1),"-")</f>
        <v>900</v>
      </c>
      <c r="BN189" s="198">
        <f t="shared" si="1308"/>
        <v>21</v>
      </c>
      <c r="BO189" s="198">
        <f t="shared" si="1308"/>
        <v>15634</v>
      </c>
      <c r="BP189" s="198">
        <f t="shared" ref="BP189" si="1471">IFERROR(ROUND(BO189/BN189,$H$1),"-")</f>
        <v>744</v>
      </c>
      <c r="BQ189" s="198">
        <f t="shared" ref="BQ189" si="1472">IFERROR(ROUND(ER189/BN189,$H$1),"-")</f>
        <v>1054</v>
      </c>
      <c r="BR189" s="198">
        <f t="shared" si="1311"/>
        <v>10979</v>
      </c>
      <c r="BS189" s="198">
        <f t="shared" si="1311"/>
        <v>4618378</v>
      </c>
      <c r="BT189" s="198">
        <f t="shared" ref="BT189" si="1473">IFERROR(ROUND(BS189/BR189,$H$1),"-")</f>
        <v>421</v>
      </c>
      <c r="BU189" s="198">
        <f t="shared" ref="BU189" si="1474">IFERROR(ROUND(ES189/BR189,$H$1),"-")</f>
        <v>703</v>
      </c>
      <c r="BV189" s="198">
        <f t="shared" si="1314"/>
        <v>4138</v>
      </c>
      <c r="BW189" s="198">
        <f t="shared" si="1314"/>
        <v>6221957</v>
      </c>
      <c r="BX189" s="198">
        <f t="shared" ref="BX189" si="1475">IFERROR(ROUND(BW189/BV189,$H$1),"-")</f>
        <v>1504</v>
      </c>
      <c r="BY189" s="198">
        <f t="shared" ref="BY189" si="1476">IFERROR(ROUND(ET189/BV189,$H$1),"-")</f>
        <v>3169</v>
      </c>
      <c r="BZ189" s="198">
        <f t="shared" si="1317"/>
        <v>1138</v>
      </c>
      <c r="CA189" s="198">
        <f t="shared" si="1317"/>
        <v>1632204</v>
      </c>
      <c r="CB189" s="198">
        <f t="shared" ref="CB189" si="1477">IFERROR(ROUND(CA189/BZ189,$H$1),"-")</f>
        <v>1434</v>
      </c>
      <c r="CC189" s="198">
        <f t="shared" ref="CC189" si="1478">IFERROR(ROUND(EU189/BZ189,$H$1),"-")</f>
        <v>3310</v>
      </c>
      <c r="CD189" s="198">
        <f t="shared" si="1320"/>
        <v>61456</v>
      </c>
      <c r="CE189" s="198">
        <f t="shared" si="1320"/>
        <v>99028905</v>
      </c>
      <c r="CF189" s="198">
        <f t="shared" ref="CF189" si="1479">IFERROR(ROUND(CE189/CD189,$H$1),"-")</f>
        <v>1611</v>
      </c>
      <c r="CG189" s="198">
        <f t="shared" ref="CG189" si="1480">IFERROR(ROUND(EV189/CD189,$H$1),"-")</f>
        <v>3489</v>
      </c>
      <c r="CH189" s="198">
        <f t="shared" si="1323"/>
        <v>1375</v>
      </c>
      <c r="CI189" s="198">
        <f t="shared" si="1323"/>
        <v>10906077</v>
      </c>
      <c r="CJ189" s="198">
        <f t="shared" ref="CJ189" si="1481">IFERROR(ROUND(CI189/CH189,$H$1),"-")</f>
        <v>7932</v>
      </c>
      <c r="CK189" s="198">
        <f t="shared" ref="CK189" si="1482">IFERROR(ROUND(EW189/CH189,$H$1),"-")</f>
        <v>15878</v>
      </c>
      <c r="CL189" s="198">
        <f t="shared" si="1326"/>
        <v>313</v>
      </c>
      <c r="CM189" s="198">
        <f t="shared" si="1326"/>
        <v>2608503</v>
      </c>
      <c r="CN189" s="198">
        <f t="shared" ref="CN189" si="1483">IFERROR(ROUND(CM189/CL189,$H$1),"-")</f>
        <v>8334</v>
      </c>
      <c r="CO189" s="198">
        <f t="shared" ref="CO189" si="1484">IFERROR(ROUND(EX189/CL189,$H$1),"-")</f>
        <v>18548</v>
      </c>
      <c r="CP189" s="198">
        <f t="shared" si="1329"/>
        <v>1237</v>
      </c>
      <c r="CQ189" s="198">
        <f t="shared" si="1329"/>
        <v>13797534</v>
      </c>
      <c r="CR189" s="198">
        <f t="shared" ref="CR189" si="1485">IFERROR(ROUND(CQ189/CP189,$H$1),"-")</f>
        <v>11154</v>
      </c>
      <c r="CS189" s="198">
        <f t="shared" ref="CS189" si="1486">IFERROR(ROUND(EY189/CP189,$H$1),"-")</f>
        <v>20947</v>
      </c>
      <c r="CT189" s="198">
        <f t="shared" si="1332"/>
        <v>103</v>
      </c>
      <c r="CU189" s="198">
        <f t="shared" si="1332"/>
        <v>1471795</v>
      </c>
      <c r="CV189" s="198">
        <f t="shared" ref="CV189" si="1487">IFERROR(ROUND(CU189/CT189,$H$1),"-")</f>
        <v>14289</v>
      </c>
      <c r="CW189" s="198">
        <f t="shared" ref="CW189" si="1488">IFERROR(ROUND(EZ189/CT189,$H$1),"-")</f>
        <v>29924</v>
      </c>
      <c r="CX189" s="198">
        <f t="shared" si="1335"/>
        <v>768</v>
      </c>
      <c r="CY189" s="198">
        <f t="shared" si="1335"/>
        <v>232560</v>
      </c>
      <c r="CZ189" s="198">
        <f t="shared" ref="CZ189" si="1489">IFERROR(ROUND(CY189/CX189,$H$1),"-")</f>
        <v>303</v>
      </c>
      <c r="DA189" s="198">
        <f t="shared" ref="DA189" si="1490">IFERROR(ROUND(FB189/CX189,$H$1),"-")</f>
        <v>515</v>
      </c>
      <c r="DB189" s="198">
        <f t="shared" si="1338"/>
        <v>5272</v>
      </c>
      <c r="DC189" s="198">
        <f t="shared" si="1338"/>
        <v>388713</v>
      </c>
      <c r="DD189" s="198">
        <f t="shared" ref="DD189" si="1491">IFERROR(ROUND(DC189/DB189,$H$1),"-")</f>
        <v>74</v>
      </c>
      <c r="DE189" s="198">
        <f t="shared" ref="DE189" si="1492">IFERROR(ROUND(FC189/DB189,$H$1),"-")</f>
        <v>153</v>
      </c>
      <c r="DF189" s="198">
        <f t="shared" si="1341"/>
        <v>0</v>
      </c>
      <c r="DG189" s="198">
        <f t="shared" si="1341"/>
        <v>0</v>
      </c>
      <c r="DH189" s="198" t="str">
        <f t="shared" ref="DH189" si="1493">IFERROR(ROUND(DG189/DF189,$H$1),"-")</f>
        <v>-</v>
      </c>
      <c r="DI189" s="198" t="str">
        <f t="shared" ref="DI189" si="1494">IFERROR(ROUND(FA189/DF189,$H$1),"-")</f>
        <v>-</v>
      </c>
      <c r="DJ189" s="198">
        <f t="shared" si="1443"/>
        <v>0</v>
      </c>
      <c r="DK189" s="198">
        <f t="shared" si="1443"/>
        <v>0</v>
      </c>
      <c r="DL189" s="198"/>
      <c r="DM189" s="198"/>
      <c r="DN189" s="198"/>
      <c r="DO189" s="198"/>
      <c r="DP189" s="198"/>
      <c r="DQ189" s="198"/>
      <c r="DR189" s="198"/>
      <c r="DS189" s="198"/>
      <c r="DT189" s="198"/>
      <c r="DU189" s="198"/>
      <c r="DV189" s="198"/>
      <c r="DW189" s="198"/>
      <c r="DX189" s="198"/>
      <c r="DY189" s="198"/>
      <c r="DZ189" s="198"/>
      <c r="EA189" s="198"/>
      <c r="EB189" s="202"/>
      <c r="EC189" s="198">
        <f t="shared" ref="EC189" si="1495">MONTH(1&amp;C189)</f>
        <v>12</v>
      </c>
      <c r="ED189" s="199">
        <f t="shared" ref="ED189" si="1496">LEFT($B189,4)+IF(EC189&lt;4,1,0)</f>
        <v>2019</v>
      </c>
      <c r="EE189" s="200">
        <f t="shared" ref="EE189" si="1497">DATE(LEFT($B189,4)+IF(EC189&lt;4,1,0),EC189,1)</f>
        <v>43800</v>
      </c>
      <c r="EF189" s="196">
        <f t="shared" ref="EF189" si="1498">DAY(DATE(LEFT($B189,4)+IF(EC189&lt;4,1,0),$EC189+1,1)-1)</f>
        <v>31</v>
      </c>
      <c r="EG189" s="195"/>
      <c r="EH189" s="198">
        <f t="shared" si="1418"/>
        <v>0</v>
      </c>
      <c r="EI189" s="198">
        <f t="shared" si="1418"/>
        <v>5410160</v>
      </c>
      <c r="EJ189" s="198">
        <f t="shared" si="1418"/>
        <v>11129472</v>
      </c>
      <c r="EK189" s="198">
        <f t="shared" si="1418"/>
        <v>21640640</v>
      </c>
      <c r="EL189" s="198">
        <f t="shared" si="1418"/>
        <v>7787430</v>
      </c>
      <c r="EM189" s="198">
        <f t="shared" si="1418"/>
        <v>9851764</v>
      </c>
      <c r="EN189" s="198">
        <f t="shared" si="1418"/>
        <v>230959452</v>
      </c>
      <c r="EO189" s="198">
        <f t="shared" si="1418"/>
        <v>251940375</v>
      </c>
      <c r="EP189" s="198">
        <f t="shared" si="1418"/>
        <v>29501186</v>
      </c>
      <c r="EQ189" s="198">
        <f t="shared" si="1418"/>
        <v>41400</v>
      </c>
      <c r="ER189" s="198">
        <f t="shared" si="1419"/>
        <v>22134</v>
      </c>
      <c r="ES189" s="198">
        <f t="shared" si="1419"/>
        <v>7718237</v>
      </c>
      <c r="ET189" s="198">
        <f t="shared" si="1419"/>
        <v>13113322</v>
      </c>
      <c r="EU189" s="198">
        <f t="shared" si="1419"/>
        <v>3766780</v>
      </c>
      <c r="EV189" s="198">
        <f t="shared" si="1419"/>
        <v>214419984</v>
      </c>
      <c r="EW189" s="198">
        <f t="shared" si="1419"/>
        <v>21832250</v>
      </c>
      <c r="EX189" s="198">
        <f t="shared" si="1419"/>
        <v>5805524</v>
      </c>
      <c r="EY189" s="198">
        <f t="shared" si="1419"/>
        <v>25911439</v>
      </c>
      <c r="EZ189" s="198">
        <f t="shared" si="1419"/>
        <v>3082172</v>
      </c>
      <c r="FA189" s="198">
        <f t="shared" si="1419"/>
        <v>0</v>
      </c>
      <c r="FB189" s="198">
        <f t="shared" si="1420"/>
        <v>395520</v>
      </c>
      <c r="FC189" s="198">
        <f t="shared" si="1420"/>
        <v>806616</v>
      </c>
      <c r="FD189" s="198">
        <f t="shared" si="1420"/>
        <v>0</v>
      </c>
      <c r="FE189" s="198">
        <f t="shared" si="1420"/>
        <v>0</v>
      </c>
      <c r="FF189" s="198">
        <f t="shared" si="1420"/>
        <v>0</v>
      </c>
      <c r="FG189" s="198">
        <f t="shared" si="1420"/>
        <v>0</v>
      </c>
      <c r="FH189" s="191"/>
      <c r="FI189" s="344"/>
      <c r="FJ189" s="344"/>
      <c r="FK189" s="344"/>
      <c r="FL189" s="344"/>
      <c r="FM189" s="344"/>
    </row>
    <row r="190" spans="1:169" s="257" customFormat="1" x14ac:dyDescent="0.2">
      <c r="A190" s="263" t="str">
        <f t="shared" ref="A190" si="1499">B190&amp;C190&amp;D190</f>
        <v>2019-20JANUARYY56</v>
      </c>
      <c r="B190" s="257" t="str">
        <f t="shared" si="1383"/>
        <v>2019-20</v>
      </c>
      <c r="C190" s="257" t="s">
        <v>767</v>
      </c>
      <c r="D190" s="264" t="str">
        <f t="shared" si="1365"/>
        <v>Y56</v>
      </c>
      <c r="E190" s="264" t="str">
        <f t="shared" si="1365"/>
        <v>London</v>
      </c>
      <c r="F190" s="264" t="str">
        <f t="shared" ref="F190" si="1500">D190</f>
        <v>Y56</v>
      </c>
      <c r="H190" s="198">
        <f t="shared" si="1283"/>
        <v>165188</v>
      </c>
      <c r="I190" s="198">
        <f t="shared" si="1283"/>
        <v>131743</v>
      </c>
      <c r="J190" s="198">
        <f t="shared" si="1283"/>
        <v>564794</v>
      </c>
      <c r="K190" s="198">
        <f t="shared" ref="K190" si="1501">IFERROR(ROUND(J190/I190,$H$1),"-")</f>
        <v>4</v>
      </c>
      <c r="L190" s="198">
        <f t="shared" ref="L190" si="1502">IFERROR(ROUND(EH190/I190,$H$1),"-")</f>
        <v>0</v>
      </c>
      <c r="M190" s="198">
        <f t="shared" ref="M190" si="1503">IFERROR(ROUND(EI190/I190,$H$1),"-")</f>
        <v>1</v>
      </c>
      <c r="N190" s="198">
        <f t="shared" ref="N190" si="1504">IFERROR(ROUND(EJ190/I190,$H$1),"-")</f>
        <v>31</v>
      </c>
      <c r="O190" s="198">
        <f t="shared" ref="O190" si="1505">IFERROR(ROUND(EK190/I190,$H$1),"-")</f>
        <v>101</v>
      </c>
      <c r="P190" s="198" t="s">
        <v>717</v>
      </c>
      <c r="Q190" s="198">
        <f t="shared" si="1412"/>
        <v>517</v>
      </c>
      <c r="R190" s="198">
        <f t="shared" si="1412"/>
        <v>0</v>
      </c>
      <c r="S190" s="198">
        <f t="shared" si="1412"/>
        <v>1345</v>
      </c>
      <c r="T190" s="198">
        <f t="shared" si="1412"/>
        <v>109247</v>
      </c>
      <c r="U190" s="198">
        <f t="shared" si="1412"/>
        <v>9467</v>
      </c>
      <c r="V190" s="198">
        <f t="shared" si="1412"/>
        <v>6884</v>
      </c>
      <c r="W190" s="198">
        <f t="shared" si="1412"/>
        <v>63255</v>
      </c>
      <c r="X190" s="198">
        <f t="shared" si="1412"/>
        <v>21607</v>
      </c>
      <c r="Y190" s="198">
        <f t="shared" si="1412"/>
        <v>2107</v>
      </c>
      <c r="Z190" s="198">
        <f t="shared" si="1412"/>
        <v>3701908</v>
      </c>
      <c r="AA190" s="198">
        <f t="shared" ref="AA190" si="1506">IFERROR(ROUND(Z190/U190,$H$1),"-")</f>
        <v>391</v>
      </c>
      <c r="AB190" s="198">
        <f t="shared" ref="AB190" si="1507">IFERROR(ROUND(EL190/U190,$H$1),"-")</f>
        <v>648</v>
      </c>
      <c r="AC190" s="198">
        <f t="shared" si="1292"/>
        <v>4438557</v>
      </c>
      <c r="AD190" s="198">
        <f t="shared" ref="AD190" si="1508">IFERROR(ROUND(AC190/V190,$H$1),"-")</f>
        <v>645</v>
      </c>
      <c r="AE190" s="198">
        <f t="shared" ref="AE190" si="1509">IFERROR(ROUND(EM190/V190,$H$1),"-")</f>
        <v>1096</v>
      </c>
      <c r="AF190" s="198">
        <f t="shared" si="1295"/>
        <v>72701309</v>
      </c>
      <c r="AG190" s="198">
        <f t="shared" ref="AG190" si="1510">IFERROR(ROUND(AF190/W190,$H$1),"-")</f>
        <v>1149</v>
      </c>
      <c r="AH190" s="198">
        <f t="shared" ref="AH190" si="1511">IFERROR(ROUND(EN190/W190,$H$1),"-")</f>
        <v>2370</v>
      </c>
      <c r="AI190" s="198">
        <f t="shared" si="1298"/>
        <v>70061851</v>
      </c>
      <c r="AJ190" s="198">
        <f t="shared" ref="AJ190" si="1512">IFERROR(ROUND(AI190/X190,$H$1),"-")</f>
        <v>3243</v>
      </c>
      <c r="AK190" s="198">
        <f t="shared" ref="AK190" si="1513">IFERROR(ROUND(EO190/X190,$H$1),"-")</f>
        <v>7799</v>
      </c>
      <c r="AL190" s="198">
        <f t="shared" si="1301"/>
        <v>9708363</v>
      </c>
      <c r="AM190" s="198">
        <f t="shared" ref="AM190" si="1514">IFERROR(ROUND(AL190/Y190,$H$1),"-")</f>
        <v>4608</v>
      </c>
      <c r="AN190" s="198">
        <f t="shared" ref="AN190" si="1515">IFERROR(ROUND(EP190/Y190,$H$1),"-")</f>
        <v>10715</v>
      </c>
      <c r="AO190" s="198">
        <f t="shared" si="1413"/>
        <v>8029</v>
      </c>
      <c r="AP190" s="198">
        <f t="shared" si="1413"/>
        <v>219</v>
      </c>
      <c r="AQ190" s="198">
        <f t="shared" si="1413"/>
        <v>939</v>
      </c>
      <c r="AR190" s="198">
        <f t="shared" si="1413"/>
        <v>2807</v>
      </c>
      <c r="AS190" s="198">
        <f t="shared" si="1413"/>
        <v>179</v>
      </c>
      <c r="AT190" s="198">
        <f t="shared" si="1413"/>
        <v>6692</v>
      </c>
      <c r="AU190" s="198">
        <f t="shared" si="1413"/>
        <v>0</v>
      </c>
      <c r="AV190" s="198">
        <f t="shared" si="1413"/>
        <v>63220</v>
      </c>
      <c r="AW190" s="198">
        <f t="shared" si="1413"/>
        <v>6751</v>
      </c>
      <c r="AX190" s="198">
        <f t="shared" si="1413"/>
        <v>31247</v>
      </c>
      <c r="AY190" s="198">
        <f t="shared" si="1414"/>
        <v>101218</v>
      </c>
      <c r="AZ190" s="198">
        <f t="shared" si="1414"/>
        <v>24905</v>
      </c>
      <c r="BA190" s="198">
        <f t="shared" si="1414"/>
        <v>19063</v>
      </c>
      <c r="BB190" s="198">
        <f t="shared" si="1414"/>
        <v>17787</v>
      </c>
      <c r="BC190" s="198">
        <f t="shared" si="1414"/>
        <v>13846</v>
      </c>
      <c r="BD190" s="198">
        <f t="shared" si="1414"/>
        <v>94406</v>
      </c>
      <c r="BE190" s="198">
        <f t="shared" si="1414"/>
        <v>71422</v>
      </c>
      <c r="BF190" s="198">
        <f t="shared" si="1414"/>
        <v>34024</v>
      </c>
      <c r="BG190" s="198">
        <f t="shared" si="1414"/>
        <v>24239</v>
      </c>
      <c r="BH190" s="198">
        <f t="shared" si="1414"/>
        <v>2790</v>
      </c>
      <c r="BI190" s="198">
        <f t="shared" si="1414"/>
        <v>2272</v>
      </c>
      <c r="BJ190" s="198">
        <f t="shared" si="1414"/>
        <v>58</v>
      </c>
      <c r="BK190" s="198">
        <f t="shared" si="1414"/>
        <v>27025</v>
      </c>
      <c r="BL190" s="198">
        <f t="shared" ref="BL190" si="1516">IFERROR(ROUND(BK190/BJ190,$H$1),"-")</f>
        <v>466</v>
      </c>
      <c r="BM190" s="198">
        <f t="shared" ref="BM190" si="1517">IFERROR(ROUND(EQ190/BJ190,$H$1),"-")</f>
        <v>689</v>
      </c>
      <c r="BN190" s="198">
        <f t="shared" si="1308"/>
        <v>29</v>
      </c>
      <c r="BO190" s="198">
        <f t="shared" si="1308"/>
        <v>19746</v>
      </c>
      <c r="BP190" s="198">
        <f t="shared" ref="BP190" si="1518">IFERROR(ROUND(BO190/BN190,$H$1),"-")</f>
        <v>681</v>
      </c>
      <c r="BQ190" s="198">
        <f t="shared" ref="BQ190" si="1519">IFERROR(ROUND(ER190/BN190,$H$1),"-")</f>
        <v>943</v>
      </c>
      <c r="BR190" s="198">
        <f t="shared" si="1311"/>
        <v>9380</v>
      </c>
      <c r="BS190" s="198">
        <f t="shared" si="1311"/>
        <v>3655137</v>
      </c>
      <c r="BT190" s="198">
        <f t="shared" ref="BT190" si="1520">IFERROR(ROUND(BS190/BR190,$H$1),"-")</f>
        <v>390</v>
      </c>
      <c r="BU190" s="198">
        <f t="shared" ref="BU190" si="1521">IFERROR(ROUND(ES190/BR190,$H$1),"-")</f>
        <v>644</v>
      </c>
      <c r="BV190" s="198">
        <f t="shared" si="1314"/>
        <v>4360</v>
      </c>
      <c r="BW190" s="198">
        <f t="shared" si="1314"/>
        <v>4629386</v>
      </c>
      <c r="BX190" s="198">
        <f t="shared" ref="BX190" si="1522">IFERROR(ROUND(BW190/BV190,$H$1),"-")</f>
        <v>1062</v>
      </c>
      <c r="BY190" s="198">
        <f t="shared" ref="BY190" si="1523">IFERROR(ROUND(ET190/BV190,$H$1),"-")</f>
        <v>2067</v>
      </c>
      <c r="BZ190" s="198">
        <f t="shared" si="1317"/>
        <v>1149</v>
      </c>
      <c r="CA190" s="198">
        <f t="shared" si="1317"/>
        <v>1101566</v>
      </c>
      <c r="CB190" s="198">
        <f t="shared" ref="CB190" si="1524">IFERROR(ROUND(CA190/BZ190,$H$1),"-")</f>
        <v>959</v>
      </c>
      <c r="CC190" s="198">
        <f t="shared" ref="CC190" si="1525">IFERROR(ROUND(EU190/BZ190,$H$1),"-")</f>
        <v>2139</v>
      </c>
      <c r="CD190" s="198">
        <f t="shared" si="1320"/>
        <v>57746</v>
      </c>
      <c r="CE190" s="198">
        <f t="shared" si="1320"/>
        <v>66970357</v>
      </c>
      <c r="CF190" s="198">
        <f t="shared" ref="CF190" si="1526">IFERROR(ROUND(CE190/CD190,$H$1),"-")</f>
        <v>1160</v>
      </c>
      <c r="CG190" s="198">
        <f t="shared" ref="CG190" si="1527">IFERROR(ROUND(EV190/CD190,$H$1),"-")</f>
        <v>2402</v>
      </c>
      <c r="CH190" s="198">
        <f t="shared" si="1323"/>
        <v>1661</v>
      </c>
      <c r="CI190" s="198">
        <f t="shared" si="1323"/>
        <v>9411545</v>
      </c>
      <c r="CJ190" s="198">
        <f t="shared" ref="CJ190" si="1528">IFERROR(ROUND(CI190/CH190,$H$1),"-")</f>
        <v>5666</v>
      </c>
      <c r="CK190" s="198">
        <f t="shared" ref="CK190" si="1529">IFERROR(ROUND(EW190/CH190,$H$1),"-")</f>
        <v>10707</v>
      </c>
      <c r="CL190" s="198">
        <f t="shared" si="1326"/>
        <v>325</v>
      </c>
      <c r="CM190" s="198">
        <f t="shared" si="1326"/>
        <v>1508666</v>
      </c>
      <c r="CN190" s="198">
        <f t="shared" ref="CN190" si="1530">IFERROR(ROUND(CM190/CL190,$H$1),"-")</f>
        <v>4642</v>
      </c>
      <c r="CO190" s="198">
        <f t="shared" ref="CO190" si="1531">IFERROR(ROUND(EX190/CL190,$H$1),"-")</f>
        <v>10215</v>
      </c>
      <c r="CP190" s="198">
        <f t="shared" si="1329"/>
        <v>1316</v>
      </c>
      <c r="CQ190" s="198">
        <f t="shared" si="1329"/>
        <v>11796683</v>
      </c>
      <c r="CR190" s="198">
        <f t="shared" ref="CR190" si="1532">IFERROR(ROUND(CQ190/CP190,$H$1),"-")</f>
        <v>8964</v>
      </c>
      <c r="CS190" s="198">
        <f t="shared" ref="CS190" si="1533">IFERROR(ROUND(EY190/CP190,$H$1),"-")</f>
        <v>16052</v>
      </c>
      <c r="CT190" s="198">
        <f t="shared" si="1332"/>
        <v>91</v>
      </c>
      <c r="CU190" s="198">
        <f t="shared" si="1332"/>
        <v>837647</v>
      </c>
      <c r="CV190" s="198">
        <f t="shared" ref="CV190" si="1534">IFERROR(ROUND(CU190/CT190,$H$1),"-")</f>
        <v>9205</v>
      </c>
      <c r="CW190" s="198">
        <f t="shared" ref="CW190" si="1535">IFERROR(ROUND(EZ190/CT190,$H$1),"-")</f>
        <v>20981</v>
      </c>
      <c r="CX190" s="198">
        <f t="shared" si="1335"/>
        <v>634</v>
      </c>
      <c r="CY190" s="198">
        <f t="shared" si="1335"/>
        <v>186725</v>
      </c>
      <c r="CZ190" s="198">
        <f t="shared" ref="CZ190" si="1536">IFERROR(ROUND(CY190/CX190,$H$1),"-")</f>
        <v>295</v>
      </c>
      <c r="DA190" s="198">
        <f t="shared" ref="DA190" si="1537">IFERROR(ROUND(FB190/CX190,$H$1),"-")</f>
        <v>474</v>
      </c>
      <c r="DB190" s="198">
        <f t="shared" si="1338"/>
        <v>4602</v>
      </c>
      <c r="DC190" s="198">
        <f t="shared" si="1338"/>
        <v>311832</v>
      </c>
      <c r="DD190" s="198">
        <f t="shared" ref="DD190" si="1538">IFERROR(ROUND(DC190/DB190,$H$1),"-")</f>
        <v>68</v>
      </c>
      <c r="DE190" s="198">
        <f t="shared" ref="DE190" si="1539">IFERROR(ROUND(FC190/DB190,$H$1),"-")</f>
        <v>136</v>
      </c>
      <c r="DF190" s="198">
        <f t="shared" si="1341"/>
        <v>0</v>
      </c>
      <c r="DG190" s="198">
        <f t="shared" si="1341"/>
        <v>0</v>
      </c>
      <c r="DH190" s="198" t="str">
        <f t="shared" ref="DH190" si="1540">IFERROR(ROUND(DG190/DF190,$H$1),"-")</f>
        <v>-</v>
      </c>
      <c r="DI190" s="198" t="str">
        <f t="shared" ref="DI190" si="1541">IFERROR(ROUND(FA190/DF190,$H$1),"-")</f>
        <v>-</v>
      </c>
      <c r="DJ190" s="198">
        <f t="shared" si="1443"/>
        <v>0</v>
      </c>
      <c r="DK190" s="198">
        <f t="shared" si="1443"/>
        <v>0</v>
      </c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202"/>
      <c r="EC190" s="198">
        <f t="shared" ref="EC190" si="1542">MONTH(1&amp;C190)</f>
        <v>1</v>
      </c>
      <c r="ED190" s="199">
        <f t="shared" ref="ED190" si="1543">LEFT($B190,4)+IF(EC190&lt;4,1,0)</f>
        <v>2020</v>
      </c>
      <c r="EE190" s="200">
        <f t="shared" ref="EE190" si="1544">DATE(LEFT($B190,4)+IF(EC190&lt;4,1,0),EC190,1)</f>
        <v>43831</v>
      </c>
      <c r="EF190" s="196">
        <f t="shared" ref="EF190" si="1545">DAY(DATE(LEFT($B190,4)+IF(EC190&lt;4,1,0),$EC190+1,1)-1)</f>
        <v>31</v>
      </c>
      <c r="EG190" s="195"/>
      <c r="EH190" s="198">
        <f t="shared" si="1418"/>
        <v>0</v>
      </c>
      <c r="EI190" s="198">
        <f t="shared" si="1418"/>
        <v>131743</v>
      </c>
      <c r="EJ190" s="198">
        <f t="shared" si="1418"/>
        <v>4084033</v>
      </c>
      <c r="EK190" s="198">
        <f t="shared" si="1418"/>
        <v>13306043</v>
      </c>
      <c r="EL190" s="198">
        <f t="shared" si="1418"/>
        <v>6134616</v>
      </c>
      <c r="EM190" s="198">
        <f t="shared" si="1418"/>
        <v>7544864</v>
      </c>
      <c r="EN190" s="198">
        <f t="shared" si="1418"/>
        <v>149914350</v>
      </c>
      <c r="EO190" s="198">
        <f t="shared" si="1418"/>
        <v>168512993</v>
      </c>
      <c r="EP190" s="198">
        <f t="shared" si="1418"/>
        <v>22576505</v>
      </c>
      <c r="EQ190" s="198">
        <f t="shared" si="1418"/>
        <v>39962</v>
      </c>
      <c r="ER190" s="198">
        <f t="shared" si="1419"/>
        <v>27347</v>
      </c>
      <c r="ES190" s="198">
        <f t="shared" si="1419"/>
        <v>6040720</v>
      </c>
      <c r="ET190" s="198">
        <f t="shared" si="1419"/>
        <v>9012120</v>
      </c>
      <c r="EU190" s="198">
        <f t="shared" si="1419"/>
        <v>2457711</v>
      </c>
      <c r="EV190" s="198">
        <f t="shared" si="1419"/>
        <v>138705892</v>
      </c>
      <c r="EW190" s="198">
        <f t="shared" si="1419"/>
        <v>17784327</v>
      </c>
      <c r="EX190" s="198">
        <f t="shared" si="1419"/>
        <v>3319875</v>
      </c>
      <c r="EY190" s="198">
        <f t="shared" si="1419"/>
        <v>21124432</v>
      </c>
      <c r="EZ190" s="198">
        <f t="shared" si="1419"/>
        <v>1909271</v>
      </c>
      <c r="FA190" s="198">
        <f t="shared" si="1419"/>
        <v>0</v>
      </c>
      <c r="FB190" s="198">
        <f t="shared" si="1420"/>
        <v>300516</v>
      </c>
      <c r="FC190" s="198">
        <f t="shared" si="1420"/>
        <v>625872</v>
      </c>
      <c r="FD190" s="198">
        <f t="shared" si="1420"/>
        <v>0</v>
      </c>
      <c r="FE190" s="198">
        <f t="shared" si="1420"/>
        <v>0</v>
      </c>
      <c r="FF190" s="198">
        <f t="shared" si="1420"/>
        <v>0</v>
      </c>
      <c r="FG190" s="198">
        <f t="shared" si="1420"/>
        <v>0</v>
      </c>
      <c r="FH190" s="191"/>
      <c r="FI190" s="344"/>
      <c r="FJ190" s="344"/>
      <c r="FK190" s="344"/>
      <c r="FL190" s="344"/>
      <c r="FM190" s="344"/>
    </row>
    <row r="191" spans="1:169" s="257" customFormat="1" x14ac:dyDescent="0.2">
      <c r="A191" s="342"/>
      <c r="H191" s="201"/>
      <c r="I191" s="201"/>
      <c r="J191" s="201"/>
      <c r="K191" s="201"/>
      <c r="L191" s="201"/>
      <c r="M191" s="201"/>
      <c r="N191" s="201"/>
      <c r="O191" s="201"/>
      <c r="P191" s="201" t="s">
        <v>717</v>
      </c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/>
      <c r="BL191" s="201"/>
      <c r="BM191" s="201"/>
      <c r="BN191" s="201"/>
      <c r="BO191" s="201"/>
      <c r="BP191" s="201"/>
      <c r="BQ191" s="201"/>
      <c r="BR191" s="201"/>
      <c r="BS191" s="201"/>
      <c r="BT191" s="201"/>
      <c r="BU191" s="201"/>
      <c r="BV191" s="201"/>
      <c r="BW191" s="201"/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01"/>
      <c r="CI191" s="201"/>
      <c r="CJ191" s="201"/>
      <c r="CK191" s="201"/>
      <c r="CL191" s="201"/>
      <c r="CM191" s="201"/>
      <c r="CN191" s="201"/>
      <c r="CO191" s="201"/>
      <c r="CP191" s="201"/>
      <c r="CQ191" s="201"/>
      <c r="CR191" s="201"/>
      <c r="CS191" s="201"/>
      <c r="CT191" s="201"/>
      <c r="CU191" s="201"/>
      <c r="CV191" s="201"/>
      <c r="CW191" s="201"/>
      <c r="CX191" s="201"/>
      <c r="CY191" s="201"/>
      <c r="CZ191" s="201"/>
      <c r="DA191" s="201"/>
      <c r="DB191" s="201"/>
      <c r="DC191" s="201"/>
      <c r="DD191" s="201"/>
      <c r="DE191" s="201"/>
      <c r="DF191" s="201"/>
      <c r="DG191" s="201"/>
      <c r="DH191" s="201"/>
      <c r="DI191" s="201"/>
      <c r="DJ191" s="201"/>
      <c r="DK191" s="201"/>
      <c r="DL191" s="201"/>
      <c r="DM191" s="201"/>
      <c r="DN191" s="201"/>
      <c r="DO191" s="201"/>
      <c r="DP191" s="201"/>
      <c r="DQ191" s="201"/>
      <c r="DR191" s="201"/>
      <c r="DS191" s="201"/>
      <c r="DT191" s="201"/>
      <c r="DU191" s="201"/>
      <c r="DV191" s="201"/>
      <c r="DW191" s="201"/>
      <c r="DX191" s="201"/>
      <c r="DY191" s="201"/>
      <c r="DZ191" s="201"/>
      <c r="EA191" s="201"/>
      <c r="EB191" s="202"/>
      <c r="EC191" s="201"/>
      <c r="ED191" s="201"/>
      <c r="EE191" s="201"/>
      <c r="EF191" s="189"/>
      <c r="EG191" s="195"/>
      <c r="EH191" s="190"/>
      <c r="EI191" s="190"/>
      <c r="EJ191" s="190"/>
      <c r="EK191" s="190"/>
      <c r="EL191" s="190"/>
      <c r="EM191" s="190"/>
      <c r="EN191" s="190"/>
      <c r="EO191" s="190"/>
      <c r="EP191" s="190"/>
      <c r="EQ191" s="190"/>
      <c r="ER191" s="190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190"/>
      <c r="FD191" s="190"/>
      <c r="FE191" s="190"/>
      <c r="FF191" s="190"/>
      <c r="FG191" s="190"/>
      <c r="FH191" s="197"/>
      <c r="FI191" s="344"/>
      <c r="FJ191" s="344"/>
      <c r="FK191" s="344"/>
      <c r="FL191" s="344"/>
      <c r="FM191" s="344"/>
    </row>
    <row r="192" spans="1:169" s="257" customFormat="1" x14ac:dyDescent="0.2">
      <c r="A192" s="272" t="str">
        <f>B192&amp;C192&amp;D192</f>
        <v>2017-18AUGUSTY59</v>
      </c>
      <c r="B192" s="273" t="s">
        <v>648</v>
      </c>
      <c r="C192" s="273" t="s">
        <v>649</v>
      </c>
      <c r="D192" s="343" t="str">
        <f>FK13</f>
        <v>Y59</v>
      </c>
      <c r="E192" s="343" t="str">
        <f>FM13</f>
        <v>South East</v>
      </c>
      <c r="F192" s="274" t="str">
        <f t="shared" si="267"/>
        <v>Y59</v>
      </c>
      <c r="G192" s="273"/>
      <c r="H192" s="204">
        <f t="shared" ref="H192:J221" si="1546">SUMIFS(H$255:H$1524,$B$255:$B$1524,$B192,$C$255:$C$1524,$C192,$D$255:$D$1524,$D192)</f>
        <v>0</v>
      </c>
      <c r="I192" s="204">
        <f t="shared" si="1546"/>
        <v>0</v>
      </c>
      <c r="J192" s="204">
        <f t="shared" si="1546"/>
        <v>0</v>
      </c>
      <c r="K192" s="198" t="str">
        <f t="shared" ref="K192:K219" si="1547">IFERROR(ROUND(J192/I192,$H$1),"-")</f>
        <v>-</v>
      </c>
      <c r="L192" s="198" t="str">
        <f t="shared" ref="L192:L219" si="1548">IFERROR(ROUND(EH192/I192,$H$1),"-")</f>
        <v>-</v>
      </c>
      <c r="M192" s="198" t="str">
        <f t="shared" ref="M192:M219" si="1549">IFERROR(ROUND(EI192/I192,$H$1),"-")</f>
        <v>-</v>
      </c>
      <c r="N192" s="198" t="str">
        <f t="shared" ref="N192:N219" si="1550">IFERROR(ROUND(EJ192/I192,$H$1),"-")</f>
        <v>-</v>
      </c>
      <c r="O192" s="198" t="str">
        <f t="shared" ref="O192:O219" si="1551">IFERROR(ROUND(EK192/I192,$H$1),"-")</f>
        <v>-</v>
      </c>
      <c r="P192" s="198" t="s">
        <v>717</v>
      </c>
      <c r="Q192" s="204">
        <f t="shared" ref="Q192:Z201" si="1552">SUMIFS(Q$255:Q$1524,$B$255:$B$1524,$B192,$C$255:$C$1524,$C192,$D$255:$D$1524,$D192)</f>
        <v>0</v>
      </c>
      <c r="R192" s="204">
        <f t="shared" si="1552"/>
        <v>0</v>
      </c>
      <c r="S192" s="204">
        <f t="shared" si="1552"/>
        <v>0</v>
      </c>
      <c r="T192" s="204">
        <f t="shared" si="1552"/>
        <v>0</v>
      </c>
      <c r="U192" s="204">
        <f t="shared" si="1552"/>
        <v>0</v>
      </c>
      <c r="V192" s="204">
        <f t="shared" si="1552"/>
        <v>0</v>
      </c>
      <c r="W192" s="204">
        <f t="shared" si="1552"/>
        <v>0</v>
      </c>
      <c r="X192" s="204">
        <f t="shared" si="1552"/>
        <v>0</v>
      </c>
      <c r="Y192" s="204">
        <f t="shared" si="1552"/>
        <v>0</v>
      </c>
      <c r="Z192" s="203">
        <f t="shared" si="1552"/>
        <v>0</v>
      </c>
      <c r="AA192" s="198" t="str">
        <f t="shared" ref="AA192:AA219" si="1553">IFERROR(ROUND(Z192/U192,$H$1),"-")</f>
        <v>-</v>
      </c>
      <c r="AB192" s="198" t="str">
        <f t="shared" ref="AB192:AB219" si="1554">IFERROR(ROUND(EL192/U192,$H$1),"-")</f>
        <v>-</v>
      </c>
      <c r="AC192" s="203">
        <f t="shared" ref="AC192:AC221" si="1555">SUMIFS(AC$255:AC$1524,$B$255:$B$1524,$B192,$C$255:$C$1524,$C192,$D$255:$D$1524,$D192)</f>
        <v>0</v>
      </c>
      <c r="AD192" s="198" t="str">
        <f t="shared" ref="AD192:AD219" si="1556">IFERROR(ROUND(AC192/V192,$H$1),"-")</f>
        <v>-</v>
      </c>
      <c r="AE192" s="198" t="str">
        <f t="shared" ref="AE192:AE219" si="1557">IFERROR(ROUND(EM192/V192,$H$1),"-")</f>
        <v>-</v>
      </c>
      <c r="AF192" s="204">
        <f t="shared" ref="AF192:AF221" si="1558">SUMIFS(AF$255:AF$1524,$B$255:$B$1524,$B192,$C$255:$C$1524,$C192,$D$255:$D$1524,$D192)</f>
        <v>0</v>
      </c>
      <c r="AG192" s="198" t="str">
        <f t="shared" ref="AG192:AG219" si="1559">IFERROR(ROUND(AF192/W192,$H$1),"-")</f>
        <v>-</v>
      </c>
      <c r="AH192" s="198" t="str">
        <f t="shared" ref="AH192:AH219" si="1560">IFERROR(ROUND(EN192/W192,$H$1),"-")</f>
        <v>-</v>
      </c>
      <c r="AI192" s="204">
        <f t="shared" ref="AI192:AI221" si="1561">SUMIFS(AI$255:AI$1524,$B$255:$B$1524,$B192,$C$255:$C$1524,$C192,$D$255:$D$1524,$D192)</f>
        <v>0</v>
      </c>
      <c r="AJ192" s="198" t="str">
        <f t="shared" ref="AJ192:AJ219" si="1562">IFERROR(ROUND(AI192/X192,$H$1),"-")</f>
        <v>-</v>
      </c>
      <c r="AK192" s="198" t="str">
        <f t="shared" ref="AK192:AK219" si="1563">IFERROR(ROUND(EO192/X192,$H$1),"-")</f>
        <v>-</v>
      </c>
      <c r="AL192" s="204">
        <f t="shared" ref="AL192:AL221" si="1564">SUMIFS(AL$255:AL$1524,$B$255:$B$1524,$B192,$C$255:$C$1524,$C192,$D$255:$D$1524,$D192)</f>
        <v>0</v>
      </c>
      <c r="AM192" s="198" t="str">
        <f t="shared" ref="AM192:AM219" si="1565">IFERROR(ROUND(AL192/Y192,$H$1),"-")</f>
        <v>-</v>
      </c>
      <c r="AN192" s="198" t="str">
        <f t="shared" ref="AN192:AN219" si="1566">IFERROR(ROUND(EP192/Y192,$H$1),"-")</f>
        <v>-</v>
      </c>
      <c r="AO192" s="204">
        <f t="shared" ref="AO192:AX201" si="1567">SUMIFS(AO$255:AO$1524,$B$255:$B$1524,$B192,$C$255:$C$1524,$C192,$D$255:$D$1524,$D192)</f>
        <v>0</v>
      </c>
      <c r="AP192" s="204">
        <f t="shared" si="1567"/>
        <v>0</v>
      </c>
      <c r="AQ192" s="204">
        <f t="shared" si="1567"/>
        <v>0</v>
      </c>
      <c r="AR192" s="204">
        <f t="shared" si="1567"/>
        <v>0</v>
      </c>
      <c r="AS192" s="204">
        <f t="shared" si="1567"/>
        <v>0</v>
      </c>
      <c r="AT192" s="204">
        <f t="shared" si="1567"/>
        <v>0</v>
      </c>
      <c r="AU192" s="204">
        <f t="shared" si="1567"/>
        <v>0</v>
      </c>
      <c r="AV192" s="204">
        <f t="shared" si="1567"/>
        <v>0</v>
      </c>
      <c r="AW192" s="204">
        <f t="shared" si="1567"/>
        <v>0</v>
      </c>
      <c r="AX192" s="204">
        <f t="shared" si="1567"/>
        <v>0</v>
      </c>
      <c r="AY192" s="204">
        <f t="shared" ref="AY192:BK201" si="1568">SUMIFS(AY$255:AY$1524,$B$255:$B$1524,$B192,$C$255:$C$1524,$C192,$D$255:$D$1524,$D192)</f>
        <v>0</v>
      </c>
      <c r="AZ192" s="204">
        <f t="shared" si="1568"/>
        <v>0</v>
      </c>
      <c r="BA192" s="204">
        <f t="shared" si="1568"/>
        <v>0</v>
      </c>
      <c r="BB192" s="204">
        <f t="shared" si="1568"/>
        <v>0</v>
      </c>
      <c r="BC192" s="204">
        <f t="shared" si="1568"/>
        <v>0</v>
      </c>
      <c r="BD192" s="204">
        <f t="shared" si="1568"/>
        <v>0</v>
      </c>
      <c r="BE192" s="204">
        <f t="shared" si="1568"/>
        <v>0</v>
      </c>
      <c r="BF192" s="204">
        <f t="shared" si="1568"/>
        <v>0</v>
      </c>
      <c r="BG192" s="204">
        <f t="shared" si="1568"/>
        <v>0</v>
      </c>
      <c r="BH192" s="204">
        <f t="shared" si="1568"/>
        <v>0</v>
      </c>
      <c r="BI192" s="204">
        <f t="shared" si="1568"/>
        <v>0</v>
      </c>
      <c r="BJ192" s="204">
        <f t="shared" si="1568"/>
        <v>0</v>
      </c>
      <c r="BK192" s="204">
        <f t="shared" si="1568"/>
        <v>0</v>
      </c>
      <c r="BL192" s="198" t="str">
        <f t="shared" ref="BL192:BL219" si="1569">IFERROR(ROUND(BK192/BJ192,$H$1),"-")</f>
        <v>-</v>
      </c>
      <c r="BM192" s="198" t="str">
        <f t="shared" ref="BM192:BM219" si="1570">IFERROR(ROUND(EQ192/BJ192,$H$1),"-")</f>
        <v>-</v>
      </c>
      <c r="BN192" s="204">
        <f t="shared" ref="BN192:BO221" si="1571">SUMIFS(BN$255:BN$1524,$B$255:$B$1524,$B192,$C$255:$C$1524,$C192,$D$255:$D$1524,$D192)</f>
        <v>0</v>
      </c>
      <c r="BO192" s="204">
        <f t="shared" si="1571"/>
        <v>0</v>
      </c>
      <c r="BP192" s="198" t="str">
        <f t="shared" ref="BP192:BP219" si="1572">IFERROR(ROUND(BO192/BN192,$H$1),"-")</f>
        <v>-</v>
      </c>
      <c r="BQ192" s="204" t="str">
        <f t="shared" ref="BQ192:BQ219" si="1573">IFERROR(ROUND(ER192/BN192,$H$1),"-")</f>
        <v>-</v>
      </c>
      <c r="BR192" s="204">
        <f t="shared" ref="BR192:BS221" si="1574">SUMIFS(BR$255:BR$1524,$B$255:$B$1524,$B192,$C$255:$C$1524,$C192,$D$255:$D$1524,$D192)</f>
        <v>0</v>
      </c>
      <c r="BS192" s="204">
        <f t="shared" si="1574"/>
        <v>0</v>
      </c>
      <c r="BT192" s="198" t="str">
        <f t="shared" ref="BT192:BT219" si="1575">IFERROR(ROUND(BS192/BR192,$H$1),"-")</f>
        <v>-</v>
      </c>
      <c r="BU192" s="204" t="str">
        <f t="shared" ref="BU192:BU219" si="1576">IFERROR(ROUND(ES192/BR192,$H$1),"-")</f>
        <v>-</v>
      </c>
      <c r="BV192" s="204">
        <f t="shared" ref="BV192:BW221" si="1577">SUMIFS(BV$255:BV$1524,$B$255:$B$1524,$B192,$C$255:$C$1524,$C192,$D$255:$D$1524,$D192)</f>
        <v>0</v>
      </c>
      <c r="BW192" s="204">
        <f t="shared" si="1577"/>
        <v>0</v>
      </c>
      <c r="BX192" s="198" t="str">
        <f t="shared" ref="BX192:BX219" si="1578">IFERROR(ROUND(BW192/BV192,$H$1),"-")</f>
        <v>-</v>
      </c>
      <c r="BY192" s="204" t="str">
        <f t="shared" ref="BY192:BY219" si="1579">IFERROR(ROUND(ET192/BV192,$H$1),"-")</f>
        <v>-</v>
      </c>
      <c r="BZ192" s="204">
        <f t="shared" ref="BZ192:CA221" si="1580">SUMIFS(BZ$255:BZ$1524,$B$255:$B$1524,$B192,$C$255:$C$1524,$C192,$D$255:$D$1524,$D192)</f>
        <v>0</v>
      </c>
      <c r="CA192" s="204">
        <f t="shared" si="1580"/>
        <v>0</v>
      </c>
      <c r="CB192" s="198" t="str">
        <f t="shared" ref="CB192:CB219" si="1581">IFERROR(ROUND(CA192/BZ192,$H$1),"-")</f>
        <v>-</v>
      </c>
      <c r="CC192" s="204" t="str">
        <f t="shared" ref="CC192:CC219" si="1582">IFERROR(ROUND(EU192/BZ192,$H$1),"-")</f>
        <v>-</v>
      </c>
      <c r="CD192" s="204">
        <f t="shared" ref="CD192:CE221" si="1583">SUMIFS(CD$255:CD$1524,$B$255:$B$1524,$B192,$C$255:$C$1524,$C192,$D$255:$D$1524,$D192)</f>
        <v>0</v>
      </c>
      <c r="CE192" s="204">
        <f t="shared" si="1583"/>
        <v>0</v>
      </c>
      <c r="CF192" s="198" t="str">
        <f t="shared" ref="CF192:CF219" si="1584">IFERROR(ROUND(CE192/CD192,$H$1),"-")</f>
        <v>-</v>
      </c>
      <c r="CG192" s="204" t="str">
        <f t="shared" ref="CG192:CG219" si="1585">IFERROR(ROUND(EV192/CD192,$H$1),"-")</f>
        <v>-</v>
      </c>
      <c r="CH192" s="204">
        <f t="shared" ref="CH192:CI221" si="1586">SUMIFS(CH$255:CH$1524,$B$255:$B$1524,$B192,$C$255:$C$1524,$C192,$D$255:$D$1524,$D192)</f>
        <v>0</v>
      </c>
      <c r="CI192" s="204">
        <f t="shared" si="1586"/>
        <v>0</v>
      </c>
      <c r="CJ192" s="198" t="str">
        <f t="shared" ref="CJ192:CJ219" si="1587">IFERROR(ROUND(CI192/CH192,$H$1),"-")</f>
        <v>-</v>
      </c>
      <c r="CK192" s="204" t="str">
        <f t="shared" ref="CK192:CK219" si="1588">IFERROR(ROUND(EW192/CH192,$H$1),"-")</f>
        <v>-</v>
      </c>
      <c r="CL192" s="204">
        <f t="shared" ref="CL192:CM221" si="1589">SUMIFS(CL$255:CL$1524,$B$255:$B$1524,$B192,$C$255:$C$1524,$C192,$D$255:$D$1524,$D192)</f>
        <v>0</v>
      </c>
      <c r="CM192" s="204">
        <f t="shared" si="1589"/>
        <v>0</v>
      </c>
      <c r="CN192" s="198" t="str">
        <f t="shared" ref="CN192:CN219" si="1590">IFERROR(ROUND(CM192/CL192,$H$1),"-")</f>
        <v>-</v>
      </c>
      <c r="CO192" s="204" t="str">
        <f t="shared" ref="CO192:CO219" si="1591">IFERROR(ROUND(EX192/CL192,$H$1),"-")</f>
        <v>-</v>
      </c>
      <c r="CP192" s="204">
        <f t="shared" ref="CP192:CQ221" si="1592">SUMIFS(CP$255:CP$1524,$B$255:$B$1524,$B192,$C$255:$C$1524,$C192,$D$255:$D$1524,$D192)</f>
        <v>0</v>
      </c>
      <c r="CQ192" s="204">
        <f t="shared" si="1592"/>
        <v>0</v>
      </c>
      <c r="CR192" s="198" t="str">
        <f t="shared" ref="CR192:CR219" si="1593">IFERROR(ROUND(CQ192/CP192,$H$1),"-")</f>
        <v>-</v>
      </c>
      <c r="CS192" s="204" t="str">
        <f t="shared" ref="CS192:CS219" si="1594">IFERROR(ROUND(EY192/CP192,$H$1),"-")</f>
        <v>-</v>
      </c>
      <c r="CT192" s="204">
        <f t="shared" ref="CT192:CU221" si="1595">SUMIFS(CT$255:CT$1524,$B$255:$B$1524,$B192,$C$255:$C$1524,$C192,$D$255:$D$1524,$D192)</f>
        <v>0</v>
      </c>
      <c r="CU192" s="204">
        <f t="shared" si="1595"/>
        <v>0</v>
      </c>
      <c r="CV192" s="198" t="str">
        <f t="shared" ref="CV192:CV219" si="1596">IFERROR(ROUND(CU192/CT192,$H$1),"-")</f>
        <v>-</v>
      </c>
      <c r="CW192" s="204" t="str">
        <f t="shared" ref="CW192:CW219" si="1597">IFERROR(ROUND(EZ192/CT192,$H$1),"-")</f>
        <v>-</v>
      </c>
      <c r="CX192" s="204">
        <f t="shared" ref="CX192:CY221" si="1598">SUMIFS(CX$255:CX$1524,$B$255:$B$1524,$B192,$C$255:$C$1524,$C192,$D$255:$D$1524,$D192)</f>
        <v>0</v>
      </c>
      <c r="CY192" s="204">
        <f t="shared" si="1598"/>
        <v>0</v>
      </c>
      <c r="CZ192" s="198" t="str">
        <f t="shared" ref="CZ192:CZ219" si="1599">IFERROR(ROUND(CY192/CX192,$H$1),"-")</f>
        <v>-</v>
      </c>
      <c r="DA192" s="198" t="str">
        <f t="shared" ref="DA192:DA219" si="1600">IFERROR(ROUND(FB192/CX192,$H$1),"-")</f>
        <v>-</v>
      </c>
      <c r="DB192" s="204">
        <f t="shared" ref="DB192:DC221" si="1601">SUMIFS(DB$255:DB$1524,$B$255:$B$1524,$B192,$C$255:$C$1524,$C192,$D$255:$D$1524,$D192)</f>
        <v>0</v>
      </c>
      <c r="DC192" s="204">
        <f t="shared" si="1601"/>
        <v>0</v>
      </c>
      <c r="DD192" s="198" t="str">
        <f t="shared" ref="DD192:DD219" si="1602">IFERROR(ROUND(DC192/DB192,$H$1),"-")</f>
        <v>-</v>
      </c>
      <c r="DE192" s="198" t="str">
        <f t="shared" ref="DE192:DE219" si="1603">IFERROR(ROUND(FC192/DB192,$H$1),"-")</f>
        <v>-</v>
      </c>
      <c r="DF192" s="204">
        <f t="shared" ref="DF192:DG221" si="1604">SUMIFS(DF$255:DF$1524,$B$255:$B$1524,$B192,$C$255:$C$1524,$C192,$D$255:$D$1524,$D192)</f>
        <v>0</v>
      </c>
      <c r="DG192" s="204">
        <f t="shared" si="1604"/>
        <v>0</v>
      </c>
      <c r="DH192" s="198" t="str">
        <f t="shared" ref="DH192:DH219" si="1605">IFERROR(ROUND(DG192/DF192,$H$1),"-")</f>
        <v>-</v>
      </c>
      <c r="DI192" s="198" t="str">
        <f t="shared" ref="DI192:DI219" si="1606">IFERROR(ROUND(FA192/DF192,$H$1),"-")</f>
        <v>-</v>
      </c>
      <c r="DJ192" s="204">
        <f t="shared" ref="DJ192:DP201" si="1607">SUMIFS(DJ$255:DJ$1524,$B$255:$B$1524,$B192,$C$255:$C$1524,$C192,$D$255:$D$1524,$D192)</f>
        <v>0</v>
      </c>
      <c r="DK192" s="204">
        <f t="shared" si="1607"/>
        <v>0</v>
      </c>
      <c r="DL192" s="204">
        <f t="shared" si="1607"/>
        <v>0</v>
      </c>
      <c r="DM192" s="204">
        <f t="shared" si="1607"/>
        <v>0</v>
      </c>
      <c r="DN192" s="204">
        <f t="shared" si="1607"/>
        <v>0</v>
      </c>
      <c r="DO192" s="204">
        <f t="shared" si="1607"/>
        <v>0</v>
      </c>
      <c r="DP192" s="204">
        <f t="shared" si="1607"/>
        <v>0</v>
      </c>
      <c r="DQ192" s="198" t="str">
        <f t="shared" ref="DQ192:DQ217" si="1608">IFERROR(ROUND(DP192/DL192,$H$1),"-")</f>
        <v>-</v>
      </c>
      <c r="DR192" s="198" t="str">
        <f t="shared" ref="DR192:DR217" si="1609">IFERROR(ROUND(FD192/DL192,$H$1),"-")</f>
        <v>-</v>
      </c>
      <c r="DS192" s="204">
        <f t="shared" ref="DS192:DS217" si="1610">SUMIFS(DS$255:DS$1524,$B$255:$B$1524,$B192,$C$255:$C$1524,$C192,$D$255:$D$1524,$D192)</f>
        <v>0</v>
      </c>
      <c r="DT192" s="198" t="str">
        <f t="shared" ref="DT192:DT217" si="1611">IFERROR(ROUND(DS192/DM192,$H$1),"-")</f>
        <v>-</v>
      </c>
      <c r="DU192" s="198" t="str">
        <f t="shared" ref="DU192:DU217" si="1612">IFERROR(ROUND(FE192/DM192,$H$1),"-")</f>
        <v>-</v>
      </c>
      <c r="DV192" s="204">
        <f t="shared" ref="DV192:DV217" si="1613">SUMIFS(DV$255:DV$1524,$B$255:$B$1524,$B192,$C$255:$C$1524,$C192,$D$255:$D$1524,$D192)</f>
        <v>0</v>
      </c>
      <c r="DW192" s="198" t="str">
        <f t="shared" ref="DW192:DW217" si="1614">IFERROR(ROUND(DV192/DN192,$H$1),"-")</f>
        <v>-</v>
      </c>
      <c r="DX192" s="198" t="str">
        <f t="shared" ref="DX192:DX217" si="1615">IFERROR(ROUND(FF192/DN192,$H$1),"-")</f>
        <v>-</v>
      </c>
      <c r="DY192" s="204">
        <f t="shared" ref="DY192:DY217" si="1616">SUMIFS(DY$255:DY$1524,$B$255:$B$1524,$B192,$C$255:$C$1524,$C192,$D$255:$D$1524,$D192)</f>
        <v>0</v>
      </c>
      <c r="DZ192" s="198" t="str">
        <f t="shared" ref="DZ192:DZ217" si="1617">IFERROR(ROUND(DY192/DO192,$H$1),"-")</f>
        <v>-</v>
      </c>
      <c r="EA192" s="198" t="str">
        <f t="shared" ref="EA192:EA217" si="1618">IFERROR(ROUND(FG192/DO192,$H$1),"-")</f>
        <v>-</v>
      </c>
      <c r="EB192" s="202"/>
      <c r="EC192" s="204">
        <f t="shared" ref="EC192:EC218" si="1619">MONTH(1&amp;C192)</f>
        <v>8</v>
      </c>
      <c r="ED192" s="199">
        <f>LEFT($B192,4)+IF(EC192&lt;4,1,0)</f>
        <v>2017</v>
      </c>
      <c r="EE192" s="200">
        <f>DATE($ED192,$EC192,1)</f>
        <v>42948</v>
      </c>
      <c r="EF192" s="196">
        <f>DAY(DATE($ED192,$EC192+1,1)-1)</f>
        <v>31</v>
      </c>
      <c r="EG192" s="195"/>
      <c r="EH192" s="204">
        <f t="shared" ref="EH192:EQ201" si="1620">SUMIFS(EH$255:EH$1524,$B$255:$B$1524,$B192,$C$255:$C$1524,$C192,$D$255:$D$1524,$D192)</f>
        <v>0</v>
      </c>
      <c r="EI192" s="204">
        <f t="shared" si="1620"/>
        <v>0</v>
      </c>
      <c r="EJ192" s="204">
        <f t="shared" si="1620"/>
        <v>0</v>
      </c>
      <c r="EK192" s="204">
        <f t="shared" si="1620"/>
        <v>0</v>
      </c>
      <c r="EL192" s="204">
        <f t="shared" si="1620"/>
        <v>0</v>
      </c>
      <c r="EM192" s="204">
        <f t="shared" si="1620"/>
        <v>0</v>
      </c>
      <c r="EN192" s="204">
        <f t="shared" si="1620"/>
        <v>0</v>
      </c>
      <c r="EO192" s="204">
        <f t="shared" si="1620"/>
        <v>0</v>
      </c>
      <c r="EP192" s="204">
        <f t="shared" si="1620"/>
        <v>0</v>
      </c>
      <c r="EQ192" s="204">
        <f t="shared" si="1620"/>
        <v>0</v>
      </c>
      <c r="ER192" s="204">
        <f t="shared" ref="ER192:FA201" si="1621">SUMIFS(ER$255:ER$1524,$B$255:$B$1524,$B192,$C$255:$C$1524,$C192,$D$255:$D$1524,$D192)</f>
        <v>0</v>
      </c>
      <c r="ES192" s="204">
        <f t="shared" si="1621"/>
        <v>0</v>
      </c>
      <c r="ET192" s="204">
        <f t="shared" si="1621"/>
        <v>0</v>
      </c>
      <c r="EU192" s="204">
        <f t="shared" si="1621"/>
        <v>0</v>
      </c>
      <c r="EV192" s="204">
        <f t="shared" si="1621"/>
        <v>0</v>
      </c>
      <c r="EW192" s="204">
        <f t="shared" si="1621"/>
        <v>0</v>
      </c>
      <c r="EX192" s="204">
        <f t="shared" si="1621"/>
        <v>0</v>
      </c>
      <c r="EY192" s="204">
        <f t="shared" si="1621"/>
        <v>0</v>
      </c>
      <c r="EZ192" s="204">
        <f t="shared" si="1621"/>
        <v>0</v>
      </c>
      <c r="FA192" s="204">
        <f t="shared" si="1621"/>
        <v>0</v>
      </c>
      <c r="FB192" s="204">
        <f t="shared" ref="FB192:FG201" si="1622">SUMIFS(FB$255:FB$1524,$B$255:$B$1524,$B192,$C$255:$C$1524,$C192,$D$255:$D$1524,$D192)</f>
        <v>0</v>
      </c>
      <c r="FC192" s="204">
        <f t="shared" si="1622"/>
        <v>0</v>
      </c>
      <c r="FD192" s="204">
        <f t="shared" si="1622"/>
        <v>0</v>
      </c>
      <c r="FE192" s="204">
        <f t="shared" si="1622"/>
        <v>0</v>
      </c>
      <c r="FF192" s="204">
        <f t="shared" si="1622"/>
        <v>0</v>
      </c>
      <c r="FG192" s="204">
        <f t="shared" si="1622"/>
        <v>0</v>
      </c>
      <c r="FH192" s="191"/>
      <c r="FI192" s="344"/>
      <c r="FJ192" s="344"/>
      <c r="FK192" s="344"/>
      <c r="FL192" s="344"/>
      <c r="FM192" s="344"/>
    </row>
    <row r="193" spans="1:169" s="257" customFormat="1" x14ac:dyDescent="0.2">
      <c r="A193" s="263" t="str">
        <f t="shared" ref="A193:A197" si="1623">B193&amp;C193&amp;D193</f>
        <v>2017-18SEPTEMBERY59</v>
      </c>
      <c r="B193" s="257" t="str">
        <f t="shared" ref="B193:B204" si="1624">IF($C193="April",LEFT($B192,4)+1&amp;"-"&amp;RIGHT($B192,2)+1,$B192)</f>
        <v>2017-18</v>
      </c>
      <c r="C193" s="257" t="s">
        <v>673</v>
      </c>
      <c r="D193" s="264" t="str">
        <f>D192</f>
        <v>Y59</v>
      </c>
      <c r="E193" s="264" t="str">
        <f>E192</f>
        <v>South East</v>
      </c>
      <c r="F193" s="264" t="str">
        <f t="shared" si="267"/>
        <v>Y59</v>
      </c>
      <c r="H193" s="198">
        <f t="shared" si="1546"/>
        <v>0</v>
      </c>
      <c r="I193" s="198">
        <f t="shared" si="1546"/>
        <v>0</v>
      </c>
      <c r="J193" s="198">
        <f t="shared" si="1546"/>
        <v>0</v>
      </c>
      <c r="K193" s="198" t="str">
        <f t="shared" si="1547"/>
        <v>-</v>
      </c>
      <c r="L193" s="198" t="str">
        <f t="shared" si="1548"/>
        <v>-</v>
      </c>
      <c r="M193" s="198" t="str">
        <f t="shared" si="1549"/>
        <v>-</v>
      </c>
      <c r="N193" s="198" t="str">
        <f t="shared" si="1550"/>
        <v>-</v>
      </c>
      <c r="O193" s="198" t="str">
        <f t="shared" si="1551"/>
        <v>-</v>
      </c>
      <c r="P193" s="198" t="s">
        <v>717</v>
      </c>
      <c r="Q193" s="198">
        <f t="shared" si="1552"/>
        <v>0</v>
      </c>
      <c r="R193" s="198">
        <f t="shared" si="1552"/>
        <v>0</v>
      </c>
      <c r="S193" s="198">
        <f t="shared" si="1552"/>
        <v>0</v>
      </c>
      <c r="T193" s="198">
        <f t="shared" si="1552"/>
        <v>0</v>
      </c>
      <c r="U193" s="198">
        <f t="shared" si="1552"/>
        <v>0</v>
      </c>
      <c r="V193" s="198">
        <f t="shared" si="1552"/>
        <v>0</v>
      </c>
      <c r="W193" s="198">
        <f t="shared" si="1552"/>
        <v>0</v>
      </c>
      <c r="X193" s="198">
        <f t="shared" si="1552"/>
        <v>0</v>
      </c>
      <c r="Y193" s="198">
        <f t="shared" si="1552"/>
        <v>0</v>
      </c>
      <c r="Z193" s="198">
        <f t="shared" si="1552"/>
        <v>0</v>
      </c>
      <c r="AA193" s="198" t="str">
        <f t="shared" si="1553"/>
        <v>-</v>
      </c>
      <c r="AB193" s="198" t="str">
        <f t="shared" si="1554"/>
        <v>-</v>
      </c>
      <c r="AC193" s="198">
        <f t="shared" si="1555"/>
        <v>0</v>
      </c>
      <c r="AD193" s="198" t="str">
        <f t="shared" si="1556"/>
        <v>-</v>
      </c>
      <c r="AE193" s="198" t="str">
        <f t="shared" si="1557"/>
        <v>-</v>
      </c>
      <c r="AF193" s="198">
        <f t="shared" si="1558"/>
        <v>0</v>
      </c>
      <c r="AG193" s="198" t="str">
        <f t="shared" si="1559"/>
        <v>-</v>
      </c>
      <c r="AH193" s="198" t="str">
        <f t="shared" si="1560"/>
        <v>-</v>
      </c>
      <c r="AI193" s="198">
        <f t="shared" si="1561"/>
        <v>0</v>
      </c>
      <c r="AJ193" s="198" t="str">
        <f t="shared" si="1562"/>
        <v>-</v>
      </c>
      <c r="AK193" s="198" t="str">
        <f t="shared" si="1563"/>
        <v>-</v>
      </c>
      <c r="AL193" s="198">
        <f t="shared" si="1564"/>
        <v>0</v>
      </c>
      <c r="AM193" s="198" t="str">
        <f t="shared" si="1565"/>
        <v>-</v>
      </c>
      <c r="AN193" s="198" t="str">
        <f t="shared" si="1566"/>
        <v>-</v>
      </c>
      <c r="AO193" s="198">
        <f t="shared" si="1567"/>
        <v>0</v>
      </c>
      <c r="AP193" s="198">
        <f t="shared" si="1567"/>
        <v>0</v>
      </c>
      <c r="AQ193" s="198">
        <f t="shared" si="1567"/>
        <v>0</v>
      </c>
      <c r="AR193" s="198">
        <f t="shared" si="1567"/>
        <v>0</v>
      </c>
      <c r="AS193" s="198">
        <f t="shared" si="1567"/>
        <v>0</v>
      </c>
      <c r="AT193" s="198">
        <f t="shared" si="1567"/>
        <v>0</v>
      </c>
      <c r="AU193" s="198">
        <f t="shared" si="1567"/>
        <v>0</v>
      </c>
      <c r="AV193" s="198">
        <f t="shared" si="1567"/>
        <v>0</v>
      </c>
      <c r="AW193" s="198">
        <f t="shared" si="1567"/>
        <v>0</v>
      </c>
      <c r="AX193" s="198">
        <f t="shared" si="1567"/>
        <v>0</v>
      </c>
      <c r="AY193" s="198">
        <f t="shared" si="1568"/>
        <v>0</v>
      </c>
      <c r="AZ193" s="198">
        <f t="shared" si="1568"/>
        <v>0</v>
      </c>
      <c r="BA193" s="198">
        <f t="shared" si="1568"/>
        <v>0</v>
      </c>
      <c r="BB193" s="198">
        <f t="shared" si="1568"/>
        <v>0</v>
      </c>
      <c r="BC193" s="198">
        <f t="shared" si="1568"/>
        <v>0</v>
      </c>
      <c r="BD193" s="198">
        <f t="shared" si="1568"/>
        <v>0</v>
      </c>
      <c r="BE193" s="198">
        <f t="shared" si="1568"/>
        <v>0</v>
      </c>
      <c r="BF193" s="198">
        <f t="shared" si="1568"/>
        <v>0</v>
      </c>
      <c r="BG193" s="198">
        <f t="shared" si="1568"/>
        <v>0</v>
      </c>
      <c r="BH193" s="198">
        <f t="shared" si="1568"/>
        <v>0</v>
      </c>
      <c r="BI193" s="198">
        <f t="shared" si="1568"/>
        <v>0</v>
      </c>
      <c r="BJ193" s="198">
        <f t="shared" si="1568"/>
        <v>0</v>
      </c>
      <c r="BK193" s="198">
        <f t="shared" si="1568"/>
        <v>0</v>
      </c>
      <c r="BL193" s="198" t="str">
        <f t="shared" si="1569"/>
        <v>-</v>
      </c>
      <c r="BM193" s="198" t="str">
        <f t="shared" si="1570"/>
        <v>-</v>
      </c>
      <c r="BN193" s="198">
        <f t="shared" si="1571"/>
        <v>0</v>
      </c>
      <c r="BO193" s="198">
        <f t="shared" si="1571"/>
        <v>0</v>
      </c>
      <c r="BP193" s="198" t="str">
        <f t="shared" si="1572"/>
        <v>-</v>
      </c>
      <c r="BQ193" s="198" t="str">
        <f t="shared" si="1573"/>
        <v>-</v>
      </c>
      <c r="BR193" s="198">
        <f t="shared" si="1574"/>
        <v>0</v>
      </c>
      <c r="BS193" s="198">
        <f t="shared" si="1574"/>
        <v>0</v>
      </c>
      <c r="BT193" s="198" t="str">
        <f t="shared" si="1575"/>
        <v>-</v>
      </c>
      <c r="BU193" s="198" t="str">
        <f t="shared" si="1576"/>
        <v>-</v>
      </c>
      <c r="BV193" s="198">
        <f t="shared" si="1577"/>
        <v>0</v>
      </c>
      <c r="BW193" s="198">
        <f t="shared" si="1577"/>
        <v>0</v>
      </c>
      <c r="BX193" s="198" t="str">
        <f t="shared" si="1578"/>
        <v>-</v>
      </c>
      <c r="BY193" s="198" t="str">
        <f t="shared" si="1579"/>
        <v>-</v>
      </c>
      <c r="BZ193" s="198">
        <f t="shared" si="1580"/>
        <v>0</v>
      </c>
      <c r="CA193" s="198">
        <f t="shared" si="1580"/>
        <v>0</v>
      </c>
      <c r="CB193" s="198" t="str">
        <f t="shared" si="1581"/>
        <v>-</v>
      </c>
      <c r="CC193" s="198" t="str">
        <f t="shared" si="1582"/>
        <v>-</v>
      </c>
      <c r="CD193" s="198">
        <f t="shared" si="1583"/>
        <v>0</v>
      </c>
      <c r="CE193" s="198">
        <f t="shared" si="1583"/>
        <v>0</v>
      </c>
      <c r="CF193" s="198" t="str">
        <f t="shared" si="1584"/>
        <v>-</v>
      </c>
      <c r="CG193" s="198" t="str">
        <f t="shared" si="1585"/>
        <v>-</v>
      </c>
      <c r="CH193" s="198">
        <f t="shared" si="1586"/>
        <v>0</v>
      </c>
      <c r="CI193" s="198">
        <f t="shared" si="1586"/>
        <v>0</v>
      </c>
      <c r="CJ193" s="198" t="str">
        <f t="shared" si="1587"/>
        <v>-</v>
      </c>
      <c r="CK193" s="198" t="str">
        <f t="shared" si="1588"/>
        <v>-</v>
      </c>
      <c r="CL193" s="198">
        <f t="shared" si="1589"/>
        <v>0</v>
      </c>
      <c r="CM193" s="198">
        <f t="shared" si="1589"/>
        <v>0</v>
      </c>
      <c r="CN193" s="198" t="str">
        <f t="shared" si="1590"/>
        <v>-</v>
      </c>
      <c r="CO193" s="198" t="str">
        <f t="shared" si="1591"/>
        <v>-</v>
      </c>
      <c r="CP193" s="198">
        <f t="shared" si="1592"/>
        <v>0</v>
      </c>
      <c r="CQ193" s="198">
        <f t="shared" si="1592"/>
        <v>0</v>
      </c>
      <c r="CR193" s="198" t="str">
        <f t="shared" si="1593"/>
        <v>-</v>
      </c>
      <c r="CS193" s="198" t="str">
        <f t="shared" si="1594"/>
        <v>-</v>
      </c>
      <c r="CT193" s="198">
        <f t="shared" si="1595"/>
        <v>0</v>
      </c>
      <c r="CU193" s="198">
        <f t="shared" si="1595"/>
        <v>0</v>
      </c>
      <c r="CV193" s="198" t="str">
        <f t="shared" si="1596"/>
        <v>-</v>
      </c>
      <c r="CW193" s="198" t="str">
        <f t="shared" si="1597"/>
        <v>-</v>
      </c>
      <c r="CX193" s="198">
        <f t="shared" si="1598"/>
        <v>0</v>
      </c>
      <c r="CY193" s="198">
        <f t="shared" si="1598"/>
        <v>0</v>
      </c>
      <c r="CZ193" s="198" t="str">
        <f t="shared" si="1599"/>
        <v>-</v>
      </c>
      <c r="DA193" s="198" t="str">
        <f t="shared" si="1600"/>
        <v>-</v>
      </c>
      <c r="DB193" s="198">
        <f t="shared" si="1601"/>
        <v>0</v>
      </c>
      <c r="DC193" s="198">
        <f t="shared" si="1601"/>
        <v>0</v>
      </c>
      <c r="DD193" s="198" t="str">
        <f t="shared" si="1602"/>
        <v>-</v>
      </c>
      <c r="DE193" s="198" t="str">
        <f t="shared" si="1603"/>
        <v>-</v>
      </c>
      <c r="DF193" s="198">
        <f t="shared" si="1604"/>
        <v>0</v>
      </c>
      <c r="DG193" s="198">
        <f t="shared" si="1604"/>
        <v>0</v>
      </c>
      <c r="DH193" s="198" t="str">
        <f t="shared" si="1605"/>
        <v>-</v>
      </c>
      <c r="DI193" s="198" t="str">
        <f t="shared" si="1606"/>
        <v>-</v>
      </c>
      <c r="DJ193" s="198">
        <f t="shared" si="1607"/>
        <v>0</v>
      </c>
      <c r="DK193" s="198">
        <f t="shared" si="1607"/>
        <v>0</v>
      </c>
      <c r="DL193" s="198">
        <f t="shared" si="1607"/>
        <v>0</v>
      </c>
      <c r="DM193" s="198">
        <f t="shared" si="1607"/>
        <v>0</v>
      </c>
      <c r="DN193" s="198">
        <f t="shared" si="1607"/>
        <v>0</v>
      </c>
      <c r="DO193" s="198">
        <f t="shared" si="1607"/>
        <v>0</v>
      </c>
      <c r="DP193" s="198">
        <f t="shared" si="1607"/>
        <v>0</v>
      </c>
      <c r="DQ193" s="198" t="str">
        <f t="shared" si="1608"/>
        <v>-</v>
      </c>
      <c r="DR193" s="198" t="str">
        <f t="shared" si="1609"/>
        <v>-</v>
      </c>
      <c r="DS193" s="198">
        <f t="shared" si="1610"/>
        <v>0</v>
      </c>
      <c r="DT193" s="198" t="str">
        <f t="shared" si="1611"/>
        <v>-</v>
      </c>
      <c r="DU193" s="198" t="str">
        <f t="shared" si="1612"/>
        <v>-</v>
      </c>
      <c r="DV193" s="198">
        <f t="shared" si="1613"/>
        <v>0</v>
      </c>
      <c r="DW193" s="198" t="str">
        <f t="shared" si="1614"/>
        <v>-</v>
      </c>
      <c r="DX193" s="198" t="str">
        <f t="shared" si="1615"/>
        <v>-</v>
      </c>
      <c r="DY193" s="198">
        <f t="shared" si="1616"/>
        <v>0</v>
      </c>
      <c r="DZ193" s="198" t="str">
        <f t="shared" si="1617"/>
        <v>-</v>
      </c>
      <c r="EA193" s="198" t="str">
        <f t="shared" si="1618"/>
        <v>-</v>
      </c>
      <c r="EB193" s="202"/>
      <c r="EC193" s="198">
        <f t="shared" si="1619"/>
        <v>9</v>
      </c>
      <c r="ED193" s="199">
        <f t="shared" ref="ED193:ED202" si="1625">LEFT($B193,4)+IF(EC193&lt;4,1,0)</f>
        <v>2017</v>
      </c>
      <c r="EE193" s="200">
        <f t="shared" ref="EE193:EE202" si="1626">DATE(LEFT($B193,4)+IF(EC193&lt;4,1,0),EC193,1)</f>
        <v>42979</v>
      </c>
      <c r="EF193" s="196">
        <f t="shared" ref="EF193:EF218" si="1627">DAY(DATE(LEFT($B193,4)+IF(EC193&lt;4,1,0),$EC193+1,1)-1)</f>
        <v>30</v>
      </c>
      <c r="EG193" s="195"/>
      <c r="EH193" s="198">
        <f t="shared" si="1620"/>
        <v>0</v>
      </c>
      <c r="EI193" s="198">
        <f t="shared" si="1620"/>
        <v>0</v>
      </c>
      <c r="EJ193" s="198">
        <f t="shared" si="1620"/>
        <v>0</v>
      </c>
      <c r="EK193" s="198">
        <f t="shared" si="1620"/>
        <v>0</v>
      </c>
      <c r="EL193" s="198">
        <f t="shared" si="1620"/>
        <v>0</v>
      </c>
      <c r="EM193" s="198">
        <f t="shared" si="1620"/>
        <v>0</v>
      </c>
      <c r="EN193" s="198">
        <f t="shared" si="1620"/>
        <v>0</v>
      </c>
      <c r="EO193" s="198">
        <f t="shared" si="1620"/>
        <v>0</v>
      </c>
      <c r="EP193" s="198">
        <f t="shared" si="1620"/>
        <v>0</v>
      </c>
      <c r="EQ193" s="198">
        <f t="shared" si="1620"/>
        <v>0</v>
      </c>
      <c r="ER193" s="198">
        <f t="shared" si="1621"/>
        <v>0</v>
      </c>
      <c r="ES193" s="198">
        <f t="shared" si="1621"/>
        <v>0</v>
      </c>
      <c r="ET193" s="198">
        <f t="shared" si="1621"/>
        <v>0</v>
      </c>
      <c r="EU193" s="198">
        <f t="shared" si="1621"/>
        <v>0</v>
      </c>
      <c r="EV193" s="198">
        <f t="shared" si="1621"/>
        <v>0</v>
      </c>
      <c r="EW193" s="198">
        <f t="shared" si="1621"/>
        <v>0</v>
      </c>
      <c r="EX193" s="198">
        <f t="shared" si="1621"/>
        <v>0</v>
      </c>
      <c r="EY193" s="198">
        <f t="shared" si="1621"/>
        <v>0</v>
      </c>
      <c r="EZ193" s="198">
        <f t="shared" si="1621"/>
        <v>0</v>
      </c>
      <c r="FA193" s="198">
        <f t="shared" si="1621"/>
        <v>0</v>
      </c>
      <c r="FB193" s="198">
        <f t="shared" si="1622"/>
        <v>0</v>
      </c>
      <c r="FC193" s="198">
        <f t="shared" si="1622"/>
        <v>0</v>
      </c>
      <c r="FD193" s="198">
        <f t="shared" si="1622"/>
        <v>0</v>
      </c>
      <c r="FE193" s="198">
        <f t="shared" si="1622"/>
        <v>0</v>
      </c>
      <c r="FF193" s="198">
        <f t="shared" si="1622"/>
        <v>0</v>
      </c>
      <c r="FG193" s="198">
        <f t="shared" si="1622"/>
        <v>0</v>
      </c>
      <c r="FH193" s="191"/>
      <c r="FI193" s="344"/>
      <c r="FJ193" s="344"/>
      <c r="FK193" s="344"/>
      <c r="FL193" s="344"/>
      <c r="FM193" s="344"/>
    </row>
    <row r="194" spans="1:169" s="257" customFormat="1" x14ac:dyDescent="0.2">
      <c r="A194" s="263" t="str">
        <f t="shared" si="1623"/>
        <v>2017-18OCTOBERY59</v>
      </c>
      <c r="B194" s="257" t="str">
        <f t="shared" si="1624"/>
        <v>2017-18</v>
      </c>
      <c r="C194" s="257" t="s">
        <v>716</v>
      </c>
      <c r="D194" s="264" t="str">
        <f t="shared" ref="D194:E221" si="1628">D193</f>
        <v>Y59</v>
      </c>
      <c r="E194" s="264" t="str">
        <f t="shared" si="1628"/>
        <v>South East</v>
      </c>
      <c r="F194" s="264" t="str">
        <f t="shared" si="267"/>
        <v>Y59</v>
      </c>
      <c r="H194" s="198">
        <f t="shared" si="1546"/>
        <v>0</v>
      </c>
      <c r="I194" s="198">
        <f t="shared" si="1546"/>
        <v>0</v>
      </c>
      <c r="J194" s="198">
        <f t="shared" si="1546"/>
        <v>0</v>
      </c>
      <c r="K194" s="198" t="str">
        <f t="shared" si="1547"/>
        <v>-</v>
      </c>
      <c r="L194" s="198" t="str">
        <f t="shared" si="1548"/>
        <v>-</v>
      </c>
      <c r="M194" s="198" t="str">
        <f t="shared" si="1549"/>
        <v>-</v>
      </c>
      <c r="N194" s="198" t="str">
        <f t="shared" si="1550"/>
        <v>-</v>
      </c>
      <c r="O194" s="198" t="str">
        <f t="shared" si="1551"/>
        <v>-</v>
      </c>
      <c r="P194" s="198" t="s">
        <v>717</v>
      </c>
      <c r="Q194" s="198">
        <f t="shared" si="1552"/>
        <v>0</v>
      </c>
      <c r="R194" s="198">
        <f t="shared" si="1552"/>
        <v>0</v>
      </c>
      <c r="S194" s="198">
        <f t="shared" si="1552"/>
        <v>0</v>
      </c>
      <c r="T194" s="198">
        <f t="shared" si="1552"/>
        <v>0</v>
      </c>
      <c r="U194" s="198">
        <f t="shared" si="1552"/>
        <v>0</v>
      </c>
      <c r="V194" s="198">
        <f t="shared" si="1552"/>
        <v>0</v>
      </c>
      <c r="W194" s="198">
        <f t="shared" si="1552"/>
        <v>0</v>
      </c>
      <c r="X194" s="198">
        <f t="shared" si="1552"/>
        <v>0</v>
      </c>
      <c r="Y194" s="198">
        <f t="shared" si="1552"/>
        <v>0</v>
      </c>
      <c r="Z194" s="198">
        <f t="shared" si="1552"/>
        <v>0</v>
      </c>
      <c r="AA194" s="198" t="str">
        <f t="shared" si="1553"/>
        <v>-</v>
      </c>
      <c r="AB194" s="198" t="str">
        <f t="shared" si="1554"/>
        <v>-</v>
      </c>
      <c r="AC194" s="198">
        <f t="shared" si="1555"/>
        <v>0</v>
      </c>
      <c r="AD194" s="198" t="str">
        <f t="shared" si="1556"/>
        <v>-</v>
      </c>
      <c r="AE194" s="198" t="str">
        <f t="shared" si="1557"/>
        <v>-</v>
      </c>
      <c r="AF194" s="198">
        <f t="shared" si="1558"/>
        <v>0</v>
      </c>
      <c r="AG194" s="198" t="str">
        <f t="shared" si="1559"/>
        <v>-</v>
      </c>
      <c r="AH194" s="198" t="str">
        <f t="shared" si="1560"/>
        <v>-</v>
      </c>
      <c r="AI194" s="198">
        <f t="shared" si="1561"/>
        <v>0</v>
      </c>
      <c r="AJ194" s="198" t="str">
        <f t="shared" si="1562"/>
        <v>-</v>
      </c>
      <c r="AK194" s="198" t="str">
        <f t="shared" si="1563"/>
        <v>-</v>
      </c>
      <c r="AL194" s="198">
        <f t="shared" si="1564"/>
        <v>0</v>
      </c>
      <c r="AM194" s="198" t="str">
        <f t="shared" si="1565"/>
        <v>-</v>
      </c>
      <c r="AN194" s="198" t="str">
        <f t="shared" si="1566"/>
        <v>-</v>
      </c>
      <c r="AO194" s="198">
        <f t="shared" si="1567"/>
        <v>0</v>
      </c>
      <c r="AP194" s="198">
        <f t="shared" si="1567"/>
        <v>0</v>
      </c>
      <c r="AQ194" s="198">
        <f t="shared" si="1567"/>
        <v>0</v>
      </c>
      <c r="AR194" s="198">
        <f t="shared" si="1567"/>
        <v>0</v>
      </c>
      <c r="AS194" s="198">
        <f t="shared" si="1567"/>
        <v>0</v>
      </c>
      <c r="AT194" s="198">
        <f t="shared" si="1567"/>
        <v>0</v>
      </c>
      <c r="AU194" s="198">
        <f t="shared" si="1567"/>
        <v>0</v>
      </c>
      <c r="AV194" s="198">
        <f t="shared" si="1567"/>
        <v>0</v>
      </c>
      <c r="AW194" s="198">
        <f t="shared" si="1567"/>
        <v>0</v>
      </c>
      <c r="AX194" s="198">
        <f t="shared" si="1567"/>
        <v>0</v>
      </c>
      <c r="AY194" s="198">
        <f t="shared" si="1568"/>
        <v>0</v>
      </c>
      <c r="AZ194" s="198">
        <f t="shared" si="1568"/>
        <v>0</v>
      </c>
      <c r="BA194" s="198">
        <f t="shared" si="1568"/>
        <v>0</v>
      </c>
      <c r="BB194" s="198">
        <f t="shared" si="1568"/>
        <v>0</v>
      </c>
      <c r="BC194" s="198">
        <f t="shared" si="1568"/>
        <v>0</v>
      </c>
      <c r="BD194" s="198">
        <f t="shared" si="1568"/>
        <v>0</v>
      </c>
      <c r="BE194" s="198">
        <f t="shared" si="1568"/>
        <v>0</v>
      </c>
      <c r="BF194" s="198">
        <f t="shared" si="1568"/>
        <v>0</v>
      </c>
      <c r="BG194" s="198">
        <f t="shared" si="1568"/>
        <v>0</v>
      </c>
      <c r="BH194" s="198">
        <f t="shared" si="1568"/>
        <v>0</v>
      </c>
      <c r="BI194" s="198">
        <f t="shared" si="1568"/>
        <v>0</v>
      </c>
      <c r="BJ194" s="198">
        <f t="shared" si="1568"/>
        <v>0</v>
      </c>
      <c r="BK194" s="198">
        <f t="shared" si="1568"/>
        <v>0</v>
      </c>
      <c r="BL194" s="198" t="str">
        <f t="shared" si="1569"/>
        <v>-</v>
      </c>
      <c r="BM194" s="198" t="str">
        <f t="shared" si="1570"/>
        <v>-</v>
      </c>
      <c r="BN194" s="198">
        <f t="shared" si="1571"/>
        <v>0</v>
      </c>
      <c r="BO194" s="198">
        <f t="shared" si="1571"/>
        <v>0</v>
      </c>
      <c r="BP194" s="198" t="str">
        <f t="shared" si="1572"/>
        <v>-</v>
      </c>
      <c r="BQ194" s="198" t="str">
        <f t="shared" si="1573"/>
        <v>-</v>
      </c>
      <c r="BR194" s="198">
        <f t="shared" si="1574"/>
        <v>0</v>
      </c>
      <c r="BS194" s="198">
        <f t="shared" si="1574"/>
        <v>0</v>
      </c>
      <c r="BT194" s="198" t="str">
        <f t="shared" si="1575"/>
        <v>-</v>
      </c>
      <c r="BU194" s="198" t="str">
        <f t="shared" si="1576"/>
        <v>-</v>
      </c>
      <c r="BV194" s="198">
        <f t="shared" si="1577"/>
        <v>0</v>
      </c>
      <c r="BW194" s="198">
        <f t="shared" si="1577"/>
        <v>0</v>
      </c>
      <c r="BX194" s="198" t="str">
        <f t="shared" si="1578"/>
        <v>-</v>
      </c>
      <c r="BY194" s="198" t="str">
        <f t="shared" si="1579"/>
        <v>-</v>
      </c>
      <c r="BZ194" s="198">
        <f t="shared" si="1580"/>
        <v>0</v>
      </c>
      <c r="CA194" s="198">
        <f t="shared" si="1580"/>
        <v>0</v>
      </c>
      <c r="CB194" s="198" t="str">
        <f t="shared" si="1581"/>
        <v>-</v>
      </c>
      <c r="CC194" s="198" t="str">
        <f t="shared" si="1582"/>
        <v>-</v>
      </c>
      <c r="CD194" s="198">
        <f t="shared" si="1583"/>
        <v>0</v>
      </c>
      <c r="CE194" s="198">
        <f t="shared" si="1583"/>
        <v>0</v>
      </c>
      <c r="CF194" s="198" t="str">
        <f t="shared" si="1584"/>
        <v>-</v>
      </c>
      <c r="CG194" s="198" t="str">
        <f t="shared" si="1585"/>
        <v>-</v>
      </c>
      <c r="CH194" s="198">
        <f t="shared" si="1586"/>
        <v>0</v>
      </c>
      <c r="CI194" s="198">
        <f t="shared" si="1586"/>
        <v>0</v>
      </c>
      <c r="CJ194" s="198" t="str">
        <f t="shared" si="1587"/>
        <v>-</v>
      </c>
      <c r="CK194" s="198" t="str">
        <f t="shared" si="1588"/>
        <v>-</v>
      </c>
      <c r="CL194" s="198">
        <f t="shared" si="1589"/>
        <v>0</v>
      </c>
      <c r="CM194" s="198">
        <f t="shared" si="1589"/>
        <v>0</v>
      </c>
      <c r="CN194" s="198" t="str">
        <f t="shared" si="1590"/>
        <v>-</v>
      </c>
      <c r="CO194" s="198" t="str">
        <f t="shared" si="1591"/>
        <v>-</v>
      </c>
      <c r="CP194" s="198">
        <f t="shared" si="1592"/>
        <v>0</v>
      </c>
      <c r="CQ194" s="198">
        <f t="shared" si="1592"/>
        <v>0</v>
      </c>
      <c r="CR194" s="198" t="str">
        <f t="shared" si="1593"/>
        <v>-</v>
      </c>
      <c r="CS194" s="198" t="str">
        <f t="shared" si="1594"/>
        <v>-</v>
      </c>
      <c r="CT194" s="198">
        <f t="shared" si="1595"/>
        <v>0</v>
      </c>
      <c r="CU194" s="198">
        <f t="shared" si="1595"/>
        <v>0</v>
      </c>
      <c r="CV194" s="198" t="str">
        <f t="shared" si="1596"/>
        <v>-</v>
      </c>
      <c r="CW194" s="198" t="str">
        <f t="shared" si="1597"/>
        <v>-</v>
      </c>
      <c r="CX194" s="198">
        <f t="shared" si="1598"/>
        <v>0</v>
      </c>
      <c r="CY194" s="198">
        <f t="shared" si="1598"/>
        <v>0</v>
      </c>
      <c r="CZ194" s="198" t="str">
        <f t="shared" si="1599"/>
        <v>-</v>
      </c>
      <c r="DA194" s="198" t="str">
        <f t="shared" si="1600"/>
        <v>-</v>
      </c>
      <c r="DB194" s="198">
        <f t="shared" si="1601"/>
        <v>0</v>
      </c>
      <c r="DC194" s="198">
        <f t="shared" si="1601"/>
        <v>0</v>
      </c>
      <c r="DD194" s="198" t="str">
        <f t="shared" si="1602"/>
        <v>-</v>
      </c>
      <c r="DE194" s="198" t="str">
        <f t="shared" si="1603"/>
        <v>-</v>
      </c>
      <c r="DF194" s="198">
        <f t="shared" si="1604"/>
        <v>0</v>
      </c>
      <c r="DG194" s="198">
        <f t="shared" si="1604"/>
        <v>0</v>
      </c>
      <c r="DH194" s="198" t="str">
        <f t="shared" si="1605"/>
        <v>-</v>
      </c>
      <c r="DI194" s="198" t="str">
        <f t="shared" si="1606"/>
        <v>-</v>
      </c>
      <c r="DJ194" s="198">
        <f t="shared" si="1607"/>
        <v>0</v>
      </c>
      <c r="DK194" s="198">
        <f t="shared" si="1607"/>
        <v>0</v>
      </c>
      <c r="DL194" s="198">
        <f t="shared" si="1607"/>
        <v>0</v>
      </c>
      <c r="DM194" s="198">
        <f t="shared" si="1607"/>
        <v>0</v>
      </c>
      <c r="DN194" s="198">
        <f t="shared" si="1607"/>
        <v>0</v>
      </c>
      <c r="DO194" s="198">
        <f t="shared" si="1607"/>
        <v>0</v>
      </c>
      <c r="DP194" s="198">
        <f t="shared" si="1607"/>
        <v>0</v>
      </c>
      <c r="DQ194" s="198" t="str">
        <f t="shared" si="1608"/>
        <v>-</v>
      </c>
      <c r="DR194" s="198" t="str">
        <f t="shared" si="1609"/>
        <v>-</v>
      </c>
      <c r="DS194" s="198">
        <f t="shared" si="1610"/>
        <v>0</v>
      </c>
      <c r="DT194" s="198" t="str">
        <f t="shared" si="1611"/>
        <v>-</v>
      </c>
      <c r="DU194" s="198" t="str">
        <f t="shared" si="1612"/>
        <v>-</v>
      </c>
      <c r="DV194" s="198">
        <f t="shared" si="1613"/>
        <v>0</v>
      </c>
      <c r="DW194" s="198" t="str">
        <f t="shared" si="1614"/>
        <v>-</v>
      </c>
      <c r="DX194" s="198" t="str">
        <f t="shared" si="1615"/>
        <v>-</v>
      </c>
      <c r="DY194" s="198">
        <f t="shared" si="1616"/>
        <v>0</v>
      </c>
      <c r="DZ194" s="198" t="str">
        <f t="shared" si="1617"/>
        <v>-</v>
      </c>
      <c r="EA194" s="198" t="str">
        <f t="shared" si="1618"/>
        <v>-</v>
      </c>
      <c r="EB194" s="202"/>
      <c r="EC194" s="198">
        <f t="shared" si="1619"/>
        <v>10</v>
      </c>
      <c r="ED194" s="199">
        <f t="shared" si="1625"/>
        <v>2017</v>
      </c>
      <c r="EE194" s="200">
        <f t="shared" si="1626"/>
        <v>43009</v>
      </c>
      <c r="EF194" s="196">
        <f t="shared" si="1627"/>
        <v>31</v>
      </c>
      <c r="EG194" s="195"/>
      <c r="EH194" s="198">
        <f t="shared" si="1620"/>
        <v>0</v>
      </c>
      <c r="EI194" s="198">
        <f t="shared" si="1620"/>
        <v>0</v>
      </c>
      <c r="EJ194" s="198">
        <f t="shared" si="1620"/>
        <v>0</v>
      </c>
      <c r="EK194" s="198">
        <f t="shared" si="1620"/>
        <v>0</v>
      </c>
      <c r="EL194" s="198">
        <f t="shared" si="1620"/>
        <v>0</v>
      </c>
      <c r="EM194" s="198">
        <f t="shared" si="1620"/>
        <v>0</v>
      </c>
      <c r="EN194" s="198">
        <f t="shared" si="1620"/>
        <v>0</v>
      </c>
      <c r="EO194" s="198">
        <f t="shared" si="1620"/>
        <v>0</v>
      </c>
      <c r="EP194" s="198">
        <f t="shared" si="1620"/>
        <v>0</v>
      </c>
      <c r="EQ194" s="198">
        <f t="shared" si="1620"/>
        <v>0</v>
      </c>
      <c r="ER194" s="198">
        <f t="shared" si="1621"/>
        <v>0</v>
      </c>
      <c r="ES194" s="198">
        <f t="shared" si="1621"/>
        <v>0</v>
      </c>
      <c r="ET194" s="198">
        <f t="shared" si="1621"/>
        <v>0</v>
      </c>
      <c r="EU194" s="198">
        <f t="shared" si="1621"/>
        <v>0</v>
      </c>
      <c r="EV194" s="198">
        <f t="shared" si="1621"/>
        <v>0</v>
      </c>
      <c r="EW194" s="198">
        <f t="shared" si="1621"/>
        <v>0</v>
      </c>
      <c r="EX194" s="198">
        <f t="shared" si="1621"/>
        <v>0</v>
      </c>
      <c r="EY194" s="198">
        <f t="shared" si="1621"/>
        <v>0</v>
      </c>
      <c r="EZ194" s="198">
        <f t="shared" si="1621"/>
        <v>0</v>
      </c>
      <c r="FA194" s="198">
        <f t="shared" si="1621"/>
        <v>0</v>
      </c>
      <c r="FB194" s="198">
        <f t="shared" si="1622"/>
        <v>0</v>
      </c>
      <c r="FC194" s="198">
        <f t="shared" si="1622"/>
        <v>0</v>
      </c>
      <c r="FD194" s="198">
        <f t="shared" si="1622"/>
        <v>0</v>
      </c>
      <c r="FE194" s="198">
        <f t="shared" si="1622"/>
        <v>0</v>
      </c>
      <c r="FF194" s="198">
        <f t="shared" si="1622"/>
        <v>0</v>
      </c>
      <c r="FG194" s="198">
        <f t="shared" si="1622"/>
        <v>0</v>
      </c>
      <c r="FH194" s="191"/>
      <c r="FI194" s="344"/>
      <c r="FJ194" s="344"/>
      <c r="FK194" s="344"/>
      <c r="FL194" s="344"/>
      <c r="FM194" s="344"/>
    </row>
    <row r="195" spans="1:169" s="257" customFormat="1" x14ac:dyDescent="0.2">
      <c r="A195" s="263" t="str">
        <f t="shared" si="1623"/>
        <v>2017-18NOVEMBERY59</v>
      </c>
      <c r="B195" s="257" t="str">
        <f t="shared" si="1624"/>
        <v>2017-18</v>
      </c>
      <c r="C195" s="257" t="s">
        <v>722</v>
      </c>
      <c r="D195" s="264" t="str">
        <f t="shared" si="1628"/>
        <v>Y59</v>
      </c>
      <c r="E195" s="264" t="str">
        <f t="shared" si="1628"/>
        <v>South East</v>
      </c>
      <c r="F195" s="264" t="str">
        <f t="shared" si="267"/>
        <v>Y59</v>
      </c>
      <c r="H195" s="198">
        <f t="shared" si="1546"/>
        <v>56338</v>
      </c>
      <c r="I195" s="198">
        <f t="shared" si="1546"/>
        <v>39583</v>
      </c>
      <c r="J195" s="198">
        <f t="shared" si="1546"/>
        <v>319784</v>
      </c>
      <c r="K195" s="198">
        <f t="shared" si="1547"/>
        <v>8</v>
      </c>
      <c r="L195" s="198">
        <f t="shared" si="1548"/>
        <v>3</v>
      </c>
      <c r="M195" s="198">
        <f t="shared" si="1549"/>
        <v>0</v>
      </c>
      <c r="N195" s="198">
        <f t="shared" si="1550"/>
        <v>40</v>
      </c>
      <c r="O195" s="198">
        <f t="shared" si="1551"/>
        <v>97</v>
      </c>
      <c r="P195" s="198" t="s">
        <v>717</v>
      </c>
      <c r="Q195" s="198">
        <f t="shared" si="1552"/>
        <v>0</v>
      </c>
      <c r="R195" s="198">
        <f t="shared" si="1552"/>
        <v>0</v>
      </c>
      <c r="S195" s="198">
        <f t="shared" si="1552"/>
        <v>0</v>
      </c>
      <c r="T195" s="198">
        <f t="shared" si="1552"/>
        <v>46012</v>
      </c>
      <c r="U195" s="198">
        <f t="shared" si="1552"/>
        <v>3350</v>
      </c>
      <c r="V195" s="198">
        <f t="shared" si="1552"/>
        <v>2185</v>
      </c>
      <c r="W195" s="198">
        <f t="shared" si="1552"/>
        <v>18763</v>
      </c>
      <c r="X195" s="198">
        <f t="shared" si="1552"/>
        <v>15625</v>
      </c>
      <c r="Y195" s="198">
        <f t="shared" si="1552"/>
        <v>2006</v>
      </c>
      <c r="Z195" s="198">
        <f t="shared" si="1552"/>
        <v>1462526</v>
      </c>
      <c r="AA195" s="198">
        <f t="shared" si="1553"/>
        <v>437</v>
      </c>
      <c r="AB195" s="198">
        <f t="shared" si="1554"/>
        <v>781</v>
      </c>
      <c r="AC195" s="198">
        <f t="shared" si="1555"/>
        <v>1635969</v>
      </c>
      <c r="AD195" s="198">
        <f t="shared" si="1556"/>
        <v>749</v>
      </c>
      <c r="AE195" s="198">
        <f t="shared" si="1557"/>
        <v>1409</v>
      </c>
      <c r="AF195" s="198">
        <f t="shared" si="1558"/>
        <v>16519599</v>
      </c>
      <c r="AG195" s="198">
        <f t="shared" si="1559"/>
        <v>880</v>
      </c>
      <c r="AH195" s="198">
        <f t="shared" si="1560"/>
        <v>1709</v>
      </c>
      <c r="AI195" s="198">
        <f t="shared" si="1561"/>
        <v>45065438</v>
      </c>
      <c r="AJ195" s="198">
        <f t="shared" si="1562"/>
        <v>2884</v>
      </c>
      <c r="AK195" s="198">
        <f t="shared" si="1563"/>
        <v>6607</v>
      </c>
      <c r="AL195" s="198">
        <f t="shared" si="1564"/>
        <v>9695388</v>
      </c>
      <c r="AM195" s="198">
        <f t="shared" si="1565"/>
        <v>4833</v>
      </c>
      <c r="AN195" s="198">
        <f t="shared" si="1566"/>
        <v>10446</v>
      </c>
      <c r="AO195" s="198">
        <f t="shared" si="1567"/>
        <v>2777</v>
      </c>
      <c r="AP195" s="198">
        <f t="shared" si="1567"/>
        <v>10</v>
      </c>
      <c r="AQ195" s="198">
        <f t="shared" si="1567"/>
        <v>71</v>
      </c>
      <c r="AR195" s="198">
        <f t="shared" si="1567"/>
        <v>305</v>
      </c>
      <c r="AS195" s="198">
        <f t="shared" si="1567"/>
        <v>253</v>
      </c>
      <c r="AT195" s="198">
        <f t="shared" si="1567"/>
        <v>2443</v>
      </c>
      <c r="AU195" s="198">
        <f t="shared" si="1567"/>
        <v>0</v>
      </c>
      <c r="AV195" s="198">
        <f t="shared" si="1567"/>
        <v>25327</v>
      </c>
      <c r="AW195" s="198">
        <f t="shared" si="1567"/>
        <v>2976</v>
      </c>
      <c r="AX195" s="198">
        <f t="shared" si="1567"/>
        <v>14932</v>
      </c>
      <c r="AY195" s="198">
        <f t="shared" si="1568"/>
        <v>43235</v>
      </c>
      <c r="AZ195" s="198">
        <f t="shared" si="1568"/>
        <v>6551</v>
      </c>
      <c r="BA195" s="198">
        <f t="shared" si="1568"/>
        <v>5207</v>
      </c>
      <c r="BB195" s="198">
        <f t="shared" si="1568"/>
        <v>4315</v>
      </c>
      <c r="BC195" s="198">
        <f t="shared" si="1568"/>
        <v>3475</v>
      </c>
      <c r="BD195" s="198">
        <f t="shared" si="1568"/>
        <v>27683</v>
      </c>
      <c r="BE195" s="198">
        <f t="shared" si="1568"/>
        <v>23067</v>
      </c>
      <c r="BF195" s="198">
        <f t="shared" si="1568"/>
        <v>22853</v>
      </c>
      <c r="BG195" s="198">
        <f t="shared" si="1568"/>
        <v>18090</v>
      </c>
      <c r="BH195" s="198">
        <f t="shared" si="1568"/>
        <v>3149</v>
      </c>
      <c r="BI195" s="198">
        <f t="shared" si="1568"/>
        <v>2276</v>
      </c>
      <c r="BJ195" s="198">
        <f t="shared" si="1568"/>
        <v>0</v>
      </c>
      <c r="BK195" s="198">
        <f t="shared" si="1568"/>
        <v>0</v>
      </c>
      <c r="BL195" s="198" t="str">
        <f t="shared" si="1569"/>
        <v>-</v>
      </c>
      <c r="BM195" s="198" t="str">
        <f t="shared" si="1570"/>
        <v>-</v>
      </c>
      <c r="BN195" s="198">
        <f t="shared" si="1571"/>
        <v>0</v>
      </c>
      <c r="BO195" s="198">
        <f t="shared" si="1571"/>
        <v>0</v>
      </c>
      <c r="BP195" s="198" t="str">
        <f t="shared" si="1572"/>
        <v>-</v>
      </c>
      <c r="BQ195" s="198" t="str">
        <f t="shared" si="1573"/>
        <v>-</v>
      </c>
      <c r="BR195" s="198">
        <f t="shared" si="1574"/>
        <v>0</v>
      </c>
      <c r="BS195" s="198">
        <f t="shared" si="1574"/>
        <v>0</v>
      </c>
      <c r="BT195" s="198" t="str">
        <f t="shared" si="1575"/>
        <v>-</v>
      </c>
      <c r="BU195" s="198" t="str">
        <f t="shared" si="1576"/>
        <v>-</v>
      </c>
      <c r="BV195" s="198">
        <f t="shared" si="1577"/>
        <v>0</v>
      </c>
      <c r="BW195" s="198">
        <f t="shared" si="1577"/>
        <v>0</v>
      </c>
      <c r="BX195" s="198" t="str">
        <f t="shared" si="1578"/>
        <v>-</v>
      </c>
      <c r="BY195" s="198" t="str">
        <f t="shared" si="1579"/>
        <v>-</v>
      </c>
      <c r="BZ195" s="198">
        <f t="shared" si="1580"/>
        <v>0</v>
      </c>
      <c r="CA195" s="198">
        <f t="shared" si="1580"/>
        <v>0</v>
      </c>
      <c r="CB195" s="198" t="str">
        <f t="shared" si="1581"/>
        <v>-</v>
      </c>
      <c r="CC195" s="198" t="str">
        <f t="shared" si="1582"/>
        <v>-</v>
      </c>
      <c r="CD195" s="198">
        <f t="shared" si="1583"/>
        <v>0</v>
      </c>
      <c r="CE195" s="198">
        <f t="shared" si="1583"/>
        <v>0</v>
      </c>
      <c r="CF195" s="198" t="str">
        <f t="shared" si="1584"/>
        <v>-</v>
      </c>
      <c r="CG195" s="198" t="str">
        <f t="shared" si="1585"/>
        <v>-</v>
      </c>
      <c r="CH195" s="198">
        <f t="shared" si="1586"/>
        <v>0</v>
      </c>
      <c r="CI195" s="198">
        <f t="shared" si="1586"/>
        <v>0</v>
      </c>
      <c r="CJ195" s="198" t="str">
        <f t="shared" si="1587"/>
        <v>-</v>
      </c>
      <c r="CK195" s="198" t="str">
        <f t="shared" si="1588"/>
        <v>-</v>
      </c>
      <c r="CL195" s="198">
        <f t="shared" si="1589"/>
        <v>0</v>
      </c>
      <c r="CM195" s="198">
        <f t="shared" si="1589"/>
        <v>0</v>
      </c>
      <c r="CN195" s="198" t="str">
        <f t="shared" si="1590"/>
        <v>-</v>
      </c>
      <c r="CO195" s="198" t="str">
        <f t="shared" si="1591"/>
        <v>-</v>
      </c>
      <c r="CP195" s="198">
        <f t="shared" si="1592"/>
        <v>0</v>
      </c>
      <c r="CQ195" s="198">
        <f t="shared" si="1592"/>
        <v>0</v>
      </c>
      <c r="CR195" s="198" t="str">
        <f t="shared" si="1593"/>
        <v>-</v>
      </c>
      <c r="CS195" s="198" t="str">
        <f t="shared" si="1594"/>
        <v>-</v>
      </c>
      <c r="CT195" s="198">
        <f t="shared" si="1595"/>
        <v>0</v>
      </c>
      <c r="CU195" s="198">
        <f t="shared" si="1595"/>
        <v>0</v>
      </c>
      <c r="CV195" s="198" t="str">
        <f t="shared" si="1596"/>
        <v>-</v>
      </c>
      <c r="CW195" s="198" t="str">
        <f t="shared" si="1597"/>
        <v>-</v>
      </c>
      <c r="CX195" s="198">
        <f t="shared" si="1598"/>
        <v>197</v>
      </c>
      <c r="CY195" s="198">
        <f t="shared" si="1598"/>
        <v>64232</v>
      </c>
      <c r="CZ195" s="198">
        <f t="shared" si="1599"/>
        <v>326</v>
      </c>
      <c r="DA195" s="198">
        <f t="shared" si="1600"/>
        <v>560</v>
      </c>
      <c r="DB195" s="198">
        <f t="shared" si="1601"/>
        <v>2602</v>
      </c>
      <c r="DC195" s="198">
        <f t="shared" si="1601"/>
        <v>108855</v>
      </c>
      <c r="DD195" s="198">
        <f t="shared" si="1602"/>
        <v>42</v>
      </c>
      <c r="DE195" s="198">
        <f t="shared" si="1603"/>
        <v>85</v>
      </c>
      <c r="DF195" s="198">
        <f t="shared" si="1604"/>
        <v>0</v>
      </c>
      <c r="DG195" s="198">
        <f t="shared" si="1604"/>
        <v>0</v>
      </c>
      <c r="DH195" s="198" t="str">
        <f t="shared" si="1605"/>
        <v>-</v>
      </c>
      <c r="DI195" s="198" t="str">
        <f t="shared" si="1606"/>
        <v>-</v>
      </c>
      <c r="DJ195" s="198">
        <f t="shared" si="1607"/>
        <v>0</v>
      </c>
      <c r="DK195" s="198">
        <f t="shared" si="1607"/>
        <v>1</v>
      </c>
      <c r="DL195" s="198">
        <f t="shared" si="1607"/>
        <v>1767</v>
      </c>
      <c r="DM195" s="198">
        <f t="shared" si="1607"/>
        <v>1374</v>
      </c>
      <c r="DN195" s="198">
        <f t="shared" si="1607"/>
        <v>0</v>
      </c>
      <c r="DO195" s="198">
        <f t="shared" si="1607"/>
        <v>367</v>
      </c>
      <c r="DP195" s="198">
        <f t="shared" si="1607"/>
        <v>5552654</v>
      </c>
      <c r="DQ195" s="198">
        <f t="shared" si="1608"/>
        <v>3142</v>
      </c>
      <c r="DR195" s="198">
        <f t="shared" si="1609"/>
        <v>5450</v>
      </c>
      <c r="DS195" s="198">
        <f t="shared" si="1610"/>
        <v>7208164</v>
      </c>
      <c r="DT195" s="198">
        <f t="shared" si="1611"/>
        <v>5246</v>
      </c>
      <c r="DU195" s="198">
        <f t="shared" si="1612"/>
        <v>9568</v>
      </c>
      <c r="DV195" s="198">
        <f t="shared" si="1613"/>
        <v>0</v>
      </c>
      <c r="DW195" s="198" t="str">
        <f t="shared" si="1614"/>
        <v>-</v>
      </c>
      <c r="DX195" s="198" t="str">
        <f t="shared" si="1615"/>
        <v>-</v>
      </c>
      <c r="DY195" s="198">
        <f t="shared" si="1616"/>
        <v>2679635</v>
      </c>
      <c r="DZ195" s="198">
        <f t="shared" si="1617"/>
        <v>7301</v>
      </c>
      <c r="EA195" s="198">
        <f t="shared" si="1618"/>
        <v>15579</v>
      </c>
      <c r="EB195" s="202"/>
      <c r="EC195" s="198">
        <f t="shared" si="1619"/>
        <v>11</v>
      </c>
      <c r="ED195" s="199">
        <f t="shared" si="1625"/>
        <v>2017</v>
      </c>
      <c r="EE195" s="200">
        <f t="shared" si="1626"/>
        <v>43040</v>
      </c>
      <c r="EF195" s="196">
        <f t="shared" si="1627"/>
        <v>30</v>
      </c>
      <c r="EG195" s="195"/>
      <c r="EH195" s="198">
        <f t="shared" si="1620"/>
        <v>118749</v>
      </c>
      <c r="EI195" s="198">
        <f t="shared" si="1620"/>
        <v>0</v>
      </c>
      <c r="EJ195" s="198">
        <f t="shared" si="1620"/>
        <v>1583320</v>
      </c>
      <c r="EK195" s="198">
        <f t="shared" si="1620"/>
        <v>3839551</v>
      </c>
      <c r="EL195" s="198">
        <f t="shared" si="1620"/>
        <v>2616350</v>
      </c>
      <c r="EM195" s="198">
        <f t="shared" si="1620"/>
        <v>3078665</v>
      </c>
      <c r="EN195" s="198">
        <f t="shared" si="1620"/>
        <v>32065967</v>
      </c>
      <c r="EO195" s="198">
        <f t="shared" si="1620"/>
        <v>103234375</v>
      </c>
      <c r="EP195" s="198">
        <f t="shared" si="1620"/>
        <v>20954676</v>
      </c>
      <c r="EQ195" s="198">
        <f t="shared" si="1620"/>
        <v>0</v>
      </c>
      <c r="ER195" s="198">
        <f t="shared" si="1621"/>
        <v>0</v>
      </c>
      <c r="ES195" s="198">
        <f t="shared" si="1621"/>
        <v>0</v>
      </c>
      <c r="ET195" s="198">
        <f t="shared" si="1621"/>
        <v>0</v>
      </c>
      <c r="EU195" s="198">
        <f t="shared" si="1621"/>
        <v>0</v>
      </c>
      <c r="EV195" s="198">
        <f t="shared" si="1621"/>
        <v>0</v>
      </c>
      <c r="EW195" s="198">
        <f t="shared" si="1621"/>
        <v>0</v>
      </c>
      <c r="EX195" s="198">
        <f t="shared" si="1621"/>
        <v>0</v>
      </c>
      <c r="EY195" s="198">
        <f t="shared" si="1621"/>
        <v>0</v>
      </c>
      <c r="EZ195" s="198">
        <f t="shared" si="1621"/>
        <v>0</v>
      </c>
      <c r="FA195" s="198">
        <f t="shared" si="1621"/>
        <v>0</v>
      </c>
      <c r="FB195" s="198">
        <f t="shared" si="1622"/>
        <v>110320</v>
      </c>
      <c r="FC195" s="198">
        <f t="shared" si="1622"/>
        <v>221170</v>
      </c>
      <c r="FD195" s="198">
        <f t="shared" si="1622"/>
        <v>9630150</v>
      </c>
      <c r="FE195" s="198">
        <f t="shared" si="1622"/>
        <v>13146432</v>
      </c>
      <c r="FF195" s="198">
        <f t="shared" si="1622"/>
        <v>0</v>
      </c>
      <c r="FG195" s="198">
        <f t="shared" si="1622"/>
        <v>5717493</v>
      </c>
      <c r="FH195" s="191"/>
      <c r="FI195" s="344"/>
      <c r="FJ195" s="344"/>
      <c r="FK195" s="344"/>
      <c r="FL195" s="344"/>
      <c r="FM195" s="344"/>
    </row>
    <row r="196" spans="1:169" s="257" customFormat="1" x14ac:dyDescent="0.2">
      <c r="A196" s="263" t="str">
        <f t="shared" si="1623"/>
        <v>2017-18DECEMBERY59</v>
      </c>
      <c r="B196" s="257" t="str">
        <f t="shared" si="1624"/>
        <v>2017-18</v>
      </c>
      <c r="C196" s="257" t="s">
        <v>730</v>
      </c>
      <c r="D196" s="264" t="str">
        <f t="shared" si="1628"/>
        <v>Y59</v>
      </c>
      <c r="E196" s="264" t="str">
        <f t="shared" si="1628"/>
        <v>South East</v>
      </c>
      <c r="F196" s="264" t="str">
        <f t="shared" si="267"/>
        <v>Y59</v>
      </c>
      <c r="H196" s="198">
        <f t="shared" si="1546"/>
        <v>148174</v>
      </c>
      <c r="I196" s="198">
        <f t="shared" si="1546"/>
        <v>122214</v>
      </c>
      <c r="J196" s="198">
        <f t="shared" si="1546"/>
        <v>5574280</v>
      </c>
      <c r="K196" s="198">
        <f t="shared" si="1547"/>
        <v>46</v>
      </c>
      <c r="L196" s="198">
        <f t="shared" si="1548"/>
        <v>23</v>
      </c>
      <c r="M196" s="198">
        <f t="shared" si="1549"/>
        <v>0</v>
      </c>
      <c r="N196" s="198">
        <f t="shared" si="1550"/>
        <v>173</v>
      </c>
      <c r="O196" s="198">
        <f t="shared" si="1551"/>
        <v>277</v>
      </c>
      <c r="P196" s="198" t="s">
        <v>717</v>
      </c>
      <c r="Q196" s="198">
        <f t="shared" si="1552"/>
        <v>0</v>
      </c>
      <c r="R196" s="198">
        <f t="shared" si="1552"/>
        <v>0</v>
      </c>
      <c r="S196" s="198">
        <f t="shared" si="1552"/>
        <v>0</v>
      </c>
      <c r="T196" s="198">
        <f t="shared" si="1552"/>
        <v>115510</v>
      </c>
      <c r="U196" s="198">
        <f t="shared" si="1552"/>
        <v>6537</v>
      </c>
      <c r="V196" s="198">
        <f t="shared" si="1552"/>
        <v>4132</v>
      </c>
      <c r="W196" s="198">
        <f t="shared" si="1552"/>
        <v>54899</v>
      </c>
      <c r="X196" s="198">
        <f t="shared" si="1552"/>
        <v>39906</v>
      </c>
      <c r="Y196" s="198">
        <f t="shared" si="1552"/>
        <v>2539</v>
      </c>
      <c r="Z196" s="198">
        <f t="shared" si="1552"/>
        <v>3196669</v>
      </c>
      <c r="AA196" s="198">
        <f t="shared" si="1553"/>
        <v>489</v>
      </c>
      <c r="AB196" s="198">
        <f t="shared" si="1554"/>
        <v>894</v>
      </c>
      <c r="AC196" s="198">
        <f t="shared" si="1555"/>
        <v>2963367</v>
      </c>
      <c r="AD196" s="198">
        <f t="shared" si="1556"/>
        <v>717</v>
      </c>
      <c r="AE196" s="198">
        <f t="shared" si="1557"/>
        <v>1322</v>
      </c>
      <c r="AF196" s="198">
        <f t="shared" si="1558"/>
        <v>62167432</v>
      </c>
      <c r="AG196" s="198">
        <f t="shared" si="1559"/>
        <v>1132</v>
      </c>
      <c r="AH196" s="198">
        <f t="shared" si="1560"/>
        <v>2200</v>
      </c>
      <c r="AI196" s="198">
        <f t="shared" si="1561"/>
        <v>214893812</v>
      </c>
      <c r="AJ196" s="198">
        <f t="shared" si="1562"/>
        <v>5385</v>
      </c>
      <c r="AK196" s="198">
        <f t="shared" si="1563"/>
        <v>12335</v>
      </c>
      <c r="AL196" s="198">
        <f t="shared" si="1564"/>
        <v>18636445</v>
      </c>
      <c r="AM196" s="198">
        <f t="shared" si="1565"/>
        <v>7340</v>
      </c>
      <c r="AN196" s="198">
        <f t="shared" si="1566"/>
        <v>17462</v>
      </c>
      <c r="AO196" s="198">
        <f t="shared" si="1567"/>
        <v>6493</v>
      </c>
      <c r="AP196" s="198">
        <f t="shared" si="1567"/>
        <v>125</v>
      </c>
      <c r="AQ196" s="198">
        <f t="shared" si="1567"/>
        <v>632</v>
      </c>
      <c r="AR196" s="198">
        <f t="shared" si="1567"/>
        <v>429</v>
      </c>
      <c r="AS196" s="198">
        <f t="shared" si="1567"/>
        <v>521</v>
      </c>
      <c r="AT196" s="198">
        <f t="shared" si="1567"/>
        <v>5215</v>
      </c>
      <c r="AU196" s="198">
        <f t="shared" si="1567"/>
        <v>574</v>
      </c>
      <c r="AV196" s="198">
        <f t="shared" si="1567"/>
        <v>64996</v>
      </c>
      <c r="AW196" s="198">
        <f t="shared" si="1567"/>
        <v>4737</v>
      </c>
      <c r="AX196" s="198">
        <f t="shared" si="1567"/>
        <v>39284</v>
      </c>
      <c r="AY196" s="198">
        <f t="shared" si="1568"/>
        <v>109017</v>
      </c>
      <c r="AZ196" s="198">
        <f t="shared" si="1568"/>
        <v>14149</v>
      </c>
      <c r="BA196" s="198">
        <f t="shared" si="1568"/>
        <v>10844</v>
      </c>
      <c r="BB196" s="198">
        <f t="shared" si="1568"/>
        <v>8845</v>
      </c>
      <c r="BC196" s="198">
        <f t="shared" si="1568"/>
        <v>9292</v>
      </c>
      <c r="BD196" s="198">
        <f t="shared" si="1568"/>
        <v>77791</v>
      </c>
      <c r="BE196" s="198">
        <f t="shared" si="1568"/>
        <v>63220</v>
      </c>
      <c r="BF196" s="198">
        <f t="shared" si="1568"/>
        <v>66233</v>
      </c>
      <c r="BG196" s="198">
        <f t="shared" si="1568"/>
        <v>43994</v>
      </c>
      <c r="BH196" s="198">
        <f t="shared" si="1568"/>
        <v>4208</v>
      </c>
      <c r="BI196" s="198">
        <f t="shared" si="1568"/>
        <v>2784</v>
      </c>
      <c r="BJ196" s="198">
        <f t="shared" si="1568"/>
        <v>0</v>
      </c>
      <c r="BK196" s="198">
        <f t="shared" si="1568"/>
        <v>0</v>
      </c>
      <c r="BL196" s="198" t="str">
        <f t="shared" si="1569"/>
        <v>-</v>
      </c>
      <c r="BM196" s="198" t="str">
        <f t="shared" si="1570"/>
        <v>-</v>
      </c>
      <c r="BN196" s="198">
        <f t="shared" si="1571"/>
        <v>0</v>
      </c>
      <c r="BO196" s="198">
        <f t="shared" si="1571"/>
        <v>0</v>
      </c>
      <c r="BP196" s="198" t="str">
        <f t="shared" si="1572"/>
        <v>-</v>
      </c>
      <c r="BQ196" s="198" t="str">
        <f t="shared" si="1573"/>
        <v>-</v>
      </c>
      <c r="BR196" s="198">
        <f t="shared" si="1574"/>
        <v>0</v>
      </c>
      <c r="BS196" s="198">
        <f t="shared" si="1574"/>
        <v>0</v>
      </c>
      <c r="BT196" s="198" t="str">
        <f t="shared" si="1575"/>
        <v>-</v>
      </c>
      <c r="BU196" s="198" t="str">
        <f t="shared" si="1576"/>
        <v>-</v>
      </c>
      <c r="BV196" s="198">
        <f t="shared" si="1577"/>
        <v>0</v>
      </c>
      <c r="BW196" s="198">
        <f t="shared" si="1577"/>
        <v>0</v>
      </c>
      <c r="BX196" s="198" t="str">
        <f t="shared" si="1578"/>
        <v>-</v>
      </c>
      <c r="BY196" s="198" t="str">
        <f t="shared" si="1579"/>
        <v>-</v>
      </c>
      <c r="BZ196" s="198">
        <f t="shared" si="1580"/>
        <v>0</v>
      </c>
      <c r="CA196" s="198">
        <f t="shared" si="1580"/>
        <v>0</v>
      </c>
      <c r="CB196" s="198" t="str">
        <f t="shared" si="1581"/>
        <v>-</v>
      </c>
      <c r="CC196" s="198" t="str">
        <f t="shared" si="1582"/>
        <v>-</v>
      </c>
      <c r="CD196" s="198">
        <f t="shared" si="1583"/>
        <v>0</v>
      </c>
      <c r="CE196" s="198">
        <f t="shared" si="1583"/>
        <v>0</v>
      </c>
      <c r="CF196" s="198" t="str">
        <f t="shared" si="1584"/>
        <v>-</v>
      </c>
      <c r="CG196" s="198" t="str">
        <f t="shared" si="1585"/>
        <v>-</v>
      </c>
      <c r="CH196" s="198">
        <f t="shared" si="1586"/>
        <v>0</v>
      </c>
      <c r="CI196" s="198">
        <f t="shared" si="1586"/>
        <v>0</v>
      </c>
      <c r="CJ196" s="198" t="str">
        <f t="shared" si="1587"/>
        <v>-</v>
      </c>
      <c r="CK196" s="198" t="str">
        <f t="shared" si="1588"/>
        <v>-</v>
      </c>
      <c r="CL196" s="198">
        <f t="shared" si="1589"/>
        <v>0</v>
      </c>
      <c r="CM196" s="198">
        <f t="shared" si="1589"/>
        <v>0</v>
      </c>
      <c r="CN196" s="198" t="str">
        <f t="shared" si="1590"/>
        <v>-</v>
      </c>
      <c r="CO196" s="198" t="str">
        <f t="shared" si="1591"/>
        <v>-</v>
      </c>
      <c r="CP196" s="198">
        <f t="shared" si="1592"/>
        <v>0</v>
      </c>
      <c r="CQ196" s="198">
        <f t="shared" si="1592"/>
        <v>0</v>
      </c>
      <c r="CR196" s="198" t="str">
        <f t="shared" si="1593"/>
        <v>-</v>
      </c>
      <c r="CS196" s="198" t="str">
        <f t="shared" si="1594"/>
        <v>-</v>
      </c>
      <c r="CT196" s="198">
        <f t="shared" si="1595"/>
        <v>0</v>
      </c>
      <c r="CU196" s="198">
        <f t="shared" si="1595"/>
        <v>0</v>
      </c>
      <c r="CV196" s="198" t="str">
        <f t="shared" si="1596"/>
        <v>-</v>
      </c>
      <c r="CW196" s="198" t="str">
        <f t="shared" si="1597"/>
        <v>-</v>
      </c>
      <c r="CX196" s="198">
        <f t="shared" si="1598"/>
        <v>565</v>
      </c>
      <c r="CY196" s="198">
        <f t="shared" si="1598"/>
        <v>182258</v>
      </c>
      <c r="CZ196" s="198">
        <f t="shared" si="1599"/>
        <v>323</v>
      </c>
      <c r="DA196" s="198">
        <f t="shared" si="1600"/>
        <v>544</v>
      </c>
      <c r="DB196" s="198">
        <f t="shared" si="1601"/>
        <v>4710</v>
      </c>
      <c r="DC196" s="198">
        <f t="shared" si="1601"/>
        <v>283548</v>
      </c>
      <c r="DD196" s="198">
        <f t="shared" si="1602"/>
        <v>60</v>
      </c>
      <c r="DE196" s="198">
        <f t="shared" si="1603"/>
        <v>138</v>
      </c>
      <c r="DF196" s="198">
        <f t="shared" si="1604"/>
        <v>0</v>
      </c>
      <c r="DG196" s="198">
        <f t="shared" si="1604"/>
        <v>0</v>
      </c>
      <c r="DH196" s="198" t="str">
        <f t="shared" si="1605"/>
        <v>-</v>
      </c>
      <c r="DI196" s="198" t="str">
        <f t="shared" si="1606"/>
        <v>-</v>
      </c>
      <c r="DJ196" s="198">
        <f t="shared" si="1607"/>
        <v>0</v>
      </c>
      <c r="DK196" s="198">
        <f t="shared" si="1607"/>
        <v>1</v>
      </c>
      <c r="DL196" s="198">
        <f t="shared" si="1607"/>
        <v>1940</v>
      </c>
      <c r="DM196" s="198">
        <f t="shared" si="1607"/>
        <v>2483</v>
      </c>
      <c r="DN196" s="198">
        <f t="shared" si="1607"/>
        <v>0</v>
      </c>
      <c r="DO196" s="198">
        <f t="shared" si="1607"/>
        <v>707</v>
      </c>
      <c r="DP196" s="198">
        <f t="shared" si="1607"/>
        <v>8523228</v>
      </c>
      <c r="DQ196" s="198">
        <f t="shared" si="1608"/>
        <v>4393</v>
      </c>
      <c r="DR196" s="198">
        <f t="shared" si="1609"/>
        <v>8143</v>
      </c>
      <c r="DS196" s="198">
        <f t="shared" si="1610"/>
        <v>23076336</v>
      </c>
      <c r="DT196" s="198">
        <f t="shared" si="1611"/>
        <v>9294</v>
      </c>
      <c r="DU196" s="198">
        <f t="shared" si="1612"/>
        <v>18663</v>
      </c>
      <c r="DV196" s="198">
        <f t="shared" si="1613"/>
        <v>0</v>
      </c>
      <c r="DW196" s="198" t="str">
        <f t="shared" si="1614"/>
        <v>-</v>
      </c>
      <c r="DX196" s="198" t="str">
        <f t="shared" si="1615"/>
        <v>-</v>
      </c>
      <c r="DY196" s="198">
        <f t="shared" si="1616"/>
        <v>9433994</v>
      </c>
      <c r="DZ196" s="198">
        <f t="shared" si="1617"/>
        <v>13344</v>
      </c>
      <c r="EA196" s="198">
        <f t="shared" si="1618"/>
        <v>26873</v>
      </c>
      <c r="EB196" s="202"/>
      <c r="EC196" s="198">
        <f t="shared" si="1619"/>
        <v>12</v>
      </c>
      <c r="ED196" s="199">
        <f t="shared" si="1625"/>
        <v>2017</v>
      </c>
      <c r="EE196" s="200">
        <f t="shared" si="1626"/>
        <v>43070</v>
      </c>
      <c r="EF196" s="196">
        <f t="shared" si="1627"/>
        <v>31</v>
      </c>
      <c r="EG196" s="195"/>
      <c r="EH196" s="198">
        <f t="shared" si="1620"/>
        <v>2767161</v>
      </c>
      <c r="EI196" s="198">
        <f t="shared" si="1620"/>
        <v>0</v>
      </c>
      <c r="EJ196" s="198">
        <f t="shared" si="1620"/>
        <v>21127811</v>
      </c>
      <c r="EK196" s="198">
        <f t="shared" si="1620"/>
        <v>33794162</v>
      </c>
      <c r="EL196" s="198">
        <f t="shared" si="1620"/>
        <v>5846037</v>
      </c>
      <c r="EM196" s="198">
        <f t="shared" si="1620"/>
        <v>5460767</v>
      </c>
      <c r="EN196" s="198">
        <f t="shared" si="1620"/>
        <v>120779854</v>
      </c>
      <c r="EO196" s="198">
        <f t="shared" si="1620"/>
        <v>492238532</v>
      </c>
      <c r="EP196" s="198">
        <f t="shared" si="1620"/>
        <v>44336485</v>
      </c>
      <c r="EQ196" s="198">
        <f t="shared" si="1620"/>
        <v>0</v>
      </c>
      <c r="ER196" s="198">
        <f t="shared" si="1621"/>
        <v>0</v>
      </c>
      <c r="ES196" s="198">
        <f t="shared" si="1621"/>
        <v>0</v>
      </c>
      <c r="ET196" s="198">
        <f t="shared" si="1621"/>
        <v>0</v>
      </c>
      <c r="EU196" s="198">
        <f t="shared" si="1621"/>
        <v>0</v>
      </c>
      <c r="EV196" s="198">
        <f t="shared" si="1621"/>
        <v>0</v>
      </c>
      <c r="EW196" s="198">
        <f t="shared" si="1621"/>
        <v>0</v>
      </c>
      <c r="EX196" s="198">
        <f t="shared" si="1621"/>
        <v>0</v>
      </c>
      <c r="EY196" s="198">
        <f t="shared" si="1621"/>
        <v>0</v>
      </c>
      <c r="EZ196" s="198">
        <f t="shared" si="1621"/>
        <v>0</v>
      </c>
      <c r="FA196" s="198">
        <f t="shared" si="1621"/>
        <v>0</v>
      </c>
      <c r="FB196" s="198">
        <f t="shared" si="1622"/>
        <v>307492</v>
      </c>
      <c r="FC196" s="198">
        <f t="shared" si="1622"/>
        <v>650752</v>
      </c>
      <c r="FD196" s="198">
        <f t="shared" si="1622"/>
        <v>15797655</v>
      </c>
      <c r="FE196" s="198">
        <f t="shared" si="1622"/>
        <v>46340845</v>
      </c>
      <c r="FF196" s="198">
        <f t="shared" si="1622"/>
        <v>0</v>
      </c>
      <c r="FG196" s="198">
        <f t="shared" si="1622"/>
        <v>18999299</v>
      </c>
      <c r="FH196" s="191"/>
      <c r="FI196" s="344"/>
      <c r="FJ196" s="344"/>
      <c r="FK196" s="344"/>
      <c r="FL196" s="344"/>
      <c r="FM196" s="344"/>
    </row>
    <row r="197" spans="1:169" s="257" customFormat="1" x14ac:dyDescent="0.2">
      <c r="A197" s="263" t="str">
        <f t="shared" si="1623"/>
        <v>2017-18JANUARYY59</v>
      </c>
      <c r="B197" s="257" t="str">
        <f t="shared" si="1624"/>
        <v>2017-18</v>
      </c>
      <c r="C197" s="257" t="s">
        <v>767</v>
      </c>
      <c r="D197" s="264" t="str">
        <f t="shared" si="1628"/>
        <v>Y59</v>
      </c>
      <c r="E197" s="264" t="str">
        <f t="shared" si="1628"/>
        <v>South East</v>
      </c>
      <c r="F197" s="264" t="str">
        <f t="shared" si="267"/>
        <v>Y59</v>
      </c>
      <c r="H197" s="198">
        <f t="shared" si="1546"/>
        <v>135846</v>
      </c>
      <c r="I197" s="198">
        <f t="shared" si="1546"/>
        <v>104111</v>
      </c>
      <c r="J197" s="198">
        <f t="shared" si="1546"/>
        <v>2098413</v>
      </c>
      <c r="K197" s="198">
        <f t="shared" si="1547"/>
        <v>20</v>
      </c>
      <c r="L197" s="198">
        <f t="shared" si="1548"/>
        <v>4</v>
      </c>
      <c r="M197" s="198">
        <f t="shared" si="1549"/>
        <v>0</v>
      </c>
      <c r="N197" s="198">
        <f t="shared" si="1550"/>
        <v>109</v>
      </c>
      <c r="O197" s="198">
        <f t="shared" si="1551"/>
        <v>238</v>
      </c>
      <c r="P197" s="198" t="s">
        <v>717</v>
      </c>
      <c r="Q197" s="198">
        <f t="shared" si="1552"/>
        <v>0</v>
      </c>
      <c r="R197" s="198">
        <f t="shared" si="1552"/>
        <v>0</v>
      </c>
      <c r="S197" s="198">
        <f t="shared" si="1552"/>
        <v>0</v>
      </c>
      <c r="T197" s="198">
        <f t="shared" si="1552"/>
        <v>109392</v>
      </c>
      <c r="U197" s="198">
        <f t="shared" si="1552"/>
        <v>5894</v>
      </c>
      <c r="V197" s="198">
        <f t="shared" si="1552"/>
        <v>3646</v>
      </c>
      <c r="W197" s="198">
        <f t="shared" si="1552"/>
        <v>50588</v>
      </c>
      <c r="X197" s="198">
        <f t="shared" si="1552"/>
        <v>38458</v>
      </c>
      <c r="Y197" s="198">
        <f t="shared" si="1552"/>
        <v>2780</v>
      </c>
      <c r="Z197" s="198">
        <f t="shared" si="1552"/>
        <v>2654782</v>
      </c>
      <c r="AA197" s="198">
        <f t="shared" si="1553"/>
        <v>450</v>
      </c>
      <c r="AB197" s="198">
        <f t="shared" si="1554"/>
        <v>808</v>
      </c>
      <c r="AC197" s="198">
        <f t="shared" si="1555"/>
        <v>2328961</v>
      </c>
      <c r="AD197" s="198">
        <f t="shared" si="1556"/>
        <v>639</v>
      </c>
      <c r="AE197" s="198">
        <f t="shared" si="1557"/>
        <v>1175</v>
      </c>
      <c r="AF197" s="198">
        <f t="shared" si="1558"/>
        <v>49554538</v>
      </c>
      <c r="AG197" s="198">
        <f t="shared" si="1559"/>
        <v>980</v>
      </c>
      <c r="AH197" s="198">
        <f t="shared" si="1560"/>
        <v>1884</v>
      </c>
      <c r="AI197" s="198">
        <f t="shared" si="1561"/>
        <v>142004909</v>
      </c>
      <c r="AJ197" s="198">
        <f t="shared" si="1562"/>
        <v>3692</v>
      </c>
      <c r="AK197" s="198">
        <f t="shared" si="1563"/>
        <v>8412</v>
      </c>
      <c r="AL197" s="198">
        <f t="shared" si="1564"/>
        <v>14959765</v>
      </c>
      <c r="AM197" s="198">
        <f t="shared" si="1565"/>
        <v>5381</v>
      </c>
      <c r="AN197" s="198">
        <f t="shared" si="1566"/>
        <v>12755</v>
      </c>
      <c r="AO197" s="198">
        <f t="shared" si="1567"/>
        <v>5741</v>
      </c>
      <c r="AP197" s="198">
        <f t="shared" si="1567"/>
        <v>88</v>
      </c>
      <c r="AQ197" s="198">
        <f t="shared" si="1567"/>
        <v>404</v>
      </c>
      <c r="AR197" s="198">
        <f t="shared" si="1567"/>
        <v>376</v>
      </c>
      <c r="AS197" s="198">
        <f t="shared" si="1567"/>
        <v>448</v>
      </c>
      <c r="AT197" s="198">
        <f t="shared" si="1567"/>
        <v>4801</v>
      </c>
      <c r="AU197" s="198">
        <f t="shared" si="1567"/>
        <v>709</v>
      </c>
      <c r="AV197" s="198">
        <f t="shared" si="1567"/>
        <v>61792</v>
      </c>
      <c r="AW197" s="198">
        <f t="shared" si="1567"/>
        <v>4712</v>
      </c>
      <c r="AX197" s="198">
        <f t="shared" si="1567"/>
        <v>37147</v>
      </c>
      <c r="AY197" s="198">
        <f t="shared" si="1568"/>
        <v>103651</v>
      </c>
      <c r="AZ197" s="198">
        <f t="shared" si="1568"/>
        <v>13358</v>
      </c>
      <c r="BA197" s="198">
        <f t="shared" si="1568"/>
        <v>10142</v>
      </c>
      <c r="BB197" s="198">
        <f t="shared" si="1568"/>
        <v>8178</v>
      </c>
      <c r="BC197" s="198">
        <f t="shared" si="1568"/>
        <v>8622</v>
      </c>
      <c r="BD197" s="198">
        <f t="shared" si="1568"/>
        <v>70886</v>
      </c>
      <c r="BE197" s="198">
        <f t="shared" si="1568"/>
        <v>58012</v>
      </c>
      <c r="BF197" s="198">
        <f t="shared" si="1568"/>
        <v>61425</v>
      </c>
      <c r="BG197" s="198">
        <f t="shared" si="1568"/>
        <v>41966</v>
      </c>
      <c r="BH197" s="198">
        <f t="shared" si="1568"/>
        <v>4661</v>
      </c>
      <c r="BI197" s="198">
        <f t="shared" si="1568"/>
        <v>3051</v>
      </c>
      <c r="BJ197" s="198">
        <f t="shared" si="1568"/>
        <v>0</v>
      </c>
      <c r="BK197" s="198">
        <f t="shared" si="1568"/>
        <v>0</v>
      </c>
      <c r="BL197" s="198" t="str">
        <f t="shared" si="1569"/>
        <v>-</v>
      </c>
      <c r="BM197" s="198" t="str">
        <f t="shared" si="1570"/>
        <v>-</v>
      </c>
      <c r="BN197" s="198">
        <f t="shared" si="1571"/>
        <v>0</v>
      </c>
      <c r="BO197" s="198">
        <f t="shared" si="1571"/>
        <v>0</v>
      </c>
      <c r="BP197" s="198" t="str">
        <f t="shared" si="1572"/>
        <v>-</v>
      </c>
      <c r="BQ197" s="198" t="str">
        <f t="shared" si="1573"/>
        <v>-</v>
      </c>
      <c r="BR197" s="198">
        <f t="shared" si="1574"/>
        <v>0</v>
      </c>
      <c r="BS197" s="198">
        <f t="shared" si="1574"/>
        <v>0</v>
      </c>
      <c r="BT197" s="198" t="str">
        <f t="shared" si="1575"/>
        <v>-</v>
      </c>
      <c r="BU197" s="198" t="str">
        <f t="shared" si="1576"/>
        <v>-</v>
      </c>
      <c r="BV197" s="198">
        <f t="shared" si="1577"/>
        <v>0</v>
      </c>
      <c r="BW197" s="198">
        <f t="shared" si="1577"/>
        <v>0</v>
      </c>
      <c r="BX197" s="198" t="str">
        <f t="shared" si="1578"/>
        <v>-</v>
      </c>
      <c r="BY197" s="198" t="str">
        <f t="shared" si="1579"/>
        <v>-</v>
      </c>
      <c r="BZ197" s="198">
        <f t="shared" si="1580"/>
        <v>0</v>
      </c>
      <c r="CA197" s="198">
        <f t="shared" si="1580"/>
        <v>0</v>
      </c>
      <c r="CB197" s="198" t="str">
        <f t="shared" si="1581"/>
        <v>-</v>
      </c>
      <c r="CC197" s="198" t="str">
        <f t="shared" si="1582"/>
        <v>-</v>
      </c>
      <c r="CD197" s="198">
        <f t="shared" si="1583"/>
        <v>0</v>
      </c>
      <c r="CE197" s="198">
        <f t="shared" si="1583"/>
        <v>0</v>
      </c>
      <c r="CF197" s="198" t="str">
        <f t="shared" si="1584"/>
        <v>-</v>
      </c>
      <c r="CG197" s="198" t="str">
        <f t="shared" si="1585"/>
        <v>-</v>
      </c>
      <c r="CH197" s="198">
        <f t="shared" si="1586"/>
        <v>0</v>
      </c>
      <c r="CI197" s="198">
        <f t="shared" si="1586"/>
        <v>0</v>
      </c>
      <c r="CJ197" s="198" t="str">
        <f t="shared" si="1587"/>
        <v>-</v>
      </c>
      <c r="CK197" s="198" t="str">
        <f t="shared" si="1588"/>
        <v>-</v>
      </c>
      <c r="CL197" s="198">
        <f t="shared" si="1589"/>
        <v>0</v>
      </c>
      <c r="CM197" s="198">
        <f t="shared" si="1589"/>
        <v>0</v>
      </c>
      <c r="CN197" s="198" t="str">
        <f t="shared" si="1590"/>
        <v>-</v>
      </c>
      <c r="CO197" s="198" t="str">
        <f t="shared" si="1591"/>
        <v>-</v>
      </c>
      <c r="CP197" s="198">
        <f t="shared" si="1592"/>
        <v>0</v>
      </c>
      <c r="CQ197" s="198">
        <f t="shared" si="1592"/>
        <v>0</v>
      </c>
      <c r="CR197" s="198" t="str">
        <f t="shared" si="1593"/>
        <v>-</v>
      </c>
      <c r="CS197" s="198" t="str">
        <f t="shared" si="1594"/>
        <v>-</v>
      </c>
      <c r="CT197" s="198">
        <f t="shared" si="1595"/>
        <v>0</v>
      </c>
      <c r="CU197" s="198">
        <f t="shared" si="1595"/>
        <v>0</v>
      </c>
      <c r="CV197" s="198" t="str">
        <f t="shared" si="1596"/>
        <v>-</v>
      </c>
      <c r="CW197" s="198" t="str">
        <f t="shared" si="1597"/>
        <v>-</v>
      </c>
      <c r="CX197" s="198">
        <f t="shared" si="1598"/>
        <v>524</v>
      </c>
      <c r="CY197" s="198">
        <f t="shared" si="1598"/>
        <v>151886</v>
      </c>
      <c r="CZ197" s="198">
        <f t="shared" si="1599"/>
        <v>290</v>
      </c>
      <c r="DA197" s="198">
        <f t="shared" si="1600"/>
        <v>458</v>
      </c>
      <c r="DB197" s="198">
        <f t="shared" si="1601"/>
        <v>4667</v>
      </c>
      <c r="DC197" s="198">
        <f t="shared" si="1601"/>
        <v>210853</v>
      </c>
      <c r="DD197" s="198">
        <f t="shared" si="1602"/>
        <v>45</v>
      </c>
      <c r="DE197" s="198">
        <f t="shared" si="1603"/>
        <v>95</v>
      </c>
      <c r="DF197" s="198">
        <f t="shared" si="1604"/>
        <v>0</v>
      </c>
      <c r="DG197" s="198">
        <f t="shared" si="1604"/>
        <v>0</v>
      </c>
      <c r="DH197" s="198" t="str">
        <f t="shared" si="1605"/>
        <v>-</v>
      </c>
      <c r="DI197" s="198" t="str">
        <f t="shared" si="1606"/>
        <v>-</v>
      </c>
      <c r="DJ197" s="198">
        <f t="shared" si="1607"/>
        <v>0</v>
      </c>
      <c r="DK197" s="198">
        <f t="shared" si="1607"/>
        <v>2154</v>
      </c>
      <c r="DL197" s="198">
        <f t="shared" si="1607"/>
        <v>2023</v>
      </c>
      <c r="DM197" s="198">
        <f t="shared" si="1607"/>
        <v>3013</v>
      </c>
      <c r="DN197" s="198">
        <f t="shared" si="1607"/>
        <v>0</v>
      </c>
      <c r="DO197" s="198">
        <f t="shared" si="1607"/>
        <v>834</v>
      </c>
      <c r="DP197" s="198">
        <f t="shared" si="1607"/>
        <v>6785355</v>
      </c>
      <c r="DQ197" s="198">
        <f t="shared" si="1608"/>
        <v>3354</v>
      </c>
      <c r="DR197" s="198">
        <f t="shared" si="1609"/>
        <v>6225</v>
      </c>
      <c r="DS197" s="198">
        <f t="shared" si="1610"/>
        <v>20924189</v>
      </c>
      <c r="DT197" s="198">
        <f t="shared" si="1611"/>
        <v>6945</v>
      </c>
      <c r="DU197" s="198">
        <f t="shared" si="1612"/>
        <v>14414</v>
      </c>
      <c r="DV197" s="198">
        <f t="shared" si="1613"/>
        <v>0</v>
      </c>
      <c r="DW197" s="198" t="str">
        <f t="shared" si="1614"/>
        <v>-</v>
      </c>
      <c r="DX197" s="198" t="str">
        <f t="shared" si="1615"/>
        <v>-</v>
      </c>
      <c r="DY197" s="198">
        <f t="shared" si="1616"/>
        <v>8307893</v>
      </c>
      <c r="DZ197" s="198">
        <f t="shared" si="1617"/>
        <v>9962</v>
      </c>
      <c r="EA197" s="198">
        <f t="shared" si="1618"/>
        <v>21349</v>
      </c>
      <c r="EB197" s="202"/>
      <c r="EC197" s="198">
        <f t="shared" si="1619"/>
        <v>1</v>
      </c>
      <c r="ED197" s="199">
        <f t="shared" si="1625"/>
        <v>2018</v>
      </c>
      <c r="EE197" s="200">
        <f t="shared" si="1626"/>
        <v>43101</v>
      </c>
      <c r="EF197" s="196">
        <f t="shared" si="1627"/>
        <v>31</v>
      </c>
      <c r="EG197" s="195"/>
      <c r="EH197" s="198">
        <f t="shared" si="1620"/>
        <v>375615</v>
      </c>
      <c r="EI197" s="198">
        <f t="shared" si="1620"/>
        <v>0</v>
      </c>
      <c r="EJ197" s="198">
        <f t="shared" si="1620"/>
        <v>11345913</v>
      </c>
      <c r="EK197" s="198">
        <f t="shared" si="1620"/>
        <v>24792422</v>
      </c>
      <c r="EL197" s="198">
        <f t="shared" si="1620"/>
        <v>4762978</v>
      </c>
      <c r="EM197" s="198">
        <f t="shared" si="1620"/>
        <v>4282786</v>
      </c>
      <c r="EN197" s="198">
        <f t="shared" si="1620"/>
        <v>95301928</v>
      </c>
      <c r="EO197" s="198">
        <f t="shared" si="1620"/>
        <v>323506538</v>
      </c>
      <c r="EP197" s="198">
        <f t="shared" si="1620"/>
        <v>35460260</v>
      </c>
      <c r="EQ197" s="198">
        <f t="shared" si="1620"/>
        <v>0</v>
      </c>
      <c r="ER197" s="198">
        <f t="shared" si="1621"/>
        <v>0</v>
      </c>
      <c r="ES197" s="198">
        <f t="shared" si="1621"/>
        <v>0</v>
      </c>
      <c r="ET197" s="198">
        <f t="shared" si="1621"/>
        <v>0</v>
      </c>
      <c r="EU197" s="198">
        <f t="shared" si="1621"/>
        <v>0</v>
      </c>
      <c r="EV197" s="198">
        <f t="shared" si="1621"/>
        <v>0</v>
      </c>
      <c r="EW197" s="198">
        <f t="shared" si="1621"/>
        <v>0</v>
      </c>
      <c r="EX197" s="198">
        <f t="shared" si="1621"/>
        <v>0</v>
      </c>
      <c r="EY197" s="198">
        <f t="shared" si="1621"/>
        <v>0</v>
      </c>
      <c r="EZ197" s="198">
        <f t="shared" si="1621"/>
        <v>0</v>
      </c>
      <c r="FA197" s="198">
        <f t="shared" si="1621"/>
        <v>0</v>
      </c>
      <c r="FB197" s="198">
        <f t="shared" si="1622"/>
        <v>240086</v>
      </c>
      <c r="FC197" s="198">
        <f t="shared" si="1622"/>
        <v>445050</v>
      </c>
      <c r="FD197" s="198">
        <f t="shared" si="1622"/>
        <v>12592286</v>
      </c>
      <c r="FE197" s="198">
        <f t="shared" si="1622"/>
        <v>43430586</v>
      </c>
      <c r="FF197" s="198">
        <f t="shared" si="1622"/>
        <v>0</v>
      </c>
      <c r="FG197" s="198">
        <f t="shared" si="1622"/>
        <v>17805417</v>
      </c>
      <c r="FH197" s="191"/>
      <c r="FI197" s="344"/>
      <c r="FJ197" s="344"/>
      <c r="FK197" s="344"/>
      <c r="FL197" s="344"/>
      <c r="FM197" s="344"/>
    </row>
    <row r="198" spans="1:169" s="257" customFormat="1" x14ac:dyDescent="0.2">
      <c r="A198" s="263" t="str">
        <f t="shared" ref="A198:A200" si="1629">B198&amp;C198&amp;D198</f>
        <v>2017-18FEBRUARYY59</v>
      </c>
      <c r="B198" s="257" t="str">
        <f t="shared" si="1624"/>
        <v>2017-18</v>
      </c>
      <c r="C198" s="257" t="s">
        <v>771</v>
      </c>
      <c r="D198" s="264" t="str">
        <f t="shared" si="1628"/>
        <v>Y59</v>
      </c>
      <c r="E198" s="264" t="str">
        <f t="shared" si="1628"/>
        <v>South East</v>
      </c>
      <c r="F198" s="264" t="str">
        <f t="shared" si="267"/>
        <v>Y59</v>
      </c>
      <c r="H198" s="198">
        <f t="shared" si="1546"/>
        <v>124878</v>
      </c>
      <c r="I198" s="198">
        <f t="shared" si="1546"/>
        <v>94904</v>
      </c>
      <c r="J198" s="198">
        <f t="shared" si="1546"/>
        <v>2641303</v>
      </c>
      <c r="K198" s="198">
        <f t="shared" si="1547"/>
        <v>28</v>
      </c>
      <c r="L198" s="198">
        <f t="shared" si="1548"/>
        <v>4</v>
      </c>
      <c r="M198" s="198">
        <f t="shared" si="1549"/>
        <v>0</v>
      </c>
      <c r="N198" s="198">
        <f t="shared" si="1550"/>
        <v>129</v>
      </c>
      <c r="O198" s="198">
        <f t="shared" si="1551"/>
        <v>225</v>
      </c>
      <c r="P198" s="198" t="s">
        <v>717</v>
      </c>
      <c r="Q198" s="198">
        <f t="shared" si="1552"/>
        <v>0</v>
      </c>
      <c r="R198" s="198">
        <f t="shared" si="1552"/>
        <v>0</v>
      </c>
      <c r="S198" s="198">
        <f t="shared" si="1552"/>
        <v>0</v>
      </c>
      <c r="T198" s="198">
        <f t="shared" si="1552"/>
        <v>97194</v>
      </c>
      <c r="U198" s="198">
        <f t="shared" si="1552"/>
        <v>5290</v>
      </c>
      <c r="V198" s="198">
        <f t="shared" si="1552"/>
        <v>3297</v>
      </c>
      <c r="W198" s="198">
        <f t="shared" si="1552"/>
        <v>44428</v>
      </c>
      <c r="X198" s="198">
        <f t="shared" si="1552"/>
        <v>34318</v>
      </c>
      <c r="Y198" s="198">
        <f t="shared" si="1552"/>
        <v>2428</v>
      </c>
      <c r="Z198" s="198">
        <f t="shared" si="1552"/>
        <v>2469739</v>
      </c>
      <c r="AA198" s="198">
        <f t="shared" si="1553"/>
        <v>467</v>
      </c>
      <c r="AB198" s="198">
        <f t="shared" si="1554"/>
        <v>841</v>
      </c>
      <c r="AC198" s="198">
        <f t="shared" si="1555"/>
        <v>2200439</v>
      </c>
      <c r="AD198" s="198">
        <f t="shared" si="1556"/>
        <v>667</v>
      </c>
      <c r="AE198" s="198">
        <f t="shared" si="1557"/>
        <v>1219</v>
      </c>
      <c r="AF198" s="198">
        <f t="shared" si="1558"/>
        <v>45649197</v>
      </c>
      <c r="AG198" s="198">
        <f t="shared" si="1559"/>
        <v>1027</v>
      </c>
      <c r="AH198" s="198">
        <f t="shared" si="1560"/>
        <v>1960</v>
      </c>
      <c r="AI198" s="198">
        <f t="shared" si="1561"/>
        <v>154626411</v>
      </c>
      <c r="AJ198" s="198">
        <f t="shared" si="1562"/>
        <v>4506</v>
      </c>
      <c r="AK198" s="198">
        <f t="shared" si="1563"/>
        <v>10354</v>
      </c>
      <c r="AL198" s="198">
        <f t="shared" si="1564"/>
        <v>16185357</v>
      </c>
      <c r="AM198" s="198">
        <f t="shared" si="1565"/>
        <v>6666</v>
      </c>
      <c r="AN198" s="198">
        <f t="shared" si="1566"/>
        <v>15304</v>
      </c>
      <c r="AO198" s="198">
        <f t="shared" si="1567"/>
        <v>5466</v>
      </c>
      <c r="AP198" s="198">
        <f t="shared" si="1567"/>
        <v>114</v>
      </c>
      <c r="AQ198" s="198">
        <f t="shared" si="1567"/>
        <v>519</v>
      </c>
      <c r="AR198" s="198">
        <f t="shared" si="1567"/>
        <v>268</v>
      </c>
      <c r="AS198" s="198">
        <f t="shared" si="1567"/>
        <v>466</v>
      </c>
      <c r="AT198" s="198">
        <f t="shared" si="1567"/>
        <v>4367</v>
      </c>
      <c r="AU198" s="198">
        <f t="shared" si="1567"/>
        <v>539</v>
      </c>
      <c r="AV198" s="198">
        <f t="shared" si="1567"/>
        <v>55153</v>
      </c>
      <c r="AW198" s="198">
        <f t="shared" si="1567"/>
        <v>4122</v>
      </c>
      <c r="AX198" s="198">
        <f t="shared" si="1567"/>
        <v>32453</v>
      </c>
      <c r="AY198" s="198">
        <f t="shared" si="1568"/>
        <v>91728</v>
      </c>
      <c r="AZ198" s="198">
        <f t="shared" si="1568"/>
        <v>12135</v>
      </c>
      <c r="BA198" s="198">
        <f t="shared" si="1568"/>
        <v>9118</v>
      </c>
      <c r="BB198" s="198">
        <f t="shared" si="1568"/>
        <v>7530</v>
      </c>
      <c r="BC198" s="198">
        <f t="shared" si="1568"/>
        <v>7773</v>
      </c>
      <c r="BD198" s="198">
        <f t="shared" si="1568"/>
        <v>62454</v>
      </c>
      <c r="BE198" s="198">
        <f t="shared" si="1568"/>
        <v>50943</v>
      </c>
      <c r="BF198" s="198">
        <f t="shared" si="1568"/>
        <v>56027</v>
      </c>
      <c r="BG198" s="198">
        <f t="shared" si="1568"/>
        <v>37471</v>
      </c>
      <c r="BH198" s="198">
        <f t="shared" si="1568"/>
        <v>4078</v>
      </c>
      <c r="BI198" s="198">
        <f t="shared" si="1568"/>
        <v>2630</v>
      </c>
      <c r="BJ198" s="198">
        <f t="shared" si="1568"/>
        <v>0</v>
      </c>
      <c r="BK198" s="198">
        <f t="shared" si="1568"/>
        <v>0</v>
      </c>
      <c r="BL198" s="198" t="str">
        <f t="shared" si="1569"/>
        <v>-</v>
      </c>
      <c r="BM198" s="198" t="str">
        <f t="shared" si="1570"/>
        <v>-</v>
      </c>
      <c r="BN198" s="198">
        <f t="shared" si="1571"/>
        <v>0</v>
      </c>
      <c r="BO198" s="198">
        <f t="shared" si="1571"/>
        <v>0</v>
      </c>
      <c r="BP198" s="198" t="str">
        <f t="shared" si="1572"/>
        <v>-</v>
      </c>
      <c r="BQ198" s="198" t="str">
        <f t="shared" si="1573"/>
        <v>-</v>
      </c>
      <c r="BR198" s="198">
        <f t="shared" si="1574"/>
        <v>0</v>
      </c>
      <c r="BS198" s="198">
        <f t="shared" si="1574"/>
        <v>0</v>
      </c>
      <c r="BT198" s="198" t="str">
        <f t="shared" si="1575"/>
        <v>-</v>
      </c>
      <c r="BU198" s="198" t="str">
        <f t="shared" si="1576"/>
        <v>-</v>
      </c>
      <c r="BV198" s="198">
        <f t="shared" si="1577"/>
        <v>0</v>
      </c>
      <c r="BW198" s="198">
        <f t="shared" si="1577"/>
        <v>0</v>
      </c>
      <c r="BX198" s="198" t="str">
        <f t="shared" si="1578"/>
        <v>-</v>
      </c>
      <c r="BY198" s="198" t="str">
        <f t="shared" si="1579"/>
        <v>-</v>
      </c>
      <c r="BZ198" s="198">
        <f t="shared" si="1580"/>
        <v>0</v>
      </c>
      <c r="CA198" s="198">
        <f t="shared" si="1580"/>
        <v>0</v>
      </c>
      <c r="CB198" s="198" t="str">
        <f t="shared" si="1581"/>
        <v>-</v>
      </c>
      <c r="CC198" s="198" t="str">
        <f t="shared" si="1582"/>
        <v>-</v>
      </c>
      <c r="CD198" s="198">
        <f t="shared" si="1583"/>
        <v>0</v>
      </c>
      <c r="CE198" s="198">
        <f t="shared" si="1583"/>
        <v>0</v>
      </c>
      <c r="CF198" s="198" t="str">
        <f t="shared" si="1584"/>
        <v>-</v>
      </c>
      <c r="CG198" s="198" t="str">
        <f t="shared" si="1585"/>
        <v>-</v>
      </c>
      <c r="CH198" s="198">
        <f t="shared" si="1586"/>
        <v>0</v>
      </c>
      <c r="CI198" s="198">
        <f t="shared" si="1586"/>
        <v>0</v>
      </c>
      <c r="CJ198" s="198" t="str">
        <f t="shared" si="1587"/>
        <v>-</v>
      </c>
      <c r="CK198" s="198" t="str">
        <f t="shared" si="1588"/>
        <v>-</v>
      </c>
      <c r="CL198" s="198">
        <f t="shared" si="1589"/>
        <v>0</v>
      </c>
      <c r="CM198" s="198">
        <f t="shared" si="1589"/>
        <v>0</v>
      </c>
      <c r="CN198" s="198" t="str">
        <f t="shared" si="1590"/>
        <v>-</v>
      </c>
      <c r="CO198" s="198" t="str">
        <f t="shared" si="1591"/>
        <v>-</v>
      </c>
      <c r="CP198" s="198">
        <f t="shared" si="1592"/>
        <v>0</v>
      </c>
      <c r="CQ198" s="198">
        <f t="shared" si="1592"/>
        <v>0</v>
      </c>
      <c r="CR198" s="198" t="str">
        <f t="shared" si="1593"/>
        <v>-</v>
      </c>
      <c r="CS198" s="198" t="str">
        <f t="shared" si="1594"/>
        <v>-</v>
      </c>
      <c r="CT198" s="198">
        <f t="shared" si="1595"/>
        <v>0</v>
      </c>
      <c r="CU198" s="198">
        <f t="shared" si="1595"/>
        <v>0</v>
      </c>
      <c r="CV198" s="198" t="str">
        <f t="shared" si="1596"/>
        <v>-</v>
      </c>
      <c r="CW198" s="198" t="str">
        <f t="shared" si="1597"/>
        <v>-</v>
      </c>
      <c r="CX198" s="198">
        <f t="shared" si="1598"/>
        <v>402</v>
      </c>
      <c r="CY198" s="198">
        <f t="shared" si="1598"/>
        <v>126416</v>
      </c>
      <c r="CZ198" s="198">
        <f t="shared" si="1599"/>
        <v>314</v>
      </c>
      <c r="DA198" s="198">
        <f t="shared" si="1600"/>
        <v>532</v>
      </c>
      <c r="DB198" s="198">
        <f t="shared" si="1601"/>
        <v>4081</v>
      </c>
      <c r="DC198" s="198">
        <f t="shared" si="1601"/>
        <v>211467</v>
      </c>
      <c r="DD198" s="198">
        <f t="shared" si="1602"/>
        <v>52</v>
      </c>
      <c r="DE198" s="198">
        <f t="shared" si="1603"/>
        <v>120</v>
      </c>
      <c r="DF198" s="198">
        <f t="shared" si="1604"/>
        <v>0</v>
      </c>
      <c r="DG198" s="198">
        <f t="shared" si="1604"/>
        <v>0</v>
      </c>
      <c r="DH198" s="198" t="str">
        <f t="shared" si="1605"/>
        <v>-</v>
      </c>
      <c r="DI198" s="198" t="str">
        <f t="shared" si="1606"/>
        <v>-</v>
      </c>
      <c r="DJ198" s="198">
        <f t="shared" si="1607"/>
        <v>0</v>
      </c>
      <c r="DK198" s="198">
        <f t="shared" si="1607"/>
        <v>2005</v>
      </c>
      <c r="DL198" s="198">
        <f t="shared" si="1607"/>
        <v>1852</v>
      </c>
      <c r="DM198" s="198">
        <f t="shared" si="1607"/>
        <v>2572</v>
      </c>
      <c r="DN198" s="198">
        <f t="shared" si="1607"/>
        <v>0</v>
      </c>
      <c r="DO198" s="198">
        <f t="shared" si="1607"/>
        <v>822</v>
      </c>
      <c r="DP198" s="198">
        <f t="shared" si="1607"/>
        <v>5917995</v>
      </c>
      <c r="DQ198" s="198">
        <f t="shared" si="1608"/>
        <v>3195</v>
      </c>
      <c r="DR198" s="198">
        <f t="shared" si="1609"/>
        <v>5959</v>
      </c>
      <c r="DS198" s="198">
        <f t="shared" si="1610"/>
        <v>20782995</v>
      </c>
      <c r="DT198" s="198">
        <f t="shared" si="1611"/>
        <v>8080</v>
      </c>
      <c r="DU198" s="198">
        <f t="shared" si="1612"/>
        <v>16435</v>
      </c>
      <c r="DV198" s="198">
        <f t="shared" si="1613"/>
        <v>0</v>
      </c>
      <c r="DW198" s="198" t="str">
        <f t="shared" si="1614"/>
        <v>-</v>
      </c>
      <c r="DX198" s="198" t="str">
        <f t="shared" si="1615"/>
        <v>-</v>
      </c>
      <c r="DY198" s="198">
        <f t="shared" si="1616"/>
        <v>9258399</v>
      </c>
      <c r="DZ198" s="198">
        <f t="shared" si="1617"/>
        <v>11263</v>
      </c>
      <c r="EA198" s="198">
        <f t="shared" si="1618"/>
        <v>25194</v>
      </c>
      <c r="EB198" s="202"/>
      <c r="EC198" s="198">
        <f t="shared" si="1619"/>
        <v>2</v>
      </c>
      <c r="ED198" s="199">
        <f t="shared" si="1625"/>
        <v>2018</v>
      </c>
      <c r="EE198" s="200">
        <f t="shared" si="1626"/>
        <v>43132</v>
      </c>
      <c r="EF198" s="196">
        <f t="shared" si="1627"/>
        <v>28</v>
      </c>
      <c r="EG198" s="195"/>
      <c r="EH198" s="198">
        <f t="shared" si="1620"/>
        <v>342657</v>
      </c>
      <c r="EI198" s="198">
        <f t="shared" si="1620"/>
        <v>0</v>
      </c>
      <c r="EJ198" s="198">
        <f t="shared" si="1620"/>
        <v>12198185</v>
      </c>
      <c r="EK198" s="198">
        <f t="shared" si="1620"/>
        <v>21390111</v>
      </c>
      <c r="EL198" s="198">
        <f t="shared" si="1620"/>
        <v>4449350</v>
      </c>
      <c r="EM198" s="198">
        <f t="shared" si="1620"/>
        <v>4018591</v>
      </c>
      <c r="EN198" s="198">
        <f t="shared" si="1620"/>
        <v>87082108</v>
      </c>
      <c r="EO198" s="198">
        <f t="shared" si="1620"/>
        <v>355337720</v>
      </c>
      <c r="EP198" s="198">
        <f t="shared" si="1620"/>
        <v>37158892</v>
      </c>
      <c r="EQ198" s="198">
        <f t="shared" si="1620"/>
        <v>0</v>
      </c>
      <c r="ER198" s="198">
        <f t="shared" si="1621"/>
        <v>0</v>
      </c>
      <c r="ES198" s="198">
        <f t="shared" si="1621"/>
        <v>0</v>
      </c>
      <c r="ET198" s="198">
        <f t="shared" si="1621"/>
        <v>0</v>
      </c>
      <c r="EU198" s="198">
        <f t="shared" si="1621"/>
        <v>0</v>
      </c>
      <c r="EV198" s="198">
        <f t="shared" si="1621"/>
        <v>0</v>
      </c>
      <c r="EW198" s="198">
        <f t="shared" si="1621"/>
        <v>0</v>
      </c>
      <c r="EX198" s="198">
        <f t="shared" si="1621"/>
        <v>0</v>
      </c>
      <c r="EY198" s="198">
        <f t="shared" si="1621"/>
        <v>0</v>
      </c>
      <c r="EZ198" s="198">
        <f t="shared" si="1621"/>
        <v>0</v>
      </c>
      <c r="FA198" s="198">
        <f t="shared" si="1621"/>
        <v>0</v>
      </c>
      <c r="FB198" s="198">
        <f t="shared" si="1622"/>
        <v>213704</v>
      </c>
      <c r="FC198" s="198">
        <f t="shared" si="1622"/>
        <v>491305</v>
      </c>
      <c r="FD198" s="198">
        <f t="shared" si="1622"/>
        <v>11036958</v>
      </c>
      <c r="FE198" s="198">
        <f t="shared" si="1622"/>
        <v>42271172</v>
      </c>
      <c r="FF198" s="198">
        <f t="shared" si="1622"/>
        <v>0</v>
      </c>
      <c r="FG198" s="198">
        <f t="shared" si="1622"/>
        <v>20709384</v>
      </c>
      <c r="FH198" s="191"/>
      <c r="FI198" s="344"/>
      <c r="FJ198" s="344"/>
      <c r="FK198" s="344"/>
      <c r="FL198" s="344"/>
      <c r="FM198" s="344"/>
    </row>
    <row r="199" spans="1:169" s="257" customFormat="1" x14ac:dyDescent="0.2">
      <c r="A199" s="263" t="str">
        <f t="shared" si="1629"/>
        <v>2017-18MARCHY59</v>
      </c>
      <c r="B199" s="257" t="str">
        <f t="shared" si="1624"/>
        <v>2017-18</v>
      </c>
      <c r="C199" s="257" t="s">
        <v>772</v>
      </c>
      <c r="D199" s="264" t="str">
        <f t="shared" si="1628"/>
        <v>Y59</v>
      </c>
      <c r="E199" s="264" t="str">
        <f t="shared" si="1628"/>
        <v>South East</v>
      </c>
      <c r="F199" s="264" t="str">
        <f t="shared" si="267"/>
        <v>Y59</v>
      </c>
      <c r="H199" s="198">
        <f t="shared" si="1546"/>
        <v>146028</v>
      </c>
      <c r="I199" s="198">
        <f t="shared" si="1546"/>
        <v>112723</v>
      </c>
      <c r="J199" s="198">
        <f t="shared" si="1546"/>
        <v>3318718</v>
      </c>
      <c r="K199" s="198">
        <f t="shared" si="1547"/>
        <v>29</v>
      </c>
      <c r="L199" s="198">
        <f t="shared" si="1548"/>
        <v>4</v>
      </c>
      <c r="M199" s="198">
        <f t="shared" si="1549"/>
        <v>0</v>
      </c>
      <c r="N199" s="198">
        <f t="shared" si="1550"/>
        <v>142</v>
      </c>
      <c r="O199" s="198">
        <f t="shared" si="1551"/>
        <v>246</v>
      </c>
      <c r="P199" s="198" t="s">
        <v>717</v>
      </c>
      <c r="Q199" s="198">
        <f t="shared" si="1552"/>
        <v>0</v>
      </c>
      <c r="R199" s="198">
        <f t="shared" si="1552"/>
        <v>0</v>
      </c>
      <c r="S199" s="198">
        <f t="shared" si="1552"/>
        <v>0</v>
      </c>
      <c r="T199" s="198">
        <f t="shared" si="1552"/>
        <v>107778</v>
      </c>
      <c r="U199" s="198">
        <f t="shared" si="1552"/>
        <v>6068</v>
      </c>
      <c r="V199" s="198">
        <f t="shared" si="1552"/>
        <v>3766</v>
      </c>
      <c r="W199" s="198">
        <f t="shared" si="1552"/>
        <v>51530</v>
      </c>
      <c r="X199" s="198">
        <f t="shared" si="1552"/>
        <v>34915</v>
      </c>
      <c r="Y199" s="198">
        <f t="shared" si="1552"/>
        <v>2522</v>
      </c>
      <c r="Z199" s="198">
        <f t="shared" si="1552"/>
        <v>2876671</v>
      </c>
      <c r="AA199" s="198">
        <f t="shared" si="1553"/>
        <v>474</v>
      </c>
      <c r="AB199" s="198">
        <f t="shared" si="1554"/>
        <v>868</v>
      </c>
      <c r="AC199" s="198">
        <f t="shared" si="1555"/>
        <v>2668399</v>
      </c>
      <c r="AD199" s="198">
        <f t="shared" si="1556"/>
        <v>709</v>
      </c>
      <c r="AE199" s="198">
        <f t="shared" si="1557"/>
        <v>1351</v>
      </c>
      <c r="AF199" s="198">
        <f t="shared" si="1558"/>
        <v>61313566</v>
      </c>
      <c r="AG199" s="198">
        <f t="shared" si="1559"/>
        <v>1190</v>
      </c>
      <c r="AH199" s="198">
        <f t="shared" si="1560"/>
        <v>2353</v>
      </c>
      <c r="AI199" s="198">
        <f t="shared" si="1561"/>
        <v>183939147</v>
      </c>
      <c r="AJ199" s="198">
        <f t="shared" si="1562"/>
        <v>5268</v>
      </c>
      <c r="AK199" s="198">
        <f t="shared" si="1563"/>
        <v>12372</v>
      </c>
      <c r="AL199" s="198">
        <f t="shared" si="1564"/>
        <v>18956637</v>
      </c>
      <c r="AM199" s="198">
        <f t="shared" si="1565"/>
        <v>7517</v>
      </c>
      <c r="AN199" s="198">
        <f t="shared" si="1566"/>
        <v>17434</v>
      </c>
      <c r="AO199" s="198">
        <f t="shared" si="1567"/>
        <v>6963</v>
      </c>
      <c r="AP199" s="198">
        <f t="shared" si="1567"/>
        <v>140</v>
      </c>
      <c r="AQ199" s="198">
        <f t="shared" si="1567"/>
        <v>678</v>
      </c>
      <c r="AR199" s="198">
        <f t="shared" si="1567"/>
        <v>373</v>
      </c>
      <c r="AS199" s="198">
        <f t="shared" si="1567"/>
        <v>551</v>
      </c>
      <c r="AT199" s="198">
        <f t="shared" si="1567"/>
        <v>5594</v>
      </c>
      <c r="AU199" s="198">
        <f t="shared" si="1567"/>
        <v>628</v>
      </c>
      <c r="AV199" s="198">
        <f t="shared" si="1567"/>
        <v>61093</v>
      </c>
      <c r="AW199" s="198">
        <f t="shared" si="1567"/>
        <v>4627</v>
      </c>
      <c r="AX199" s="198">
        <f t="shared" si="1567"/>
        <v>35095</v>
      </c>
      <c r="AY199" s="198">
        <f t="shared" si="1568"/>
        <v>100815</v>
      </c>
      <c r="AZ199" s="198">
        <f t="shared" si="1568"/>
        <v>13555</v>
      </c>
      <c r="BA199" s="198">
        <f t="shared" si="1568"/>
        <v>10163</v>
      </c>
      <c r="BB199" s="198">
        <f t="shared" si="1568"/>
        <v>8471</v>
      </c>
      <c r="BC199" s="198">
        <f t="shared" si="1568"/>
        <v>8666</v>
      </c>
      <c r="BD199" s="198">
        <f t="shared" si="1568"/>
        <v>72985</v>
      </c>
      <c r="BE199" s="198">
        <f t="shared" si="1568"/>
        <v>58946</v>
      </c>
      <c r="BF199" s="198">
        <f t="shared" si="1568"/>
        <v>57958</v>
      </c>
      <c r="BG199" s="198">
        <f t="shared" si="1568"/>
        <v>38208</v>
      </c>
      <c r="BH199" s="198">
        <f t="shared" si="1568"/>
        <v>4216</v>
      </c>
      <c r="BI199" s="198">
        <f t="shared" si="1568"/>
        <v>2737</v>
      </c>
      <c r="BJ199" s="198">
        <f t="shared" si="1568"/>
        <v>0</v>
      </c>
      <c r="BK199" s="198">
        <f t="shared" si="1568"/>
        <v>0</v>
      </c>
      <c r="BL199" s="198" t="str">
        <f t="shared" si="1569"/>
        <v>-</v>
      </c>
      <c r="BM199" s="198" t="str">
        <f t="shared" si="1570"/>
        <v>-</v>
      </c>
      <c r="BN199" s="198">
        <f t="shared" si="1571"/>
        <v>0</v>
      </c>
      <c r="BO199" s="198">
        <f t="shared" si="1571"/>
        <v>0</v>
      </c>
      <c r="BP199" s="198" t="str">
        <f t="shared" si="1572"/>
        <v>-</v>
      </c>
      <c r="BQ199" s="198" t="str">
        <f t="shared" si="1573"/>
        <v>-</v>
      </c>
      <c r="BR199" s="198">
        <f t="shared" si="1574"/>
        <v>0</v>
      </c>
      <c r="BS199" s="198">
        <f t="shared" si="1574"/>
        <v>0</v>
      </c>
      <c r="BT199" s="198" t="str">
        <f t="shared" si="1575"/>
        <v>-</v>
      </c>
      <c r="BU199" s="198" t="str">
        <f t="shared" si="1576"/>
        <v>-</v>
      </c>
      <c r="BV199" s="198">
        <f t="shared" si="1577"/>
        <v>0</v>
      </c>
      <c r="BW199" s="198">
        <f t="shared" si="1577"/>
        <v>0</v>
      </c>
      <c r="BX199" s="198" t="str">
        <f t="shared" si="1578"/>
        <v>-</v>
      </c>
      <c r="BY199" s="198" t="str">
        <f t="shared" si="1579"/>
        <v>-</v>
      </c>
      <c r="BZ199" s="198">
        <f t="shared" si="1580"/>
        <v>0</v>
      </c>
      <c r="CA199" s="198">
        <f t="shared" si="1580"/>
        <v>0</v>
      </c>
      <c r="CB199" s="198" t="str">
        <f t="shared" si="1581"/>
        <v>-</v>
      </c>
      <c r="CC199" s="198" t="str">
        <f t="shared" si="1582"/>
        <v>-</v>
      </c>
      <c r="CD199" s="198">
        <f t="shared" si="1583"/>
        <v>0</v>
      </c>
      <c r="CE199" s="198">
        <f t="shared" si="1583"/>
        <v>0</v>
      </c>
      <c r="CF199" s="198" t="str">
        <f t="shared" si="1584"/>
        <v>-</v>
      </c>
      <c r="CG199" s="198" t="str">
        <f t="shared" si="1585"/>
        <v>-</v>
      </c>
      <c r="CH199" s="198">
        <f t="shared" si="1586"/>
        <v>0</v>
      </c>
      <c r="CI199" s="198">
        <f t="shared" si="1586"/>
        <v>0</v>
      </c>
      <c r="CJ199" s="198" t="str">
        <f t="shared" si="1587"/>
        <v>-</v>
      </c>
      <c r="CK199" s="198" t="str">
        <f t="shared" si="1588"/>
        <v>-</v>
      </c>
      <c r="CL199" s="198">
        <f t="shared" si="1589"/>
        <v>0</v>
      </c>
      <c r="CM199" s="198">
        <f t="shared" si="1589"/>
        <v>0</v>
      </c>
      <c r="CN199" s="198" t="str">
        <f t="shared" si="1590"/>
        <v>-</v>
      </c>
      <c r="CO199" s="198" t="str">
        <f t="shared" si="1591"/>
        <v>-</v>
      </c>
      <c r="CP199" s="198">
        <f t="shared" si="1592"/>
        <v>0</v>
      </c>
      <c r="CQ199" s="198">
        <f t="shared" si="1592"/>
        <v>0</v>
      </c>
      <c r="CR199" s="198" t="str">
        <f t="shared" si="1593"/>
        <v>-</v>
      </c>
      <c r="CS199" s="198" t="str">
        <f t="shared" si="1594"/>
        <v>-</v>
      </c>
      <c r="CT199" s="198">
        <f t="shared" si="1595"/>
        <v>0</v>
      </c>
      <c r="CU199" s="198">
        <f t="shared" si="1595"/>
        <v>0</v>
      </c>
      <c r="CV199" s="198" t="str">
        <f t="shared" si="1596"/>
        <v>-</v>
      </c>
      <c r="CW199" s="198" t="str">
        <f t="shared" si="1597"/>
        <v>-</v>
      </c>
      <c r="CX199" s="198">
        <f t="shared" si="1598"/>
        <v>486</v>
      </c>
      <c r="CY199" s="198">
        <f t="shared" si="1598"/>
        <v>150293</v>
      </c>
      <c r="CZ199" s="198">
        <f t="shared" si="1599"/>
        <v>309</v>
      </c>
      <c r="DA199" s="198">
        <f t="shared" si="1600"/>
        <v>518</v>
      </c>
      <c r="DB199" s="198">
        <f t="shared" si="1601"/>
        <v>4715</v>
      </c>
      <c r="DC199" s="198">
        <f t="shared" si="1601"/>
        <v>256241</v>
      </c>
      <c r="DD199" s="198">
        <f t="shared" si="1602"/>
        <v>54</v>
      </c>
      <c r="DE199" s="198">
        <f t="shared" si="1603"/>
        <v>126</v>
      </c>
      <c r="DF199" s="198">
        <f t="shared" si="1604"/>
        <v>0</v>
      </c>
      <c r="DG199" s="198">
        <f t="shared" si="1604"/>
        <v>0</v>
      </c>
      <c r="DH199" s="198" t="str">
        <f t="shared" si="1605"/>
        <v>-</v>
      </c>
      <c r="DI199" s="198" t="str">
        <f t="shared" si="1606"/>
        <v>-</v>
      </c>
      <c r="DJ199" s="198">
        <f t="shared" si="1607"/>
        <v>0</v>
      </c>
      <c r="DK199" s="198">
        <f t="shared" si="1607"/>
        <v>1945</v>
      </c>
      <c r="DL199" s="198">
        <f t="shared" si="1607"/>
        <v>2173</v>
      </c>
      <c r="DM199" s="198">
        <f t="shared" si="1607"/>
        <v>2708</v>
      </c>
      <c r="DN199" s="198">
        <f t="shared" si="1607"/>
        <v>0</v>
      </c>
      <c r="DO199" s="198">
        <f t="shared" si="1607"/>
        <v>887</v>
      </c>
      <c r="DP199" s="198">
        <f t="shared" si="1607"/>
        <v>8013632</v>
      </c>
      <c r="DQ199" s="198">
        <f t="shared" si="1608"/>
        <v>3688</v>
      </c>
      <c r="DR199" s="198">
        <f t="shared" si="1609"/>
        <v>7126</v>
      </c>
      <c r="DS199" s="198">
        <f t="shared" si="1610"/>
        <v>22339346</v>
      </c>
      <c r="DT199" s="198">
        <f t="shared" si="1611"/>
        <v>8249</v>
      </c>
      <c r="DU199" s="198">
        <f t="shared" si="1612"/>
        <v>17603</v>
      </c>
      <c r="DV199" s="198">
        <f t="shared" si="1613"/>
        <v>0</v>
      </c>
      <c r="DW199" s="198" t="str">
        <f t="shared" si="1614"/>
        <v>-</v>
      </c>
      <c r="DX199" s="198" t="str">
        <f t="shared" si="1615"/>
        <v>-</v>
      </c>
      <c r="DY199" s="198">
        <f t="shared" si="1616"/>
        <v>11309918</v>
      </c>
      <c r="DZ199" s="198">
        <f t="shared" si="1617"/>
        <v>12751</v>
      </c>
      <c r="EA199" s="198">
        <f t="shared" si="1618"/>
        <v>29769</v>
      </c>
      <c r="EB199" s="202"/>
      <c r="EC199" s="198">
        <f t="shared" si="1619"/>
        <v>3</v>
      </c>
      <c r="ED199" s="199">
        <f t="shared" si="1625"/>
        <v>2018</v>
      </c>
      <c r="EE199" s="200">
        <f t="shared" si="1626"/>
        <v>43160</v>
      </c>
      <c r="EF199" s="196">
        <f t="shared" si="1627"/>
        <v>31</v>
      </c>
      <c r="EG199" s="195"/>
      <c r="EH199" s="198">
        <f t="shared" si="1620"/>
        <v>405912</v>
      </c>
      <c r="EI199" s="198">
        <f t="shared" si="1620"/>
        <v>0</v>
      </c>
      <c r="EJ199" s="198">
        <f t="shared" si="1620"/>
        <v>15956395</v>
      </c>
      <c r="EK199" s="198">
        <f t="shared" si="1620"/>
        <v>27733303</v>
      </c>
      <c r="EL199" s="198">
        <f t="shared" si="1620"/>
        <v>5266904</v>
      </c>
      <c r="EM199" s="198">
        <f t="shared" si="1620"/>
        <v>5088150</v>
      </c>
      <c r="EN199" s="198">
        <f t="shared" si="1620"/>
        <v>121269780</v>
      </c>
      <c r="EO199" s="198">
        <f t="shared" si="1620"/>
        <v>431969840</v>
      </c>
      <c r="EP199" s="198">
        <f t="shared" si="1620"/>
        <v>43967914</v>
      </c>
      <c r="EQ199" s="198">
        <f t="shared" si="1620"/>
        <v>0</v>
      </c>
      <c r="ER199" s="198">
        <f t="shared" si="1621"/>
        <v>0</v>
      </c>
      <c r="ES199" s="198">
        <f t="shared" si="1621"/>
        <v>0</v>
      </c>
      <c r="ET199" s="198">
        <f t="shared" si="1621"/>
        <v>0</v>
      </c>
      <c r="EU199" s="198">
        <f t="shared" si="1621"/>
        <v>0</v>
      </c>
      <c r="EV199" s="198">
        <f t="shared" si="1621"/>
        <v>0</v>
      </c>
      <c r="EW199" s="198">
        <f t="shared" si="1621"/>
        <v>0</v>
      </c>
      <c r="EX199" s="198">
        <f t="shared" si="1621"/>
        <v>0</v>
      </c>
      <c r="EY199" s="198">
        <f t="shared" si="1621"/>
        <v>0</v>
      </c>
      <c r="EZ199" s="198">
        <f t="shared" si="1621"/>
        <v>0</v>
      </c>
      <c r="FA199" s="198">
        <f t="shared" si="1621"/>
        <v>0</v>
      </c>
      <c r="FB199" s="198">
        <f t="shared" si="1622"/>
        <v>251658</v>
      </c>
      <c r="FC199" s="198">
        <f t="shared" si="1622"/>
        <v>592253</v>
      </c>
      <c r="FD199" s="198">
        <f t="shared" si="1622"/>
        <v>15484732</v>
      </c>
      <c r="FE199" s="198">
        <f t="shared" si="1622"/>
        <v>47669632</v>
      </c>
      <c r="FF199" s="198">
        <f t="shared" si="1622"/>
        <v>0</v>
      </c>
      <c r="FG199" s="198">
        <f t="shared" si="1622"/>
        <v>26405266</v>
      </c>
      <c r="FH199" s="191"/>
      <c r="FI199" s="344"/>
      <c r="FJ199" s="344"/>
      <c r="FK199" s="344"/>
      <c r="FL199" s="344"/>
      <c r="FM199" s="344"/>
    </row>
    <row r="200" spans="1:169" s="257" customFormat="1" x14ac:dyDescent="0.2">
      <c r="A200" s="263" t="str">
        <f t="shared" si="1629"/>
        <v>2018-19APRILY59</v>
      </c>
      <c r="B200" s="257" t="str">
        <f t="shared" si="1624"/>
        <v>2018-19</v>
      </c>
      <c r="C200" s="257" t="s">
        <v>774</v>
      </c>
      <c r="D200" s="264" t="str">
        <f t="shared" si="1628"/>
        <v>Y59</v>
      </c>
      <c r="E200" s="264" t="str">
        <f t="shared" si="1628"/>
        <v>South East</v>
      </c>
      <c r="F200" s="264" t="str">
        <f t="shared" ref="F200:F205" si="1630">D200</f>
        <v>Y59</v>
      </c>
      <c r="H200" s="198">
        <f t="shared" si="1546"/>
        <v>136027</v>
      </c>
      <c r="I200" s="198">
        <f t="shared" si="1546"/>
        <v>96856</v>
      </c>
      <c r="J200" s="198">
        <f t="shared" si="1546"/>
        <v>1083951</v>
      </c>
      <c r="K200" s="198">
        <f t="shared" si="1547"/>
        <v>11</v>
      </c>
      <c r="L200" s="198">
        <f t="shared" si="1548"/>
        <v>3</v>
      </c>
      <c r="M200" s="198">
        <f t="shared" si="1549"/>
        <v>0</v>
      </c>
      <c r="N200" s="198">
        <f t="shared" si="1550"/>
        <v>62</v>
      </c>
      <c r="O200" s="198">
        <f t="shared" si="1551"/>
        <v>148</v>
      </c>
      <c r="P200" s="198" t="s">
        <v>717</v>
      </c>
      <c r="Q200" s="198">
        <f t="shared" si="1552"/>
        <v>0</v>
      </c>
      <c r="R200" s="198">
        <f t="shared" si="1552"/>
        <v>0</v>
      </c>
      <c r="S200" s="198">
        <f t="shared" si="1552"/>
        <v>0</v>
      </c>
      <c r="T200" s="198">
        <f t="shared" si="1552"/>
        <v>103675</v>
      </c>
      <c r="U200" s="198">
        <f t="shared" si="1552"/>
        <v>5755</v>
      </c>
      <c r="V200" s="198">
        <f t="shared" si="1552"/>
        <v>3541</v>
      </c>
      <c r="W200" s="198">
        <f t="shared" si="1552"/>
        <v>47197</v>
      </c>
      <c r="X200" s="198">
        <f t="shared" si="1552"/>
        <v>36048</v>
      </c>
      <c r="Y200" s="198">
        <f t="shared" si="1552"/>
        <v>2784</v>
      </c>
      <c r="Z200" s="198">
        <f t="shared" si="1552"/>
        <v>2438859</v>
      </c>
      <c r="AA200" s="198">
        <f t="shared" si="1553"/>
        <v>424</v>
      </c>
      <c r="AB200" s="198">
        <f t="shared" si="1554"/>
        <v>776</v>
      </c>
      <c r="AC200" s="198">
        <f t="shared" si="1555"/>
        <v>2131623</v>
      </c>
      <c r="AD200" s="198">
        <f t="shared" si="1556"/>
        <v>602</v>
      </c>
      <c r="AE200" s="198">
        <f t="shared" si="1557"/>
        <v>1131</v>
      </c>
      <c r="AF200" s="198">
        <f t="shared" si="1558"/>
        <v>43262118</v>
      </c>
      <c r="AG200" s="198">
        <f t="shared" si="1559"/>
        <v>917</v>
      </c>
      <c r="AH200" s="198">
        <f t="shared" si="1560"/>
        <v>1752</v>
      </c>
      <c r="AI200" s="198">
        <f t="shared" si="1561"/>
        <v>120924795</v>
      </c>
      <c r="AJ200" s="198">
        <f t="shared" si="1562"/>
        <v>3355</v>
      </c>
      <c r="AK200" s="198">
        <f t="shared" si="1563"/>
        <v>7879</v>
      </c>
      <c r="AL200" s="198">
        <f t="shared" si="1564"/>
        <v>13638137</v>
      </c>
      <c r="AM200" s="198">
        <f t="shared" si="1565"/>
        <v>4899</v>
      </c>
      <c r="AN200" s="198">
        <f t="shared" si="1566"/>
        <v>11706</v>
      </c>
      <c r="AO200" s="198">
        <f t="shared" si="1567"/>
        <v>6287</v>
      </c>
      <c r="AP200" s="198">
        <f t="shared" si="1567"/>
        <v>134</v>
      </c>
      <c r="AQ200" s="198">
        <f t="shared" si="1567"/>
        <v>503</v>
      </c>
      <c r="AR200" s="198">
        <f t="shared" si="1567"/>
        <v>879</v>
      </c>
      <c r="AS200" s="198">
        <f t="shared" si="1567"/>
        <v>662</v>
      </c>
      <c r="AT200" s="198">
        <f t="shared" si="1567"/>
        <v>4988</v>
      </c>
      <c r="AU200" s="198">
        <f t="shared" si="1567"/>
        <v>638</v>
      </c>
      <c r="AV200" s="198">
        <f t="shared" si="1567"/>
        <v>60410</v>
      </c>
      <c r="AW200" s="198">
        <f t="shared" si="1567"/>
        <v>3179</v>
      </c>
      <c r="AX200" s="198">
        <f t="shared" si="1567"/>
        <v>33799</v>
      </c>
      <c r="AY200" s="198">
        <f t="shared" si="1568"/>
        <v>97388</v>
      </c>
      <c r="AZ200" s="198">
        <f t="shared" si="1568"/>
        <v>12518</v>
      </c>
      <c r="BA200" s="198">
        <f t="shared" si="1568"/>
        <v>9531</v>
      </c>
      <c r="BB200" s="198">
        <f t="shared" si="1568"/>
        <v>7780</v>
      </c>
      <c r="BC200" s="198">
        <f t="shared" si="1568"/>
        <v>6028</v>
      </c>
      <c r="BD200" s="198">
        <f t="shared" si="1568"/>
        <v>65860</v>
      </c>
      <c r="BE200" s="198">
        <f t="shared" si="1568"/>
        <v>54100</v>
      </c>
      <c r="BF200" s="198">
        <f t="shared" si="1568"/>
        <v>56077</v>
      </c>
      <c r="BG200" s="198">
        <f t="shared" si="1568"/>
        <v>39062</v>
      </c>
      <c r="BH200" s="198">
        <f t="shared" si="1568"/>
        <v>4771</v>
      </c>
      <c r="BI200" s="198">
        <f t="shared" si="1568"/>
        <v>3030</v>
      </c>
      <c r="BJ200" s="198">
        <f t="shared" si="1568"/>
        <v>0</v>
      </c>
      <c r="BK200" s="198">
        <f t="shared" si="1568"/>
        <v>0</v>
      </c>
      <c r="BL200" s="198" t="str">
        <f t="shared" si="1569"/>
        <v>-</v>
      </c>
      <c r="BM200" s="198" t="str">
        <f t="shared" si="1570"/>
        <v>-</v>
      </c>
      <c r="BN200" s="198">
        <f t="shared" si="1571"/>
        <v>0</v>
      </c>
      <c r="BO200" s="198">
        <f t="shared" si="1571"/>
        <v>0</v>
      </c>
      <c r="BP200" s="198" t="str">
        <f t="shared" si="1572"/>
        <v>-</v>
      </c>
      <c r="BQ200" s="198" t="str">
        <f t="shared" si="1573"/>
        <v>-</v>
      </c>
      <c r="BR200" s="198">
        <f t="shared" si="1574"/>
        <v>0</v>
      </c>
      <c r="BS200" s="198">
        <f t="shared" si="1574"/>
        <v>0</v>
      </c>
      <c r="BT200" s="198" t="str">
        <f t="shared" si="1575"/>
        <v>-</v>
      </c>
      <c r="BU200" s="198" t="str">
        <f t="shared" si="1576"/>
        <v>-</v>
      </c>
      <c r="BV200" s="198">
        <f t="shared" si="1577"/>
        <v>0</v>
      </c>
      <c r="BW200" s="198">
        <f t="shared" si="1577"/>
        <v>0</v>
      </c>
      <c r="BX200" s="198" t="str">
        <f t="shared" si="1578"/>
        <v>-</v>
      </c>
      <c r="BY200" s="198" t="str">
        <f t="shared" si="1579"/>
        <v>-</v>
      </c>
      <c r="BZ200" s="198">
        <f t="shared" si="1580"/>
        <v>0</v>
      </c>
      <c r="CA200" s="198">
        <f t="shared" si="1580"/>
        <v>0</v>
      </c>
      <c r="CB200" s="198" t="str">
        <f t="shared" si="1581"/>
        <v>-</v>
      </c>
      <c r="CC200" s="198" t="str">
        <f t="shared" si="1582"/>
        <v>-</v>
      </c>
      <c r="CD200" s="198">
        <f t="shared" si="1583"/>
        <v>0</v>
      </c>
      <c r="CE200" s="198">
        <f t="shared" si="1583"/>
        <v>0</v>
      </c>
      <c r="CF200" s="198" t="str">
        <f t="shared" si="1584"/>
        <v>-</v>
      </c>
      <c r="CG200" s="198" t="str">
        <f t="shared" si="1585"/>
        <v>-</v>
      </c>
      <c r="CH200" s="198">
        <f t="shared" si="1586"/>
        <v>0</v>
      </c>
      <c r="CI200" s="198">
        <f t="shared" si="1586"/>
        <v>0</v>
      </c>
      <c r="CJ200" s="198" t="str">
        <f t="shared" si="1587"/>
        <v>-</v>
      </c>
      <c r="CK200" s="198" t="str">
        <f t="shared" si="1588"/>
        <v>-</v>
      </c>
      <c r="CL200" s="198">
        <f t="shared" si="1589"/>
        <v>0</v>
      </c>
      <c r="CM200" s="198">
        <f t="shared" si="1589"/>
        <v>0</v>
      </c>
      <c r="CN200" s="198" t="str">
        <f t="shared" si="1590"/>
        <v>-</v>
      </c>
      <c r="CO200" s="198" t="str">
        <f t="shared" si="1591"/>
        <v>-</v>
      </c>
      <c r="CP200" s="198">
        <f t="shared" si="1592"/>
        <v>0</v>
      </c>
      <c r="CQ200" s="198">
        <f t="shared" si="1592"/>
        <v>0</v>
      </c>
      <c r="CR200" s="198" t="str">
        <f t="shared" si="1593"/>
        <v>-</v>
      </c>
      <c r="CS200" s="198" t="str">
        <f t="shared" si="1594"/>
        <v>-</v>
      </c>
      <c r="CT200" s="198">
        <f t="shared" si="1595"/>
        <v>0</v>
      </c>
      <c r="CU200" s="198">
        <f t="shared" si="1595"/>
        <v>0</v>
      </c>
      <c r="CV200" s="198" t="str">
        <f t="shared" si="1596"/>
        <v>-</v>
      </c>
      <c r="CW200" s="198" t="str">
        <f t="shared" si="1597"/>
        <v>-</v>
      </c>
      <c r="CX200" s="198">
        <f t="shared" si="1598"/>
        <v>457</v>
      </c>
      <c r="CY200" s="198">
        <f t="shared" si="1598"/>
        <v>137778</v>
      </c>
      <c r="CZ200" s="198">
        <f t="shared" si="1599"/>
        <v>301</v>
      </c>
      <c r="DA200" s="198">
        <f t="shared" si="1600"/>
        <v>498</v>
      </c>
      <c r="DB200" s="198">
        <f t="shared" si="1601"/>
        <v>4517</v>
      </c>
      <c r="DC200" s="198">
        <f t="shared" si="1601"/>
        <v>206250</v>
      </c>
      <c r="DD200" s="198">
        <f t="shared" si="1602"/>
        <v>46</v>
      </c>
      <c r="DE200" s="198">
        <f t="shared" si="1603"/>
        <v>81</v>
      </c>
      <c r="DF200" s="198">
        <f t="shared" si="1604"/>
        <v>0</v>
      </c>
      <c r="DG200" s="198">
        <f t="shared" si="1604"/>
        <v>0</v>
      </c>
      <c r="DH200" s="198" t="str">
        <f t="shared" si="1605"/>
        <v>-</v>
      </c>
      <c r="DI200" s="198" t="str">
        <f t="shared" si="1606"/>
        <v>-</v>
      </c>
      <c r="DJ200" s="198">
        <f t="shared" si="1607"/>
        <v>0</v>
      </c>
      <c r="DK200" s="198">
        <f t="shared" si="1607"/>
        <v>93</v>
      </c>
      <c r="DL200" s="198">
        <f t="shared" si="1607"/>
        <v>2038</v>
      </c>
      <c r="DM200" s="198">
        <f t="shared" si="1607"/>
        <v>2916</v>
      </c>
      <c r="DN200" s="198">
        <f t="shared" si="1607"/>
        <v>0</v>
      </c>
      <c r="DO200" s="198">
        <f t="shared" si="1607"/>
        <v>661</v>
      </c>
      <c r="DP200" s="198">
        <f t="shared" si="1607"/>
        <v>5607268</v>
      </c>
      <c r="DQ200" s="198">
        <f t="shared" si="1608"/>
        <v>2751</v>
      </c>
      <c r="DR200" s="198">
        <f t="shared" si="1609"/>
        <v>5201</v>
      </c>
      <c r="DS200" s="198">
        <f t="shared" si="1610"/>
        <v>18785074</v>
      </c>
      <c r="DT200" s="198">
        <f t="shared" si="1611"/>
        <v>6442</v>
      </c>
      <c r="DU200" s="198">
        <f t="shared" si="1612"/>
        <v>14380</v>
      </c>
      <c r="DV200" s="198">
        <f t="shared" si="1613"/>
        <v>0</v>
      </c>
      <c r="DW200" s="198" t="str">
        <f t="shared" si="1614"/>
        <v>-</v>
      </c>
      <c r="DX200" s="198" t="str">
        <f t="shared" si="1615"/>
        <v>-</v>
      </c>
      <c r="DY200" s="198">
        <f t="shared" si="1616"/>
        <v>4852123</v>
      </c>
      <c r="DZ200" s="198">
        <f t="shared" si="1617"/>
        <v>7341</v>
      </c>
      <c r="EA200" s="198">
        <f t="shared" si="1618"/>
        <v>16986</v>
      </c>
      <c r="EB200" s="202"/>
      <c r="EC200" s="198">
        <f t="shared" si="1619"/>
        <v>4</v>
      </c>
      <c r="ED200" s="199">
        <f t="shared" si="1625"/>
        <v>2018</v>
      </c>
      <c r="EE200" s="200">
        <f t="shared" si="1626"/>
        <v>43191</v>
      </c>
      <c r="EF200" s="196">
        <f t="shared" si="1627"/>
        <v>30</v>
      </c>
      <c r="EG200" s="195"/>
      <c r="EH200" s="198">
        <f t="shared" si="1620"/>
        <v>288048</v>
      </c>
      <c r="EI200" s="198">
        <f t="shared" si="1620"/>
        <v>0</v>
      </c>
      <c r="EJ200" s="198">
        <f t="shared" si="1620"/>
        <v>5991375</v>
      </c>
      <c r="EK200" s="198">
        <f t="shared" si="1620"/>
        <v>14346388</v>
      </c>
      <c r="EL200" s="198">
        <f t="shared" si="1620"/>
        <v>4464900</v>
      </c>
      <c r="EM200" s="198">
        <f t="shared" si="1620"/>
        <v>4006240</v>
      </c>
      <c r="EN200" s="198">
        <f t="shared" si="1620"/>
        <v>82679592</v>
      </c>
      <c r="EO200" s="198">
        <f t="shared" si="1620"/>
        <v>284019343</v>
      </c>
      <c r="EP200" s="198">
        <f t="shared" si="1620"/>
        <v>32589820</v>
      </c>
      <c r="EQ200" s="198">
        <f t="shared" si="1620"/>
        <v>0</v>
      </c>
      <c r="ER200" s="198">
        <f t="shared" si="1621"/>
        <v>0</v>
      </c>
      <c r="ES200" s="198">
        <f t="shared" si="1621"/>
        <v>0</v>
      </c>
      <c r="ET200" s="198">
        <f t="shared" si="1621"/>
        <v>0</v>
      </c>
      <c r="EU200" s="198">
        <f t="shared" si="1621"/>
        <v>0</v>
      </c>
      <c r="EV200" s="198">
        <f t="shared" si="1621"/>
        <v>0</v>
      </c>
      <c r="EW200" s="198">
        <f t="shared" si="1621"/>
        <v>0</v>
      </c>
      <c r="EX200" s="198">
        <f t="shared" si="1621"/>
        <v>0</v>
      </c>
      <c r="EY200" s="198">
        <f t="shared" si="1621"/>
        <v>0</v>
      </c>
      <c r="EZ200" s="198">
        <f t="shared" si="1621"/>
        <v>0</v>
      </c>
      <c r="FA200" s="198">
        <f t="shared" si="1621"/>
        <v>0</v>
      </c>
      <c r="FB200" s="198">
        <f t="shared" si="1622"/>
        <v>227643</v>
      </c>
      <c r="FC200" s="198">
        <f t="shared" si="1622"/>
        <v>367725</v>
      </c>
      <c r="FD200" s="198">
        <f t="shared" si="1622"/>
        <v>10599498</v>
      </c>
      <c r="FE200" s="198">
        <f t="shared" si="1622"/>
        <v>41932932</v>
      </c>
      <c r="FF200" s="198">
        <f t="shared" si="1622"/>
        <v>0</v>
      </c>
      <c r="FG200" s="198">
        <f t="shared" si="1622"/>
        <v>11227572</v>
      </c>
      <c r="FH200" s="191"/>
      <c r="FI200" s="344"/>
      <c r="FJ200" s="344"/>
      <c r="FK200" s="344"/>
      <c r="FL200" s="344"/>
      <c r="FM200" s="344"/>
    </row>
    <row r="201" spans="1:169" s="257" customFormat="1" x14ac:dyDescent="0.2">
      <c r="A201" s="263" t="str">
        <f t="shared" ref="A201" si="1631">B201&amp;C201&amp;D201</f>
        <v>2018-19MAYY59</v>
      </c>
      <c r="B201" s="257" t="str">
        <f t="shared" si="1624"/>
        <v>2018-19</v>
      </c>
      <c r="C201" s="257" t="s">
        <v>812</v>
      </c>
      <c r="D201" s="264" t="str">
        <f t="shared" si="1628"/>
        <v>Y59</v>
      </c>
      <c r="E201" s="264" t="str">
        <f t="shared" si="1628"/>
        <v>South East</v>
      </c>
      <c r="F201" s="264" t="str">
        <f t="shared" si="1630"/>
        <v>Y59</v>
      </c>
      <c r="H201" s="198">
        <f t="shared" si="1546"/>
        <v>147042</v>
      </c>
      <c r="I201" s="198">
        <f t="shared" si="1546"/>
        <v>106594</v>
      </c>
      <c r="J201" s="198">
        <f t="shared" si="1546"/>
        <v>1483350</v>
      </c>
      <c r="K201" s="198">
        <f t="shared" si="1547"/>
        <v>14</v>
      </c>
      <c r="L201" s="198">
        <f t="shared" si="1548"/>
        <v>3</v>
      </c>
      <c r="M201" s="198">
        <f t="shared" si="1549"/>
        <v>0</v>
      </c>
      <c r="N201" s="198">
        <f t="shared" si="1550"/>
        <v>78</v>
      </c>
      <c r="O201" s="198">
        <f t="shared" si="1551"/>
        <v>167</v>
      </c>
      <c r="P201" s="198" t="s">
        <v>717</v>
      </c>
      <c r="Q201" s="198">
        <f t="shared" si="1552"/>
        <v>0</v>
      </c>
      <c r="R201" s="198">
        <f t="shared" si="1552"/>
        <v>0</v>
      </c>
      <c r="S201" s="198">
        <f t="shared" si="1552"/>
        <v>0</v>
      </c>
      <c r="T201" s="198">
        <f t="shared" si="1552"/>
        <v>108687</v>
      </c>
      <c r="U201" s="198">
        <f t="shared" si="1552"/>
        <v>5872</v>
      </c>
      <c r="V201" s="198">
        <f t="shared" si="1552"/>
        <v>3652</v>
      </c>
      <c r="W201" s="198">
        <f t="shared" si="1552"/>
        <v>49410</v>
      </c>
      <c r="X201" s="198">
        <f t="shared" si="1552"/>
        <v>37746</v>
      </c>
      <c r="Y201" s="198">
        <f t="shared" si="1552"/>
        <v>2881</v>
      </c>
      <c r="Z201" s="198">
        <f t="shared" si="1552"/>
        <v>2593293</v>
      </c>
      <c r="AA201" s="198">
        <f t="shared" si="1553"/>
        <v>442</v>
      </c>
      <c r="AB201" s="198">
        <f t="shared" si="1554"/>
        <v>802</v>
      </c>
      <c r="AC201" s="198">
        <f t="shared" si="1555"/>
        <v>2296315</v>
      </c>
      <c r="AD201" s="198">
        <f t="shared" si="1556"/>
        <v>629</v>
      </c>
      <c r="AE201" s="198">
        <f t="shared" si="1557"/>
        <v>1182</v>
      </c>
      <c r="AF201" s="198">
        <f t="shared" si="1558"/>
        <v>48661906</v>
      </c>
      <c r="AG201" s="198">
        <f t="shared" si="1559"/>
        <v>985</v>
      </c>
      <c r="AH201" s="198">
        <f t="shared" si="1560"/>
        <v>1914</v>
      </c>
      <c r="AI201" s="198">
        <f t="shared" si="1561"/>
        <v>147214485</v>
      </c>
      <c r="AJ201" s="198">
        <f t="shared" si="1562"/>
        <v>3900</v>
      </c>
      <c r="AK201" s="198">
        <f t="shared" si="1563"/>
        <v>9098</v>
      </c>
      <c r="AL201" s="198">
        <f t="shared" si="1564"/>
        <v>16734771</v>
      </c>
      <c r="AM201" s="198">
        <f t="shared" si="1565"/>
        <v>5809</v>
      </c>
      <c r="AN201" s="198">
        <f t="shared" si="1566"/>
        <v>13304</v>
      </c>
      <c r="AO201" s="198">
        <f t="shared" si="1567"/>
        <v>6537</v>
      </c>
      <c r="AP201" s="198">
        <f t="shared" si="1567"/>
        <v>189</v>
      </c>
      <c r="AQ201" s="198">
        <f t="shared" si="1567"/>
        <v>783</v>
      </c>
      <c r="AR201" s="198">
        <f t="shared" si="1567"/>
        <v>954</v>
      </c>
      <c r="AS201" s="198">
        <f t="shared" si="1567"/>
        <v>438</v>
      </c>
      <c r="AT201" s="198">
        <f t="shared" si="1567"/>
        <v>5127</v>
      </c>
      <c r="AU201" s="198">
        <f t="shared" si="1567"/>
        <v>653</v>
      </c>
      <c r="AV201" s="198">
        <f t="shared" si="1567"/>
        <v>63562</v>
      </c>
      <c r="AW201" s="198">
        <f t="shared" si="1567"/>
        <v>3337</v>
      </c>
      <c r="AX201" s="198">
        <f t="shared" si="1567"/>
        <v>35251</v>
      </c>
      <c r="AY201" s="198">
        <f t="shared" si="1568"/>
        <v>102150</v>
      </c>
      <c r="AZ201" s="198">
        <f t="shared" si="1568"/>
        <v>12805</v>
      </c>
      <c r="BA201" s="198">
        <f t="shared" si="1568"/>
        <v>9721</v>
      </c>
      <c r="BB201" s="198">
        <f t="shared" si="1568"/>
        <v>7934</v>
      </c>
      <c r="BC201" s="198">
        <f t="shared" si="1568"/>
        <v>6163</v>
      </c>
      <c r="BD201" s="198">
        <f t="shared" si="1568"/>
        <v>69541</v>
      </c>
      <c r="BE201" s="198">
        <f t="shared" si="1568"/>
        <v>56550</v>
      </c>
      <c r="BF201" s="198">
        <f t="shared" si="1568"/>
        <v>60258</v>
      </c>
      <c r="BG201" s="198">
        <f t="shared" si="1568"/>
        <v>41069</v>
      </c>
      <c r="BH201" s="198">
        <f t="shared" si="1568"/>
        <v>5047</v>
      </c>
      <c r="BI201" s="198">
        <f t="shared" si="1568"/>
        <v>3096</v>
      </c>
      <c r="BJ201" s="198">
        <f t="shared" si="1568"/>
        <v>0</v>
      </c>
      <c r="BK201" s="198">
        <f t="shared" si="1568"/>
        <v>0</v>
      </c>
      <c r="BL201" s="198" t="str">
        <f t="shared" si="1569"/>
        <v>-</v>
      </c>
      <c r="BM201" s="198" t="str">
        <f t="shared" si="1570"/>
        <v>-</v>
      </c>
      <c r="BN201" s="198">
        <f t="shared" si="1571"/>
        <v>0</v>
      </c>
      <c r="BO201" s="198">
        <f t="shared" si="1571"/>
        <v>0</v>
      </c>
      <c r="BP201" s="198" t="str">
        <f t="shared" si="1572"/>
        <v>-</v>
      </c>
      <c r="BQ201" s="198" t="str">
        <f t="shared" si="1573"/>
        <v>-</v>
      </c>
      <c r="BR201" s="198">
        <f t="shared" si="1574"/>
        <v>0</v>
      </c>
      <c r="BS201" s="198">
        <f t="shared" si="1574"/>
        <v>0</v>
      </c>
      <c r="BT201" s="198" t="str">
        <f t="shared" si="1575"/>
        <v>-</v>
      </c>
      <c r="BU201" s="198" t="str">
        <f t="shared" si="1576"/>
        <v>-</v>
      </c>
      <c r="BV201" s="198">
        <f t="shared" si="1577"/>
        <v>0</v>
      </c>
      <c r="BW201" s="198">
        <f t="shared" si="1577"/>
        <v>0</v>
      </c>
      <c r="BX201" s="198" t="str">
        <f t="shared" si="1578"/>
        <v>-</v>
      </c>
      <c r="BY201" s="198" t="str">
        <f t="shared" si="1579"/>
        <v>-</v>
      </c>
      <c r="BZ201" s="198">
        <f t="shared" si="1580"/>
        <v>0</v>
      </c>
      <c r="CA201" s="198">
        <f t="shared" si="1580"/>
        <v>0</v>
      </c>
      <c r="CB201" s="198" t="str">
        <f t="shared" si="1581"/>
        <v>-</v>
      </c>
      <c r="CC201" s="198" t="str">
        <f t="shared" si="1582"/>
        <v>-</v>
      </c>
      <c r="CD201" s="198">
        <f t="shared" si="1583"/>
        <v>0</v>
      </c>
      <c r="CE201" s="198">
        <f t="shared" si="1583"/>
        <v>0</v>
      </c>
      <c r="CF201" s="198" t="str">
        <f t="shared" si="1584"/>
        <v>-</v>
      </c>
      <c r="CG201" s="198" t="str">
        <f t="shared" si="1585"/>
        <v>-</v>
      </c>
      <c r="CH201" s="198">
        <f t="shared" si="1586"/>
        <v>0</v>
      </c>
      <c r="CI201" s="198">
        <f t="shared" si="1586"/>
        <v>0</v>
      </c>
      <c r="CJ201" s="198" t="str">
        <f t="shared" si="1587"/>
        <v>-</v>
      </c>
      <c r="CK201" s="198" t="str">
        <f t="shared" si="1588"/>
        <v>-</v>
      </c>
      <c r="CL201" s="198">
        <f t="shared" si="1589"/>
        <v>0</v>
      </c>
      <c r="CM201" s="198">
        <f t="shared" si="1589"/>
        <v>0</v>
      </c>
      <c r="CN201" s="198" t="str">
        <f t="shared" si="1590"/>
        <v>-</v>
      </c>
      <c r="CO201" s="198" t="str">
        <f t="shared" si="1591"/>
        <v>-</v>
      </c>
      <c r="CP201" s="198">
        <f t="shared" si="1592"/>
        <v>0</v>
      </c>
      <c r="CQ201" s="198">
        <f t="shared" si="1592"/>
        <v>0</v>
      </c>
      <c r="CR201" s="198" t="str">
        <f t="shared" si="1593"/>
        <v>-</v>
      </c>
      <c r="CS201" s="198" t="str">
        <f t="shared" si="1594"/>
        <v>-</v>
      </c>
      <c r="CT201" s="198">
        <f t="shared" si="1595"/>
        <v>0</v>
      </c>
      <c r="CU201" s="198">
        <f t="shared" si="1595"/>
        <v>0</v>
      </c>
      <c r="CV201" s="198" t="str">
        <f t="shared" si="1596"/>
        <v>-</v>
      </c>
      <c r="CW201" s="198" t="str">
        <f t="shared" si="1597"/>
        <v>-</v>
      </c>
      <c r="CX201" s="198">
        <f t="shared" si="1598"/>
        <v>431</v>
      </c>
      <c r="CY201" s="198">
        <f t="shared" si="1598"/>
        <v>137674</v>
      </c>
      <c r="CZ201" s="198">
        <f t="shared" si="1599"/>
        <v>319</v>
      </c>
      <c r="DA201" s="198">
        <f t="shared" si="1600"/>
        <v>574</v>
      </c>
      <c r="DB201" s="198">
        <f t="shared" si="1601"/>
        <v>4583</v>
      </c>
      <c r="DC201" s="198">
        <f t="shared" si="1601"/>
        <v>223213</v>
      </c>
      <c r="DD201" s="198">
        <f t="shared" si="1602"/>
        <v>49</v>
      </c>
      <c r="DE201" s="198">
        <f t="shared" si="1603"/>
        <v>90</v>
      </c>
      <c r="DF201" s="198">
        <f t="shared" si="1604"/>
        <v>0</v>
      </c>
      <c r="DG201" s="198">
        <f t="shared" si="1604"/>
        <v>0</v>
      </c>
      <c r="DH201" s="198" t="str">
        <f t="shared" si="1605"/>
        <v>-</v>
      </c>
      <c r="DI201" s="198" t="str">
        <f t="shared" si="1606"/>
        <v>-</v>
      </c>
      <c r="DJ201" s="198">
        <f t="shared" si="1607"/>
        <v>0</v>
      </c>
      <c r="DK201" s="198">
        <f t="shared" si="1607"/>
        <v>106</v>
      </c>
      <c r="DL201" s="198">
        <f t="shared" si="1607"/>
        <v>2144</v>
      </c>
      <c r="DM201" s="198">
        <f t="shared" si="1607"/>
        <v>3091</v>
      </c>
      <c r="DN201" s="198">
        <f t="shared" si="1607"/>
        <v>0</v>
      </c>
      <c r="DO201" s="198">
        <f t="shared" si="1607"/>
        <v>712</v>
      </c>
      <c r="DP201" s="198">
        <f t="shared" si="1607"/>
        <v>6575844</v>
      </c>
      <c r="DQ201" s="198">
        <f t="shared" si="1608"/>
        <v>3067</v>
      </c>
      <c r="DR201" s="198">
        <f t="shared" si="1609"/>
        <v>5855</v>
      </c>
      <c r="DS201" s="198">
        <f t="shared" si="1610"/>
        <v>20833442</v>
      </c>
      <c r="DT201" s="198">
        <f t="shared" si="1611"/>
        <v>6740</v>
      </c>
      <c r="DU201" s="198">
        <f t="shared" si="1612"/>
        <v>14707</v>
      </c>
      <c r="DV201" s="198">
        <f t="shared" si="1613"/>
        <v>0</v>
      </c>
      <c r="DW201" s="198" t="str">
        <f t="shared" si="1614"/>
        <v>-</v>
      </c>
      <c r="DX201" s="198" t="str">
        <f t="shared" si="1615"/>
        <v>-</v>
      </c>
      <c r="DY201" s="198">
        <f t="shared" si="1616"/>
        <v>6425060</v>
      </c>
      <c r="DZ201" s="198">
        <f t="shared" si="1617"/>
        <v>9024</v>
      </c>
      <c r="EA201" s="198">
        <f t="shared" si="1618"/>
        <v>20459</v>
      </c>
      <c r="EB201" s="202"/>
      <c r="EC201" s="198">
        <f t="shared" si="1619"/>
        <v>5</v>
      </c>
      <c r="ED201" s="199">
        <f t="shared" si="1625"/>
        <v>2018</v>
      </c>
      <c r="EE201" s="200">
        <f t="shared" si="1626"/>
        <v>43221</v>
      </c>
      <c r="EF201" s="196">
        <f t="shared" si="1627"/>
        <v>31</v>
      </c>
      <c r="EG201" s="195"/>
      <c r="EH201" s="198">
        <f t="shared" si="1620"/>
        <v>316750</v>
      </c>
      <c r="EI201" s="198">
        <f t="shared" si="1620"/>
        <v>0</v>
      </c>
      <c r="EJ201" s="198">
        <f t="shared" si="1620"/>
        <v>8354697</v>
      </c>
      <c r="EK201" s="198">
        <f t="shared" si="1620"/>
        <v>17784045</v>
      </c>
      <c r="EL201" s="198">
        <f t="shared" si="1620"/>
        <v>4710887</v>
      </c>
      <c r="EM201" s="198">
        <f t="shared" si="1620"/>
        <v>4315091</v>
      </c>
      <c r="EN201" s="198">
        <f t="shared" si="1620"/>
        <v>94588969</v>
      </c>
      <c r="EO201" s="198">
        <f t="shared" si="1620"/>
        <v>343413626</v>
      </c>
      <c r="EP201" s="198">
        <f t="shared" si="1620"/>
        <v>38328200</v>
      </c>
      <c r="EQ201" s="198">
        <f t="shared" si="1620"/>
        <v>0</v>
      </c>
      <c r="ER201" s="198">
        <f t="shared" si="1621"/>
        <v>0</v>
      </c>
      <c r="ES201" s="198">
        <f t="shared" si="1621"/>
        <v>0</v>
      </c>
      <c r="ET201" s="198">
        <f t="shared" si="1621"/>
        <v>0</v>
      </c>
      <c r="EU201" s="198">
        <f t="shared" si="1621"/>
        <v>0</v>
      </c>
      <c r="EV201" s="198">
        <f t="shared" si="1621"/>
        <v>0</v>
      </c>
      <c r="EW201" s="198">
        <f t="shared" si="1621"/>
        <v>0</v>
      </c>
      <c r="EX201" s="198">
        <f t="shared" si="1621"/>
        <v>0</v>
      </c>
      <c r="EY201" s="198">
        <f t="shared" si="1621"/>
        <v>0</v>
      </c>
      <c r="EZ201" s="198">
        <f t="shared" si="1621"/>
        <v>0</v>
      </c>
      <c r="FA201" s="198">
        <f t="shared" si="1621"/>
        <v>0</v>
      </c>
      <c r="FB201" s="198">
        <f t="shared" si="1622"/>
        <v>247542</v>
      </c>
      <c r="FC201" s="198">
        <f t="shared" si="1622"/>
        <v>414366</v>
      </c>
      <c r="FD201" s="198">
        <f t="shared" si="1622"/>
        <v>12553462</v>
      </c>
      <c r="FE201" s="198">
        <f t="shared" si="1622"/>
        <v>45457988</v>
      </c>
      <c r="FF201" s="198">
        <f t="shared" si="1622"/>
        <v>0</v>
      </c>
      <c r="FG201" s="198">
        <f t="shared" si="1622"/>
        <v>14567034</v>
      </c>
      <c r="FH201" s="191"/>
      <c r="FI201" s="344"/>
      <c r="FJ201" s="344"/>
      <c r="FK201" s="344"/>
      <c r="FL201" s="344"/>
      <c r="FM201" s="344"/>
    </row>
    <row r="202" spans="1:169" s="257" customFormat="1" x14ac:dyDescent="0.2">
      <c r="A202" s="263" t="str">
        <f t="shared" ref="A202:A203" si="1632">B202&amp;C202&amp;D202</f>
        <v>2018-19JUNEY59</v>
      </c>
      <c r="B202" s="257" t="str">
        <f t="shared" si="1624"/>
        <v>2018-19</v>
      </c>
      <c r="C202" s="257" t="s">
        <v>822</v>
      </c>
      <c r="D202" s="264" t="str">
        <f t="shared" si="1628"/>
        <v>Y59</v>
      </c>
      <c r="E202" s="264" t="str">
        <f t="shared" si="1628"/>
        <v>South East</v>
      </c>
      <c r="F202" s="264" t="str">
        <f t="shared" si="1630"/>
        <v>Y59</v>
      </c>
      <c r="H202" s="198">
        <f t="shared" si="1546"/>
        <v>142774</v>
      </c>
      <c r="I202" s="198">
        <f t="shared" si="1546"/>
        <v>104612</v>
      </c>
      <c r="J202" s="198">
        <f t="shared" si="1546"/>
        <v>1807292</v>
      </c>
      <c r="K202" s="198">
        <f t="shared" si="1547"/>
        <v>17</v>
      </c>
      <c r="L202" s="198">
        <f t="shared" si="1548"/>
        <v>3</v>
      </c>
      <c r="M202" s="198">
        <f t="shared" si="1549"/>
        <v>0</v>
      </c>
      <c r="N202" s="198">
        <f t="shared" si="1550"/>
        <v>95</v>
      </c>
      <c r="O202" s="198">
        <f t="shared" si="1551"/>
        <v>183</v>
      </c>
      <c r="P202" s="198" t="s">
        <v>717</v>
      </c>
      <c r="Q202" s="198">
        <f t="shared" ref="Q202:Z211" si="1633">SUMIFS(Q$255:Q$1524,$B$255:$B$1524,$B202,$C$255:$C$1524,$C202,$D$255:$D$1524,$D202)</f>
        <v>0</v>
      </c>
      <c r="R202" s="198">
        <f t="shared" si="1633"/>
        <v>0</v>
      </c>
      <c r="S202" s="198">
        <f t="shared" si="1633"/>
        <v>0</v>
      </c>
      <c r="T202" s="198">
        <f t="shared" si="1633"/>
        <v>104553</v>
      </c>
      <c r="U202" s="198">
        <f t="shared" si="1633"/>
        <v>5888</v>
      </c>
      <c r="V202" s="198">
        <f t="shared" si="1633"/>
        <v>3714</v>
      </c>
      <c r="W202" s="198">
        <f t="shared" si="1633"/>
        <v>47936</v>
      </c>
      <c r="X202" s="198">
        <f t="shared" si="1633"/>
        <v>36390</v>
      </c>
      <c r="Y202" s="198">
        <f t="shared" si="1633"/>
        <v>2746</v>
      </c>
      <c r="Z202" s="198">
        <f t="shared" si="1633"/>
        <v>2603714</v>
      </c>
      <c r="AA202" s="198">
        <f t="shared" si="1553"/>
        <v>442</v>
      </c>
      <c r="AB202" s="198">
        <f t="shared" si="1554"/>
        <v>821</v>
      </c>
      <c r="AC202" s="198">
        <f t="shared" si="1555"/>
        <v>2312297</v>
      </c>
      <c r="AD202" s="198">
        <f t="shared" si="1556"/>
        <v>623</v>
      </c>
      <c r="AE202" s="198">
        <f t="shared" si="1557"/>
        <v>1152</v>
      </c>
      <c r="AF202" s="198">
        <f t="shared" si="1558"/>
        <v>47513406</v>
      </c>
      <c r="AG202" s="198">
        <f t="shared" si="1559"/>
        <v>991</v>
      </c>
      <c r="AH202" s="198">
        <f t="shared" si="1560"/>
        <v>1910</v>
      </c>
      <c r="AI202" s="198">
        <f t="shared" si="1561"/>
        <v>139684944</v>
      </c>
      <c r="AJ202" s="198">
        <f t="shared" si="1562"/>
        <v>3839</v>
      </c>
      <c r="AK202" s="198">
        <f t="shared" si="1563"/>
        <v>8848</v>
      </c>
      <c r="AL202" s="198">
        <f t="shared" si="1564"/>
        <v>15573932</v>
      </c>
      <c r="AM202" s="198">
        <f t="shared" si="1565"/>
        <v>5671</v>
      </c>
      <c r="AN202" s="198">
        <f t="shared" si="1566"/>
        <v>13461</v>
      </c>
      <c r="AO202" s="198">
        <f t="shared" ref="AO202:AX211" si="1634">SUMIFS(AO$255:AO$1524,$B$255:$B$1524,$B202,$C$255:$C$1524,$C202,$D$255:$D$1524,$D202)</f>
        <v>6044</v>
      </c>
      <c r="AP202" s="198">
        <f t="shared" si="1634"/>
        <v>157</v>
      </c>
      <c r="AQ202" s="198">
        <f t="shared" si="1634"/>
        <v>638</v>
      </c>
      <c r="AR202" s="198">
        <f t="shared" si="1634"/>
        <v>963</v>
      </c>
      <c r="AS202" s="198">
        <f t="shared" si="1634"/>
        <v>473</v>
      </c>
      <c r="AT202" s="198">
        <f t="shared" si="1634"/>
        <v>4776</v>
      </c>
      <c r="AU202" s="198">
        <f t="shared" si="1634"/>
        <v>659</v>
      </c>
      <c r="AV202" s="198">
        <f t="shared" si="1634"/>
        <v>61098</v>
      </c>
      <c r="AW202" s="198">
        <f t="shared" si="1634"/>
        <v>3348</v>
      </c>
      <c r="AX202" s="198">
        <f t="shared" si="1634"/>
        <v>34063</v>
      </c>
      <c r="AY202" s="198">
        <f t="shared" ref="AY202:BK211" si="1635">SUMIFS(AY$255:AY$1524,$B$255:$B$1524,$B202,$C$255:$C$1524,$C202,$D$255:$D$1524,$D202)</f>
        <v>98509</v>
      </c>
      <c r="AZ202" s="198">
        <f t="shared" si="1635"/>
        <v>12611</v>
      </c>
      <c r="BA202" s="198">
        <f t="shared" si="1635"/>
        <v>9642</v>
      </c>
      <c r="BB202" s="198">
        <f t="shared" si="1635"/>
        <v>7970</v>
      </c>
      <c r="BC202" s="198">
        <f t="shared" si="1635"/>
        <v>6219</v>
      </c>
      <c r="BD202" s="198">
        <f t="shared" si="1635"/>
        <v>67182</v>
      </c>
      <c r="BE202" s="198">
        <f t="shared" si="1635"/>
        <v>54470</v>
      </c>
      <c r="BF202" s="198">
        <f t="shared" si="1635"/>
        <v>56481</v>
      </c>
      <c r="BG202" s="198">
        <f t="shared" si="1635"/>
        <v>39541</v>
      </c>
      <c r="BH202" s="198">
        <f t="shared" si="1635"/>
        <v>4757</v>
      </c>
      <c r="BI202" s="198">
        <f t="shared" si="1635"/>
        <v>2963</v>
      </c>
      <c r="BJ202" s="198">
        <f t="shared" si="1635"/>
        <v>0</v>
      </c>
      <c r="BK202" s="198">
        <f t="shared" si="1635"/>
        <v>0</v>
      </c>
      <c r="BL202" s="198" t="str">
        <f t="shared" si="1569"/>
        <v>-</v>
      </c>
      <c r="BM202" s="198" t="str">
        <f t="shared" si="1570"/>
        <v>-</v>
      </c>
      <c r="BN202" s="198">
        <f t="shared" si="1571"/>
        <v>0</v>
      </c>
      <c r="BO202" s="198">
        <f t="shared" si="1571"/>
        <v>0</v>
      </c>
      <c r="BP202" s="198" t="str">
        <f t="shared" si="1572"/>
        <v>-</v>
      </c>
      <c r="BQ202" s="198" t="str">
        <f t="shared" si="1573"/>
        <v>-</v>
      </c>
      <c r="BR202" s="198">
        <f t="shared" si="1574"/>
        <v>0</v>
      </c>
      <c r="BS202" s="198">
        <f t="shared" si="1574"/>
        <v>0</v>
      </c>
      <c r="BT202" s="198" t="str">
        <f t="shared" si="1575"/>
        <v>-</v>
      </c>
      <c r="BU202" s="198" t="str">
        <f t="shared" si="1576"/>
        <v>-</v>
      </c>
      <c r="BV202" s="198">
        <f t="shared" si="1577"/>
        <v>0</v>
      </c>
      <c r="BW202" s="198">
        <f t="shared" si="1577"/>
        <v>0</v>
      </c>
      <c r="BX202" s="198" t="str">
        <f t="shared" si="1578"/>
        <v>-</v>
      </c>
      <c r="BY202" s="198" t="str">
        <f t="shared" si="1579"/>
        <v>-</v>
      </c>
      <c r="BZ202" s="198">
        <f t="shared" si="1580"/>
        <v>0</v>
      </c>
      <c r="CA202" s="198">
        <f t="shared" si="1580"/>
        <v>0</v>
      </c>
      <c r="CB202" s="198" t="str">
        <f t="shared" si="1581"/>
        <v>-</v>
      </c>
      <c r="CC202" s="198" t="str">
        <f t="shared" si="1582"/>
        <v>-</v>
      </c>
      <c r="CD202" s="198">
        <f t="shared" si="1583"/>
        <v>0</v>
      </c>
      <c r="CE202" s="198">
        <f t="shared" si="1583"/>
        <v>0</v>
      </c>
      <c r="CF202" s="198" t="str">
        <f t="shared" si="1584"/>
        <v>-</v>
      </c>
      <c r="CG202" s="198" t="str">
        <f t="shared" si="1585"/>
        <v>-</v>
      </c>
      <c r="CH202" s="198">
        <f t="shared" si="1586"/>
        <v>0</v>
      </c>
      <c r="CI202" s="198">
        <f t="shared" si="1586"/>
        <v>0</v>
      </c>
      <c r="CJ202" s="198" t="str">
        <f t="shared" si="1587"/>
        <v>-</v>
      </c>
      <c r="CK202" s="198" t="str">
        <f t="shared" si="1588"/>
        <v>-</v>
      </c>
      <c r="CL202" s="198">
        <f t="shared" si="1589"/>
        <v>0</v>
      </c>
      <c r="CM202" s="198">
        <f t="shared" si="1589"/>
        <v>0</v>
      </c>
      <c r="CN202" s="198" t="str">
        <f t="shared" si="1590"/>
        <v>-</v>
      </c>
      <c r="CO202" s="198" t="str">
        <f t="shared" si="1591"/>
        <v>-</v>
      </c>
      <c r="CP202" s="198">
        <f t="shared" si="1592"/>
        <v>0</v>
      </c>
      <c r="CQ202" s="198">
        <f t="shared" si="1592"/>
        <v>0</v>
      </c>
      <c r="CR202" s="198" t="str">
        <f t="shared" si="1593"/>
        <v>-</v>
      </c>
      <c r="CS202" s="198" t="str">
        <f t="shared" si="1594"/>
        <v>-</v>
      </c>
      <c r="CT202" s="198">
        <f t="shared" si="1595"/>
        <v>0</v>
      </c>
      <c r="CU202" s="198">
        <f t="shared" si="1595"/>
        <v>0</v>
      </c>
      <c r="CV202" s="198" t="str">
        <f t="shared" si="1596"/>
        <v>-</v>
      </c>
      <c r="CW202" s="198" t="str">
        <f t="shared" si="1597"/>
        <v>-</v>
      </c>
      <c r="CX202" s="198">
        <f t="shared" si="1598"/>
        <v>403</v>
      </c>
      <c r="CY202" s="198">
        <f t="shared" si="1598"/>
        <v>127567</v>
      </c>
      <c r="CZ202" s="198">
        <f t="shared" si="1599"/>
        <v>317</v>
      </c>
      <c r="DA202" s="198">
        <f t="shared" si="1600"/>
        <v>544</v>
      </c>
      <c r="DB202" s="198">
        <f t="shared" si="1601"/>
        <v>4605</v>
      </c>
      <c r="DC202" s="198">
        <f t="shared" si="1601"/>
        <v>241573</v>
      </c>
      <c r="DD202" s="198">
        <f t="shared" si="1602"/>
        <v>52</v>
      </c>
      <c r="DE202" s="198">
        <f t="shared" si="1603"/>
        <v>100</v>
      </c>
      <c r="DF202" s="198">
        <f t="shared" si="1604"/>
        <v>0</v>
      </c>
      <c r="DG202" s="198">
        <f t="shared" si="1604"/>
        <v>0</v>
      </c>
      <c r="DH202" s="198" t="str">
        <f t="shared" si="1605"/>
        <v>-</v>
      </c>
      <c r="DI202" s="198" t="str">
        <f t="shared" si="1606"/>
        <v>-</v>
      </c>
      <c r="DJ202" s="198">
        <f t="shared" ref="DJ202:DP211" si="1636">SUMIFS(DJ$255:DJ$1524,$B$255:$B$1524,$B202,$C$255:$C$1524,$C202,$D$255:$D$1524,$D202)</f>
        <v>0</v>
      </c>
      <c r="DK202" s="198">
        <f t="shared" si="1636"/>
        <v>135</v>
      </c>
      <c r="DL202" s="198">
        <f t="shared" si="1636"/>
        <v>2091</v>
      </c>
      <c r="DM202" s="198">
        <f t="shared" si="1636"/>
        <v>2879</v>
      </c>
      <c r="DN202" s="198">
        <f t="shared" si="1636"/>
        <v>0</v>
      </c>
      <c r="DO202" s="198">
        <f t="shared" si="1636"/>
        <v>710</v>
      </c>
      <c r="DP202" s="198">
        <f t="shared" si="1636"/>
        <v>6415649</v>
      </c>
      <c r="DQ202" s="198">
        <f t="shared" si="1608"/>
        <v>3068</v>
      </c>
      <c r="DR202" s="198">
        <f t="shared" si="1609"/>
        <v>5821</v>
      </c>
      <c r="DS202" s="198">
        <f t="shared" si="1610"/>
        <v>20214390</v>
      </c>
      <c r="DT202" s="198">
        <f t="shared" si="1611"/>
        <v>7021</v>
      </c>
      <c r="DU202" s="198">
        <f t="shared" si="1612"/>
        <v>14544</v>
      </c>
      <c r="DV202" s="198">
        <f t="shared" si="1613"/>
        <v>0</v>
      </c>
      <c r="DW202" s="198" t="str">
        <f t="shared" si="1614"/>
        <v>-</v>
      </c>
      <c r="DX202" s="198" t="str">
        <f t="shared" si="1615"/>
        <v>-</v>
      </c>
      <c r="DY202" s="198">
        <f t="shared" si="1616"/>
        <v>6151082</v>
      </c>
      <c r="DZ202" s="198">
        <f t="shared" si="1617"/>
        <v>8663</v>
      </c>
      <c r="EA202" s="198">
        <f t="shared" si="1618"/>
        <v>19895</v>
      </c>
      <c r="EB202" s="202"/>
      <c r="EC202" s="198">
        <f t="shared" si="1619"/>
        <v>6</v>
      </c>
      <c r="ED202" s="199">
        <f t="shared" si="1625"/>
        <v>2018</v>
      </c>
      <c r="EE202" s="200">
        <f t="shared" si="1626"/>
        <v>43252</v>
      </c>
      <c r="EF202" s="196">
        <f t="shared" si="1627"/>
        <v>30</v>
      </c>
      <c r="EG202" s="195"/>
      <c r="EH202" s="198">
        <f t="shared" ref="EH202:EQ211" si="1637">SUMIFS(EH$255:EH$1524,$B$255:$B$1524,$B202,$C$255:$C$1524,$C202,$D$255:$D$1524,$D202)</f>
        <v>310696</v>
      </c>
      <c r="EI202" s="198">
        <f t="shared" si="1637"/>
        <v>0</v>
      </c>
      <c r="EJ202" s="198">
        <f t="shared" si="1637"/>
        <v>9928784</v>
      </c>
      <c r="EK202" s="198">
        <f t="shared" si="1637"/>
        <v>19122140</v>
      </c>
      <c r="EL202" s="198">
        <f t="shared" si="1637"/>
        <v>4835672</v>
      </c>
      <c r="EM202" s="198">
        <f t="shared" si="1637"/>
        <v>4278566</v>
      </c>
      <c r="EN202" s="198">
        <f t="shared" si="1637"/>
        <v>91558358</v>
      </c>
      <c r="EO202" s="198">
        <f t="shared" si="1637"/>
        <v>321973979</v>
      </c>
      <c r="EP202" s="198">
        <f t="shared" si="1637"/>
        <v>36964915</v>
      </c>
      <c r="EQ202" s="198">
        <f t="shared" si="1637"/>
        <v>0</v>
      </c>
      <c r="ER202" s="198">
        <f t="shared" ref="ER202:FA211" si="1638">SUMIFS(ER$255:ER$1524,$B$255:$B$1524,$B202,$C$255:$C$1524,$C202,$D$255:$D$1524,$D202)</f>
        <v>0</v>
      </c>
      <c r="ES202" s="198">
        <f t="shared" si="1638"/>
        <v>0</v>
      </c>
      <c r="ET202" s="198">
        <f t="shared" si="1638"/>
        <v>0</v>
      </c>
      <c r="EU202" s="198">
        <f t="shared" si="1638"/>
        <v>0</v>
      </c>
      <c r="EV202" s="198">
        <f t="shared" si="1638"/>
        <v>0</v>
      </c>
      <c r="EW202" s="198">
        <f t="shared" si="1638"/>
        <v>0</v>
      </c>
      <c r="EX202" s="198">
        <f t="shared" si="1638"/>
        <v>0</v>
      </c>
      <c r="EY202" s="198">
        <f t="shared" si="1638"/>
        <v>0</v>
      </c>
      <c r="EZ202" s="198">
        <f t="shared" si="1638"/>
        <v>0</v>
      </c>
      <c r="FA202" s="198">
        <f t="shared" si="1638"/>
        <v>0</v>
      </c>
      <c r="FB202" s="198">
        <f t="shared" ref="FB202:FG211" si="1639">SUMIFS(FB$255:FB$1524,$B$255:$B$1524,$B202,$C$255:$C$1524,$C202,$D$255:$D$1524,$D202)</f>
        <v>219114</v>
      </c>
      <c r="FC202" s="198">
        <f t="shared" si="1639"/>
        <v>460555</v>
      </c>
      <c r="FD202" s="198">
        <f t="shared" si="1639"/>
        <v>12171757</v>
      </c>
      <c r="FE202" s="198">
        <f t="shared" si="1639"/>
        <v>41872892</v>
      </c>
      <c r="FF202" s="198">
        <f t="shared" si="1639"/>
        <v>0</v>
      </c>
      <c r="FG202" s="198">
        <f t="shared" si="1639"/>
        <v>14125677</v>
      </c>
      <c r="FH202" s="191"/>
      <c r="FI202" s="344"/>
      <c r="FJ202" s="344"/>
      <c r="FK202" s="344"/>
      <c r="FL202" s="344"/>
      <c r="FM202" s="344"/>
    </row>
    <row r="203" spans="1:169" s="257" customFormat="1" x14ac:dyDescent="0.2">
      <c r="A203" s="263" t="str">
        <f t="shared" si="1632"/>
        <v>2018-19JULYY59</v>
      </c>
      <c r="B203" s="257" t="str">
        <f t="shared" si="1624"/>
        <v>2018-19</v>
      </c>
      <c r="C203" s="257" t="s">
        <v>825</v>
      </c>
      <c r="D203" s="264" t="str">
        <f t="shared" si="1628"/>
        <v>Y59</v>
      </c>
      <c r="E203" s="264" t="str">
        <f t="shared" si="1628"/>
        <v>South East</v>
      </c>
      <c r="F203" s="264" t="str">
        <f t="shared" si="1630"/>
        <v>Y59</v>
      </c>
      <c r="H203" s="198">
        <f t="shared" si="1546"/>
        <v>157531</v>
      </c>
      <c r="I203" s="198">
        <f t="shared" si="1546"/>
        <v>117008</v>
      </c>
      <c r="J203" s="198">
        <f t="shared" si="1546"/>
        <v>2319910</v>
      </c>
      <c r="K203" s="198">
        <f t="shared" si="1547"/>
        <v>20</v>
      </c>
      <c r="L203" s="198">
        <f t="shared" si="1548"/>
        <v>3</v>
      </c>
      <c r="M203" s="198">
        <f t="shared" si="1549"/>
        <v>0</v>
      </c>
      <c r="N203" s="198">
        <f t="shared" si="1550"/>
        <v>112</v>
      </c>
      <c r="O203" s="198">
        <f t="shared" si="1551"/>
        <v>197</v>
      </c>
      <c r="P203" s="198" t="s">
        <v>717</v>
      </c>
      <c r="Q203" s="198">
        <f t="shared" si="1633"/>
        <v>0</v>
      </c>
      <c r="R203" s="198">
        <f t="shared" si="1633"/>
        <v>0</v>
      </c>
      <c r="S203" s="198">
        <f t="shared" si="1633"/>
        <v>0</v>
      </c>
      <c r="T203" s="198">
        <f t="shared" si="1633"/>
        <v>109653</v>
      </c>
      <c r="U203" s="198">
        <f t="shared" si="1633"/>
        <v>6180</v>
      </c>
      <c r="V203" s="198">
        <f t="shared" si="1633"/>
        <v>3833</v>
      </c>
      <c r="W203" s="198">
        <f t="shared" si="1633"/>
        <v>52097</v>
      </c>
      <c r="X203" s="198">
        <f t="shared" si="1633"/>
        <v>36045</v>
      </c>
      <c r="Y203" s="198">
        <f t="shared" si="1633"/>
        <v>2711</v>
      </c>
      <c r="Z203" s="198">
        <f t="shared" si="1633"/>
        <v>2911018</v>
      </c>
      <c r="AA203" s="198">
        <f t="shared" si="1553"/>
        <v>471</v>
      </c>
      <c r="AB203" s="198">
        <f t="shared" si="1554"/>
        <v>854</v>
      </c>
      <c r="AC203" s="198">
        <f t="shared" si="1555"/>
        <v>2448749</v>
      </c>
      <c r="AD203" s="198">
        <f t="shared" si="1556"/>
        <v>639</v>
      </c>
      <c r="AE203" s="198">
        <f t="shared" si="1557"/>
        <v>1226</v>
      </c>
      <c r="AF203" s="198">
        <f t="shared" si="1558"/>
        <v>57345314</v>
      </c>
      <c r="AG203" s="198">
        <f t="shared" si="1559"/>
        <v>1101</v>
      </c>
      <c r="AH203" s="198">
        <f t="shared" si="1560"/>
        <v>2158</v>
      </c>
      <c r="AI203" s="198">
        <f t="shared" si="1561"/>
        <v>168308414</v>
      </c>
      <c r="AJ203" s="198">
        <f t="shared" si="1562"/>
        <v>4669</v>
      </c>
      <c r="AK203" s="198">
        <f t="shared" si="1563"/>
        <v>10824</v>
      </c>
      <c r="AL203" s="198">
        <f t="shared" si="1564"/>
        <v>15034849</v>
      </c>
      <c r="AM203" s="198">
        <f t="shared" si="1565"/>
        <v>5546</v>
      </c>
      <c r="AN203" s="198">
        <f t="shared" si="1566"/>
        <v>12966</v>
      </c>
      <c r="AO203" s="198">
        <f t="shared" si="1634"/>
        <v>6961</v>
      </c>
      <c r="AP203" s="198">
        <f t="shared" si="1634"/>
        <v>176</v>
      </c>
      <c r="AQ203" s="198">
        <f t="shared" si="1634"/>
        <v>754</v>
      </c>
      <c r="AR203" s="198">
        <f t="shared" si="1634"/>
        <v>1168</v>
      </c>
      <c r="AS203" s="198">
        <f t="shared" si="1634"/>
        <v>502</v>
      </c>
      <c r="AT203" s="198">
        <f t="shared" si="1634"/>
        <v>5529</v>
      </c>
      <c r="AU203" s="198">
        <f t="shared" si="1634"/>
        <v>712</v>
      </c>
      <c r="AV203" s="198">
        <f t="shared" si="1634"/>
        <v>63324</v>
      </c>
      <c r="AW203" s="198">
        <f t="shared" si="1634"/>
        <v>3289</v>
      </c>
      <c r="AX203" s="198">
        <f t="shared" si="1634"/>
        <v>36079</v>
      </c>
      <c r="AY203" s="198">
        <f t="shared" si="1635"/>
        <v>102692</v>
      </c>
      <c r="AZ203" s="198">
        <f t="shared" si="1635"/>
        <v>13385</v>
      </c>
      <c r="BA203" s="198">
        <f t="shared" si="1635"/>
        <v>10035</v>
      </c>
      <c r="BB203" s="198">
        <f t="shared" si="1635"/>
        <v>8267</v>
      </c>
      <c r="BC203" s="198">
        <f t="shared" si="1635"/>
        <v>6349</v>
      </c>
      <c r="BD203" s="198">
        <f t="shared" si="1635"/>
        <v>73917</v>
      </c>
      <c r="BE203" s="198">
        <f t="shared" si="1635"/>
        <v>59297</v>
      </c>
      <c r="BF203" s="198">
        <f t="shared" si="1635"/>
        <v>58629</v>
      </c>
      <c r="BG203" s="198">
        <f t="shared" si="1635"/>
        <v>39170</v>
      </c>
      <c r="BH203" s="198">
        <f t="shared" si="1635"/>
        <v>5073</v>
      </c>
      <c r="BI203" s="198">
        <f t="shared" si="1635"/>
        <v>2981</v>
      </c>
      <c r="BJ203" s="198">
        <f t="shared" si="1635"/>
        <v>0</v>
      </c>
      <c r="BK203" s="198">
        <f t="shared" si="1635"/>
        <v>0</v>
      </c>
      <c r="BL203" s="198" t="str">
        <f t="shared" si="1569"/>
        <v>-</v>
      </c>
      <c r="BM203" s="198" t="str">
        <f t="shared" si="1570"/>
        <v>-</v>
      </c>
      <c r="BN203" s="198">
        <f t="shared" si="1571"/>
        <v>0</v>
      </c>
      <c r="BO203" s="198">
        <f t="shared" si="1571"/>
        <v>0</v>
      </c>
      <c r="BP203" s="198" t="str">
        <f t="shared" si="1572"/>
        <v>-</v>
      </c>
      <c r="BQ203" s="198" t="str">
        <f t="shared" si="1573"/>
        <v>-</v>
      </c>
      <c r="BR203" s="198">
        <f t="shared" si="1574"/>
        <v>0</v>
      </c>
      <c r="BS203" s="198">
        <f t="shared" si="1574"/>
        <v>0</v>
      </c>
      <c r="BT203" s="198" t="str">
        <f t="shared" si="1575"/>
        <v>-</v>
      </c>
      <c r="BU203" s="198" t="str">
        <f t="shared" si="1576"/>
        <v>-</v>
      </c>
      <c r="BV203" s="198">
        <f t="shared" si="1577"/>
        <v>0</v>
      </c>
      <c r="BW203" s="198">
        <f t="shared" si="1577"/>
        <v>0</v>
      </c>
      <c r="BX203" s="198" t="str">
        <f t="shared" si="1578"/>
        <v>-</v>
      </c>
      <c r="BY203" s="198" t="str">
        <f t="shared" si="1579"/>
        <v>-</v>
      </c>
      <c r="BZ203" s="198">
        <f t="shared" si="1580"/>
        <v>0</v>
      </c>
      <c r="CA203" s="198">
        <f t="shared" si="1580"/>
        <v>0</v>
      </c>
      <c r="CB203" s="198" t="str">
        <f t="shared" si="1581"/>
        <v>-</v>
      </c>
      <c r="CC203" s="198" t="str">
        <f t="shared" si="1582"/>
        <v>-</v>
      </c>
      <c r="CD203" s="198">
        <f t="shared" si="1583"/>
        <v>0</v>
      </c>
      <c r="CE203" s="198">
        <f t="shared" si="1583"/>
        <v>0</v>
      </c>
      <c r="CF203" s="198" t="str">
        <f t="shared" si="1584"/>
        <v>-</v>
      </c>
      <c r="CG203" s="198" t="str">
        <f t="shared" si="1585"/>
        <v>-</v>
      </c>
      <c r="CH203" s="198">
        <f t="shared" si="1586"/>
        <v>0</v>
      </c>
      <c r="CI203" s="198">
        <f t="shared" si="1586"/>
        <v>0</v>
      </c>
      <c r="CJ203" s="198" t="str">
        <f t="shared" si="1587"/>
        <v>-</v>
      </c>
      <c r="CK203" s="198" t="str">
        <f t="shared" si="1588"/>
        <v>-</v>
      </c>
      <c r="CL203" s="198">
        <f t="shared" si="1589"/>
        <v>0</v>
      </c>
      <c r="CM203" s="198">
        <f t="shared" si="1589"/>
        <v>0</v>
      </c>
      <c r="CN203" s="198" t="str">
        <f t="shared" si="1590"/>
        <v>-</v>
      </c>
      <c r="CO203" s="198" t="str">
        <f t="shared" si="1591"/>
        <v>-</v>
      </c>
      <c r="CP203" s="198">
        <f t="shared" si="1592"/>
        <v>0</v>
      </c>
      <c r="CQ203" s="198">
        <f t="shared" si="1592"/>
        <v>0</v>
      </c>
      <c r="CR203" s="198" t="str">
        <f t="shared" si="1593"/>
        <v>-</v>
      </c>
      <c r="CS203" s="198" t="str">
        <f t="shared" si="1594"/>
        <v>-</v>
      </c>
      <c r="CT203" s="198">
        <f t="shared" si="1595"/>
        <v>0</v>
      </c>
      <c r="CU203" s="198">
        <f t="shared" si="1595"/>
        <v>0</v>
      </c>
      <c r="CV203" s="198" t="str">
        <f t="shared" si="1596"/>
        <v>-</v>
      </c>
      <c r="CW203" s="198" t="str">
        <f t="shared" si="1597"/>
        <v>-</v>
      </c>
      <c r="CX203" s="198">
        <f t="shared" si="1598"/>
        <v>516</v>
      </c>
      <c r="CY203" s="198">
        <f t="shared" si="1598"/>
        <v>169258</v>
      </c>
      <c r="CZ203" s="198">
        <f t="shared" si="1599"/>
        <v>328</v>
      </c>
      <c r="DA203" s="198">
        <f t="shared" si="1600"/>
        <v>552</v>
      </c>
      <c r="DB203" s="198">
        <f t="shared" si="1601"/>
        <v>4804</v>
      </c>
      <c r="DC203" s="198">
        <f t="shared" si="1601"/>
        <v>270606</v>
      </c>
      <c r="DD203" s="198">
        <f t="shared" si="1602"/>
        <v>56</v>
      </c>
      <c r="DE203" s="198">
        <f t="shared" si="1603"/>
        <v>108</v>
      </c>
      <c r="DF203" s="198">
        <f t="shared" si="1604"/>
        <v>0</v>
      </c>
      <c r="DG203" s="198">
        <f t="shared" si="1604"/>
        <v>0</v>
      </c>
      <c r="DH203" s="198" t="str">
        <f t="shared" si="1605"/>
        <v>-</v>
      </c>
      <c r="DI203" s="198" t="str">
        <f t="shared" si="1606"/>
        <v>-</v>
      </c>
      <c r="DJ203" s="198">
        <f t="shared" si="1636"/>
        <v>0</v>
      </c>
      <c r="DK203" s="198">
        <f t="shared" si="1636"/>
        <v>130</v>
      </c>
      <c r="DL203" s="198">
        <f t="shared" si="1636"/>
        <v>2202</v>
      </c>
      <c r="DM203" s="198">
        <f t="shared" si="1636"/>
        <v>2831</v>
      </c>
      <c r="DN203" s="198">
        <f t="shared" si="1636"/>
        <v>0</v>
      </c>
      <c r="DO203" s="198">
        <f t="shared" si="1636"/>
        <v>742</v>
      </c>
      <c r="DP203" s="198">
        <f t="shared" si="1636"/>
        <v>6753663</v>
      </c>
      <c r="DQ203" s="198">
        <f t="shared" si="1608"/>
        <v>3067</v>
      </c>
      <c r="DR203" s="198">
        <f t="shared" si="1609"/>
        <v>5518</v>
      </c>
      <c r="DS203" s="198">
        <f t="shared" si="1610"/>
        <v>19498309</v>
      </c>
      <c r="DT203" s="198">
        <f t="shared" si="1611"/>
        <v>6887</v>
      </c>
      <c r="DU203" s="198">
        <f t="shared" si="1612"/>
        <v>14287</v>
      </c>
      <c r="DV203" s="198">
        <f t="shared" si="1613"/>
        <v>0</v>
      </c>
      <c r="DW203" s="198" t="str">
        <f t="shared" si="1614"/>
        <v>-</v>
      </c>
      <c r="DX203" s="198" t="str">
        <f t="shared" si="1615"/>
        <v>-</v>
      </c>
      <c r="DY203" s="198">
        <f t="shared" si="1616"/>
        <v>7120509</v>
      </c>
      <c r="DZ203" s="198">
        <f t="shared" si="1617"/>
        <v>9596</v>
      </c>
      <c r="EA203" s="198">
        <f t="shared" si="1618"/>
        <v>20559</v>
      </c>
      <c r="EB203" s="202"/>
      <c r="EC203" s="198">
        <f t="shared" si="1619"/>
        <v>7</v>
      </c>
      <c r="ED203" s="199">
        <f t="shared" ref="ED203" si="1640">LEFT($B203,4)+IF(EC203&lt;4,1,0)</f>
        <v>2018</v>
      </c>
      <c r="EE203" s="200">
        <f t="shared" ref="EE203" si="1641">DATE(LEFT($B203,4)+IF(EC203&lt;4,1,0),EC203,1)</f>
        <v>43282</v>
      </c>
      <c r="EF203" s="196">
        <f t="shared" si="1627"/>
        <v>31</v>
      </c>
      <c r="EG203" s="195"/>
      <c r="EH203" s="198">
        <f t="shared" si="1637"/>
        <v>392470</v>
      </c>
      <c r="EI203" s="198">
        <f t="shared" si="1637"/>
        <v>0</v>
      </c>
      <c r="EJ203" s="198">
        <f t="shared" si="1637"/>
        <v>13121098</v>
      </c>
      <c r="EK203" s="198">
        <f t="shared" si="1637"/>
        <v>23066292</v>
      </c>
      <c r="EL203" s="198">
        <f t="shared" si="1637"/>
        <v>5276942</v>
      </c>
      <c r="EM203" s="198">
        <f t="shared" si="1637"/>
        <v>4699498</v>
      </c>
      <c r="EN203" s="198">
        <f t="shared" si="1637"/>
        <v>112416560</v>
      </c>
      <c r="EO203" s="198">
        <f t="shared" si="1637"/>
        <v>390147366</v>
      </c>
      <c r="EP203" s="198">
        <f t="shared" si="1637"/>
        <v>35151268</v>
      </c>
      <c r="EQ203" s="198">
        <f t="shared" si="1637"/>
        <v>0</v>
      </c>
      <c r="ER203" s="198">
        <f t="shared" si="1638"/>
        <v>0</v>
      </c>
      <c r="ES203" s="198">
        <f t="shared" si="1638"/>
        <v>0</v>
      </c>
      <c r="ET203" s="198">
        <f t="shared" si="1638"/>
        <v>0</v>
      </c>
      <c r="EU203" s="198">
        <f t="shared" si="1638"/>
        <v>0</v>
      </c>
      <c r="EV203" s="198">
        <f t="shared" si="1638"/>
        <v>0</v>
      </c>
      <c r="EW203" s="198">
        <f t="shared" si="1638"/>
        <v>0</v>
      </c>
      <c r="EX203" s="198">
        <f t="shared" si="1638"/>
        <v>0</v>
      </c>
      <c r="EY203" s="198">
        <f t="shared" si="1638"/>
        <v>0</v>
      </c>
      <c r="EZ203" s="198">
        <f t="shared" si="1638"/>
        <v>0</v>
      </c>
      <c r="FA203" s="198">
        <f t="shared" si="1638"/>
        <v>0</v>
      </c>
      <c r="FB203" s="198">
        <f t="shared" si="1639"/>
        <v>285028</v>
      </c>
      <c r="FC203" s="198">
        <f t="shared" si="1639"/>
        <v>520440</v>
      </c>
      <c r="FD203" s="198">
        <f t="shared" si="1639"/>
        <v>12149796</v>
      </c>
      <c r="FE203" s="198">
        <f t="shared" si="1639"/>
        <v>40445420</v>
      </c>
      <c r="FF203" s="198">
        <f t="shared" si="1639"/>
        <v>0</v>
      </c>
      <c r="FG203" s="198">
        <f t="shared" si="1639"/>
        <v>15254813</v>
      </c>
      <c r="FH203" s="191"/>
      <c r="FI203" s="344"/>
      <c r="FJ203" s="344"/>
      <c r="FK203" s="344"/>
      <c r="FL203" s="344"/>
      <c r="FM203" s="344"/>
    </row>
    <row r="204" spans="1:169" s="257" customFormat="1" x14ac:dyDescent="0.2">
      <c r="A204" s="263" t="str">
        <f t="shared" ref="A204" si="1642">B204&amp;C204&amp;D204</f>
        <v>2018-19AUGUSTY59</v>
      </c>
      <c r="B204" s="257" t="str">
        <f t="shared" si="1624"/>
        <v>2018-19</v>
      </c>
      <c r="C204" s="257" t="s">
        <v>649</v>
      </c>
      <c r="D204" s="264" t="str">
        <f t="shared" si="1628"/>
        <v>Y59</v>
      </c>
      <c r="E204" s="264" t="str">
        <f t="shared" si="1628"/>
        <v>South East</v>
      </c>
      <c r="F204" s="264" t="str">
        <f t="shared" si="1630"/>
        <v>Y59</v>
      </c>
      <c r="H204" s="198">
        <f t="shared" si="1546"/>
        <v>144170</v>
      </c>
      <c r="I204" s="198">
        <f t="shared" si="1546"/>
        <v>104996</v>
      </c>
      <c r="J204" s="198">
        <f t="shared" si="1546"/>
        <v>1369160</v>
      </c>
      <c r="K204" s="198">
        <f t="shared" si="1547"/>
        <v>13</v>
      </c>
      <c r="L204" s="198">
        <f t="shared" si="1548"/>
        <v>3</v>
      </c>
      <c r="M204" s="198">
        <f t="shared" si="1549"/>
        <v>0</v>
      </c>
      <c r="N204" s="198">
        <f t="shared" si="1550"/>
        <v>78</v>
      </c>
      <c r="O204" s="198">
        <f t="shared" si="1551"/>
        <v>157</v>
      </c>
      <c r="P204" s="198" t="s">
        <v>717</v>
      </c>
      <c r="Q204" s="198">
        <f t="shared" si="1633"/>
        <v>0</v>
      </c>
      <c r="R204" s="198">
        <f t="shared" si="1633"/>
        <v>0</v>
      </c>
      <c r="S204" s="198">
        <f t="shared" si="1633"/>
        <v>0</v>
      </c>
      <c r="T204" s="198">
        <f t="shared" si="1633"/>
        <v>105373</v>
      </c>
      <c r="U204" s="198">
        <f t="shared" si="1633"/>
        <v>5832</v>
      </c>
      <c r="V204" s="198">
        <f t="shared" si="1633"/>
        <v>3664</v>
      </c>
      <c r="W204" s="198">
        <f t="shared" si="1633"/>
        <v>49894</v>
      </c>
      <c r="X204" s="198">
        <f t="shared" si="1633"/>
        <v>36070</v>
      </c>
      <c r="Y204" s="198">
        <f t="shared" si="1633"/>
        <v>2272</v>
      </c>
      <c r="Z204" s="198">
        <f t="shared" si="1633"/>
        <v>2578691</v>
      </c>
      <c r="AA204" s="198">
        <f t="shared" si="1553"/>
        <v>442</v>
      </c>
      <c r="AB204" s="198">
        <f t="shared" si="1554"/>
        <v>833</v>
      </c>
      <c r="AC204" s="198">
        <f t="shared" si="1555"/>
        <v>2283336</v>
      </c>
      <c r="AD204" s="198">
        <f t="shared" si="1556"/>
        <v>623</v>
      </c>
      <c r="AE204" s="198">
        <f t="shared" si="1557"/>
        <v>1207</v>
      </c>
      <c r="AF204" s="198">
        <f t="shared" si="1558"/>
        <v>50570102</v>
      </c>
      <c r="AG204" s="198">
        <f t="shared" si="1559"/>
        <v>1014</v>
      </c>
      <c r="AH204" s="198">
        <f t="shared" si="1560"/>
        <v>1980</v>
      </c>
      <c r="AI204" s="198">
        <f t="shared" si="1561"/>
        <v>143186354</v>
      </c>
      <c r="AJ204" s="198">
        <f t="shared" si="1562"/>
        <v>3970</v>
      </c>
      <c r="AK204" s="198">
        <f t="shared" si="1563"/>
        <v>9520</v>
      </c>
      <c r="AL204" s="198">
        <f t="shared" si="1564"/>
        <v>11337410</v>
      </c>
      <c r="AM204" s="198">
        <f t="shared" si="1565"/>
        <v>4990</v>
      </c>
      <c r="AN204" s="198">
        <f t="shared" si="1566"/>
        <v>11491</v>
      </c>
      <c r="AO204" s="198">
        <f t="shared" si="1634"/>
        <v>6047</v>
      </c>
      <c r="AP204" s="198">
        <f t="shared" si="1634"/>
        <v>155</v>
      </c>
      <c r="AQ204" s="198">
        <f t="shared" si="1634"/>
        <v>564</v>
      </c>
      <c r="AR204" s="198">
        <f t="shared" si="1634"/>
        <v>1023</v>
      </c>
      <c r="AS204" s="198">
        <f t="shared" si="1634"/>
        <v>504</v>
      </c>
      <c r="AT204" s="198">
        <f t="shared" si="1634"/>
        <v>4824</v>
      </c>
      <c r="AU204" s="198">
        <f t="shared" si="1634"/>
        <v>607</v>
      </c>
      <c r="AV204" s="198">
        <f t="shared" si="1634"/>
        <v>61513</v>
      </c>
      <c r="AW204" s="198">
        <f t="shared" si="1634"/>
        <v>3331</v>
      </c>
      <c r="AX204" s="198">
        <f t="shared" si="1634"/>
        <v>34482</v>
      </c>
      <c r="AY204" s="198">
        <f t="shared" si="1635"/>
        <v>99326</v>
      </c>
      <c r="AZ204" s="198">
        <f t="shared" si="1635"/>
        <v>12582</v>
      </c>
      <c r="BA204" s="198">
        <f t="shared" si="1635"/>
        <v>9464</v>
      </c>
      <c r="BB204" s="198">
        <f t="shared" si="1635"/>
        <v>7874</v>
      </c>
      <c r="BC204" s="198">
        <f t="shared" si="1635"/>
        <v>6048</v>
      </c>
      <c r="BD204" s="198">
        <f t="shared" si="1635"/>
        <v>69723</v>
      </c>
      <c r="BE204" s="198">
        <f t="shared" si="1635"/>
        <v>56335</v>
      </c>
      <c r="BF204" s="198">
        <f t="shared" si="1635"/>
        <v>56823</v>
      </c>
      <c r="BG204" s="198">
        <f t="shared" si="1635"/>
        <v>38728</v>
      </c>
      <c r="BH204" s="198">
        <f t="shared" si="1635"/>
        <v>3627</v>
      </c>
      <c r="BI204" s="198">
        <f t="shared" si="1635"/>
        <v>2446</v>
      </c>
      <c r="BJ204" s="198">
        <f t="shared" si="1635"/>
        <v>0</v>
      </c>
      <c r="BK204" s="198">
        <f t="shared" si="1635"/>
        <v>0</v>
      </c>
      <c r="BL204" s="198" t="str">
        <f t="shared" si="1569"/>
        <v>-</v>
      </c>
      <c r="BM204" s="198" t="str">
        <f t="shared" si="1570"/>
        <v>-</v>
      </c>
      <c r="BN204" s="198">
        <f t="shared" si="1571"/>
        <v>0</v>
      </c>
      <c r="BO204" s="198">
        <f t="shared" si="1571"/>
        <v>0</v>
      </c>
      <c r="BP204" s="198" t="str">
        <f t="shared" si="1572"/>
        <v>-</v>
      </c>
      <c r="BQ204" s="198" t="str">
        <f t="shared" si="1573"/>
        <v>-</v>
      </c>
      <c r="BR204" s="198">
        <f t="shared" si="1574"/>
        <v>0</v>
      </c>
      <c r="BS204" s="198">
        <f t="shared" si="1574"/>
        <v>0</v>
      </c>
      <c r="BT204" s="198" t="str">
        <f t="shared" si="1575"/>
        <v>-</v>
      </c>
      <c r="BU204" s="198" t="str">
        <f t="shared" si="1576"/>
        <v>-</v>
      </c>
      <c r="BV204" s="198">
        <f t="shared" si="1577"/>
        <v>0</v>
      </c>
      <c r="BW204" s="198">
        <f t="shared" si="1577"/>
        <v>0</v>
      </c>
      <c r="BX204" s="198" t="str">
        <f t="shared" si="1578"/>
        <v>-</v>
      </c>
      <c r="BY204" s="198" t="str">
        <f t="shared" si="1579"/>
        <v>-</v>
      </c>
      <c r="BZ204" s="198">
        <f t="shared" si="1580"/>
        <v>0</v>
      </c>
      <c r="CA204" s="198">
        <f t="shared" si="1580"/>
        <v>0</v>
      </c>
      <c r="CB204" s="198" t="str">
        <f t="shared" si="1581"/>
        <v>-</v>
      </c>
      <c r="CC204" s="198" t="str">
        <f t="shared" si="1582"/>
        <v>-</v>
      </c>
      <c r="CD204" s="198">
        <f t="shared" si="1583"/>
        <v>0</v>
      </c>
      <c r="CE204" s="198">
        <f t="shared" si="1583"/>
        <v>0</v>
      </c>
      <c r="CF204" s="198" t="str">
        <f t="shared" si="1584"/>
        <v>-</v>
      </c>
      <c r="CG204" s="198" t="str">
        <f t="shared" si="1585"/>
        <v>-</v>
      </c>
      <c r="CH204" s="198">
        <f t="shared" si="1586"/>
        <v>0</v>
      </c>
      <c r="CI204" s="198">
        <f t="shared" si="1586"/>
        <v>0</v>
      </c>
      <c r="CJ204" s="198" t="str">
        <f t="shared" si="1587"/>
        <v>-</v>
      </c>
      <c r="CK204" s="198" t="str">
        <f t="shared" si="1588"/>
        <v>-</v>
      </c>
      <c r="CL204" s="198">
        <f t="shared" si="1589"/>
        <v>0</v>
      </c>
      <c r="CM204" s="198">
        <f t="shared" si="1589"/>
        <v>0</v>
      </c>
      <c r="CN204" s="198" t="str">
        <f t="shared" si="1590"/>
        <v>-</v>
      </c>
      <c r="CO204" s="198" t="str">
        <f t="shared" si="1591"/>
        <v>-</v>
      </c>
      <c r="CP204" s="198">
        <f t="shared" si="1592"/>
        <v>0</v>
      </c>
      <c r="CQ204" s="198">
        <f t="shared" si="1592"/>
        <v>0</v>
      </c>
      <c r="CR204" s="198" t="str">
        <f t="shared" si="1593"/>
        <v>-</v>
      </c>
      <c r="CS204" s="198" t="str">
        <f t="shared" si="1594"/>
        <v>-</v>
      </c>
      <c r="CT204" s="198">
        <f t="shared" si="1595"/>
        <v>0</v>
      </c>
      <c r="CU204" s="198">
        <f t="shared" si="1595"/>
        <v>0</v>
      </c>
      <c r="CV204" s="198" t="str">
        <f t="shared" si="1596"/>
        <v>-</v>
      </c>
      <c r="CW204" s="198" t="str">
        <f t="shared" si="1597"/>
        <v>-</v>
      </c>
      <c r="CX204" s="198">
        <f t="shared" si="1598"/>
        <v>467</v>
      </c>
      <c r="CY204" s="198">
        <f t="shared" si="1598"/>
        <v>150689</v>
      </c>
      <c r="CZ204" s="198">
        <f t="shared" si="1599"/>
        <v>323</v>
      </c>
      <c r="DA204" s="198">
        <f t="shared" si="1600"/>
        <v>549</v>
      </c>
      <c r="DB204" s="198">
        <f t="shared" si="1601"/>
        <v>4492</v>
      </c>
      <c r="DC204" s="198">
        <f t="shared" si="1601"/>
        <v>215341</v>
      </c>
      <c r="DD204" s="198">
        <f t="shared" si="1602"/>
        <v>48</v>
      </c>
      <c r="DE204" s="198">
        <f t="shared" si="1603"/>
        <v>88</v>
      </c>
      <c r="DF204" s="198">
        <f t="shared" si="1604"/>
        <v>0</v>
      </c>
      <c r="DG204" s="198">
        <f t="shared" si="1604"/>
        <v>0</v>
      </c>
      <c r="DH204" s="198" t="str">
        <f t="shared" si="1605"/>
        <v>-</v>
      </c>
      <c r="DI204" s="198" t="str">
        <f t="shared" si="1606"/>
        <v>-</v>
      </c>
      <c r="DJ204" s="198">
        <f t="shared" si="1636"/>
        <v>0</v>
      </c>
      <c r="DK204" s="198">
        <f t="shared" si="1636"/>
        <v>83</v>
      </c>
      <c r="DL204" s="198">
        <f t="shared" si="1636"/>
        <v>2147</v>
      </c>
      <c r="DM204" s="198">
        <f t="shared" si="1636"/>
        <v>2898</v>
      </c>
      <c r="DN204" s="198">
        <f t="shared" si="1636"/>
        <v>0</v>
      </c>
      <c r="DO204" s="198">
        <f t="shared" si="1636"/>
        <v>696</v>
      </c>
      <c r="DP204" s="198">
        <f t="shared" si="1636"/>
        <v>6335588</v>
      </c>
      <c r="DQ204" s="198">
        <f t="shared" si="1608"/>
        <v>2951</v>
      </c>
      <c r="DR204" s="198">
        <f t="shared" si="1609"/>
        <v>5351</v>
      </c>
      <c r="DS204" s="198">
        <f t="shared" si="1610"/>
        <v>17345904</v>
      </c>
      <c r="DT204" s="198">
        <f t="shared" si="1611"/>
        <v>5985</v>
      </c>
      <c r="DU204" s="198">
        <f t="shared" si="1612"/>
        <v>12165</v>
      </c>
      <c r="DV204" s="198">
        <f t="shared" si="1613"/>
        <v>0</v>
      </c>
      <c r="DW204" s="198" t="str">
        <f t="shared" si="1614"/>
        <v>-</v>
      </c>
      <c r="DX204" s="198" t="str">
        <f t="shared" si="1615"/>
        <v>-</v>
      </c>
      <c r="DY204" s="198">
        <f t="shared" si="1616"/>
        <v>5989979</v>
      </c>
      <c r="DZ204" s="198">
        <f t="shared" si="1617"/>
        <v>8606</v>
      </c>
      <c r="EA204" s="198">
        <f t="shared" si="1618"/>
        <v>18605</v>
      </c>
      <c r="EB204" s="202"/>
      <c r="EC204" s="198">
        <f t="shared" si="1619"/>
        <v>8</v>
      </c>
      <c r="ED204" s="199">
        <f t="shared" ref="ED204" si="1643">LEFT($B204,4)+IF(EC204&lt;4,1,0)</f>
        <v>2018</v>
      </c>
      <c r="EE204" s="200">
        <f t="shared" ref="EE204" si="1644">DATE(LEFT($B204,4)+IF(EC204&lt;4,1,0),EC204,1)</f>
        <v>43313</v>
      </c>
      <c r="EF204" s="196">
        <f t="shared" si="1627"/>
        <v>31</v>
      </c>
      <c r="EG204" s="195"/>
      <c r="EH204" s="198">
        <f t="shared" si="1637"/>
        <v>311588</v>
      </c>
      <c r="EI204" s="198">
        <f t="shared" si="1637"/>
        <v>0</v>
      </c>
      <c r="EJ204" s="198">
        <f t="shared" si="1637"/>
        <v>8178022</v>
      </c>
      <c r="EK204" s="198">
        <f t="shared" si="1637"/>
        <v>16487658</v>
      </c>
      <c r="EL204" s="198">
        <f t="shared" si="1637"/>
        <v>4860834</v>
      </c>
      <c r="EM204" s="198">
        <f t="shared" si="1637"/>
        <v>4423903</v>
      </c>
      <c r="EN204" s="198">
        <f t="shared" si="1637"/>
        <v>98766552</v>
      </c>
      <c r="EO204" s="198">
        <f t="shared" si="1637"/>
        <v>343398355</v>
      </c>
      <c r="EP204" s="198">
        <f t="shared" si="1637"/>
        <v>26108614</v>
      </c>
      <c r="EQ204" s="198">
        <f t="shared" si="1637"/>
        <v>0</v>
      </c>
      <c r="ER204" s="198">
        <f t="shared" si="1638"/>
        <v>0</v>
      </c>
      <c r="ES204" s="198">
        <f t="shared" si="1638"/>
        <v>0</v>
      </c>
      <c r="ET204" s="198">
        <f t="shared" si="1638"/>
        <v>0</v>
      </c>
      <c r="EU204" s="198">
        <f t="shared" si="1638"/>
        <v>0</v>
      </c>
      <c r="EV204" s="198">
        <f t="shared" si="1638"/>
        <v>0</v>
      </c>
      <c r="EW204" s="198">
        <f t="shared" si="1638"/>
        <v>0</v>
      </c>
      <c r="EX204" s="198">
        <f t="shared" si="1638"/>
        <v>0</v>
      </c>
      <c r="EY204" s="198">
        <f t="shared" si="1638"/>
        <v>0</v>
      </c>
      <c r="EZ204" s="198">
        <f t="shared" si="1638"/>
        <v>0</v>
      </c>
      <c r="FA204" s="198">
        <f t="shared" si="1638"/>
        <v>0</v>
      </c>
      <c r="FB204" s="198">
        <f t="shared" si="1639"/>
        <v>256563</v>
      </c>
      <c r="FC204" s="198">
        <f t="shared" si="1639"/>
        <v>394445</v>
      </c>
      <c r="FD204" s="198">
        <f t="shared" si="1639"/>
        <v>11489470</v>
      </c>
      <c r="FE204" s="198">
        <f t="shared" si="1639"/>
        <v>35255524</v>
      </c>
      <c r="FF204" s="198">
        <f t="shared" si="1639"/>
        <v>0</v>
      </c>
      <c r="FG204" s="198">
        <f t="shared" si="1639"/>
        <v>12949368</v>
      </c>
      <c r="FH204" s="191"/>
      <c r="FI204" s="344"/>
      <c r="FJ204" s="344"/>
      <c r="FK204" s="344"/>
      <c r="FL204" s="344"/>
      <c r="FM204" s="344"/>
    </row>
    <row r="205" spans="1:169" s="257" customFormat="1" x14ac:dyDescent="0.2">
      <c r="A205" s="263" t="str">
        <f t="shared" ref="A205" si="1645">B205&amp;C205&amp;D205</f>
        <v>2018-19SEPTEMBERY59</v>
      </c>
      <c r="B205" s="257" t="str">
        <f t="shared" ref="B205:B221" si="1646">IF($C205="April",LEFT($B204,4)+1&amp;"-"&amp;RIGHT($B204,2)+1,$B204)</f>
        <v>2018-19</v>
      </c>
      <c r="C205" s="257" t="s">
        <v>673</v>
      </c>
      <c r="D205" s="264" t="str">
        <f t="shared" si="1628"/>
        <v>Y59</v>
      </c>
      <c r="E205" s="264" t="str">
        <f t="shared" si="1628"/>
        <v>South East</v>
      </c>
      <c r="F205" s="264" t="str">
        <f t="shared" si="1630"/>
        <v>Y59</v>
      </c>
      <c r="H205" s="198">
        <f t="shared" si="1546"/>
        <v>143351</v>
      </c>
      <c r="I205" s="198">
        <f t="shared" si="1546"/>
        <v>104259</v>
      </c>
      <c r="J205" s="198">
        <f t="shared" si="1546"/>
        <v>1282604</v>
      </c>
      <c r="K205" s="198">
        <f t="shared" si="1547"/>
        <v>12</v>
      </c>
      <c r="L205" s="198">
        <f t="shared" si="1548"/>
        <v>3</v>
      </c>
      <c r="M205" s="198">
        <f t="shared" si="1549"/>
        <v>0</v>
      </c>
      <c r="N205" s="198">
        <f t="shared" si="1550"/>
        <v>69</v>
      </c>
      <c r="O205" s="198">
        <f t="shared" si="1551"/>
        <v>151</v>
      </c>
      <c r="P205" s="198" t="s">
        <v>717</v>
      </c>
      <c r="Q205" s="198">
        <f t="shared" si="1633"/>
        <v>0</v>
      </c>
      <c r="R205" s="198">
        <f t="shared" si="1633"/>
        <v>0</v>
      </c>
      <c r="S205" s="198">
        <f t="shared" si="1633"/>
        <v>0</v>
      </c>
      <c r="T205" s="198">
        <f t="shared" si="1633"/>
        <v>103752</v>
      </c>
      <c r="U205" s="198">
        <f t="shared" si="1633"/>
        <v>5941</v>
      </c>
      <c r="V205" s="198">
        <f t="shared" si="1633"/>
        <v>3682</v>
      </c>
      <c r="W205" s="198">
        <f t="shared" si="1633"/>
        <v>50219</v>
      </c>
      <c r="X205" s="198">
        <f t="shared" si="1633"/>
        <v>34807</v>
      </c>
      <c r="Y205" s="198">
        <f t="shared" si="1633"/>
        <v>1973</v>
      </c>
      <c r="Z205" s="198">
        <f t="shared" si="1633"/>
        <v>2682465</v>
      </c>
      <c r="AA205" s="198">
        <f t="shared" si="1553"/>
        <v>452</v>
      </c>
      <c r="AB205" s="198">
        <f t="shared" si="1554"/>
        <v>832</v>
      </c>
      <c r="AC205" s="198">
        <f t="shared" si="1555"/>
        <v>2327606</v>
      </c>
      <c r="AD205" s="198">
        <f t="shared" si="1556"/>
        <v>632</v>
      </c>
      <c r="AE205" s="198">
        <f t="shared" si="1557"/>
        <v>1195</v>
      </c>
      <c r="AF205" s="198">
        <f t="shared" si="1558"/>
        <v>54095571</v>
      </c>
      <c r="AG205" s="198">
        <f t="shared" si="1559"/>
        <v>1077</v>
      </c>
      <c r="AH205" s="198">
        <f t="shared" si="1560"/>
        <v>2073</v>
      </c>
      <c r="AI205" s="198">
        <f t="shared" si="1561"/>
        <v>146326810</v>
      </c>
      <c r="AJ205" s="198">
        <f t="shared" si="1562"/>
        <v>4204</v>
      </c>
      <c r="AK205" s="198">
        <f t="shared" si="1563"/>
        <v>9658</v>
      </c>
      <c r="AL205" s="198">
        <f t="shared" si="1564"/>
        <v>10746835</v>
      </c>
      <c r="AM205" s="198">
        <f t="shared" si="1565"/>
        <v>5447</v>
      </c>
      <c r="AN205" s="198">
        <f t="shared" si="1566"/>
        <v>12326</v>
      </c>
      <c r="AO205" s="198">
        <f t="shared" si="1634"/>
        <v>5952</v>
      </c>
      <c r="AP205" s="198">
        <f t="shared" si="1634"/>
        <v>101</v>
      </c>
      <c r="AQ205" s="198">
        <f t="shared" si="1634"/>
        <v>575</v>
      </c>
      <c r="AR205" s="198">
        <f t="shared" si="1634"/>
        <v>974</v>
      </c>
      <c r="AS205" s="198">
        <f t="shared" si="1634"/>
        <v>515</v>
      </c>
      <c r="AT205" s="198">
        <f t="shared" si="1634"/>
        <v>4761</v>
      </c>
      <c r="AU205" s="198">
        <f t="shared" si="1634"/>
        <v>585</v>
      </c>
      <c r="AV205" s="198">
        <f t="shared" si="1634"/>
        <v>59877</v>
      </c>
      <c r="AW205" s="198">
        <f t="shared" si="1634"/>
        <v>3345</v>
      </c>
      <c r="AX205" s="198">
        <f t="shared" si="1634"/>
        <v>34578</v>
      </c>
      <c r="AY205" s="198">
        <f t="shared" si="1635"/>
        <v>97800</v>
      </c>
      <c r="AZ205" s="198">
        <f t="shared" si="1635"/>
        <v>12578</v>
      </c>
      <c r="BA205" s="198">
        <f t="shared" si="1635"/>
        <v>9584</v>
      </c>
      <c r="BB205" s="198">
        <f t="shared" si="1635"/>
        <v>7900</v>
      </c>
      <c r="BC205" s="198">
        <f t="shared" si="1635"/>
        <v>6112</v>
      </c>
      <c r="BD205" s="198">
        <f t="shared" si="1635"/>
        <v>70005</v>
      </c>
      <c r="BE205" s="198">
        <f t="shared" si="1635"/>
        <v>56396</v>
      </c>
      <c r="BF205" s="198">
        <f t="shared" si="1635"/>
        <v>55262</v>
      </c>
      <c r="BG205" s="198">
        <f t="shared" si="1635"/>
        <v>37510</v>
      </c>
      <c r="BH205" s="198">
        <f t="shared" si="1635"/>
        <v>3071</v>
      </c>
      <c r="BI205" s="198">
        <f t="shared" si="1635"/>
        <v>2073</v>
      </c>
      <c r="BJ205" s="198">
        <f t="shared" si="1635"/>
        <v>0</v>
      </c>
      <c r="BK205" s="198">
        <f t="shared" si="1635"/>
        <v>0</v>
      </c>
      <c r="BL205" s="198" t="str">
        <f t="shared" si="1569"/>
        <v>-</v>
      </c>
      <c r="BM205" s="198" t="str">
        <f t="shared" si="1570"/>
        <v>-</v>
      </c>
      <c r="BN205" s="198">
        <f t="shared" si="1571"/>
        <v>0</v>
      </c>
      <c r="BO205" s="198">
        <f t="shared" si="1571"/>
        <v>0</v>
      </c>
      <c r="BP205" s="198" t="str">
        <f t="shared" si="1572"/>
        <v>-</v>
      </c>
      <c r="BQ205" s="198" t="str">
        <f t="shared" si="1573"/>
        <v>-</v>
      </c>
      <c r="BR205" s="198">
        <f t="shared" si="1574"/>
        <v>0</v>
      </c>
      <c r="BS205" s="198">
        <f t="shared" si="1574"/>
        <v>0</v>
      </c>
      <c r="BT205" s="198" t="str">
        <f t="shared" si="1575"/>
        <v>-</v>
      </c>
      <c r="BU205" s="198" t="str">
        <f t="shared" si="1576"/>
        <v>-</v>
      </c>
      <c r="BV205" s="198">
        <f t="shared" si="1577"/>
        <v>0</v>
      </c>
      <c r="BW205" s="198">
        <f t="shared" si="1577"/>
        <v>0</v>
      </c>
      <c r="BX205" s="198" t="str">
        <f t="shared" si="1578"/>
        <v>-</v>
      </c>
      <c r="BY205" s="198" t="str">
        <f t="shared" si="1579"/>
        <v>-</v>
      </c>
      <c r="BZ205" s="198">
        <f t="shared" si="1580"/>
        <v>0</v>
      </c>
      <c r="CA205" s="198">
        <f t="shared" si="1580"/>
        <v>0</v>
      </c>
      <c r="CB205" s="198" t="str">
        <f t="shared" si="1581"/>
        <v>-</v>
      </c>
      <c r="CC205" s="198" t="str">
        <f t="shared" si="1582"/>
        <v>-</v>
      </c>
      <c r="CD205" s="198">
        <f t="shared" si="1583"/>
        <v>0</v>
      </c>
      <c r="CE205" s="198">
        <f t="shared" si="1583"/>
        <v>0</v>
      </c>
      <c r="CF205" s="198" t="str">
        <f t="shared" si="1584"/>
        <v>-</v>
      </c>
      <c r="CG205" s="198" t="str">
        <f t="shared" si="1585"/>
        <v>-</v>
      </c>
      <c r="CH205" s="198">
        <f t="shared" si="1586"/>
        <v>0</v>
      </c>
      <c r="CI205" s="198">
        <f t="shared" si="1586"/>
        <v>0</v>
      </c>
      <c r="CJ205" s="198" t="str">
        <f t="shared" si="1587"/>
        <v>-</v>
      </c>
      <c r="CK205" s="198" t="str">
        <f t="shared" si="1588"/>
        <v>-</v>
      </c>
      <c r="CL205" s="198">
        <f t="shared" si="1589"/>
        <v>0</v>
      </c>
      <c r="CM205" s="198">
        <f t="shared" si="1589"/>
        <v>0</v>
      </c>
      <c r="CN205" s="198" t="str">
        <f t="shared" si="1590"/>
        <v>-</v>
      </c>
      <c r="CO205" s="198" t="str">
        <f t="shared" si="1591"/>
        <v>-</v>
      </c>
      <c r="CP205" s="198">
        <f t="shared" si="1592"/>
        <v>0</v>
      </c>
      <c r="CQ205" s="198">
        <f t="shared" si="1592"/>
        <v>0</v>
      </c>
      <c r="CR205" s="198" t="str">
        <f t="shared" si="1593"/>
        <v>-</v>
      </c>
      <c r="CS205" s="198" t="str">
        <f t="shared" si="1594"/>
        <v>-</v>
      </c>
      <c r="CT205" s="198">
        <f t="shared" si="1595"/>
        <v>0</v>
      </c>
      <c r="CU205" s="198">
        <f t="shared" si="1595"/>
        <v>0</v>
      </c>
      <c r="CV205" s="198" t="str">
        <f t="shared" si="1596"/>
        <v>-</v>
      </c>
      <c r="CW205" s="198" t="str">
        <f t="shared" si="1597"/>
        <v>-</v>
      </c>
      <c r="CX205" s="198">
        <f t="shared" si="1598"/>
        <v>474</v>
      </c>
      <c r="CY205" s="198">
        <f t="shared" si="1598"/>
        <v>161511</v>
      </c>
      <c r="CZ205" s="198">
        <f t="shared" si="1599"/>
        <v>341</v>
      </c>
      <c r="DA205" s="198">
        <f t="shared" si="1600"/>
        <v>580</v>
      </c>
      <c r="DB205" s="198">
        <f t="shared" si="1601"/>
        <v>4579</v>
      </c>
      <c r="DC205" s="198">
        <f t="shared" si="1601"/>
        <v>211701</v>
      </c>
      <c r="DD205" s="198">
        <f t="shared" si="1602"/>
        <v>46</v>
      </c>
      <c r="DE205" s="198">
        <f t="shared" si="1603"/>
        <v>83</v>
      </c>
      <c r="DF205" s="198">
        <f t="shared" si="1604"/>
        <v>0</v>
      </c>
      <c r="DG205" s="198">
        <f t="shared" si="1604"/>
        <v>0</v>
      </c>
      <c r="DH205" s="198" t="str">
        <f t="shared" si="1605"/>
        <v>-</v>
      </c>
      <c r="DI205" s="198" t="str">
        <f t="shared" si="1606"/>
        <v>-</v>
      </c>
      <c r="DJ205" s="198">
        <f t="shared" si="1636"/>
        <v>0</v>
      </c>
      <c r="DK205" s="198">
        <f t="shared" si="1636"/>
        <v>103</v>
      </c>
      <c r="DL205" s="198">
        <f t="shared" si="1636"/>
        <v>2094</v>
      </c>
      <c r="DM205" s="198">
        <f t="shared" si="1636"/>
        <v>2604</v>
      </c>
      <c r="DN205" s="198">
        <f t="shared" si="1636"/>
        <v>0</v>
      </c>
      <c r="DO205" s="198">
        <f t="shared" si="1636"/>
        <v>609</v>
      </c>
      <c r="DP205" s="198">
        <f t="shared" si="1636"/>
        <v>6299893</v>
      </c>
      <c r="DQ205" s="198">
        <f t="shared" si="1608"/>
        <v>3009</v>
      </c>
      <c r="DR205" s="198">
        <f t="shared" si="1609"/>
        <v>5606</v>
      </c>
      <c r="DS205" s="198">
        <f t="shared" si="1610"/>
        <v>17655068</v>
      </c>
      <c r="DT205" s="198">
        <f t="shared" si="1611"/>
        <v>6780</v>
      </c>
      <c r="DU205" s="198">
        <f t="shared" si="1612"/>
        <v>13370</v>
      </c>
      <c r="DV205" s="198">
        <f t="shared" si="1613"/>
        <v>0</v>
      </c>
      <c r="DW205" s="198" t="str">
        <f t="shared" si="1614"/>
        <v>-</v>
      </c>
      <c r="DX205" s="198" t="str">
        <f t="shared" si="1615"/>
        <v>-</v>
      </c>
      <c r="DY205" s="198">
        <f t="shared" si="1616"/>
        <v>5832228</v>
      </c>
      <c r="DZ205" s="198">
        <f t="shared" si="1617"/>
        <v>9577</v>
      </c>
      <c r="EA205" s="198">
        <f t="shared" si="1618"/>
        <v>20189</v>
      </c>
      <c r="EB205" s="202"/>
      <c r="EC205" s="198">
        <f t="shared" si="1619"/>
        <v>9</v>
      </c>
      <c r="ED205" s="199">
        <f t="shared" ref="ED205" si="1647">LEFT($B205,4)+IF(EC205&lt;4,1,0)</f>
        <v>2018</v>
      </c>
      <c r="EE205" s="200">
        <f t="shared" ref="EE205" si="1648">DATE(LEFT($B205,4)+IF(EC205&lt;4,1,0),EC205,1)</f>
        <v>43344</v>
      </c>
      <c r="EF205" s="196">
        <f t="shared" si="1627"/>
        <v>30</v>
      </c>
      <c r="EG205" s="195"/>
      <c r="EH205" s="198">
        <f t="shared" si="1637"/>
        <v>309737</v>
      </c>
      <c r="EI205" s="198">
        <f t="shared" si="1637"/>
        <v>0</v>
      </c>
      <c r="EJ205" s="198">
        <f t="shared" si="1637"/>
        <v>7227248</v>
      </c>
      <c r="EK205" s="198">
        <f t="shared" si="1637"/>
        <v>15794663</v>
      </c>
      <c r="EL205" s="198">
        <f t="shared" si="1637"/>
        <v>4942952</v>
      </c>
      <c r="EM205" s="198">
        <f t="shared" si="1637"/>
        <v>4398655</v>
      </c>
      <c r="EN205" s="198">
        <f t="shared" si="1637"/>
        <v>104109366</v>
      </c>
      <c r="EO205" s="198">
        <f t="shared" si="1637"/>
        <v>336168962</v>
      </c>
      <c r="EP205" s="198">
        <f t="shared" si="1637"/>
        <v>24319448</v>
      </c>
      <c r="EQ205" s="198">
        <f t="shared" si="1637"/>
        <v>0</v>
      </c>
      <c r="ER205" s="198">
        <f t="shared" si="1638"/>
        <v>0</v>
      </c>
      <c r="ES205" s="198">
        <f t="shared" si="1638"/>
        <v>0</v>
      </c>
      <c r="ET205" s="198">
        <f t="shared" si="1638"/>
        <v>0</v>
      </c>
      <c r="EU205" s="198">
        <f t="shared" si="1638"/>
        <v>0</v>
      </c>
      <c r="EV205" s="198">
        <f t="shared" si="1638"/>
        <v>0</v>
      </c>
      <c r="EW205" s="198">
        <f t="shared" si="1638"/>
        <v>0</v>
      </c>
      <c r="EX205" s="198">
        <f t="shared" si="1638"/>
        <v>0</v>
      </c>
      <c r="EY205" s="198">
        <f t="shared" si="1638"/>
        <v>0</v>
      </c>
      <c r="EZ205" s="198">
        <f t="shared" si="1638"/>
        <v>0</v>
      </c>
      <c r="FA205" s="198">
        <f t="shared" si="1638"/>
        <v>0</v>
      </c>
      <c r="FB205" s="198">
        <f t="shared" si="1639"/>
        <v>274938</v>
      </c>
      <c r="FC205" s="198">
        <f t="shared" si="1639"/>
        <v>377936</v>
      </c>
      <c r="FD205" s="198">
        <f t="shared" si="1639"/>
        <v>11739092</v>
      </c>
      <c r="FE205" s="198">
        <f t="shared" si="1639"/>
        <v>34815074</v>
      </c>
      <c r="FF205" s="198">
        <f t="shared" si="1639"/>
        <v>0</v>
      </c>
      <c r="FG205" s="198">
        <f t="shared" si="1639"/>
        <v>12295374</v>
      </c>
      <c r="FH205" s="191"/>
      <c r="FI205" s="344"/>
      <c r="FJ205" s="344"/>
      <c r="FK205" s="344"/>
      <c r="FL205" s="344"/>
      <c r="FM205" s="344"/>
    </row>
    <row r="206" spans="1:169" s="257" customFormat="1" x14ac:dyDescent="0.2">
      <c r="A206" s="263" t="str">
        <f t="shared" ref="A206" si="1649">B206&amp;C206&amp;D206</f>
        <v>2018-19OCTOBERY59</v>
      </c>
      <c r="B206" s="257" t="str">
        <f t="shared" si="1646"/>
        <v>2018-19</v>
      </c>
      <c r="C206" s="257" t="s">
        <v>716</v>
      </c>
      <c r="D206" s="264" t="str">
        <f t="shared" si="1628"/>
        <v>Y59</v>
      </c>
      <c r="E206" s="264" t="str">
        <f t="shared" si="1628"/>
        <v>South East</v>
      </c>
      <c r="F206" s="264" t="str">
        <f t="shared" ref="F206" si="1650">D206</f>
        <v>Y59</v>
      </c>
      <c r="H206" s="198">
        <f t="shared" si="1546"/>
        <v>147752</v>
      </c>
      <c r="I206" s="198">
        <f t="shared" si="1546"/>
        <v>105373</v>
      </c>
      <c r="J206" s="198">
        <f t="shared" si="1546"/>
        <v>1073315</v>
      </c>
      <c r="K206" s="198">
        <f t="shared" si="1547"/>
        <v>10</v>
      </c>
      <c r="L206" s="198">
        <f t="shared" si="1548"/>
        <v>3</v>
      </c>
      <c r="M206" s="198">
        <f t="shared" si="1549"/>
        <v>0</v>
      </c>
      <c r="N206" s="198">
        <f t="shared" si="1550"/>
        <v>58</v>
      </c>
      <c r="O206" s="198">
        <f t="shared" si="1551"/>
        <v>131</v>
      </c>
      <c r="P206" s="198" t="s">
        <v>717</v>
      </c>
      <c r="Q206" s="198">
        <f t="shared" si="1633"/>
        <v>0</v>
      </c>
      <c r="R206" s="198">
        <f t="shared" si="1633"/>
        <v>0</v>
      </c>
      <c r="S206" s="198">
        <f t="shared" si="1633"/>
        <v>0</v>
      </c>
      <c r="T206" s="198">
        <f t="shared" si="1633"/>
        <v>108004</v>
      </c>
      <c r="U206" s="198">
        <f t="shared" si="1633"/>
        <v>6133</v>
      </c>
      <c r="V206" s="198">
        <f t="shared" si="1633"/>
        <v>3831</v>
      </c>
      <c r="W206" s="198">
        <f t="shared" si="1633"/>
        <v>52996</v>
      </c>
      <c r="X206" s="198">
        <f t="shared" si="1633"/>
        <v>35187</v>
      </c>
      <c r="Y206" s="198">
        <f t="shared" si="1633"/>
        <v>1905</v>
      </c>
      <c r="Z206" s="198">
        <f t="shared" si="1633"/>
        <v>2685827</v>
      </c>
      <c r="AA206" s="198">
        <f t="shared" si="1553"/>
        <v>438</v>
      </c>
      <c r="AB206" s="198">
        <f t="shared" si="1554"/>
        <v>814</v>
      </c>
      <c r="AC206" s="198">
        <f t="shared" si="1555"/>
        <v>2411612</v>
      </c>
      <c r="AD206" s="198">
        <f t="shared" si="1556"/>
        <v>629</v>
      </c>
      <c r="AE206" s="198">
        <f t="shared" si="1557"/>
        <v>1184</v>
      </c>
      <c r="AF206" s="198">
        <f t="shared" si="1558"/>
        <v>56601283</v>
      </c>
      <c r="AG206" s="198">
        <f t="shared" si="1559"/>
        <v>1068</v>
      </c>
      <c r="AH206" s="198">
        <f t="shared" si="1560"/>
        <v>2065</v>
      </c>
      <c r="AI206" s="198">
        <f t="shared" si="1561"/>
        <v>140983766</v>
      </c>
      <c r="AJ206" s="198">
        <f t="shared" si="1562"/>
        <v>4007</v>
      </c>
      <c r="AK206" s="198">
        <f t="shared" si="1563"/>
        <v>9371</v>
      </c>
      <c r="AL206" s="198">
        <f t="shared" si="1564"/>
        <v>10210707</v>
      </c>
      <c r="AM206" s="198">
        <f t="shared" si="1565"/>
        <v>5360</v>
      </c>
      <c r="AN206" s="198">
        <f t="shared" si="1566"/>
        <v>12516</v>
      </c>
      <c r="AO206" s="198">
        <f t="shared" si="1634"/>
        <v>6114</v>
      </c>
      <c r="AP206" s="198">
        <f t="shared" si="1634"/>
        <v>162</v>
      </c>
      <c r="AQ206" s="198">
        <f t="shared" si="1634"/>
        <v>742</v>
      </c>
      <c r="AR206" s="198">
        <f t="shared" si="1634"/>
        <v>851</v>
      </c>
      <c r="AS206" s="198">
        <f t="shared" si="1634"/>
        <v>508</v>
      </c>
      <c r="AT206" s="198">
        <f t="shared" si="1634"/>
        <v>4702</v>
      </c>
      <c r="AU206" s="198">
        <f t="shared" si="1634"/>
        <v>472</v>
      </c>
      <c r="AV206" s="198">
        <f t="shared" si="1634"/>
        <v>63107</v>
      </c>
      <c r="AW206" s="198">
        <f t="shared" si="1634"/>
        <v>3639</v>
      </c>
      <c r="AX206" s="198">
        <f t="shared" si="1634"/>
        <v>35144</v>
      </c>
      <c r="AY206" s="198">
        <f t="shared" si="1635"/>
        <v>101890</v>
      </c>
      <c r="AZ206" s="198">
        <f t="shared" si="1635"/>
        <v>13081</v>
      </c>
      <c r="BA206" s="198">
        <f t="shared" si="1635"/>
        <v>9841</v>
      </c>
      <c r="BB206" s="198">
        <f t="shared" si="1635"/>
        <v>8210</v>
      </c>
      <c r="BC206" s="198">
        <f t="shared" si="1635"/>
        <v>6282</v>
      </c>
      <c r="BD206" s="198">
        <f t="shared" si="1635"/>
        <v>73651</v>
      </c>
      <c r="BE206" s="198">
        <f t="shared" si="1635"/>
        <v>59587</v>
      </c>
      <c r="BF206" s="198">
        <f t="shared" si="1635"/>
        <v>55610</v>
      </c>
      <c r="BG206" s="198">
        <f t="shared" si="1635"/>
        <v>38312</v>
      </c>
      <c r="BH206" s="198">
        <f t="shared" si="1635"/>
        <v>3174</v>
      </c>
      <c r="BI206" s="198">
        <f t="shared" si="1635"/>
        <v>2063</v>
      </c>
      <c r="BJ206" s="198">
        <f t="shared" si="1635"/>
        <v>0</v>
      </c>
      <c r="BK206" s="198">
        <f t="shared" si="1635"/>
        <v>0</v>
      </c>
      <c r="BL206" s="198" t="str">
        <f t="shared" si="1569"/>
        <v>-</v>
      </c>
      <c r="BM206" s="198" t="str">
        <f t="shared" si="1570"/>
        <v>-</v>
      </c>
      <c r="BN206" s="198">
        <f t="shared" si="1571"/>
        <v>0</v>
      </c>
      <c r="BO206" s="198">
        <f t="shared" si="1571"/>
        <v>0</v>
      </c>
      <c r="BP206" s="198" t="str">
        <f t="shared" si="1572"/>
        <v>-</v>
      </c>
      <c r="BQ206" s="198" t="str">
        <f t="shared" si="1573"/>
        <v>-</v>
      </c>
      <c r="BR206" s="198">
        <f t="shared" si="1574"/>
        <v>0</v>
      </c>
      <c r="BS206" s="198">
        <f t="shared" si="1574"/>
        <v>0</v>
      </c>
      <c r="BT206" s="198" t="str">
        <f t="shared" si="1575"/>
        <v>-</v>
      </c>
      <c r="BU206" s="198" t="str">
        <f t="shared" si="1576"/>
        <v>-</v>
      </c>
      <c r="BV206" s="198">
        <f t="shared" si="1577"/>
        <v>0</v>
      </c>
      <c r="BW206" s="198">
        <f t="shared" si="1577"/>
        <v>0</v>
      </c>
      <c r="BX206" s="198" t="str">
        <f t="shared" si="1578"/>
        <v>-</v>
      </c>
      <c r="BY206" s="198" t="str">
        <f t="shared" si="1579"/>
        <v>-</v>
      </c>
      <c r="BZ206" s="198">
        <f t="shared" si="1580"/>
        <v>0</v>
      </c>
      <c r="CA206" s="198">
        <f t="shared" si="1580"/>
        <v>0</v>
      </c>
      <c r="CB206" s="198" t="str">
        <f t="shared" si="1581"/>
        <v>-</v>
      </c>
      <c r="CC206" s="198" t="str">
        <f t="shared" si="1582"/>
        <v>-</v>
      </c>
      <c r="CD206" s="198">
        <f t="shared" si="1583"/>
        <v>0</v>
      </c>
      <c r="CE206" s="198">
        <f t="shared" si="1583"/>
        <v>0</v>
      </c>
      <c r="CF206" s="198" t="str">
        <f t="shared" si="1584"/>
        <v>-</v>
      </c>
      <c r="CG206" s="198" t="str">
        <f t="shared" si="1585"/>
        <v>-</v>
      </c>
      <c r="CH206" s="198">
        <f t="shared" si="1586"/>
        <v>0</v>
      </c>
      <c r="CI206" s="198">
        <f t="shared" si="1586"/>
        <v>0</v>
      </c>
      <c r="CJ206" s="198" t="str">
        <f t="shared" si="1587"/>
        <v>-</v>
      </c>
      <c r="CK206" s="198" t="str">
        <f t="shared" si="1588"/>
        <v>-</v>
      </c>
      <c r="CL206" s="198">
        <f t="shared" si="1589"/>
        <v>0</v>
      </c>
      <c r="CM206" s="198">
        <f t="shared" si="1589"/>
        <v>0</v>
      </c>
      <c r="CN206" s="198" t="str">
        <f t="shared" si="1590"/>
        <v>-</v>
      </c>
      <c r="CO206" s="198" t="str">
        <f t="shared" si="1591"/>
        <v>-</v>
      </c>
      <c r="CP206" s="198">
        <f t="shared" si="1592"/>
        <v>0</v>
      </c>
      <c r="CQ206" s="198">
        <f t="shared" si="1592"/>
        <v>0</v>
      </c>
      <c r="CR206" s="198" t="str">
        <f t="shared" si="1593"/>
        <v>-</v>
      </c>
      <c r="CS206" s="198" t="str">
        <f t="shared" si="1594"/>
        <v>-</v>
      </c>
      <c r="CT206" s="198">
        <f t="shared" si="1595"/>
        <v>0</v>
      </c>
      <c r="CU206" s="198">
        <f t="shared" si="1595"/>
        <v>0</v>
      </c>
      <c r="CV206" s="198" t="str">
        <f t="shared" si="1596"/>
        <v>-</v>
      </c>
      <c r="CW206" s="198" t="str">
        <f t="shared" si="1597"/>
        <v>-</v>
      </c>
      <c r="CX206" s="198">
        <f t="shared" si="1598"/>
        <v>493</v>
      </c>
      <c r="CY206" s="198">
        <f t="shared" si="1598"/>
        <v>159110</v>
      </c>
      <c r="CZ206" s="198">
        <f t="shared" si="1599"/>
        <v>323</v>
      </c>
      <c r="DA206" s="198">
        <f t="shared" si="1600"/>
        <v>522</v>
      </c>
      <c r="DB206" s="198">
        <f t="shared" si="1601"/>
        <v>4762</v>
      </c>
      <c r="DC206" s="198">
        <f t="shared" si="1601"/>
        <v>224235</v>
      </c>
      <c r="DD206" s="198">
        <f t="shared" si="1602"/>
        <v>47</v>
      </c>
      <c r="DE206" s="198">
        <f t="shared" si="1603"/>
        <v>79</v>
      </c>
      <c r="DF206" s="198">
        <f t="shared" si="1604"/>
        <v>0</v>
      </c>
      <c r="DG206" s="198">
        <f t="shared" si="1604"/>
        <v>0</v>
      </c>
      <c r="DH206" s="198" t="str">
        <f t="shared" si="1605"/>
        <v>-</v>
      </c>
      <c r="DI206" s="198" t="str">
        <f t="shared" si="1606"/>
        <v>-</v>
      </c>
      <c r="DJ206" s="198">
        <f t="shared" si="1636"/>
        <v>0</v>
      </c>
      <c r="DK206" s="198">
        <f t="shared" si="1636"/>
        <v>23</v>
      </c>
      <c r="DL206" s="198">
        <f t="shared" si="1636"/>
        <v>2154</v>
      </c>
      <c r="DM206" s="198">
        <f t="shared" si="1636"/>
        <v>2874</v>
      </c>
      <c r="DN206" s="198">
        <f t="shared" si="1636"/>
        <v>0</v>
      </c>
      <c r="DO206" s="198">
        <f t="shared" si="1636"/>
        <v>665</v>
      </c>
      <c r="DP206" s="198">
        <f t="shared" si="1636"/>
        <v>6589033</v>
      </c>
      <c r="DQ206" s="198">
        <f t="shared" si="1608"/>
        <v>3059</v>
      </c>
      <c r="DR206" s="198">
        <f t="shared" si="1609"/>
        <v>5836</v>
      </c>
      <c r="DS206" s="198">
        <f t="shared" si="1610"/>
        <v>19220023</v>
      </c>
      <c r="DT206" s="198">
        <f t="shared" si="1611"/>
        <v>6688</v>
      </c>
      <c r="DU206" s="198">
        <f t="shared" si="1612"/>
        <v>13656</v>
      </c>
      <c r="DV206" s="198">
        <f t="shared" si="1613"/>
        <v>0</v>
      </c>
      <c r="DW206" s="198" t="str">
        <f t="shared" si="1614"/>
        <v>-</v>
      </c>
      <c r="DX206" s="198" t="str">
        <f t="shared" si="1615"/>
        <v>-</v>
      </c>
      <c r="DY206" s="198">
        <f t="shared" si="1616"/>
        <v>5779513</v>
      </c>
      <c r="DZ206" s="198">
        <f t="shared" si="1617"/>
        <v>8691</v>
      </c>
      <c r="EA206" s="198">
        <f t="shared" si="1618"/>
        <v>18148</v>
      </c>
      <c r="EB206" s="202"/>
      <c r="EC206" s="198">
        <f t="shared" si="1619"/>
        <v>10</v>
      </c>
      <c r="ED206" s="199">
        <f t="shared" ref="ED206" si="1651">LEFT($B206,4)+IF(EC206&lt;4,1,0)</f>
        <v>2018</v>
      </c>
      <c r="EE206" s="200">
        <f t="shared" ref="EE206" si="1652">DATE(LEFT($B206,4)+IF(EC206&lt;4,1,0),EC206,1)</f>
        <v>43374</v>
      </c>
      <c r="EF206" s="196">
        <f t="shared" si="1627"/>
        <v>31</v>
      </c>
      <c r="EG206" s="195"/>
      <c r="EH206" s="198">
        <f t="shared" si="1637"/>
        <v>313083</v>
      </c>
      <c r="EI206" s="198">
        <f t="shared" si="1637"/>
        <v>0</v>
      </c>
      <c r="EJ206" s="198">
        <f t="shared" si="1637"/>
        <v>6096764</v>
      </c>
      <c r="EK206" s="198">
        <f t="shared" si="1637"/>
        <v>13839752</v>
      </c>
      <c r="EL206" s="198">
        <f t="shared" si="1637"/>
        <v>4992524</v>
      </c>
      <c r="EM206" s="198">
        <f t="shared" si="1637"/>
        <v>4535730</v>
      </c>
      <c r="EN206" s="198">
        <f t="shared" si="1637"/>
        <v>109411649</v>
      </c>
      <c r="EO206" s="198">
        <f t="shared" si="1637"/>
        <v>329722156</v>
      </c>
      <c r="EP206" s="198">
        <f t="shared" si="1637"/>
        <v>23843063</v>
      </c>
      <c r="EQ206" s="198">
        <f t="shared" si="1637"/>
        <v>0</v>
      </c>
      <c r="ER206" s="198">
        <f t="shared" si="1638"/>
        <v>0</v>
      </c>
      <c r="ES206" s="198">
        <f t="shared" si="1638"/>
        <v>0</v>
      </c>
      <c r="ET206" s="198">
        <f t="shared" si="1638"/>
        <v>0</v>
      </c>
      <c r="EU206" s="198">
        <f t="shared" si="1638"/>
        <v>0</v>
      </c>
      <c r="EV206" s="198">
        <f t="shared" si="1638"/>
        <v>0</v>
      </c>
      <c r="EW206" s="198">
        <f t="shared" si="1638"/>
        <v>0</v>
      </c>
      <c r="EX206" s="198">
        <f t="shared" si="1638"/>
        <v>0</v>
      </c>
      <c r="EY206" s="198">
        <f t="shared" si="1638"/>
        <v>0</v>
      </c>
      <c r="EZ206" s="198">
        <f t="shared" si="1638"/>
        <v>0</v>
      </c>
      <c r="FA206" s="198">
        <f t="shared" si="1638"/>
        <v>0</v>
      </c>
      <c r="FB206" s="198">
        <f t="shared" si="1639"/>
        <v>257433</v>
      </c>
      <c r="FC206" s="198">
        <f t="shared" si="1639"/>
        <v>378200</v>
      </c>
      <c r="FD206" s="198">
        <f t="shared" si="1639"/>
        <v>12571426</v>
      </c>
      <c r="FE206" s="198">
        <f t="shared" si="1639"/>
        <v>39248474</v>
      </c>
      <c r="FF206" s="198">
        <f t="shared" si="1639"/>
        <v>0</v>
      </c>
      <c r="FG206" s="198">
        <f t="shared" si="1639"/>
        <v>12068473</v>
      </c>
      <c r="FH206" s="191"/>
      <c r="FI206" s="344"/>
      <c r="FJ206" s="344"/>
      <c r="FK206" s="344"/>
      <c r="FL206" s="344"/>
      <c r="FM206" s="344"/>
    </row>
    <row r="207" spans="1:169" s="257" customFormat="1" x14ac:dyDescent="0.2">
      <c r="A207" s="263" t="str">
        <f t="shared" ref="A207" si="1653">B207&amp;C207&amp;D207</f>
        <v>2018-19NOVEMBERY59</v>
      </c>
      <c r="B207" s="257" t="str">
        <f t="shared" si="1646"/>
        <v>2018-19</v>
      </c>
      <c r="C207" s="257" t="s">
        <v>722</v>
      </c>
      <c r="D207" s="264" t="str">
        <f t="shared" si="1628"/>
        <v>Y59</v>
      </c>
      <c r="E207" s="264" t="str">
        <f t="shared" si="1628"/>
        <v>South East</v>
      </c>
      <c r="F207" s="264" t="str">
        <f t="shared" ref="F207" si="1654">D207</f>
        <v>Y59</v>
      </c>
      <c r="H207" s="198">
        <f t="shared" si="1546"/>
        <v>148984</v>
      </c>
      <c r="I207" s="198">
        <f t="shared" si="1546"/>
        <v>104300</v>
      </c>
      <c r="J207" s="198">
        <f t="shared" si="1546"/>
        <v>795982</v>
      </c>
      <c r="K207" s="198">
        <f t="shared" si="1547"/>
        <v>8</v>
      </c>
      <c r="L207" s="198">
        <f t="shared" si="1548"/>
        <v>3</v>
      </c>
      <c r="M207" s="198">
        <f t="shared" si="1549"/>
        <v>0</v>
      </c>
      <c r="N207" s="198">
        <f t="shared" si="1550"/>
        <v>37</v>
      </c>
      <c r="O207" s="198">
        <f t="shared" si="1551"/>
        <v>101</v>
      </c>
      <c r="P207" s="198" t="s">
        <v>717</v>
      </c>
      <c r="Q207" s="198">
        <f t="shared" si="1633"/>
        <v>0</v>
      </c>
      <c r="R207" s="198">
        <f t="shared" si="1633"/>
        <v>0</v>
      </c>
      <c r="S207" s="198">
        <f t="shared" si="1633"/>
        <v>0</v>
      </c>
      <c r="T207" s="198">
        <f t="shared" si="1633"/>
        <v>110237</v>
      </c>
      <c r="U207" s="198">
        <f t="shared" si="1633"/>
        <v>6344</v>
      </c>
      <c r="V207" s="198">
        <f t="shared" si="1633"/>
        <v>3887</v>
      </c>
      <c r="W207" s="198">
        <f t="shared" si="1633"/>
        <v>55282</v>
      </c>
      <c r="X207" s="198">
        <f t="shared" si="1633"/>
        <v>34999</v>
      </c>
      <c r="Y207" s="198">
        <f t="shared" si="1633"/>
        <v>1798</v>
      </c>
      <c r="Z207" s="198">
        <f t="shared" si="1633"/>
        <v>2795556</v>
      </c>
      <c r="AA207" s="198">
        <f t="shared" si="1553"/>
        <v>441</v>
      </c>
      <c r="AB207" s="198">
        <f t="shared" si="1554"/>
        <v>816</v>
      </c>
      <c r="AC207" s="198">
        <f t="shared" si="1555"/>
        <v>2361020</v>
      </c>
      <c r="AD207" s="198">
        <f t="shared" si="1556"/>
        <v>607</v>
      </c>
      <c r="AE207" s="198">
        <f t="shared" si="1557"/>
        <v>1136</v>
      </c>
      <c r="AF207" s="198">
        <f t="shared" si="1558"/>
        <v>60861857</v>
      </c>
      <c r="AG207" s="198">
        <f t="shared" si="1559"/>
        <v>1101</v>
      </c>
      <c r="AH207" s="198">
        <f t="shared" si="1560"/>
        <v>2136</v>
      </c>
      <c r="AI207" s="198">
        <f t="shared" si="1561"/>
        <v>147058280</v>
      </c>
      <c r="AJ207" s="198">
        <f t="shared" si="1562"/>
        <v>4202</v>
      </c>
      <c r="AK207" s="198">
        <f t="shared" si="1563"/>
        <v>9822</v>
      </c>
      <c r="AL207" s="198">
        <f t="shared" si="1564"/>
        <v>9984758</v>
      </c>
      <c r="AM207" s="198">
        <f t="shared" si="1565"/>
        <v>5553</v>
      </c>
      <c r="AN207" s="198">
        <f t="shared" si="1566"/>
        <v>12630</v>
      </c>
      <c r="AO207" s="198">
        <f t="shared" si="1634"/>
        <v>6113</v>
      </c>
      <c r="AP207" s="198">
        <f t="shared" si="1634"/>
        <v>106</v>
      </c>
      <c r="AQ207" s="198">
        <f t="shared" si="1634"/>
        <v>809</v>
      </c>
      <c r="AR207" s="198">
        <f t="shared" si="1634"/>
        <v>922</v>
      </c>
      <c r="AS207" s="198">
        <f t="shared" si="1634"/>
        <v>454</v>
      </c>
      <c r="AT207" s="198">
        <f t="shared" si="1634"/>
        <v>4744</v>
      </c>
      <c r="AU207" s="198">
        <f t="shared" si="1634"/>
        <v>484</v>
      </c>
      <c r="AV207" s="198">
        <f t="shared" si="1634"/>
        <v>64223</v>
      </c>
      <c r="AW207" s="198">
        <f t="shared" si="1634"/>
        <v>3735</v>
      </c>
      <c r="AX207" s="198">
        <f t="shared" si="1634"/>
        <v>36166</v>
      </c>
      <c r="AY207" s="198">
        <f t="shared" si="1635"/>
        <v>104124</v>
      </c>
      <c r="AZ207" s="198">
        <f t="shared" si="1635"/>
        <v>13785</v>
      </c>
      <c r="BA207" s="198">
        <f t="shared" si="1635"/>
        <v>10315</v>
      </c>
      <c r="BB207" s="198">
        <f t="shared" si="1635"/>
        <v>8444</v>
      </c>
      <c r="BC207" s="198">
        <f t="shared" si="1635"/>
        <v>6409</v>
      </c>
      <c r="BD207" s="198">
        <f t="shared" si="1635"/>
        <v>76261</v>
      </c>
      <c r="BE207" s="198">
        <f t="shared" si="1635"/>
        <v>61603</v>
      </c>
      <c r="BF207" s="198">
        <f t="shared" si="1635"/>
        <v>55718</v>
      </c>
      <c r="BG207" s="198">
        <f t="shared" si="1635"/>
        <v>38012</v>
      </c>
      <c r="BH207" s="198">
        <f t="shared" si="1635"/>
        <v>2828</v>
      </c>
      <c r="BI207" s="198">
        <f t="shared" si="1635"/>
        <v>1937</v>
      </c>
      <c r="BJ207" s="198">
        <f t="shared" si="1635"/>
        <v>0</v>
      </c>
      <c r="BK207" s="198">
        <f t="shared" si="1635"/>
        <v>0</v>
      </c>
      <c r="BL207" s="198" t="str">
        <f t="shared" si="1569"/>
        <v>-</v>
      </c>
      <c r="BM207" s="198" t="str">
        <f t="shared" si="1570"/>
        <v>-</v>
      </c>
      <c r="BN207" s="198">
        <f t="shared" si="1571"/>
        <v>0</v>
      </c>
      <c r="BO207" s="198">
        <f t="shared" si="1571"/>
        <v>0</v>
      </c>
      <c r="BP207" s="198" t="str">
        <f t="shared" si="1572"/>
        <v>-</v>
      </c>
      <c r="BQ207" s="198" t="str">
        <f t="shared" si="1573"/>
        <v>-</v>
      </c>
      <c r="BR207" s="198">
        <f t="shared" si="1574"/>
        <v>0</v>
      </c>
      <c r="BS207" s="198">
        <f t="shared" si="1574"/>
        <v>0</v>
      </c>
      <c r="BT207" s="198" t="str">
        <f t="shared" si="1575"/>
        <v>-</v>
      </c>
      <c r="BU207" s="198" t="str">
        <f t="shared" si="1576"/>
        <v>-</v>
      </c>
      <c r="BV207" s="198">
        <f t="shared" si="1577"/>
        <v>0</v>
      </c>
      <c r="BW207" s="198">
        <f t="shared" si="1577"/>
        <v>0</v>
      </c>
      <c r="BX207" s="198" t="str">
        <f t="shared" si="1578"/>
        <v>-</v>
      </c>
      <c r="BY207" s="198" t="str">
        <f t="shared" si="1579"/>
        <v>-</v>
      </c>
      <c r="BZ207" s="198">
        <f t="shared" si="1580"/>
        <v>0</v>
      </c>
      <c r="CA207" s="198">
        <f t="shared" si="1580"/>
        <v>0</v>
      </c>
      <c r="CB207" s="198" t="str">
        <f t="shared" si="1581"/>
        <v>-</v>
      </c>
      <c r="CC207" s="198" t="str">
        <f t="shared" si="1582"/>
        <v>-</v>
      </c>
      <c r="CD207" s="198">
        <f t="shared" si="1583"/>
        <v>0</v>
      </c>
      <c r="CE207" s="198">
        <f t="shared" si="1583"/>
        <v>0</v>
      </c>
      <c r="CF207" s="198" t="str">
        <f t="shared" si="1584"/>
        <v>-</v>
      </c>
      <c r="CG207" s="198" t="str">
        <f t="shared" si="1585"/>
        <v>-</v>
      </c>
      <c r="CH207" s="198">
        <f t="shared" si="1586"/>
        <v>0</v>
      </c>
      <c r="CI207" s="198">
        <f t="shared" si="1586"/>
        <v>0</v>
      </c>
      <c r="CJ207" s="198" t="str">
        <f t="shared" si="1587"/>
        <v>-</v>
      </c>
      <c r="CK207" s="198" t="str">
        <f t="shared" si="1588"/>
        <v>-</v>
      </c>
      <c r="CL207" s="198">
        <f t="shared" si="1589"/>
        <v>0</v>
      </c>
      <c r="CM207" s="198">
        <f t="shared" si="1589"/>
        <v>0</v>
      </c>
      <c r="CN207" s="198" t="str">
        <f t="shared" si="1590"/>
        <v>-</v>
      </c>
      <c r="CO207" s="198" t="str">
        <f t="shared" si="1591"/>
        <v>-</v>
      </c>
      <c r="CP207" s="198">
        <f t="shared" si="1592"/>
        <v>0</v>
      </c>
      <c r="CQ207" s="198">
        <f t="shared" si="1592"/>
        <v>0</v>
      </c>
      <c r="CR207" s="198" t="str">
        <f t="shared" si="1593"/>
        <v>-</v>
      </c>
      <c r="CS207" s="198" t="str">
        <f t="shared" si="1594"/>
        <v>-</v>
      </c>
      <c r="CT207" s="198">
        <f t="shared" si="1595"/>
        <v>0</v>
      </c>
      <c r="CU207" s="198">
        <f t="shared" si="1595"/>
        <v>0</v>
      </c>
      <c r="CV207" s="198" t="str">
        <f t="shared" si="1596"/>
        <v>-</v>
      </c>
      <c r="CW207" s="198" t="str">
        <f t="shared" si="1597"/>
        <v>-</v>
      </c>
      <c r="CX207" s="198">
        <f t="shared" si="1598"/>
        <v>565</v>
      </c>
      <c r="CY207" s="198">
        <f t="shared" si="1598"/>
        <v>192179</v>
      </c>
      <c r="CZ207" s="198">
        <f t="shared" si="1599"/>
        <v>340</v>
      </c>
      <c r="DA207" s="198">
        <f t="shared" si="1600"/>
        <v>551</v>
      </c>
      <c r="DB207" s="198">
        <f t="shared" si="1601"/>
        <v>4864</v>
      </c>
      <c r="DC207" s="198">
        <f t="shared" si="1601"/>
        <v>213770</v>
      </c>
      <c r="DD207" s="198">
        <f t="shared" si="1602"/>
        <v>44</v>
      </c>
      <c r="DE207" s="198">
        <f t="shared" si="1603"/>
        <v>74</v>
      </c>
      <c r="DF207" s="198">
        <f t="shared" si="1604"/>
        <v>0</v>
      </c>
      <c r="DG207" s="198">
        <f t="shared" si="1604"/>
        <v>0</v>
      </c>
      <c r="DH207" s="198" t="str">
        <f t="shared" si="1605"/>
        <v>-</v>
      </c>
      <c r="DI207" s="198" t="str">
        <f t="shared" si="1606"/>
        <v>-</v>
      </c>
      <c r="DJ207" s="198">
        <f t="shared" si="1636"/>
        <v>0</v>
      </c>
      <c r="DK207" s="198">
        <f t="shared" si="1636"/>
        <v>1</v>
      </c>
      <c r="DL207" s="198">
        <f t="shared" si="1636"/>
        <v>2188</v>
      </c>
      <c r="DM207" s="198">
        <f t="shared" si="1636"/>
        <v>2892</v>
      </c>
      <c r="DN207" s="198">
        <f t="shared" si="1636"/>
        <v>0</v>
      </c>
      <c r="DO207" s="198">
        <f t="shared" si="1636"/>
        <v>620</v>
      </c>
      <c r="DP207" s="198">
        <f t="shared" si="1636"/>
        <v>6901549</v>
      </c>
      <c r="DQ207" s="198">
        <f t="shared" si="1608"/>
        <v>3154</v>
      </c>
      <c r="DR207" s="198">
        <f t="shared" si="1609"/>
        <v>5892</v>
      </c>
      <c r="DS207" s="198">
        <f t="shared" si="1610"/>
        <v>19690239</v>
      </c>
      <c r="DT207" s="198">
        <f t="shared" si="1611"/>
        <v>6809</v>
      </c>
      <c r="DU207" s="198">
        <f t="shared" si="1612"/>
        <v>13714</v>
      </c>
      <c r="DV207" s="198">
        <f t="shared" si="1613"/>
        <v>0</v>
      </c>
      <c r="DW207" s="198" t="str">
        <f t="shared" si="1614"/>
        <v>-</v>
      </c>
      <c r="DX207" s="198" t="str">
        <f t="shared" si="1615"/>
        <v>-</v>
      </c>
      <c r="DY207" s="198">
        <f t="shared" si="1616"/>
        <v>6085057</v>
      </c>
      <c r="DZ207" s="198">
        <f t="shared" si="1617"/>
        <v>9815</v>
      </c>
      <c r="EA207" s="198">
        <f t="shared" si="1618"/>
        <v>19332</v>
      </c>
      <c r="EB207" s="202"/>
      <c r="EC207" s="198">
        <f t="shared" si="1619"/>
        <v>11</v>
      </c>
      <c r="ED207" s="199">
        <f t="shared" ref="ED207" si="1655">LEFT($B207,4)+IF(EC207&lt;4,1,0)</f>
        <v>2018</v>
      </c>
      <c r="EE207" s="200">
        <f t="shared" ref="EE207" si="1656">DATE(LEFT($B207,4)+IF(EC207&lt;4,1,0),EC207,1)</f>
        <v>43405</v>
      </c>
      <c r="EF207" s="196">
        <f t="shared" si="1627"/>
        <v>30</v>
      </c>
      <c r="EG207" s="195"/>
      <c r="EH207" s="198">
        <f t="shared" si="1637"/>
        <v>310170</v>
      </c>
      <c r="EI207" s="198">
        <f t="shared" si="1637"/>
        <v>0</v>
      </c>
      <c r="EJ207" s="198">
        <f t="shared" si="1637"/>
        <v>3824272</v>
      </c>
      <c r="EK207" s="198">
        <f t="shared" si="1637"/>
        <v>10528069</v>
      </c>
      <c r="EL207" s="198">
        <f t="shared" si="1637"/>
        <v>5176368</v>
      </c>
      <c r="EM207" s="198">
        <f t="shared" si="1637"/>
        <v>4415257</v>
      </c>
      <c r="EN207" s="198">
        <f t="shared" si="1637"/>
        <v>118098662</v>
      </c>
      <c r="EO207" s="198">
        <f t="shared" si="1637"/>
        <v>343755326</v>
      </c>
      <c r="EP207" s="198">
        <f t="shared" si="1637"/>
        <v>22708471</v>
      </c>
      <c r="EQ207" s="198">
        <f t="shared" si="1637"/>
        <v>0</v>
      </c>
      <c r="ER207" s="198">
        <f t="shared" si="1638"/>
        <v>0</v>
      </c>
      <c r="ES207" s="198">
        <f t="shared" si="1638"/>
        <v>0</v>
      </c>
      <c r="ET207" s="198">
        <f t="shared" si="1638"/>
        <v>0</v>
      </c>
      <c r="EU207" s="198">
        <f t="shared" si="1638"/>
        <v>0</v>
      </c>
      <c r="EV207" s="198">
        <f t="shared" si="1638"/>
        <v>0</v>
      </c>
      <c r="EW207" s="198">
        <f t="shared" si="1638"/>
        <v>0</v>
      </c>
      <c r="EX207" s="198">
        <f t="shared" si="1638"/>
        <v>0</v>
      </c>
      <c r="EY207" s="198">
        <f t="shared" si="1638"/>
        <v>0</v>
      </c>
      <c r="EZ207" s="198">
        <f t="shared" si="1638"/>
        <v>0</v>
      </c>
      <c r="FA207" s="198">
        <f t="shared" si="1638"/>
        <v>0</v>
      </c>
      <c r="FB207" s="198">
        <f t="shared" si="1639"/>
        <v>311159</v>
      </c>
      <c r="FC207" s="198">
        <f t="shared" si="1639"/>
        <v>362200</v>
      </c>
      <c r="FD207" s="198">
        <f t="shared" si="1639"/>
        <v>12892370</v>
      </c>
      <c r="FE207" s="198">
        <f t="shared" si="1639"/>
        <v>39660742</v>
      </c>
      <c r="FF207" s="198">
        <f t="shared" si="1639"/>
        <v>0</v>
      </c>
      <c r="FG207" s="198">
        <f t="shared" si="1639"/>
        <v>11986096</v>
      </c>
      <c r="FH207" s="191"/>
      <c r="FI207" s="344"/>
      <c r="FJ207" s="344"/>
      <c r="FK207" s="344"/>
      <c r="FL207" s="344"/>
      <c r="FM207" s="344"/>
    </row>
    <row r="208" spans="1:169" s="257" customFormat="1" x14ac:dyDescent="0.2">
      <c r="A208" s="263" t="str">
        <f t="shared" ref="A208" si="1657">B208&amp;C208&amp;D208</f>
        <v>2018-19DECEMBERY59</v>
      </c>
      <c r="B208" s="257" t="str">
        <f t="shared" si="1646"/>
        <v>2018-19</v>
      </c>
      <c r="C208" s="257" t="s">
        <v>730</v>
      </c>
      <c r="D208" s="264" t="str">
        <f t="shared" si="1628"/>
        <v>Y59</v>
      </c>
      <c r="E208" s="264" t="str">
        <f t="shared" si="1628"/>
        <v>South East</v>
      </c>
      <c r="F208" s="264" t="str">
        <f t="shared" ref="F208" si="1658">D208</f>
        <v>Y59</v>
      </c>
      <c r="H208" s="198">
        <f t="shared" si="1546"/>
        <v>159890</v>
      </c>
      <c r="I208" s="198">
        <f t="shared" si="1546"/>
        <v>111296</v>
      </c>
      <c r="J208" s="198">
        <f t="shared" si="1546"/>
        <v>1077580</v>
      </c>
      <c r="K208" s="198">
        <f t="shared" si="1547"/>
        <v>10</v>
      </c>
      <c r="L208" s="198">
        <f t="shared" si="1548"/>
        <v>2</v>
      </c>
      <c r="M208" s="198">
        <f t="shared" si="1549"/>
        <v>0</v>
      </c>
      <c r="N208" s="198">
        <f t="shared" si="1550"/>
        <v>54</v>
      </c>
      <c r="O208" s="198">
        <f t="shared" si="1551"/>
        <v>131</v>
      </c>
      <c r="P208" s="198" t="s">
        <v>717</v>
      </c>
      <c r="Q208" s="198">
        <f t="shared" si="1633"/>
        <v>0</v>
      </c>
      <c r="R208" s="198">
        <f t="shared" si="1633"/>
        <v>0</v>
      </c>
      <c r="S208" s="198">
        <f t="shared" si="1633"/>
        <v>0</v>
      </c>
      <c r="T208" s="198">
        <f t="shared" si="1633"/>
        <v>115445</v>
      </c>
      <c r="U208" s="198">
        <f t="shared" si="1633"/>
        <v>6746</v>
      </c>
      <c r="V208" s="198">
        <f t="shared" si="1633"/>
        <v>4207</v>
      </c>
      <c r="W208" s="198">
        <f t="shared" si="1633"/>
        <v>59685</v>
      </c>
      <c r="X208" s="198">
        <f t="shared" si="1633"/>
        <v>34702</v>
      </c>
      <c r="Y208" s="198">
        <f t="shared" si="1633"/>
        <v>1668</v>
      </c>
      <c r="Z208" s="198">
        <f t="shared" si="1633"/>
        <v>3042339</v>
      </c>
      <c r="AA208" s="198">
        <f t="shared" si="1553"/>
        <v>451</v>
      </c>
      <c r="AB208" s="198">
        <f t="shared" si="1554"/>
        <v>823</v>
      </c>
      <c r="AC208" s="198">
        <f t="shared" si="1555"/>
        <v>2586085</v>
      </c>
      <c r="AD208" s="198">
        <f t="shared" si="1556"/>
        <v>615</v>
      </c>
      <c r="AE208" s="198">
        <f t="shared" si="1557"/>
        <v>1152</v>
      </c>
      <c r="AF208" s="198">
        <f t="shared" si="1558"/>
        <v>68576183</v>
      </c>
      <c r="AG208" s="198">
        <f t="shared" si="1559"/>
        <v>1149</v>
      </c>
      <c r="AH208" s="198">
        <f t="shared" si="1560"/>
        <v>2246</v>
      </c>
      <c r="AI208" s="198">
        <f t="shared" si="1561"/>
        <v>170924984</v>
      </c>
      <c r="AJ208" s="198">
        <f t="shared" si="1562"/>
        <v>4926</v>
      </c>
      <c r="AK208" s="198">
        <f t="shared" si="1563"/>
        <v>11481</v>
      </c>
      <c r="AL208" s="198">
        <f t="shared" si="1564"/>
        <v>10162658</v>
      </c>
      <c r="AM208" s="198">
        <f t="shared" si="1565"/>
        <v>6093</v>
      </c>
      <c r="AN208" s="198">
        <f t="shared" si="1566"/>
        <v>13629</v>
      </c>
      <c r="AO208" s="198">
        <f t="shared" si="1634"/>
        <v>7123</v>
      </c>
      <c r="AP208" s="198">
        <f t="shared" si="1634"/>
        <v>145</v>
      </c>
      <c r="AQ208" s="198">
        <f t="shared" si="1634"/>
        <v>995</v>
      </c>
      <c r="AR208" s="198">
        <f t="shared" si="1634"/>
        <v>1091</v>
      </c>
      <c r="AS208" s="198">
        <f t="shared" si="1634"/>
        <v>452</v>
      </c>
      <c r="AT208" s="198">
        <f t="shared" si="1634"/>
        <v>5531</v>
      </c>
      <c r="AU208" s="198">
        <f t="shared" si="1634"/>
        <v>624</v>
      </c>
      <c r="AV208" s="198">
        <f t="shared" si="1634"/>
        <v>66640</v>
      </c>
      <c r="AW208" s="198">
        <f t="shared" si="1634"/>
        <v>3679</v>
      </c>
      <c r="AX208" s="198">
        <f t="shared" si="1634"/>
        <v>38003</v>
      </c>
      <c r="AY208" s="198">
        <f t="shared" si="1635"/>
        <v>108322</v>
      </c>
      <c r="AZ208" s="198">
        <f t="shared" si="1635"/>
        <v>14511</v>
      </c>
      <c r="BA208" s="198">
        <f t="shared" si="1635"/>
        <v>10859</v>
      </c>
      <c r="BB208" s="198">
        <f t="shared" si="1635"/>
        <v>8969</v>
      </c>
      <c r="BC208" s="198">
        <f t="shared" si="1635"/>
        <v>6834</v>
      </c>
      <c r="BD208" s="198">
        <f t="shared" si="1635"/>
        <v>81508</v>
      </c>
      <c r="BE208" s="198">
        <f t="shared" si="1635"/>
        <v>65640</v>
      </c>
      <c r="BF208" s="198">
        <f t="shared" si="1635"/>
        <v>55330</v>
      </c>
      <c r="BG208" s="198">
        <f t="shared" si="1635"/>
        <v>37731</v>
      </c>
      <c r="BH208" s="198">
        <f t="shared" si="1635"/>
        <v>2644</v>
      </c>
      <c r="BI208" s="198">
        <f t="shared" si="1635"/>
        <v>1812</v>
      </c>
      <c r="BJ208" s="198">
        <f t="shared" si="1635"/>
        <v>0</v>
      </c>
      <c r="BK208" s="198">
        <f t="shared" si="1635"/>
        <v>0</v>
      </c>
      <c r="BL208" s="198" t="str">
        <f t="shared" si="1569"/>
        <v>-</v>
      </c>
      <c r="BM208" s="198" t="str">
        <f t="shared" si="1570"/>
        <v>-</v>
      </c>
      <c r="BN208" s="198">
        <f t="shared" si="1571"/>
        <v>0</v>
      </c>
      <c r="BO208" s="198">
        <f t="shared" si="1571"/>
        <v>0</v>
      </c>
      <c r="BP208" s="198" t="str">
        <f t="shared" si="1572"/>
        <v>-</v>
      </c>
      <c r="BQ208" s="198" t="str">
        <f t="shared" si="1573"/>
        <v>-</v>
      </c>
      <c r="BR208" s="198">
        <f t="shared" si="1574"/>
        <v>0</v>
      </c>
      <c r="BS208" s="198">
        <f t="shared" si="1574"/>
        <v>0</v>
      </c>
      <c r="BT208" s="198" t="str">
        <f t="shared" si="1575"/>
        <v>-</v>
      </c>
      <c r="BU208" s="198" t="str">
        <f t="shared" si="1576"/>
        <v>-</v>
      </c>
      <c r="BV208" s="198">
        <f t="shared" si="1577"/>
        <v>0</v>
      </c>
      <c r="BW208" s="198">
        <f t="shared" si="1577"/>
        <v>0</v>
      </c>
      <c r="BX208" s="198" t="str">
        <f t="shared" si="1578"/>
        <v>-</v>
      </c>
      <c r="BY208" s="198" t="str">
        <f t="shared" si="1579"/>
        <v>-</v>
      </c>
      <c r="BZ208" s="198">
        <f t="shared" si="1580"/>
        <v>0</v>
      </c>
      <c r="CA208" s="198">
        <f t="shared" si="1580"/>
        <v>0</v>
      </c>
      <c r="CB208" s="198" t="str">
        <f t="shared" si="1581"/>
        <v>-</v>
      </c>
      <c r="CC208" s="198" t="str">
        <f t="shared" si="1582"/>
        <v>-</v>
      </c>
      <c r="CD208" s="198">
        <f t="shared" si="1583"/>
        <v>0</v>
      </c>
      <c r="CE208" s="198">
        <f t="shared" si="1583"/>
        <v>0</v>
      </c>
      <c r="CF208" s="198" t="str">
        <f t="shared" si="1584"/>
        <v>-</v>
      </c>
      <c r="CG208" s="198" t="str">
        <f t="shared" si="1585"/>
        <v>-</v>
      </c>
      <c r="CH208" s="198">
        <f t="shared" si="1586"/>
        <v>0</v>
      </c>
      <c r="CI208" s="198">
        <f t="shared" si="1586"/>
        <v>0</v>
      </c>
      <c r="CJ208" s="198" t="str">
        <f t="shared" si="1587"/>
        <v>-</v>
      </c>
      <c r="CK208" s="198" t="str">
        <f t="shared" si="1588"/>
        <v>-</v>
      </c>
      <c r="CL208" s="198">
        <f t="shared" si="1589"/>
        <v>0</v>
      </c>
      <c r="CM208" s="198">
        <f t="shared" si="1589"/>
        <v>0</v>
      </c>
      <c r="CN208" s="198" t="str">
        <f t="shared" si="1590"/>
        <v>-</v>
      </c>
      <c r="CO208" s="198" t="str">
        <f t="shared" si="1591"/>
        <v>-</v>
      </c>
      <c r="CP208" s="198">
        <f t="shared" si="1592"/>
        <v>0</v>
      </c>
      <c r="CQ208" s="198">
        <f t="shared" si="1592"/>
        <v>0</v>
      </c>
      <c r="CR208" s="198" t="str">
        <f t="shared" si="1593"/>
        <v>-</v>
      </c>
      <c r="CS208" s="198" t="str">
        <f t="shared" si="1594"/>
        <v>-</v>
      </c>
      <c r="CT208" s="198">
        <f t="shared" si="1595"/>
        <v>0</v>
      </c>
      <c r="CU208" s="198">
        <f t="shared" si="1595"/>
        <v>0</v>
      </c>
      <c r="CV208" s="198" t="str">
        <f t="shared" si="1596"/>
        <v>-</v>
      </c>
      <c r="CW208" s="198" t="str">
        <f t="shared" si="1597"/>
        <v>-</v>
      </c>
      <c r="CX208" s="198">
        <f t="shared" si="1598"/>
        <v>619</v>
      </c>
      <c r="CY208" s="198">
        <f t="shared" si="1598"/>
        <v>185873</v>
      </c>
      <c r="CZ208" s="198">
        <f t="shared" si="1599"/>
        <v>300</v>
      </c>
      <c r="DA208" s="198">
        <f t="shared" si="1600"/>
        <v>492</v>
      </c>
      <c r="DB208" s="198">
        <f t="shared" si="1601"/>
        <v>5150</v>
      </c>
      <c r="DC208" s="198">
        <f t="shared" si="1601"/>
        <v>243350</v>
      </c>
      <c r="DD208" s="198">
        <f t="shared" si="1602"/>
        <v>47</v>
      </c>
      <c r="DE208" s="198">
        <f t="shared" si="1603"/>
        <v>74</v>
      </c>
      <c r="DF208" s="198">
        <f t="shared" si="1604"/>
        <v>0</v>
      </c>
      <c r="DG208" s="198">
        <f t="shared" si="1604"/>
        <v>0</v>
      </c>
      <c r="DH208" s="198" t="str">
        <f t="shared" si="1605"/>
        <v>-</v>
      </c>
      <c r="DI208" s="198" t="str">
        <f t="shared" si="1606"/>
        <v>-</v>
      </c>
      <c r="DJ208" s="198">
        <f t="shared" si="1636"/>
        <v>0</v>
      </c>
      <c r="DK208" s="198">
        <f t="shared" si="1636"/>
        <v>2</v>
      </c>
      <c r="DL208" s="198">
        <f t="shared" si="1636"/>
        <v>2250</v>
      </c>
      <c r="DM208" s="198">
        <f t="shared" si="1636"/>
        <v>2645</v>
      </c>
      <c r="DN208" s="198">
        <f t="shared" si="1636"/>
        <v>0</v>
      </c>
      <c r="DO208" s="198">
        <f t="shared" si="1636"/>
        <v>624</v>
      </c>
      <c r="DP208" s="198">
        <f t="shared" si="1636"/>
        <v>7024023</v>
      </c>
      <c r="DQ208" s="198">
        <f t="shared" si="1608"/>
        <v>3122</v>
      </c>
      <c r="DR208" s="198">
        <f t="shared" si="1609"/>
        <v>5831</v>
      </c>
      <c r="DS208" s="198">
        <f t="shared" si="1610"/>
        <v>18818074</v>
      </c>
      <c r="DT208" s="198">
        <f t="shared" si="1611"/>
        <v>7115</v>
      </c>
      <c r="DU208" s="198">
        <f t="shared" si="1612"/>
        <v>14045</v>
      </c>
      <c r="DV208" s="198">
        <f t="shared" si="1613"/>
        <v>0</v>
      </c>
      <c r="DW208" s="198" t="str">
        <f t="shared" si="1614"/>
        <v>-</v>
      </c>
      <c r="DX208" s="198" t="str">
        <f t="shared" si="1615"/>
        <v>-</v>
      </c>
      <c r="DY208" s="198">
        <f t="shared" si="1616"/>
        <v>6135846</v>
      </c>
      <c r="DZ208" s="198">
        <f t="shared" si="1617"/>
        <v>9833</v>
      </c>
      <c r="EA208" s="198">
        <f t="shared" si="1618"/>
        <v>20412</v>
      </c>
      <c r="EB208" s="202"/>
      <c r="EC208" s="198">
        <f t="shared" si="1619"/>
        <v>12</v>
      </c>
      <c r="ED208" s="199">
        <f t="shared" ref="ED208" si="1659">LEFT($B208,4)+IF(EC208&lt;4,1,0)</f>
        <v>2018</v>
      </c>
      <c r="EE208" s="200">
        <f t="shared" ref="EE208" si="1660">DATE(LEFT($B208,4)+IF(EC208&lt;4,1,0),EC208,1)</f>
        <v>43435</v>
      </c>
      <c r="EF208" s="196">
        <f t="shared" si="1627"/>
        <v>31</v>
      </c>
      <c r="EG208" s="195"/>
      <c r="EH208" s="198">
        <f t="shared" si="1637"/>
        <v>263273</v>
      </c>
      <c r="EI208" s="198">
        <f t="shared" si="1637"/>
        <v>0</v>
      </c>
      <c r="EJ208" s="198">
        <f t="shared" si="1637"/>
        <v>5995669</v>
      </c>
      <c r="EK208" s="198">
        <f t="shared" si="1637"/>
        <v>14620939</v>
      </c>
      <c r="EL208" s="198">
        <f t="shared" si="1637"/>
        <v>5553976</v>
      </c>
      <c r="EM208" s="198">
        <f t="shared" si="1637"/>
        <v>4844444</v>
      </c>
      <c r="EN208" s="198">
        <f t="shared" si="1637"/>
        <v>134046049</v>
      </c>
      <c r="EO208" s="198">
        <f t="shared" si="1637"/>
        <v>398417430</v>
      </c>
      <c r="EP208" s="198">
        <f t="shared" si="1637"/>
        <v>22733101</v>
      </c>
      <c r="EQ208" s="198">
        <f t="shared" si="1637"/>
        <v>0</v>
      </c>
      <c r="ER208" s="198">
        <f t="shared" si="1638"/>
        <v>0</v>
      </c>
      <c r="ES208" s="198">
        <f t="shared" si="1638"/>
        <v>0</v>
      </c>
      <c r="ET208" s="198">
        <f t="shared" si="1638"/>
        <v>0</v>
      </c>
      <c r="EU208" s="198">
        <f t="shared" si="1638"/>
        <v>0</v>
      </c>
      <c r="EV208" s="198">
        <f t="shared" si="1638"/>
        <v>0</v>
      </c>
      <c r="EW208" s="198">
        <f t="shared" si="1638"/>
        <v>0</v>
      </c>
      <c r="EX208" s="198">
        <f t="shared" si="1638"/>
        <v>0</v>
      </c>
      <c r="EY208" s="198">
        <f t="shared" si="1638"/>
        <v>0</v>
      </c>
      <c r="EZ208" s="198">
        <f t="shared" si="1638"/>
        <v>0</v>
      </c>
      <c r="FA208" s="198">
        <f t="shared" si="1638"/>
        <v>0</v>
      </c>
      <c r="FB208" s="198">
        <f t="shared" si="1639"/>
        <v>304640</v>
      </c>
      <c r="FC208" s="198">
        <f t="shared" si="1639"/>
        <v>381581</v>
      </c>
      <c r="FD208" s="198">
        <f t="shared" si="1639"/>
        <v>13119006</v>
      </c>
      <c r="FE208" s="198">
        <f t="shared" si="1639"/>
        <v>37148491</v>
      </c>
      <c r="FF208" s="198">
        <f t="shared" si="1639"/>
        <v>0</v>
      </c>
      <c r="FG208" s="198">
        <f t="shared" si="1639"/>
        <v>12737103</v>
      </c>
      <c r="FH208" s="191"/>
      <c r="FI208" s="344"/>
      <c r="FJ208" s="344"/>
      <c r="FK208" s="344"/>
      <c r="FL208" s="344"/>
      <c r="FM208" s="344"/>
    </row>
    <row r="209" spans="1:169" s="257" customFormat="1" x14ac:dyDescent="0.2">
      <c r="A209" s="263" t="str">
        <f t="shared" ref="A209" si="1661">B209&amp;C209&amp;D209</f>
        <v>2018-19JANUARYY59</v>
      </c>
      <c r="B209" s="257" t="str">
        <f t="shared" si="1646"/>
        <v>2018-19</v>
      </c>
      <c r="C209" s="257" t="s">
        <v>767</v>
      </c>
      <c r="D209" s="264" t="str">
        <f t="shared" si="1628"/>
        <v>Y59</v>
      </c>
      <c r="E209" s="264" t="str">
        <f t="shared" si="1628"/>
        <v>South East</v>
      </c>
      <c r="F209" s="264" t="str">
        <f t="shared" ref="F209" si="1662">D209</f>
        <v>Y59</v>
      </c>
      <c r="H209" s="198">
        <f t="shared" si="1546"/>
        <v>160943</v>
      </c>
      <c r="I209" s="198">
        <f t="shared" si="1546"/>
        <v>112513</v>
      </c>
      <c r="J209" s="198">
        <f t="shared" si="1546"/>
        <v>571110</v>
      </c>
      <c r="K209" s="198">
        <f t="shared" si="1547"/>
        <v>5</v>
      </c>
      <c r="L209" s="198">
        <f t="shared" si="1548"/>
        <v>2</v>
      </c>
      <c r="M209" s="198">
        <f t="shared" si="1549"/>
        <v>0</v>
      </c>
      <c r="N209" s="198">
        <f t="shared" si="1550"/>
        <v>20</v>
      </c>
      <c r="O209" s="198">
        <f t="shared" si="1551"/>
        <v>89</v>
      </c>
      <c r="P209" s="198" t="s">
        <v>717</v>
      </c>
      <c r="Q209" s="198">
        <f t="shared" si="1633"/>
        <v>0</v>
      </c>
      <c r="R209" s="198">
        <f t="shared" si="1633"/>
        <v>0</v>
      </c>
      <c r="S209" s="198">
        <f t="shared" si="1633"/>
        <v>0</v>
      </c>
      <c r="T209" s="198">
        <f t="shared" si="1633"/>
        <v>117215</v>
      </c>
      <c r="U209" s="198">
        <f t="shared" si="1633"/>
        <v>6510</v>
      </c>
      <c r="V209" s="198">
        <f t="shared" si="1633"/>
        <v>4122</v>
      </c>
      <c r="W209" s="198">
        <f t="shared" si="1633"/>
        <v>60831</v>
      </c>
      <c r="X209" s="198">
        <f t="shared" si="1633"/>
        <v>35135</v>
      </c>
      <c r="Y209" s="198">
        <f t="shared" si="1633"/>
        <v>1752</v>
      </c>
      <c r="Z209" s="198">
        <f t="shared" si="1633"/>
        <v>2938449</v>
      </c>
      <c r="AA209" s="198">
        <f t="shared" si="1553"/>
        <v>451</v>
      </c>
      <c r="AB209" s="198">
        <f t="shared" si="1554"/>
        <v>807</v>
      </c>
      <c r="AC209" s="198">
        <f t="shared" si="1555"/>
        <v>2483680</v>
      </c>
      <c r="AD209" s="198">
        <f t="shared" si="1556"/>
        <v>603</v>
      </c>
      <c r="AE209" s="198">
        <f t="shared" si="1557"/>
        <v>1112</v>
      </c>
      <c r="AF209" s="198">
        <f t="shared" si="1558"/>
        <v>69769091</v>
      </c>
      <c r="AG209" s="198">
        <f t="shared" si="1559"/>
        <v>1147</v>
      </c>
      <c r="AH209" s="198">
        <f t="shared" si="1560"/>
        <v>2216</v>
      </c>
      <c r="AI209" s="198">
        <f t="shared" si="1561"/>
        <v>165752149</v>
      </c>
      <c r="AJ209" s="198">
        <f t="shared" si="1562"/>
        <v>4718</v>
      </c>
      <c r="AK209" s="198">
        <f t="shared" si="1563"/>
        <v>10893</v>
      </c>
      <c r="AL209" s="198">
        <f t="shared" si="1564"/>
        <v>10556462</v>
      </c>
      <c r="AM209" s="198">
        <f t="shared" si="1565"/>
        <v>6025</v>
      </c>
      <c r="AN209" s="198">
        <f t="shared" si="1566"/>
        <v>12920</v>
      </c>
      <c r="AO209" s="198">
        <f t="shared" si="1634"/>
        <v>6867</v>
      </c>
      <c r="AP209" s="198">
        <f t="shared" si="1634"/>
        <v>156</v>
      </c>
      <c r="AQ209" s="198">
        <f t="shared" si="1634"/>
        <v>1059</v>
      </c>
      <c r="AR209" s="198">
        <f t="shared" si="1634"/>
        <v>1042</v>
      </c>
      <c r="AS209" s="198">
        <f t="shared" si="1634"/>
        <v>413</v>
      </c>
      <c r="AT209" s="198">
        <f t="shared" si="1634"/>
        <v>5239</v>
      </c>
      <c r="AU209" s="198">
        <f t="shared" si="1634"/>
        <v>569</v>
      </c>
      <c r="AV209" s="198">
        <f t="shared" si="1634"/>
        <v>68091</v>
      </c>
      <c r="AW209" s="198">
        <f t="shared" si="1634"/>
        <v>4132</v>
      </c>
      <c r="AX209" s="198">
        <f t="shared" si="1634"/>
        <v>38125</v>
      </c>
      <c r="AY209" s="198">
        <f t="shared" si="1635"/>
        <v>110348</v>
      </c>
      <c r="AZ209" s="198">
        <f t="shared" si="1635"/>
        <v>13995</v>
      </c>
      <c r="BA209" s="198">
        <f t="shared" si="1635"/>
        <v>10515</v>
      </c>
      <c r="BB209" s="198">
        <f t="shared" si="1635"/>
        <v>8856</v>
      </c>
      <c r="BC209" s="198">
        <f t="shared" si="1635"/>
        <v>6755</v>
      </c>
      <c r="BD209" s="198">
        <f t="shared" si="1635"/>
        <v>82918</v>
      </c>
      <c r="BE209" s="198">
        <f t="shared" si="1635"/>
        <v>66666</v>
      </c>
      <c r="BF209" s="198">
        <f t="shared" si="1635"/>
        <v>56437</v>
      </c>
      <c r="BG209" s="198">
        <f t="shared" si="1635"/>
        <v>38216</v>
      </c>
      <c r="BH209" s="198">
        <f t="shared" si="1635"/>
        <v>2749</v>
      </c>
      <c r="BI209" s="198">
        <f t="shared" si="1635"/>
        <v>1919</v>
      </c>
      <c r="BJ209" s="198">
        <f t="shared" si="1635"/>
        <v>0</v>
      </c>
      <c r="BK209" s="198">
        <f t="shared" si="1635"/>
        <v>0</v>
      </c>
      <c r="BL209" s="198" t="str">
        <f t="shared" si="1569"/>
        <v>-</v>
      </c>
      <c r="BM209" s="198" t="str">
        <f t="shared" si="1570"/>
        <v>-</v>
      </c>
      <c r="BN209" s="198">
        <f t="shared" si="1571"/>
        <v>0</v>
      </c>
      <c r="BO209" s="198">
        <f t="shared" si="1571"/>
        <v>0</v>
      </c>
      <c r="BP209" s="198" t="str">
        <f t="shared" si="1572"/>
        <v>-</v>
      </c>
      <c r="BQ209" s="198" t="str">
        <f t="shared" si="1573"/>
        <v>-</v>
      </c>
      <c r="BR209" s="198">
        <f t="shared" si="1574"/>
        <v>0</v>
      </c>
      <c r="BS209" s="198">
        <f t="shared" si="1574"/>
        <v>0</v>
      </c>
      <c r="BT209" s="198" t="str">
        <f t="shared" si="1575"/>
        <v>-</v>
      </c>
      <c r="BU209" s="198" t="str">
        <f t="shared" si="1576"/>
        <v>-</v>
      </c>
      <c r="BV209" s="198">
        <f t="shared" si="1577"/>
        <v>0</v>
      </c>
      <c r="BW209" s="198">
        <f t="shared" si="1577"/>
        <v>0</v>
      </c>
      <c r="BX209" s="198" t="str">
        <f t="shared" si="1578"/>
        <v>-</v>
      </c>
      <c r="BY209" s="198" t="str">
        <f t="shared" si="1579"/>
        <v>-</v>
      </c>
      <c r="BZ209" s="198">
        <f t="shared" si="1580"/>
        <v>0</v>
      </c>
      <c r="CA209" s="198">
        <f t="shared" si="1580"/>
        <v>0</v>
      </c>
      <c r="CB209" s="198" t="str">
        <f t="shared" si="1581"/>
        <v>-</v>
      </c>
      <c r="CC209" s="198" t="str">
        <f t="shared" si="1582"/>
        <v>-</v>
      </c>
      <c r="CD209" s="198">
        <f t="shared" si="1583"/>
        <v>0</v>
      </c>
      <c r="CE209" s="198">
        <f t="shared" si="1583"/>
        <v>0</v>
      </c>
      <c r="CF209" s="198" t="str">
        <f t="shared" si="1584"/>
        <v>-</v>
      </c>
      <c r="CG209" s="198" t="str">
        <f t="shared" si="1585"/>
        <v>-</v>
      </c>
      <c r="CH209" s="198">
        <f t="shared" si="1586"/>
        <v>0</v>
      </c>
      <c r="CI209" s="198">
        <f t="shared" si="1586"/>
        <v>0</v>
      </c>
      <c r="CJ209" s="198" t="str">
        <f t="shared" si="1587"/>
        <v>-</v>
      </c>
      <c r="CK209" s="198" t="str">
        <f t="shared" si="1588"/>
        <v>-</v>
      </c>
      <c r="CL209" s="198">
        <f t="shared" si="1589"/>
        <v>0</v>
      </c>
      <c r="CM209" s="198">
        <f t="shared" si="1589"/>
        <v>0</v>
      </c>
      <c r="CN209" s="198" t="str">
        <f t="shared" si="1590"/>
        <v>-</v>
      </c>
      <c r="CO209" s="198" t="str">
        <f t="shared" si="1591"/>
        <v>-</v>
      </c>
      <c r="CP209" s="198">
        <f t="shared" si="1592"/>
        <v>0</v>
      </c>
      <c r="CQ209" s="198">
        <f t="shared" si="1592"/>
        <v>0</v>
      </c>
      <c r="CR209" s="198" t="str">
        <f t="shared" si="1593"/>
        <v>-</v>
      </c>
      <c r="CS209" s="198" t="str">
        <f t="shared" si="1594"/>
        <v>-</v>
      </c>
      <c r="CT209" s="198">
        <f t="shared" si="1595"/>
        <v>0</v>
      </c>
      <c r="CU209" s="198">
        <f t="shared" si="1595"/>
        <v>0</v>
      </c>
      <c r="CV209" s="198" t="str">
        <f t="shared" si="1596"/>
        <v>-</v>
      </c>
      <c r="CW209" s="198" t="str">
        <f t="shared" si="1597"/>
        <v>-</v>
      </c>
      <c r="CX209" s="198">
        <f t="shared" si="1598"/>
        <v>587</v>
      </c>
      <c r="CY209" s="198">
        <f t="shared" si="1598"/>
        <v>183809</v>
      </c>
      <c r="CZ209" s="198">
        <f t="shared" si="1599"/>
        <v>313</v>
      </c>
      <c r="DA209" s="198">
        <f t="shared" si="1600"/>
        <v>562</v>
      </c>
      <c r="DB209" s="198">
        <f t="shared" si="1601"/>
        <v>5053</v>
      </c>
      <c r="DC209" s="198">
        <f t="shared" si="1601"/>
        <v>218385</v>
      </c>
      <c r="DD209" s="198">
        <f t="shared" si="1602"/>
        <v>43</v>
      </c>
      <c r="DE209" s="198">
        <f t="shared" si="1603"/>
        <v>72</v>
      </c>
      <c r="DF209" s="198">
        <f t="shared" si="1604"/>
        <v>0</v>
      </c>
      <c r="DG209" s="198">
        <f t="shared" si="1604"/>
        <v>0</v>
      </c>
      <c r="DH209" s="198" t="str">
        <f t="shared" si="1605"/>
        <v>-</v>
      </c>
      <c r="DI209" s="198" t="str">
        <f t="shared" si="1606"/>
        <v>-</v>
      </c>
      <c r="DJ209" s="198">
        <f t="shared" si="1636"/>
        <v>0</v>
      </c>
      <c r="DK209" s="198">
        <f t="shared" si="1636"/>
        <v>4</v>
      </c>
      <c r="DL209" s="198">
        <f t="shared" si="1636"/>
        <v>2427</v>
      </c>
      <c r="DM209" s="198">
        <f t="shared" si="1636"/>
        <v>3001</v>
      </c>
      <c r="DN209" s="198">
        <f t="shared" si="1636"/>
        <v>0</v>
      </c>
      <c r="DO209" s="198">
        <f t="shared" si="1636"/>
        <v>688</v>
      </c>
      <c r="DP209" s="198">
        <f t="shared" si="1636"/>
        <v>7471970</v>
      </c>
      <c r="DQ209" s="198">
        <f t="shared" si="1608"/>
        <v>3079</v>
      </c>
      <c r="DR209" s="198">
        <f t="shared" si="1609"/>
        <v>5665</v>
      </c>
      <c r="DS209" s="198">
        <f t="shared" si="1610"/>
        <v>21517768</v>
      </c>
      <c r="DT209" s="198">
        <f t="shared" si="1611"/>
        <v>7170</v>
      </c>
      <c r="DU209" s="198">
        <f t="shared" si="1612"/>
        <v>14052</v>
      </c>
      <c r="DV209" s="198">
        <f t="shared" si="1613"/>
        <v>0</v>
      </c>
      <c r="DW209" s="198" t="str">
        <f t="shared" si="1614"/>
        <v>-</v>
      </c>
      <c r="DX209" s="198" t="str">
        <f t="shared" si="1615"/>
        <v>-</v>
      </c>
      <c r="DY209" s="198">
        <f t="shared" si="1616"/>
        <v>6778624</v>
      </c>
      <c r="DZ209" s="198">
        <f t="shared" si="1617"/>
        <v>9853</v>
      </c>
      <c r="EA209" s="198">
        <f t="shared" si="1618"/>
        <v>21100</v>
      </c>
      <c r="EB209" s="202"/>
      <c r="EC209" s="198">
        <f t="shared" si="1619"/>
        <v>1</v>
      </c>
      <c r="ED209" s="199">
        <f t="shared" ref="ED209" si="1663">LEFT($B209,4)+IF(EC209&lt;4,1,0)</f>
        <v>2019</v>
      </c>
      <c r="EE209" s="200">
        <f t="shared" ref="EE209" si="1664">DATE(LEFT($B209,4)+IF(EC209&lt;4,1,0),EC209,1)</f>
        <v>43466</v>
      </c>
      <c r="EF209" s="196">
        <f t="shared" si="1627"/>
        <v>31</v>
      </c>
      <c r="EG209" s="195"/>
      <c r="EH209" s="198">
        <f t="shared" si="1637"/>
        <v>195109</v>
      </c>
      <c r="EI209" s="198">
        <f t="shared" si="1637"/>
        <v>0</v>
      </c>
      <c r="EJ209" s="198">
        <f t="shared" si="1637"/>
        <v>2215264</v>
      </c>
      <c r="EK209" s="198">
        <f t="shared" si="1637"/>
        <v>9978867</v>
      </c>
      <c r="EL209" s="198">
        <f t="shared" si="1637"/>
        <v>5250561</v>
      </c>
      <c r="EM209" s="198">
        <f t="shared" si="1637"/>
        <v>4583855</v>
      </c>
      <c r="EN209" s="198">
        <f t="shared" si="1637"/>
        <v>134793156</v>
      </c>
      <c r="EO209" s="198">
        <f t="shared" si="1637"/>
        <v>382719538</v>
      </c>
      <c r="EP209" s="198">
        <f t="shared" si="1637"/>
        <v>22635719</v>
      </c>
      <c r="EQ209" s="198">
        <f t="shared" si="1637"/>
        <v>0</v>
      </c>
      <c r="ER209" s="198">
        <f t="shared" si="1638"/>
        <v>0</v>
      </c>
      <c r="ES209" s="198">
        <f t="shared" si="1638"/>
        <v>0</v>
      </c>
      <c r="ET209" s="198">
        <f t="shared" si="1638"/>
        <v>0</v>
      </c>
      <c r="EU209" s="198">
        <f t="shared" si="1638"/>
        <v>0</v>
      </c>
      <c r="EV209" s="198">
        <f t="shared" si="1638"/>
        <v>0</v>
      </c>
      <c r="EW209" s="198">
        <f t="shared" si="1638"/>
        <v>0</v>
      </c>
      <c r="EX209" s="198">
        <f t="shared" si="1638"/>
        <v>0</v>
      </c>
      <c r="EY209" s="198">
        <f t="shared" si="1638"/>
        <v>0</v>
      </c>
      <c r="EZ209" s="198">
        <f t="shared" si="1638"/>
        <v>0</v>
      </c>
      <c r="FA209" s="198">
        <f t="shared" si="1638"/>
        <v>0</v>
      </c>
      <c r="FB209" s="198">
        <f t="shared" si="1639"/>
        <v>330021</v>
      </c>
      <c r="FC209" s="198">
        <f t="shared" si="1639"/>
        <v>365248</v>
      </c>
      <c r="FD209" s="198">
        <f t="shared" si="1639"/>
        <v>13748859</v>
      </c>
      <c r="FE209" s="198">
        <f t="shared" si="1639"/>
        <v>42170000</v>
      </c>
      <c r="FF209" s="198">
        <f t="shared" si="1639"/>
        <v>0</v>
      </c>
      <c r="FG209" s="198">
        <f t="shared" si="1639"/>
        <v>14516760</v>
      </c>
      <c r="FH209" s="191"/>
      <c r="FI209" s="344"/>
      <c r="FJ209" s="344"/>
      <c r="FK209" s="344"/>
      <c r="FL209" s="344"/>
      <c r="FM209" s="344"/>
    </row>
    <row r="210" spans="1:169" s="257" customFormat="1" x14ac:dyDescent="0.2">
      <c r="A210" s="263" t="str">
        <f t="shared" ref="A210" si="1665">B210&amp;C210&amp;D210</f>
        <v>2018-19FEBRUARYY59</v>
      </c>
      <c r="B210" s="257" t="str">
        <f t="shared" si="1646"/>
        <v>2018-19</v>
      </c>
      <c r="C210" s="257" t="s">
        <v>771</v>
      </c>
      <c r="D210" s="264" t="str">
        <f t="shared" si="1628"/>
        <v>Y59</v>
      </c>
      <c r="E210" s="264" t="str">
        <f t="shared" si="1628"/>
        <v>South East</v>
      </c>
      <c r="F210" s="264" t="str">
        <f t="shared" ref="F210" si="1666">D210</f>
        <v>Y59</v>
      </c>
      <c r="H210" s="198">
        <f t="shared" si="1546"/>
        <v>150391</v>
      </c>
      <c r="I210" s="198">
        <f t="shared" si="1546"/>
        <v>106528</v>
      </c>
      <c r="J210" s="198">
        <f t="shared" si="1546"/>
        <v>927335</v>
      </c>
      <c r="K210" s="198">
        <f t="shared" si="1547"/>
        <v>9</v>
      </c>
      <c r="L210" s="198">
        <f t="shared" si="1548"/>
        <v>2</v>
      </c>
      <c r="M210" s="198">
        <f t="shared" si="1549"/>
        <v>0</v>
      </c>
      <c r="N210" s="198">
        <f t="shared" si="1550"/>
        <v>54</v>
      </c>
      <c r="O210" s="198">
        <f t="shared" si="1551"/>
        <v>115</v>
      </c>
      <c r="P210" s="198" t="s">
        <v>717</v>
      </c>
      <c r="Q210" s="198">
        <f t="shared" si="1633"/>
        <v>0</v>
      </c>
      <c r="R210" s="198">
        <f t="shared" si="1633"/>
        <v>0</v>
      </c>
      <c r="S210" s="198">
        <f t="shared" si="1633"/>
        <v>0</v>
      </c>
      <c r="T210" s="198">
        <f t="shared" si="1633"/>
        <v>104174</v>
      </c>
      <c r="U210" s="198">
        <f t="shared" si="1633"/>
        <v>5901</v>
      </c>
      <c r="V210" s="198">
        <f t="shared" si="1633"/>
        <v>3720</v>
      </c>
      <c r="W210" s="198">
        <f t="shared" si="1633"/>
        <v>55058</v>
      </c>
      <c r="X210" s="198">
        <f t="shared" si="1633"/>
        <v>29330</v>
      </c>
      <c r="Y210" s="198">
        <f t="shared" si="1633"/>
        <v>1385</v>
      </c>
      <c r="Z210" s="198">
        <f t="shared" si="1633"/>
        <v>2758446</v>
      </c>
      <c r="AA210" s="198">
        <f t="shared" si="1553"/>
        <v>467</v>
      </c>
      <c r="AB210" s="198">
        <f t="shared" si="1554"/>
        <v>852</v>
      </c>
      <c r="AC210" s="198">
        <f t="shared" si="1555"/>
        <v>2375999</v>
      </c>
      <c r="AD210" s="198">
        <f t="shared" si="1556"/>
        <v>639</v>
      </c>
      <c r="AE210" s="198">
        <f t="shared" si="1557"/>
        <v>1204</v>
      </c>
      <c r="AF210" s="198">
        <f t="shared" si="1558"/>
        <v>70854598</v>
      </c>
      <c r="AG210" s="198">
        <f t="shared" si="1559"/>
        <v>1287</v>
      </c>
      <c r="AH210" s="198">
        <f t="shared" si="1560"/>
        <v>2534</v>
      </c>
      <c r="AI210" s="198">
        <f t="shared" si="1561"/>
        <v>172987070</v>
      </c>
      <c r="AJ210" s="198">
        <f t="shared" si="1562"/>
        <v>5898</v>
      </c>
      <c r="AK210" s="198">
        <f t="shared" si="1563"/>
        <v>13623</v>
      </c>
      <c r="AL210" s="198">
        <f t="shared" si="1564"/>
        <v>10221379</v>
      </c>
      <c r="AM210" s="198">
        <f t="shared" si="1565"/>
        <v>7380</v>
      </c>
      <c r="AN210" s="198">
        <f t="shared" si="1566"/>
        <v>16338</v>
      </c>
      <c r="AO210" s="198">
        <f t="shared" si="1634"/>
        <v>7041</v>
      </c>
      <c r="AP210" s="198">
        <f t="shared" si="1634"/>
        <v>216</v>
      </c>
      <c r="AQ210" s="198">
        <f t="shared" si="1634"/>
        <v>1007</v>
      </c>
      <c r="AR210" s="198">
        <f t="shared" si="1634"/>
        <v>934</v>
      </c>
      <c r="AS210" s="198">
        <f t="shared" si="1634"/>
        <v>486</v>
      </c>
      <c r="AT210" s="198">
        <f t="shared" si="1634"/>
        <v>5332</v>
      </c>
      <c r="AU210" s="198">
        <f t="shared" si="1634"/>
        <v>504</v>
      </c>
      <c r="AV210" s="198">
        <f t="shared" si="1634"/>
        <v>59983</v>
      </c>
      <c r="AW210" s="198">
        <f t="shared" si="1634"/>
        <v>3511</v>
      </c>
      <c r="AX210" s="198">
        <f t="shared" si="1634"/>
        <v>33639</v>
      </c>
      <c r="AY210" s="198">
        <f t="shared" si="1635"/>
        <v>97133</v>
      </c>
      <c r="AZ210" s="198">
        <f t="shared" si="1635"/>
        <v>12705</v>
      </c>
      <c r="BA210" s="198">
        <f t="shared" si="1635"/>
        <v>9482</v>
      </c>
      <c r="BB210" s="198">
        <f t="shared" si="1635"/>
        <v>7967</v>
      </c>
      <c r="BC210" s="198">
        <f t="shared" si="1635"/>
        <v>6023</v>
      </c>
      <c r="BD210" s="198">
        <f t="shared" si="1635"/>
        <v>75572</v>
      </c>
      <c r="BE210" s="198">
        <f t="shared" si="1635"/>
        <v>59979</v>
      </c>
      <c r="BF210" s="198">
        <f t="shared" si="1635"/>
        <v>48239</v>
      </c>
      <c r="BG210" s="198">
        <f t="shared" si="1635"/>
        <v>31916</v>
      </c>
      <c r="BH210" s="198">
        <f t="shared" si="1635"/>
        <v>2239</v>
      </c>
      <c r="BI210" s="198">
        <f t="shared" si="1635"/>
        <v>1539</v>
      </c>
      <c r="BJ210" s="198">
        <f t="shared" si="1635"/>
        <v>0</v>
      </c>
      <c r="BK210" s="198">
        <f t="shared" si="1635"/>
        <v>0</v>
      </c>
      <c r="BL210" s="198" t="str">
        <f t="shared" si="1569"/>
        <v>-</v>
      </c>
      <c r="BM210" s="198" t="str">
        <f t="shared" si="1570"/>
        <v>-</v>
      </c>
      <c r="BN210" s="198">
        <f t="shared" si="1571"/>
        <v>0</v>
      </c>
      <c r="BO210" s="198">
        <f t="shared" si="1571"/>
        <v>0</v>
      </c>
      <c r="BP210" s="198" t="str">
        <f t="shared" si="1572"/>
        <v>-</v>
      </c>
      <c r="BQ210" s="198" t="str">
        <f t="shared" si="1573"/>
        <v>-</v>
      </c>
      <c r="BR210" s="198">
        <f t="shared" si="1574"/>
        <v>0</v>
      </c>
      <c r="BS210" s="198">
        <f t="shared" si="1574"/>
        <v>0</v>
      </c>
      <c r="BT210" s="198" t="str">
        <f t="shared" si="1575"/>
        <v>-</v>
      </c>
      <c r="BU210" s="198" t="str">
        <f t="shared" si="1576"/>
        <v>-</v>
      </c>
      <c r="BV210" s="198">
        <f t="shared" si="1577"/>
        <v>0</v>
      </c>
      <c r="BW210" s="198">
        <f t="shared" si="1577"/>
        <v>0</v>
      </c>
      <c r="BX210" s="198" t="str">
        <f t="shared" si="1578"/>
        <v>-</v>
      </c>
      <c r="BY210" s="198" t="str">
        <f t="shared" si="1579"/>
        <v>-</v>
      </c>
      <c r="BZ210" s="198">
        <f t="shared" si="1580"/>
        <v>0</v>
      </c>
      <c r="CA210" s="198">
        <f t="shared" si="1580"/>
        <v>0</v>
      </c>
      <c r="CB210" s="198" t="str">
        <f t="shared" si="1581"/>
        <v>-</v>
      </c>
      <c r="CC210" s="198" t="str">
        <f t="shared" si="1582"/>
        <v>-</v>
      </c>
      <c r="CD210" s="198">
        <f t="shared" si="1583"/>
        <v>0</v>
      </c>
      <c r="CE210" s="198">
        <f t="shared" si="1583"/>
        <v>0</v>
      </c>
      <c r="CF210" s="198" t="str">
        <f t="shared" si="1584"/>
        <v>-</v>
      </c>
      <c r="CG210" s="198" t="str">
        <f t="shared" si="1585"/>
        <v>-</v>
      </c>
      <c r="CH210" s="198">
        <f t="shared" si="1586"/>
        <v>0</v>
      </c>
      <c r="CI210" s="198">
        <f t="shared" si="1586"/>
        <v>0</v>
      </c>
      <c r="CJ210" s="198" t="str">
        <f t="shared" si="1587"/>
        <v>-</v>
      </c>
      <c r="CK210" s="198" t="str">
        <f t="shared" si="1588"/>
        <v>-</v>
      </c>
      <c r="CL210" s="198">
        <f t="shared" si="1589"/>
        <v>0</v>
      </c>
      <c r="CM210" s="198">
        <f t="shared" si="1589"/>
        <v>0</v>
      </c>
      <c r="CN210" s="198" t="str">
        <f t="shared" si="1590"/>
        <v>-</v>
      </c>
      <c r="CO210" s="198" t="str">
        <f t="shared" si="1591"/>
        <v>-</v>
      </c>
      <c r="CP210" s="198">
        <f t="shared" si="1592"/>
        <v>0</v>
      </c>
      <c r="CQ210" s="198">
        <f t="shared" si="1592"/>
        <v>0</v>
      </c>
      <c r="CR210" s="198" t="str">
        <f t="shared" si="1593"/>
        <v>-</v>
      </c>
      <c r="CS210" s="198" t="str">
        <f t="shared" si="1594"/>
        <v>-</v>
      </c>
      <c r="CT210" s="198">
        <f t="shared" si="1595"/>
        <v>0</v>
      </c>
      <c r="CU210" s="198">
        <f t="shared" si="1595"/>
        <v>0</v>
      </c>
      <c r="CV210" s="198" t="str">
        <f t="shared" si="1596"/>
        <v>-</v>
      </c>
      <c r="CW210" s="198" t="str">
        <f t="shared" si="1597"/>
        <v>-</v>
      </c>
      <c r="CX210" s="198">
        <f t="shared" si="1598"/>
        <v>489</v>
      </c>
      <c r="CY210" s="198">
        <f t="shared" si="1598"/>
        <v>155506</v>
      </c>
      <c r="CZ210" s="198">
        <f t="shared" si="1599"/>
        <v>318</v>
      </c>
      <c r="DA210" s="198">
        <f t="shared" si="1600"/>
        <v>521</v>
      </c>
      <c r="DB210" s="198">
        <f t="shared" si="1601"/>
        <v>4443</v>
      </c>
      <c r="DC210" s="198">
        <f t="shared" si="1601"/>
        <v>207602</v>
      </c>
      <c r="DD210" s="198">
        <f t="shared" si="1602"/>
        <v>47</v>
      </c>
      <c r="DE210" s="198">
        <f t="shared" si="1603"/>
        <v>82</v>
      </c>
      <c r="DF210" s="198">
        <f t="shared" si="1604"/>
        <v>0</v>
      </c>
      <c r="DG210" s="198">
        <f t="shared" si="1604"/>
        <v>0</v>
      </c>
      <c r="DH210" s="198" t="str">
        <f t="shared" si="1605"/>
        <v>-</v>
      </c>
      <c r="DI210" s="198" t="str">
        <f t="shared" si="1606"/>
        <v>-</v>
      </c>
      <c r="DJ210" s="198">
        <f t="shared" si="1636"/>
        <v>0</v>
      </c>
      <c r="DK210" s="198">
        <f t="shared" si="1636"/>
        <v>5</v>
      </c>
      <c r="DL210" s="198">
        <f t="shared" si="1636"/>
        <v>2173</v>
      </c>
      <c r="DM210" s="198">
        <f t="shared" si="1636"/>
        <v>2605</v>
      </c>
      <c r="DN210" s="198">
        <f t="shared" si="1636"/>
        <v>0</v>
      </c>
      <c r="DO210" s="198">
        <f t="shared" si="1636"/>
        <v>676</v>
      </c>
      <c r="DP210" s="198">
        <f t="shared" si="1636"/>
        <v>7049888</v>
      </c>
      <c r="DQ210" s="198">
        <f t="shared" si="1608"/>
        <v>3244</v>
      </c>
      <c r="DR210" s="198">
        <f t="shared" si="1609"/>
        <v>6160</v>
      </c>
      <c r="DS210" s="198">
        <f t="shared" si="1610"/>
        <v>18613943</v>
      </c>
      <c r="DT210" s="198">
        <f t="shared" si="1611"/>
        <v>7145</v>
      </c>
      <c r="DU210" s="198">
        <f t="shared" si="1612"/>
        <v>14402</v>
      </c>
      <c r="DV210" s="198">
        <f t="shared" si="1613"/>
        <v>0</v>
      </c>
      <c r="DW210" s="198" t="str">
        <f t="shared" si="1614"/>
        <v>-</v>
      </c>
      <c r="DX210" s="198" t="str">
        <f t="shared" si="1615"/>
        <v>-</v>
      </c>
      <c r="DY210" s="198">
        <f t="shared" si="1616"/>
        <v>7394778</v>
      </c>
      <c r="DZ210" s="198">
        <f t="shared" si="1617"/>
        <v>10939</v>
      </c>
      <c r="EA210" s="198">
        <f t="shared" si="1618"/>
        <v>21598</v>
      </c>
      <c r="EB210" s="202"/>
      <c r="EC210" s="198">
        <f t="shared" si="1619"/>
        <v>2</v>
      </c>
      <c r="ED210" s="199">
        <f t="shared" ref="ED210" si="1667">LEFT($B210,4)+IF(EC210&lt;4,1,0)</f>
        <v>2019</v>
      </c>
      <c r="EE210" s="200">
        <f t="shared" ref="EE210" si="1668">DATE(LEFT($B210,4)+IF(EC210&lt;4,1,0),EC210,1)</f>
        <v>43497</v>
      </c>
      <c r="EF210" s="196">
        <f t="shared" si="1627"/>
        <v>28</v>
      </c>
      <c r="EG210" s="195"/>
      <c r="EH210" s="198">
        <f t="shared" si="1637"/>
        <v>188056</v>
      </c>
      <c r="EI210" s="198">
        <f t="shared" si="1637"/>
        <v>0</v>
      </c>
      <c r="EJ210" s="198">
        <f t="shared" si="1637"/>
        <v>5781234</v>
      </c>
      <c r="EK210" s="198">
        <f t="shared" si="1637"/>
        <v>12204344</v>
      </c>
      <c r="EL210" s="198">
        <f t="shared" si="1637"/>
        <v>5025396</v>
      </c>
      <c r="EM210" s="198">
        <f t="shared" si="1637"/>
        <v>4477154</v>
      </c>
      <c r="EN210" s="198">
        <f t="shared" si="1637"/>
        <v>139512056</v>
      </c>
      <c r="EO210" s="198">
        <f t="shared" si="1637"/>
        <v>399563986</v>
      </c>
      <c r="EP210" s="198">
        <f t="shared" si="1637"/>
        <v>22628402</v>
      </c>
      <c r="EQ210" s="198">
        <f t="shared" si="1637"/>
        <v>0</v>
      </c>
      <c r="ER210" s="198">
        <f t="shared" si="1638"/>
        <v>0</v>
      </c>
      <c r="ES210" s="198">
        <f t="shared" si="1638"/>
        <v>0</v>
      </c>
      <c r="ET210" s="198">
        <f t="shared" si="1638"/>
        <v>0</v>
      </c>
      <c r="EU210" s="198">
        <f t="shared" si="1638"/>
        <v>0</v>
      </c>
      <c r="EV210" s="198">
        <f t="shared" si="1638"/>
        <v>0</v>
      </c>
      <c r="EW210" s="198">
        <f t="shared" si="1638"/>
        <v>0</v>
      </c>
      <c r="EX210" s="198">
        <f t="shared" si="1638"/>
        <v>0</v>
      </c>
      <c r="EY210" s="198">
        <f t="shared" si="1638"/>
        <v>0</v>
      </c>
      <c r="EZ210" s="198">
        <f t="shared" si="1638"/>
        <v>0</v>
      </c>
      <c r="FA210" s="198">
        <f t="shared" si="1638"/>
        <v>0</v>
      </c>
      <c r="FB210" s="198">
        <f t="shared" si="1639"/>
        <v>254919</v>
      </c>
      <c r="FC210" s="198">
        <f t="shared" si="1639"/>
        <v>362661</v>
      </c>
      <c r="FD210" s="198">
        <f t="shared" si="1639"/>
        <v>13385284</v>
      </c>
      <c r="FE210" s="198">
        <f t="shared" si="1639"/>
        <v>37516375</v>
      </c>
      <c r="FF210" s="198">
        <f t="shared" si="1639"/>
        <v>0</v>
      </c>
      <c r="FG210" s="198">
        <f t="shared" si="1639"/>
        <v>14600159</v>
      </c>
      <c r="FH210" s="191"/>
      <c r="FI210" s="344"/>
      <c r="FJ210" s="344"/>
      <c r="FK210" s="344"/>
      <c r="FL210" s="344"/>
      <c r="FM210" s="344"/>
    </row>
    <row r="211" spans="1:169" s="257" customFormat="1" x14ac:dyDescent="0.2">
      <c r="A211" s="263" t="str">
        <f t="shared" ref="A211" si="1669">B211&amp;C211&amp;D211</f>
        <v>2018-19MARCHY59</v>
      </c>
      <c r="B211" s="257" t="str">
        <f t="shared" si="1646"/>
        <v>2018-19</v>
      </c>
      <c r="C211" s="257" t="s">
        <v>772</v>
      </c>
      <c r="D211" s="264" t="str">
        <f t="shared" si="1628"/>
        <v>Y59</v>
      </c>
      <c r="E211" s="264" t="str">
        <f t="shared" si="1628"/>
        <v>South East</v>
      </c>
      <c r="F211" s="264" t="str">
        <f t="shared" ref="F211" si="1670">D211</f>
        <v>Y59</v>
      </c>
      <c r="H211" s="198">
        <f t="shared" si="1546"/>
        <v>157271</v>
      </c>
      <c r="I211" s="198">
        <f t="shared" si="1546"/>
        <v>109891</v>
      </c>
      <c r="J211" s="198">
        <f t="shared" si="1546"/>
        <v>824826</v>
      </c>
      <c r="K211" s="198">
        <f t="shared" si="1547"/>
        <v>8</v>
      </c>
      <c r="L211" s="198">
        <f t="shared" si="1548"/>
        <v>2</v>
      </c>
      <c r="M211" s="198">
        <f t="shared" si="1549"/>
        <v>0</v>
      </c>
      <c r="N211" s="198">
        <f t="shared" si="1550"/>
        <v>45</v>
      </c>
      <c r="O211" s="198">
        <f t="shared" si="1551"/>
        <v>106</v>
      </c>
      <c r="P211" s="198" t="s">
        <v>717</v>
      </c>
      <c r="Q211" s="198">
        <f t="shared" si="1633"/>
        <v>0</v>
      </c>
      <c r="R211" s="198">
        <f t="shared" si="1633"/>
        <v>0</v>
      </c>
      <c r="S211" s="198">
        <f t="shared" si="1633"/>
        <v>0</v>
      </c>
      <c r="T211" s="198">
        <f t="shared" si="1633"/>
        <v>112587</v>
      </c>
      <c r="U211" s="198">
        <f t="shared" si="1633"/>
        <v>6464</v>
      </c>
      <c r="V211" s="198">
        <f t="shared" si="1633"/>
        <v>4048</v>
      </c>
      <c r="W211" s="198">
        <f t="shared" si="1633"/>
        <v>57800</v>
      </c>
      <c r="X211" s="198">
        <f t="shared" si="1633"/>
        <v>33749</v>
      </c>
      <c r="Y211" s="198">
        <f t="shared" si="1633"/>
        <v>1663</v>
      </c>
      <c r="Z211" s="198">
        <f t="shared" si="1633"/>
        <v>2873911</v>
      </c>
      <c r="AA211" s="198">
        <f t="shared" si="1553"/>
        <v>445</v>
      </c>
      <c r="AB211" s="198">
        <f t="shared" si="1554"/>
        <v>813</v>
      </c>
      <c r="AC211" s="198">
        <f t="shared" si="1555"/>
        <v>2416893</v>
      </c>
      <c r="AD211" s="198">
        <f t="shared" si="1556"/>
        <v>597</v>
      </c>
      <c r="AE211" s="198">
        <f t="shared" si="1557"/>
        <v>1099</v>
      </c>
      <c r="AF211" s="198">
        <f t="shared" si="1558"/>
        <v>67151094</v>
      </c>
      <c r="AG211" s="198">
        <f t="shared" si="1559"/>
        <v>1162</v>
      </c>
      <c r="AH211" s="198">
        <f t="shared" si="1560"/>
        <v>2261</v>
      </c>
      <c r="AI211" s="198">
        <f t="shared" si="1561"/>
        <v>170316655</v>
      </c>
      <c r="AJ211" s="198">
        <f t="shared" si="1562"/>
        <v>5047</v>
      </c>
      <c r="AK211" s="198">
        <f t="shared" si="1563"/>
        <v>11761</v>
      </c>
      <c r="AL211" s="198">
        <f t="shared" si="1564"/>
        <v>10693875</v>
      </c>
      <c r="AM211" s="198">
        <f t="shared" si="1565"/>
        <v>6430</v>
      </c>
      <c r="AN211" s="198">
        <f t="shared" si="1566"/>
        <v>14845</v>
      </c>
      <c r="AO211" s="198">
        <f t="shared" si="1634"/>
        <v>7003</v>
      </c>
      <c r="AP211" s="198">
        <f t="shared" si="1634"/>
        <v>145</v>
      </c>
      <c r="AQ211" s="198">
        <f t="shared" si="1634"/>
        <v>896</v>
      </c>
      <c r="AR211" s="198">
        <f t="shared" si="1634"/>
        <v>1145</v>
      </c>
      <c r="AS211" s="198">
        <f t="shared" si="1634"/>
        <v>451</v>
      </c>
      <c r="AT211" s="198">
        <f t="shared" si="1634"/>
        <v>5511</v>
      </c>
      <c r="AU211" s="198">
        <f t="shared" si="1634"/>
        <v>675</v>
      </c>
      <c r="AV211" s="198">
        <f t="shared" si="1634"/>
        <v>64894</v>
      </c>
      <c r="AW211" s="198">
        <f t="shared" si="1634"/>
        <v>3891</v>
      </c>
      <c r="AX211" s="198">
        <f t="shared" si="1634"/>
        <v>36799</v>
      </c>
      <c r="AY211" s="198">
        <f t="shared" si="1635"/>
        <v>105584</v>
      </c>
      <c r="AZ211" s="198">
        <f t="shared" si="1635"/>
        <v>14009</v>
      </c>
      <c r="BA211" s="198">
        <f t="shared" si="1635"/>
        <v>10405</v>
      </c>
      <c r="BB211" s="198">
        <f t="shared" si="1635"/>
        <v>8768</v>
      </c>
      <c r="BC211" s="198">
        <f t="shared" si="1635"/>
        <v>6636</v>
      </c>
      <c r="BD211" s="198">
        <f t="shared" si="1635"/>
        <v>78968</v>
      </c>
      <c r="BE211" s="198">
        <f t="shared" si="1635"/>
        <v>63186</v>
      </c>
      <c r="BF211" s="198">
        <f t="shared" si="1635"/>
        <v>55934</v>
      </c>
      <c r="BG211" s="198">
        <f t="shared" si="1635"/>
        <v>36843</v>
      </c>
      <c r="BH211" s="198">
        <f t="shared" si="1635"/>
        <v>2732</v>
      </c>
      <c r="BI211" s="198">
        <f t="shared" si="1635"/>
        <v>1820</v>
      </c>
      <c r="BJ211" s="198">
        <f t="shared" si="1635"/>
        <v>0</v>
      </c>
      <c r="BK211" s="198">
        <f t="shared" si="1635"/>
        <v>0</v>
      </c>
      <c r="BL211" s="198" t="str">
        <f t="shared" si="1569"/>
        <v>-</v>
      </c>
      <c r="BM211" s="198" t="str">
        <f t="shared" si="1570"/>
        <v>-</v>
      </c>
      <c r="BN211" s="198">
        <f t="shared" si="1571"/>
        <v>0</v>
      </c>
      <c r="BO211" s="198">
        <f t="shared" si="1571"/>
        <v>0</v>
      </c>
      <c r="BP211" s="198" t="str">
        <f t="shared" si="1572"/>
        <v>-</v>
      </c>
      <c r="BQ211" s="198" t="str">
        <f t="shared" si="1573"/>
        <v>-</v>
      </c>
      <c r="BR211" s="198">
        <f t="shared" si="1574"/>
        <v>0</v>
      </c>
      <c r="BS211" s="198">
        <f t="shared" si="1574"/>
        <v>0</v>
      </c>
      <c r="BT211" s="198" t="str">
        <f t="shared" si="1575"/>
        <v>-</v>
      </c>
      <c r="BU211" s="198" t="str">
        <f t="shared" si="1576"/>
        <v>-</v>
      </c>
      <c r="BV211" s="198">
        <f t="shared" si="1577"/>
        <v>0</v>
      </c>
      <c r="BW211" s="198">
        <f t="shared" si="1577"/>
        <v>0</v>
      </c>
      <c r="BX211" s="198" t="str">
        <f t="shared" si="1578"/>
        <v>-</v>
      </c>
      <c r="BY211" s="198" t="str">
        <f t="shared" si="1579"/>
        <v>-</v>
      </c>
      <c r="BZ211" s="198">
        <f t="shared" si="1580"/>
        <v>0</v>
      </c>
      <c r="CA211" s="198">
        <f t="shared" si="1580"/>
        <v>0</v>
      </c>
      <c r="CB211" s="198" t="str">
        <f t="shared" si="1581"/>
        <v>-</v>
      </c>
      <c r="CC211" s="198" t="str">
        <f t="shared" si="1582"/>
        <v>-</v>
      </c>
      <c r="CD211" s="198">
        <f t="shared" si="1583"/>
        <v>0</v>
      </c>
      <c r="CE211" s="198">
        <f t="shared" si="1583"/>
        <v>0</v>
      </c>
      <c r="CF211" s="198" t="str">
        <f t="shared" si="1584"/>
        <v>-</v>
      </c>
      <c r="CG211" s="198" t="str">
        <f t="shared" si="1585"/>
        <v>-</v>
      </c>
      <c r="CH211" s="198">
        <f t="shared" si="1586"/>
        <v>0</v>
      </c>
      <c r="CI211" s="198">
        <f t="shared" si="1586"/>
        <v>0</v>
      </c>
      <c r="CJ211" s="198" t="str">
        <f t="shared" si="1587"/>
        <v>-</v>
      </c>
      <c r="CK211" s="198" t="str">
        <f t="shared" si="1588"/>
        <v>-</v>
      </c>
      <c r="CL211" s="198">
        <f t="shared" si="1589"/>
        <v>0</v>
      </c>
      <c r="CM211" s="198">
        <f t="shared" si="1589"/>
        <v>0</v>
      </c>
      <c r="CN211" s="198" t="str">
        <f t="shared" si="1590"/>
        <v>-</v>
      </c>
      <c r="CO211" s="198" t="str">
        <f t="shared" si="1591"/>
        <v>-</v>
      </c>
      <c r="CP211" s="198">
        <f t="shared" si="1592"/>
        <v>0</v>
      </c>
      <c r="CQ211" s="198">
        <f t="shared" si="1592"/>
        <v>0</v>
      </c>
      <c r="CR211" s="198" t="str">
        <f t="shared" si="1593"/>
        <v>-</v>
      </c>
      <c r="CS211" s="198" t="str">
        <f t="shared" si="1594"/>
        <v>-</v>
      </c>
      <c r="CT211" s="198">
        <f t="shared" si="1595"/>
        <v>0</v>
      </c>
      <c r="CU211" s="198">
        <f t="shared" si="1595"/>
        <v>0</v>
      </c>
      <c r="CV211" s="198" t="str">
        <f t="shared" si="1596"/>
        <v>-</v>
      </c>
      <c r="CW211" s="198" t="str">
        <f t="shared" si="1597"/>
        <v>-</v>
      </c>
      <c r="CX211" s="198">
        <f t="shared" si="1598"/>
        <v>573</v>
      </c>
      <c r="CY211" s="198">
        <f t="shared" si="1598"/>
        <v>174289</v>
      </c>
      <c r="CZ211" s="198">
        <f t="shared" si="1599"/>
        <v>304</v>
      </c>
      <c r="DA211" s="198">
        <f t="shared" si="1600"/>
        <v>505</v>
      </c>
      <c r="DB211" s="198">
        <f t="shared" si="1601"/>
        <v>4948</v>
      </c>
      <c r="DC211" s="198">
        <f t="shared" si="1601"/>
        <v>210945</v>
      </c>
      <c r="DD211" s="198">
        <f t="shared" si="1602"/>
        <v>43</v>
      </c>
      <c r="DE211" s="198">
        <f t="shared" si="1603"/>
        <v>78</v>
      </c>
      <c r="DF211" s="198">
        <f t="shared" si="1604"/>
        <v>0</v>
      </c>
      <c r="DG211" s="198">
        <f t="shared" si="1604"/>
        <v>0</v>
      </c>
      <c r="DH211" s="198" t="str">
        <f t="shared" si="1605"/>
        <v>-</v>
      </c>
      <c r="DI211" s="198" t="str">
        <f t="shared" si="1606"/>
        <v>-</v>
      </c>
      <c r="DJ211" s="198">
        <f t="shared" si="1636"/>
        <v>0</v>
      </c>
      <c r="DK211" s="198">
        <f t="shared" si="1636"/>
        <v>11</v>
      </c>
      <c r="DL211" s="198">
        <f t="shared" si="1636"/>
        <v>2325</v>
      </c>
      <c r="DM211" s="198">
        <f t="shared" si="1636"/>
        <v>2923</v>
      </c>
      <c r="DN211" s="198">
        <f t="shared" si="1636"/>
        <v>0</v>
      </c>
      <c r="DO211" s="198">
        <f t="shared" si="1636"/>
        <v>650</v>
      </c>
      <c r="DP211" s="198">
        <f t="shared" si="1636"/>
        <v>7275031</v>
      </c>
      <c r="DQ211" s="198">
        <f t="shared" si="1608"/>
        <v>3129</v>
      </c>
      <c r="DR211" s="198">
        <f t="shared" si="1609"/>
        <v>5815</v>
      </c>
      <c r="DS211" s="198">
        <f t="shared" si="1610"/>
        <v>18307416</v>
      </c>
      <c r="DT211" s="198">
        <f t="shared" si="1611"/>
        <v>6263</v>
      </c>
      <c r="DU211" s="198">
        <f t="shared" si="1612"/>
        <v>12721</v>
      </c>
      <c r="DV211" s="198">
        <f t="shared" si="1613"/>
        <v>0</v>
      </c>
      <c r="DW211" s="198" t="str">
        <f t="shared" si="1614"/>
        <v>-</v>
      </c>
      <c r="DX211" s="198" t="str">
        <f t="shared" si="1615"/>
        <v>-</v>
      </c>
      <c r="DY211" s="198">
        <f t="shared" si="1616"/>
        <v>6020400</v>
      </c>
      <c r="DZ211" s="198">
        <f t="shared" si="1617"/>
        <v>9262</v>
      </c>
      <c r="EA211" s="198">
        <f t="shared" si="1618"/>
        <v>19421</v>
      </c>
      <c r="EB211" s="202"/>
      <c r="EC211" s="198">
        <f t="shared" si="1619"/>
        <v>3</v>
      </c>
      <c r="ED211" s="199">
        <f t="shared" ref="ED211" si="1671">LEFT($B211,4)+IF(EC211&lt;4,1,0)</f>
        <v>2019</v>
      </c>
      <c r="EE211" s="200">
        <f t="shared" ref="EE211" si="1672">DATE(LEFT($B211,4)+IF(EC211&lt;4,1,0),EC211,1)</f>
        <v>43525</v>
      </c>
      <c r="EF211" s="196">
        <f t="shared" si="1627"/>
        <v>31</v>
      </c>
      <c r="EG211" s="195"/>
      <c r="EH211" s="198">
        <f t="shared" si="1637"/>
        <v>193067</v>
      </c>
      <c r="EI211" s="198">
        <f t="shared" si="1637"/>
        <v>0</v>
      </c>
      <c r="EJ211" s="198">
        <f t="shared" si="1637"/>
        <v>4939315</v>
      </c>
      <c r="EK211" s="198">
        <f t="shared" si="1637"/>
        <v>11683110</v>
      </c>
      <c r="EL211" s="198">
        <f t="shared" si="1637"/>
        <v>5256439</v>
      </c>
      <c r="EM211" s="198">
        <f t="shared" si="1637"/>
        <v>4450372</v>
      </c>
      <c r="EN211" s="198">
        <f t="shared" si="1637"/>
        <v>130710036</v>
      </c>
      <c r="EO211" s="198">
        <f t="shared" si="1637"/>
        <v>396913823</v>
      </c>
      <c r="EP211" s="198">
        <f t="shared" si="1637"/>
        <v>24687563</v>
      </c>
      <c r="EQ211" s="198">
        <f t="shared" si="1637"/>
        <v>0</v>
      </c>
      <c r="ER211" s="198">
        <f t="shared" si="1638"/>
        <v>0</v>
      </c>
      <c r="ES211" s="198">
        <f t="shared" si="1638"/>
        <v>0</v>
      </c>
      <c r="ET211" s="198">
        <f t="shared" si="1638"/>
        <v>0</v>
      </c>
      <c r="EU211" s="198">
        <f t="shared" si="1638"/>
        <v>0</v>
      </c>
      <c r="EV211" s="198">
        <f t="shared" si="1638"/>
        <v>0</v>
      </c>
      <c r="EW211" s="198">
        <f t="shared" si="1638"/>
        <v>0</v>
      </c>
      <c r="EX211" s="198">
        <f t="shared" si="1638"/>
        <v>0</v>
      </c>
      <c r="EY211" s="198">
        <f t="shared" si="1638"/>
        <v>0</v>
      </c>
      <c r="EZ211" s="198">
        <f t="shared" si="1638"/>
        <v>0</v>
      </c>
      <c r="FA211" s="198">
        <f t="shared" si="1638"/>
        <v>0</v>
      </c>
      <c r="FB211" s="198">
        <f t="shared" si="1639"/>
        <v>289356</v>
      </c>
      <c r="FC211" s="198">
        <f t="shared" si="1639"/>
        <v>387288</v>
      </c>
      <c r="FD211" s="198">
        <f t="shared" si="1639"/>
        <v>13520043</v>
      </c>
      <c r="FE211" s="198">
        <f t="shared" si="1639"/>
        <v>37183099</v>
      </c>
      <c r="FF211" s="198">
        <f t="shared" si="1639"/>
        <v>0</v>
      </c>
      <c r="FG211" s="198">
        <f t="shared" si="1639"/>
        <v>12623644</v>
      </c>
      <c r="FH211" s="191"/>
      <c r="FI211" s="344"/>
      <c r="FJ211" s="344"/>
      <c r="FK211" s="344"/>
      <c r="FL211" s="344"/>
      <c r="FM211" s="344"/>
    </row>
    <row r="212" spans="1:169" s="257" customFormat="1" x14ac:dyDescent="0.2">
      <c r="A212" s="263" t="str">
        <f t="shared" ref="A212" si="1673">B212&amp;C212&amp;D212</f>
        <v>2019-20APRILY59</v>
      </c>
      <c r="B212" s="257" t="str">
        <f t="shared" si="1646"/>
        <v>2019-20</v>
      </c>
      <c r="C212" s="257" t="s">
        <v>774</v>
      </c>
      <c r="D212" s="264" t="str">
        <f t="shared" si="1628"/>
        <v>Y59</v>
      </c>
      <c r="E212" s="264" t="str">
        <f t="shared" si="1628"/>
        <v>South East</v>
      </c>
      <c r="F212" s="264" t="str">
        <f t="shared" ref="F212" si="1674">D212</f>
        <v>Y59</v>
      </c>
      <c r="H212" s="198">
        <f t="shared" si="1546"/>
        <v>153651</v>
      </c>
      <c r="I212" s="198">
        <f t="shared" si="1546"/>
        <v>107404</v>
      </c>
      <c r="J212" s="198">
        <f t="shared" si="1546"/>
        <v>687462</v>
      </c>
      <c r="K212" s="198">
        <f t="shared" si="1547"/>
        <v>6</v>
      </c>
      <c r="L212" s="198">
        <f t="shared" si="1548"/>
        <v>2</v>
      </c>
      <c r="M212" s="198">
        <f t="shared" si="1549"/>
        <v>7</v>
      </c>
      <c r="N212" s="198">
        <f t="shared" si="1550"/>
        <v>34</v>
      </c>
      <c r="O212" s="198">
        <f t="shared" si="1551"/>
        <v>99</v>
      </c>
      <c r="P212" s="198" t="s">
        <v>717</v>
      </c>
      <c r="Q212" s="198">
        <f t="shared" ref="Q212:Z221" si="1675">SUMIFS(Q$255:Q$1524,$B$255:$B$1524,$B212,$C$255:$C$1524,$C212,$D$255:$D$1524,$D212)</f>
        <v>0</v>
      </c>
      <c r="R212" s="198">
        <f t="shared" si="1675"/>
        <v>0</v>
      </c>
      <c r="S212" s="198">
        <f t="shared" si="1675"/>
        <v>0</v>
      </c>
      <c r="T212" s="198">
        <f t="shared" si="1675"/>
        <v>111946</v>
      </c>
      <c r="U212" s="198">
        <f t="shared" si="1675"/>
        <v>6020</v>
      </c>
      <c r="V212" s="198">
        <f t="shared" si="1675"/>
        <v>3708</v>
      </c>
      <c r="W212" s="198">
        <f t="shared" si="1675"/>
        <v>56188</v>
      </c>
      <c r="X212" s="198">
        <f t="shared" si="1675"/>
        <v>34542</v>
      </c>
      <c r="Y212" s="198">
        <f t="shared" si="1675"/>
        <v>1501</v>
      </c>
      <c r="Z212" s="198">
        <f t="shared" si="1675"/>
        <v>2618287</v>
      </c>
      <c r="AA212" s="198">
        <f t="shared" si="1553"/>
        <v>435</v>
      </c>
      <c r="AB212" s="198">
        <f t="shared" si="1554"/>
        <v>805</v>
      </c>
      <c r="AC212" s="198">
        <f t="shared" si="1555"/>
        <v>2203717</v>
      </c>
      <c r="AD212" s="198">
        <f t="shared" si="1556"/>
        <v>594</v>
      </c>
      <c r="AE212" s="198">
        <f t="shared" si="1557"/>
        <v>1110</v>
      </c>
      <c r="AF212" s="198">
        <f t="shared" si="1558"/>
        <v>63290132</v>
      </c>
      <c r="AG212" s="198">
        <f t="shared" si="1559"/>
        <v>1126</v>
      </c>
      <c r="AH212" s="198">
        <f t="shared" si="1560"/>
        <v>2186</v>
      </c>
      <c r="AI212" s="198">
        <f t="shared" si="1561"/>
        <v>162932150</v>
      </c>
      <c r="AJ212" s="198">
        <f t="shared" si="1562"/>
        <v>4717</v>
      </c>
      <c r="AK212" s="198">
        <f t="shared" si="1563"/>
        <v>10987</v>
      </c>
      <c r="AL212" s="198">
        <f t="shared" si="1564"/>
        <v>8882180</v>
      </c>
      <c r="AM212" s="198">
        <f t="shared" si="1565"/>
        <v>5918</v>
      </c>
      <c r="AN212" s="198">
        <f t="shared" si="1566"/>
        <v>13768</v>
      </c>
      <c r="AO212" s="198">
        <f t="shared" ref="AO212:AX221" si="1676">SUMIFS(AO$255:AO$1524,$B$255:$B$1524,$B212,$C$255:$C$1524,$C212,$D$255:$D$1524,$D212)</f>
        <v>7599</v>
      </c>
      <c r="AP212" s="198">
        <f t="shared" si="1676"/>
        <v>161</v>
      </c>
      <c r="AQ212" s="198">
        <f t="shared" si="1676"/>
        <v>1045</v>
      </c>
      <c r="AR212" s="198">
        <f t="shared" si="1676"/>
        <v>923</v>
      </c>
      <c r="AS212" s="198">
        <f t="shared" si="1676"/>
        <v>510</v>
      </c>
      <c r="AT212" s="198">
        <f t="shared" si="1676"/>
        <v>5883</v>
      </c>
      <c r="AU212" s="198">
        <f t="shared" si="1676"/>
        <v>548</v>
      </c>
      <c r="AV212" s="198">
        <f t="shared" si="1676"/>
        <v>64355</v>
      </c>
      <c r="AW212" s="198">
        <f t="shared" si="1676"/>
        <v>3676</v>
      </c>
      <c r="AX212" s="198">
        <f t="shared" si="1676"/>
        <v>36316</v>
      </c>
      <c r="AY212" s="198">
        <f t="shared" ref="AY212:BK221" si="1677">SUMIFS(AY$255:AY$1524,$B$255:$B$1524,$B212,$C$255:$C$1524,$C212,$D$255:$D$1524,$D212)</f>
        <v>104347</v>
      </c>
      <c r="AZ212" s="198">
        <f t="shared" si="1677"/>
        <v>12185</v>
      </c>
      <c r="BA212" s="198">
        <f t="shared" si="1677"/>
        <v>9187</v>
      </c>
      <c r="BB212" s="198">
        <f t="shared" si="1677"/>
        <v>7441</v>
      </c>
      <c r="BC212" s="198">
        <f t="shared" si="1677"/>
        <v>5738</v>
      </c>
      <c r="BD212" s="198">
        <f t="shared" si="1677"/>
        <v>75468</v>
      </c>
      <c r="BE212" s="198">
        <f t="shared" si="1677"/>
        <v>61183</v>
      </c>
      <c r="BF212" s="198">
        <f t="shared" si="1677"/>
        <v>55519</v>
      </c>
      <c r="BG212" s="198">
        <f t="shared" si="1677"/>
        <v>37431</v>
      </c>
      <c r="BH212" s="198">
        <f t="shared" si="1677"/>
        <v>2418</v>
      </c>
      <c r="BI212" s="198">
        <f t="shared" si="1677"/>
        <v>1679</v>
      </c>
      <c r="BJ212" s="198">
        <f t="shared" si="1677"/>
        <v>0</v>
      </c>
      <c r="BK212" s="198">
        <f t="shared" si="1677"/>
        <v>0</v>
      </c>
      <c r="BL212" s="198" t="str">
        <f t="shared" si="1569"/>
        <v>-</v>
      </c>
      <c r="BM212" s="198" t="str">
        <f t="shared" si="1570"/>
        <v>-</v>
      </c>
      <c r="BN212" s="198">
        <f t="shared" si="1571"/>
        <v>0</v>
      </c>
      <c r="BO212" s="198">
        <f t="shared" si="1571"/>
        <v>0</v>
      </c>
      <c r="BP212" s="198" t="str">
        <f t="shared" si="1572"/>
        <v>-</v>
      </c>
      <c r="BQ212" s="198" t="str">
        <f t="shared" si="1573"/>
        <v>-</v>
      </c>
      <c r="BR212" s="198">
        <f t="shared" si="1574"/>
        <v>0</v>
      </c>
      <c r="BS212" s="198">
        <f t="shared" si="1574"/>
        <v>0</v>
      </c>
      <c r="BT212" s="198" t="str">
        <f t="shared" si="1575"/>
        <v>-</v>
      </c>
      <c r="BU212" s="198" t="str">
        <f t="shared" si="1576"/>
        <v>-</v>
      </c>
      <c r="BV212" s="198">
        <f t="shared" si="1577"/>
        <v>0</v>
      </c>
      <c r="BW212" s="198">
        <f t="shared" si="1577"/>
        <v>0</v>
      </c>
      <c r="BX212" s="198" t="str">
        <f t="shared" si="1578"/>
        <v>-</v>
      </c>
      <c r="BY212" s="198" t="str">
        <f t="shared" si="1579"/>
        <v>-</v>
      </c>
      <c r="BZ212" s="198">
        <f t="shared" si="1580"/>
        <v>0</v>
      </c>
      <c r="CA212" s="198">
        <f t="shared" si="1580"/>
        <v>0</v>
      </c>
      <c r="CB212" s="198" t="str">
        <f t="shared" si="1581"/>
        <v>-</v>
      </c>
      <c r="CC212" s="198" t="str">
        <f t="shared" si="1582"/>
        <v>-</v>
      </c>
      <c r="CD212" s="198">
        <f t="shared" si="1583"/>
        <v>0</v>
      </c>
      <c r="CE212" s="198">
        <f t="shared" si="1583"/>
        <v>0</v>
      </c>
      <c r="CF212" s="198" t="str">
        <f t="shared" si="1584"/>
        <v>-</v>
      </c>
      <c r="CG212" s="198" t="str">
        <f t="shared" si="1585"/>
        <v>-</v>
      </c>
      <c r="CH212" s="198">
        <f t="shared" si="1586"/>
        <v>0</v>
      </c>
      <c r="CI212" s="198">
        <f t="shared" si="1586"/>
        <v>0</v>
      </c>
      <c r="CJ212" s="198" t="str">
        <f t="shared" si="1587"/>
        <v>-</v>
      </c>
      <c r="CK212" s="198" t="str">
        <f t="shared" si="1588"/>
        <v>-</v>
      </c>
      <c r="CL212" s="198">
        <f t="shared" si="1589"/>
        <v>0</v>
      </c>
      <c r="CM212" s="198">
        <f t="shared" si="1589"/>
        <v>0</v>
      </c>
      <c r="CN212" s="198" t="str">
        <f t="shared" si="1590"/>
        <v>-</v>
      </c>
      <c r="CO212" s="198" t="str">
        <f t="shared" si="1591"/>
        <v>-</v>
      </c>
      <c r="CP212" s="198">
        <f t="shared" si="1592"/>
        <v>0</v>
      </c>
      <c r="CQ212" s="198">
        <f t="shared" si="1592"/>
        <v>0</v>
      </c>
      <c r="CR212" s="198" t="str">
        <f t="shared" si="1593"/>
        <v>-</v>
      </c>
      <c r="CS212" s="198" t="str">
        <f t="shared" si="1594"/>
        <v>-</v>
      </c>
      <c r="CT212" s="198">
        <f t="shared" si="1595"/>
        <v>0</v>
      </c>
      <c r="CU212" s="198">
        <f t="shared" si="1595"/>
        <v>0</v>
      </c>
      <c r="CV212" s="198" t="str">
        <f t="shared" si="1596"/>
        <v>-</v>
      </c>
      <c r="CW212" s="198" t="str">
        <f t="shared" si="1597"/>
        <v>-</v>
      </c>
      <c r="CX212" s="198">
        <f t="shared" si="1598"/>
        <v>510</v>
      </c>
      <c r="CY212" s="198">
        <f t="shared" si="1598"/>
        <v>160202</v>
      </c>
      <c r="CZ212" s="198">
        <f t="shared" si="1599"/>
        <v>314</v>
      </c>
      <c r="DA212" s="198">
        <f t="shared" si="1600"/>
        <v>584</v>
      </c>
      <c r="DB212" s="198">
        <f t="shared" si="1601"/>
        <v>4582</v>
      </c>
      <c r="DC212" s="198">
        <f t="shared" si="1601"/>
        <v>197884</v>
      </c>
      <c r="DD212" s="198">
        <f t="shared" si="1602"/>
        <v>43</v>
      </c>
      <c r="DE212" s="198">
        <f t="shared" si="1603"/>
        <v>73</v>
      </c>
      <c r="DF212" s="198">
        <f t="shared" si="1604"/>
        <v>190</v>
      </c>
      <c r="DG212" s="198">
        <f t="shared" si="1604"/>
        <v>250656</v>
      </c>
      <c r="DH212" s="198">
        <f t="shared" si="1605"/>
        <v>1319</v>
      </c>
      <c r="DI212" s="198">
        <f t="shared" si="1606"/>
        <v>2521</v>
      </c>
      <c r="DJ212" s="198">
        <f t="shared" ref="DJ212:DP217" si="1678">SUMIFS(DJ$255:DJ$1524,$B$255:$B$1524,$B212,$C$255:$C$1524,$C212,$D$255:$D$1524,$D212)</f>
        <v>185</v>
      </c>
      <c r="DK212" s="198">
        <f t="shared" si="1678"/>
        <v>8</v>
      </c>
      <c r="DL212" s="198">
        <f t="shared" si="1678"/>
        <v>2308</v>
      </c>
      <c r="DM212" s="198">
        <f t="shared" si="1678"/>
        <v>3100</v>
      </c>
      <c r="DN212" s="198">
        <f t="shared" si="1678"/>
        <v>0</v>
      </c>
      <c r="DO212" s="198">
        <f t="shared" si="1678"/>
        <v>681</v>
      </c>
      <c r="DP212" s="198">
        <f t="shared" si="1678"/>
        <v>7001456</v>
      </c>
      <c r="DQ212" s="198">
        <f t="shared" si="1608"/>
        <v>3034</v>
      </c>
      <c r="DR212" s="198">
        <f t="shared" si="1609"/>
        <v>5396</v>
      </c>
      <c r="DS212" s="198">
        <f t="shared" si="1610"/>
        <v>19272772</v>
      </c>
      <c r="DT212" s="198">
        <f t="shared" si="1611"/>
        <v>6217</v>
      </c>
      <c r="DU212" s="198">
        <f t="shared" si="1612"/>
        <v>13039</v>
      </c>
      <c r="DV212" s="198">
        <f t="shared" si="1613"/>
        <v>0</v>
      </c>
      <c r="DW212" s="198" t="str">
        <f t="shared" si="1614"/>
        <v>-</v>
      </c>
      <c r="DX212" s="198" t="str">
        <f t="shared" si="1615"/>
        <v>-</v>
      </c>
      <c r="DY212" s="198">
        <f t="shared" si="1616"/>
        <v>6021890</v>
      </c>
      <c r="DZ212" s="198">
        <f t="shared" si="1617"/>
        <v>8843</v>
      </c>
      <c r="EA212" s="198">
        <f t="shared" si="1618"/>
        <v>19201</v>
      </c>
      <c r="EB212" s="202"/>
      <c r="EC212" s="198">
        <f t="shared" si="1619"/>
        <v>4</v>
      </c>
      <c r="ED212" s="199">
        <f t="shared" ref="ED212" si="1679">LEFT($B212,4)+IF(EC212&lt;4,1,0)</f>
        <v>2019</v>
      </c>
      <c r="EE212" s="200">
        <f t="shared" ref="EE212" si="1680">DATE(LEFT($B212,4)+IF(EC212&lt;4,1,0),EC212,1)</f>
        <v>43556</v>
      </c>
      <c r="EF212" s="196">
        <f t="shared" si="1627"/>
        <v>30</v>
      </c>
      <c r="EG212" s="195"/>
      <c r="EH212" s="198">
        <f t="shared" ref="EH212:EQ221" si="1681">SUMIFS(EH$255:EH$1524,$B$255:$B$1524,$B212,$C$255:$C$1524,$C212,$D$255:$D$1524,$D212)</f>
        <v>188492</v>
      </c>
      <c r="EI212" s="198">
        <f t="shared" si="1681"/>
        <v>795456</v>
      </c>
      <c r="EJ212" s="198">
        <f t="shared" si="1681"/>
        <v>3694860</v>
      </c>
      <c r="EK212" s="198">
        <f t="shared" si="1681"/>
        <v>10617256</v>
      </c>
      <c r="EL212" s="198">
        <f t="shared" si="1681"/>
        <v>4847736</v>
      </c>
      <c r="EM212" s="198">
        <f t="shared" si="1681"/>
        <v>4116918</v>
      </c>
      <c r="EN212" s="198">
        <f t="shared" si="1681"/>
        <v>122817489</v>
      </c>
      <c r="EO212" s="198">
        <f t="shared" si="1681"/>
        <v>379503978</v>
      </c>
      <c r="EP212" s="198">
        <f t="shared" si="1681"/>
        <v>20666159</v>
      </c>
      <c r="EQ212" s="198">
        <f t="shared" si="1681"/>
        <v>0</v>
      </c>
      <c r="ER212" s="198">
        <f t="shared" ref="ER212:FA221" si="1682">SUMIFS(ER$255:ER$1524,$B$255:$B$1524,$B212,$C$255:$C$1524,$C212,$D$255:$D$1524,$D212)</f>
        <v>0</v>
      </c>
      <c r="ES212" s="198">
        <f t="shared" si="1682"/>
        <v>0</v>
      </c>
      <c r="ET212" s="198">
        <f t="shared" si="1682"/>
        <v>0</v>
      </c>
      <c r="EU212" s="198">
        <f t="shared" si="1682"/>
        <v>0</v>
      </c>
      <c r="EV212" s="198">
        <f t="shared" si="1682"/>
        <v>0</v>
      </c>
      <c r="EW212" s="198">
        <f t="shared" si="1682"/>
        <v>0</v>
      </c>
      <c r="EX212" s="198">
        <f t="shared" si="1682"/>
        <v>0</v>
      </c>
      <c r="EY212" s="198">
        <f t="shared" si="1682"/>
        <v>0</v>
      </c>
      <c r="EZ212" s="198">
        <f t="shared" si="1682"/>
        <v>0</v>
      </c>
      <c r="FA212" s="198">
        <f t="shared" si="1682"/>
        <v>479073</v>
      </c>
      <c r="FB212" s="198">
        <f t="shared" ref="FB212:FG221" si="1683">SUMIFS(FB$255:FB$1524,$B$255:$B$1524,$B212,$C$255:$C$1524,$C212,$D$255:$D$1524,$D212)</f>
        <v>297633</v>
      </c>
      <c r="FC212" s="198">
        <f t="shared" si="1683"/>
        <v>336609</v>
      </c>
      <c r="FD212" s="198">
        <f t="shared" si="1683"/>
        <v>12453764</v>
      </c>
      <c r="FE212" s="198">
        <f t="shared" si="1683"/>
        <v>40419681</v>
      </c>
      <c r="FF212" s="198">
        <f t="shared" si="1683"/>
        <v>0</v>
      </c>
      <c r="FG212" s="198">
        <f t="shared" si="1683"/>
        <v>13075702</v>
      </c>
      <c r="FH212" s="191"/>
      <c r="FI212" s="344"/>
      <c r="FJ212" s="344"/>
      <c r="FK212" s="344"/>
      <c r="FL212" s="344"/>
      <c r="FM212" s="344"/>
    </row>
    <row r="213" spans="1:169" s="257" customFormat="1" x14ac:dyDescent="0.2">
      <c r="A213" s="263" t="str">
        <f t="shared" ref="A213" si="1684">B213&amp;C213&amp;D213</f>
        <v>2019-20MAYY59</v>
      </c>
      <c r="B213" s="257" t="str">
        <f t="shared" si="1646"/>
        <v>2019-20</v>
      </c>
      <c r="C213" s="257" t="s">
        <v>812</v>
      </c>
      <c r="D213" s="264" t="str">
        <f t="shared" si="1628"/>
        <v>Y59</v>
      </c>
      <c r="E213" s="264" t="str">
        <f t="shared" si="1628"/>
        <v>South East</v>
      </c>
      <c r="F213" s="264" t="str">
        <f t="shared" ref="F213" si="1685">D213</f>
        <v>Y59</v>
      </c>
      <c r="H213" s="198">
        <f t="shared" si="1546"/>
        <v>157729</v>
      </c>
      <c r="I213" s="198">
        <f t="shared" si="1546"/>
        <v>110592</v>
      </c>
      <c r="J213" s="198">
        <f t="shared" si="1546"/>
        <v>681223</v>
      </c>
      <c r="K213" s="198">
        <f t="shared" si="1547"/>
        <v>6</v>
      </c>
      <c r="L213" s="198">
        <f t="shared" si="1548"/>
        <v>2</v>
      </c>
      <c r="M213" s="198">
        <f t="shared" si="1549"/>
        <v>6</v>
      </c>
      <c r="N213" s="198">
        <f t="shared" si="1550"/>
        <v>35</v>
      </c>
      <c r="O213" s="198">
        <f t="shared" si="1551"/>
        <v>91</v>
      </c>
      <c r="P213" s="198" t="s">
        <v>717</v>
      </c>
      <c r="Q213" s="198">
        <f t="shared" si="1675"/>
        <v>0</v>
      </c>
      <c r="R213" s="198">
        <f t="shared" si="1675"/>
        <v>0</v>
      </c>
      <c r="S213" s="198">
        <f t="shared" si="1675"/>
        <v>0</v>
      </c>
      <c r="T213" s="198">
        <f t="shared" si="1675"/>
        <v>113472</v>
      </c>
      <c r="U213" s="198">
        <f t="shared" si="1675"/>
        <v>6288</v>
      </c>
      <c r="V213" s="198">
        <f t="shared" si="1675"/>
        <v>3942</v>
      </c>
      <c r="W213" s="198">
        <f t="shared" si="1675"/>
        <v>56809</v>
      </c>
      <c r="X213" s="198">
        <f t="shared" si="1675"/>
        <v>35337</v>
      </c>
      <c r="Y213" s="198">
        <f t="shared" si="1675"/>
        <v>1504</v>
      </c>
      <c r="Z213" s="198">
        <f t="shared" si="1675"/>
        <v>2731276</v>
      </c>
      <c r="AA213" s="198">
        <f t="shared" si="1553"/>
        <v>434</v>
      </c>
      <c r="AB213" s="198">
        <f t="shared" si="1554"/>
        <v>805</v>
      </c>
      <c r="AC213" s="198">
        <f t="shared" si="1555"/>
        <v>2296828</v>
      </c>
      <c r="AD213" s="198">
        <f t="shared" si="1556"/>
        <v>583</v>
      </c>
      <c r="AE213" s="198">
        <f t="shared" si="1557"/>
        <v>1079</v>
      </c>
      <c r="AF213" s="198">
        <f t="shared" si="1558"/>
        <v>65769951</v>
      </c>
      <c r="AG213" s="198">
        <f t="shared" si="1559"/>
        <v>1158</v>
      </c>
      <c r="AH213" s="198">
        <f t="shared" si="1560"/>
        <v>2254</v>
      </c>
      <c r="AI213" s="198">
        <f t="shared" si="1561"/>
        <v>165557765</v>
      </c>
      <c r="AJ213" s="198">
        <f t="shared" si="1562"/>
        <v>4685</v>
      </c>
      <c r="AK213" s="198">
        <f t="shared" si="1563"/>
        <v>11183</v>
      </c>
      <c r="AL213" s="198">
        <f t="shared" si="1564"/>
        <v>8511208</v>
      </c>
      <c r="AM213" s="198">
        <f t="shared" si="1565"/>
        <v>5659</v>
      </c>
      <c r="AN213" s="198">
        <f t="shared" si="1566"/>
        <v>13232</v>
      </c>
      <c r="AO213" s="198">
        <f t="shared" si="1676"/>
        <v>7468</v>
      </c>
      <c r="AP213" s="198">
        <f t="shared" si="1676"/>
        <v>149</v>
      </c>
      <c r="AQ213" s="198">
        <f t="shared" si="1676"/>
        <v>892</v>
      </c>
      <c r="AR213" s="198">
        <f t="shared" si="1676"/>
        <v>998</v>
      </c>
      <c r="AS213" s="198">
        <f t="shared" si="1676"/>
        <v>529</v>
      </c>
      <c r="AT213" s="198">
        <f t="shared" si="1676"/>
        <v>5898</v>
      </c>
      <c r="AU213" s="198">
        <f t="shared" si="1676"/>
        <v>556</v>
      </c>
      <c r="AV213" s="198">
        <f t="shared" si="1676"/>
        <v>65443</v>
      </c>
      <c r="AW213" s="198">
        <f t="shared" si="1676"/>
        <v>3849</v>
      </c>
      <c r="AX213" s="198">
        <f t="shared" si="1676"/>
        <v>36712</v>
      </c>
      <c r="AY213" s="198">
        <f t="shared" si="1677"/>
        <v>106004</v>
      </c>
      <c r="AZ213" s="198">
        <f t="shared" si="1677"/>
        <v>12538</v>
      </c>
      <c r="BA213" s="198">
        <f t="shared" si="1677"/>
        <v>9509</v>
      </c>
      <c r="BB213" s="198">
        <f t="shared" si="1677"/>
        <v>7870</v>
      </c>
      <c r="BC213" s="198">
        <f t="shared" si="1677"/>
        <v>6069</v>
      </c>
      <c r="BD213" s="198">
        <f t="shared" si="1677"/>
        <v>76294</v>
      </c>
      <c r="BE213" s="198">
        <f t="shared" si="1677"/>
        <v>61496</v>
      </c>
      <c r="BF213" s="198">
        <f t="shared" si="1677"/>
        <v>56572</v>
      </c>
      <c r="BG213" s="198">
        <f t="shared" si="1677"/>
        <v>38467</v>
      </c>
      <c r="BH213" s="198">
        <f t="shared" si="1677"/>
        <v>2464</v>
      </c>
      <c r="BI213" s="198">
        <f t="shared" si="1677"/>
        <v>1686</v>
      </c>
      <c r="BJ213" s="198">
        <f t="shared" si="1677"/>
        <v>0</v>
      </c>
      <c r="BK213" s="198">
        <f t="shared" si="1677"/>
        <v>0</v>
      </c>
      <c r="BL213" s="198" t="str">
        <f t="shared" si="1569"/>
        <v>-</v>
      </c>
      <c r="BM213" s="198" t="str">
        <f t="shared" si="1570"/>
        <v>-</v>
      </c>
      <c r="BN213" s="198">
        <f t="shared" si="1571"/>
        <v>0</v>
      </c>
      <c r="BO213" s="198">
        <f t="shared" si="1571"/>
        <v>0</v>
      </c>
      <c r="BP213" s="198" t="str">
        <f t="shared" si="1572"/>
        <v>-</v>
      </c>
      <c r="BQ213" s="198" t="str">
        <f t="shared" si="1573"/>
        <v>-</v>
      </c>
      <c r="BR213" s="198">
        <f t="shared" si="1574"/>
        <v>0</v>
      </c>
      <c r="BS213" s="198">
        <f t="shared" si="1574"/>
        <v>0</v>
      </c>
      <c r="BT213" s="198" t="str">
        <f t="shared" si="1575"/>
        <v>-</v>
      </c>
      <c r="BU213" s="198" t="str">
        <f t="shared" si="1576"/>
        <v>-</v>
      </c>
      <c r="BV213" s="198">
        <f t="shared" si="1577"/>
        <v>0</v>
      </c>
      <c r="BW213" s="198">
        <f t="shared" si="1577"/>
        <v>0</v>
      </c>
      <c r="BX213" s="198" t="str">
        <f t="shared" si="1578"/>
        <v>-</v>
      </c>
      <c r="BY213" s="198" t="str">
        <f t="shared" si="1579"/>
        <v>-</v>
      </c>
      <c r="BZ213" s="198">
        <f t="shared" si="1580"/>
        <v>0</v>
      </c>
      <c r="CA213" s="198">
        <f t="shared" si="1580"/>
        <v>0</v>
      </c>
      <c r="CB213" s="198" t="str">
        <f t="shared" si="1581"/>
        <v>-</v>
      </c>
      <c r="CC213" s="198" t="str">
        <f t="shared" si="1582"/>
        <v>-</v>
      </c>
      <c r="CD213" s="198">
        <f t="shared" si="1583"/>
        <v>0</v>
      </c>
      <c r="CE213" s="198">
        <f t="shared" si="1583"/>
        <v>0</v>
      </c>
      <c r="CF213" s="198" t="str">
        <f t="shared" si="1584"/>
        <v>-</v>
      </c>
      <c r="CG213" s="198" t="str">
        <f t="shared" si="1585"/>
        <v>-</v>
      </c>
      <c r="CH213" s="198">
        <f t="shared" si="1586"/>
        <v>0</v>
      </c>
      <c r="CI213" s="198">
        <f t="shared" si="1586"/>
        <v>0</v>
      </c>
      <c r="CJ213" s="198" t="str">
        <f t="shared" si="1587"/>
        <v>-</v>
      </c>
      <c r="CK213" s="198" t="str">
        <f t="shared" si="1588"/>
        <v>-</v>
      </c>
      <c r="CL213" s="198">
        <f t="shared" si="1589"/>
        <v>0</v>
      </c>
      <c r="CM213" s="198">
        <f t="shared" si="1589"/>
        <v>0</v>
      </c>
      <c r="CN213" s="198" t="str">
        <f t="shared" si="1590"/>
        <v>-</v>
      </c>
      <c r="CO213" s="198" t="str">
        <f t="shared" si="1591"/>
        <v>-</v>
      </c>
      <c r="CP213" s="198">
        <f t="shared" si="1592"/>
        <v>0</v>
      </c>
      <c r="CQ213" s="198">
        <f t="shared" si="1592"/>
        <v>0</v>
      </c>
      <c r="CR213" s="198" t="str">
        <f t="shared" si="1593"/>
        <v>-</v>
      </c>
      <c r="CS213" s="198" t="str">
        <f t="shared" si="1594"/>
        <v>-</v>
      </c>
      <c r="CT213" s="198">
        <f t="shared" si="1595"/>
        <v>0</v>
      </c>
      <c r="CU213" s="198">
        <f t="shared" si="1595"/>
        <v>0</v>
      </c>
      <c r="CV213" s="198" t="str">
        <f t="shared" si="1596"/>
        <v>-</v>
      </c>
      <c r="CW213" s="198" t="str">
        <f t="shared" si="1597"/>
        <v>-</v>
      </c>
      <c r="CX213" s="198">
        <f t="shared" si="1598"/>
        <v>485</v>
      </c>
      <c r="CY213" s="198">
        <f t="shared" si="1598"/>
        <v>145944</v>
      </c>
      <c r="CZ213" s="198">
        <f t="shared" si="1599"/>
        <v>301</v>
      </c>
      <c r="DA213" s="198">
        <f t="shared" si="1600"/>
        <v>510</v>
      </c>
      <c r="DB213" s="198">
        <f t="shared" si="1601"/>
        <v>4774</v>
      </c>
      <c r="DC213" s="198">
        <f t="shared" si="1601"/>
        <v>207196</v>
      </c>
      <c r="DD213" s="198">
        <f t="shared" si="1602"/>
        <v>43</v>
      </c>
      <c r="DE213" s="198">
        <f t="shared" si="1603"/>
        <v>74</v>
      </c>
      <c r="DF213" s="198">
        <f t="shared" si="1604"/>
        <v>226</v>
      </c>
      <c r="DG213" s="198">
        <f t="shared" si="1604"/>
        <v>366550</v>
      </c>
      <c r="DH213" s="198">
        <f t="shared" si="1605"/>
        <v>1622</v>
      </c>
      <c r="DI213" s="198">
        <f t="shared" si="1606"/>
        <v>2899</v>
      </c>
      <c r="DJ213" s="198">
        <f t="shared" si="1678"/>
        <v>208</v>
      </c>
      <c r="DK213" s="198">
        <f t="shared" si="1678"/>
        <v>13</v>
      </c>
      <c r="DL213" s="198">
        <f t="shared" si="1678"/>
        <v>2312</v>
      </c>
      <c r="DM213" s="198">
        <f t="shared" si="1678"/>
        <v>3087</v>
      </c>
      <c r="DN213" s="198">
        <f t="shared" si="1678"/>
        <v>0</v>
      </c>
      <c r="DO213" s="198">
        <f t="shared" si="1678"/>
        <v>655</v>
      </c>
      <c r="DP213" s="198">
        <f t="shared" si="1678"/>
        <v>6857669</v>
      </c>
      <c r="DQ213" s="198">
        <f t="shared" si="1608"/>
        <v>2966</v>
      </c>
      <c r="DR213" s="198">
        <f t="shared" si="1609"/>
        <v>5595</v>
      </c>
      <c r="DS213" s="198">
        <f t="shared" si="1610"/>
        <v>18581460</v>
      </c>
      <c r="DT213" s="198">
        <f t="shared" si="1611"/>
        <v>6019</v>
      </c>
      <c r="DU213" s="198">
        <f t="shared" si="1612"/>
        <v>12238</v>
      </c>
      <c r="DV213" s="198">
        <f t="shared" si="1613"/>
        <v>0</v>
      </c>
      <c r="DW213" s="198" t="str">
        <f t="shared" si="1614"/>
        <v>-</v>
      </c>
      <c r="DX213" s="198" t="str">
        <f t="shared" si="1615"/>
        <v>-</v>
      </c>
      <c r="DY213" s="198">
        <f t="shared" si="1616"/>
        <v>5526751</v>
      </c>
      <c r="DZ213" s="198">
        <f t="shared" si="1617"/>
        <v>8438</v>
      </c>
      <c r="EA213" s="198">
        <f t="shared" si="1618"/>
        <v>17918</v>
      </c>
      <c r="EB213" s="202"/>
      <c r="EC213" s="198">
        <f t="shared" si="1619"/>
        <v>5</v>
      </c>
      <c r="ED213" s="199">
        <f t="shared" ref="ED213" si="1686">LEFT($B213,4)+IF(EC213&lt;4,1,0)</f>
        <v>2019</v>
      </c>
      <c r="EE213" s="200">
        <f t="shared" ref="EE213" si="1687">DATE(LEFT($B213,4)+IF(EC213&lt;4,1,0),EC213,1)</f>
        <v>43586</v>
      </c>
      <c r="EF213" s="196">
        <f t="shared" si="1627"/>
        <v>31</v>
      </c>
      <c r="EG213" s="195"/>
      <c r="EH213" s="198">
        <f t="shared" si="1681"/>
        <v>193574</v>
      </c>
      <c r="EI213" s="198">
        <f t="shared" si="1681"/>
        <v>704873</v>
      </c>
      <c r="EJ213" s="198">
        <f t="shared" si="1681"/>
        <v>3845887</v>
      </c>
      <c r="EK213" s="198">
        <f t="shared" si="1681"/>
        <v>10029621</v>
      </c>
      <c r="EL213" s="198">
        <f t="shared" si="1681"/>
        <v>5063858</v>
      </c>
      <c r="EM213" s="198">
        <f t="shared" si="1681"/>
        <v>4254332</v>
      </c>
      <c r="EN213" s="198">
        <f t="shared" si="1681"/>
        <v>128039205</v>
      </c>
      <c r="EO213" s="198">
        <f t="shared" si="1681"/>
        <v>395169509</v>
      </c>
      <c r="EP213" s="198">
        <f t="shared" si="1681"/>
        <v>19900792</v>
      </c>
      <c r="EQ213" s="198">
        <f t="shared" si="1681"/>
        <v>0</v>
      </c>
      <c r="ER213" s="198">
        <f t="shared" si="1682"/>
        <v>0</v>
      </c>
      <c r="ES213" s="198">
        <f t="shared" si="1682"/>
        <v>0</v>
      </c>
      <c r="ET213" s="198">
        <f t="shared" si="1682"/>
        <v>0</v>
      </c>
      <c r="EU213" s="198">
        <f t="shared" si="1682"/>
        <v>0</v>
      </c>
      <c r="EV213" s="198">
        <f t="shared" si="1682"/>
        <v>0</v>
      </c>
      <c r="EW213" s="198">
        <f t="shared" si="1682"/>
        <v>0</v>
      </c>
      <c r="EX213" s="198">
        <f t="shared" si="1682"/>
        <v>0</v>
      </c>
      <c r="EY213" s="198">
        <f t="shared" si="1682"/>
        <v>0</v>
      </c>
      <c r="EZ213" s="198">
        <f t="shared" si="1682"/>
        <v>0</v>
      </c>
      <c r="FA213" s="198">
        <f t="shared" si="1682"/>
        <v>655248</v>
      </c>
      <c r="FB213" s="198">
        <f t="shared" si="1683"/>
        <v>247202</v>
      </c>
      <c r="FC213" s="198">
        <f t="shared" si="1683"/>
        <v>353127</v>
      </c>
      <c r="FD213" s="198">
        <f t="shared" si="1683"/>
        <v>12934937</v>
      </c>
      <c r="FE213" s="198">
        <f t="shared" si="1683"/>
        <v>37779989</v>
      </c>
      <c r="FF213" s="198">
        <f t="shared" si="1683"/>
        <v>0</v>
      </c>
      <c r="FG213" s="198">
        <f t="shared" si="1683"/>
        <v>11736404</v>
      </c>
      <c r="FH213" s="191"/>
      <c r="FI213" s="344"/>
      <c r="FJ213" s="344"/>
      <c r="FK213" s="344"/>
      <c r="FL213" s="344"/>
      <c r="FM213" s="344"/>
    </row>
    <row r="214" spans="1:169" s="257" customFormat="1" x14ac:dyDescent="0.2">
      <c r="A214" s="263" t="str">
        <f t="shared" ref="A214" si="1688">B214&amp;C214&amp;D214</f>
        <v>2019-20JUNEY59</v>
      </c>
      <c r="B214" s="257" t="str">
        <f t="shared" si="1646"/>
        <v>2019-20</v>
      </c>
      <c r="C214" s="257" t="s">
        <v>822</v>
      </c>
      <c r="D214" s="264" t="str">
        <f t="shared" si="1628"/>
        <v>Y59</v>
      </c>
      <c r="E214" s="264" t="str">
        <f t="shared" si="1628"/>
        <v>South East</v>
      </c>
      <c r="F214" s="264" t="str">
        <f t="shared" ref="F214" si="1689">D214</f>
        <v>Y59</v>
      </c>
      <c r="H214" s="198">
        <f t="shared" si="1546"/>
        <v>155501</v>
      </c>
      <c r="I214" s="198">
        <f t="shared" si="1546"/>
        <v>109852</v>
      </c>
      <c r="J214" s="198">
        <f t="shared" si="1546"/>
        <v>969051</v>
      </c>
      <c r="K214" s="198">
        <f t="shared" si="1547"/>
        <v>9</v>
      </c>
      <c r="L214" s="198">
        <f t="shared" si="1548"/>
        <v>2</v>
      </c>
      <c r="M214" s="198">
        <f t="shared" si="1549"/>
        <v>22</v>
      </c>
      <c r="N214" s="198">
        <f t="shared" si="1550"/>
        <v>54</v>
      </c>
      <c r="O214" s="198">
        <f t="shared" si="1551"/>
        <v>124</v>
      </c>
      <c r="P214" s="198" t="s">
        <v>717</v>
      </c>
      <c r="Q214" s="198">
        <f t="shared" si="1675"/>
        <v>0</v>
      </c>
      <c r="R214" s="198">
        <f t="shared" si="1675"/>
        <v>0</v>
      </c>
      <c r="S214" s="198">
        <f t="shared" si="1675"/>
        <v>0</v>
      </c>
      <c r="T214" s="198">
        <f t="shared" si="1675"/>
        <v>109827</v>
      </c>
      <c r="U214" s="198">
        <f t="shared" si="1675"/>
        <v>6091</v>
      </c>
      <c r="V214" s="198">
        <f t="shared" si="1675"/>
        <v>3768</v>
      </c>
      <c r="W214" s="198">
        <f t="shared" si="1675"/>
        <v>55759</v>
      </c>
      <c r="X214" s="198">
        <f t="shared" si="1675"/>
        <v>33627</v>
      </c>
      <c r="Y214" s="198">
        <f t="shared" si="1675"/>
        <v>1392</v>
      </c>
      <c r="Z214" s="198">
        <f t="shared" si="1675"/>
        <v>2706682</v>
      </c>
      <c r="AA214" s="198">
        <f t="shared" si="1553"/>
        <v>444</v>
      </c>
      <c r="AB214" s="198">
        <f t="shared" si="1554"/>
        <v>818</v>
      </c>
      <c r="AC214" s="198">
        <f t="shared" si="1555"/>
        <v>2220351</v>
      </c>
      <c r="AD214" s="198">
        <f t="shared" si="1556"/>
        <v>589</v>
      </c>
      <c r="AE214" s="198">
        <f t="shared" si="1557"/>
        <v>1109</v>
      </c>
      <c r="AF214" s="198">
        <f t="shared" si="1558"/>
        <v>65468816</v>
      </c>
      <c r="AG214" s="198">
        <f t="shared" si="1559"/>
        <v>1174</v>
      </c>
      <c r="AH214" s="198">
        <f t="shared" si="1560"/>
        <v>2298</v>
      </c>
      <c r="AI214" s="198">
        <f t="shared" si="1561"/>
        <v>166469556</v>
      </c>
      <c r="AJ214" s="198">
        <f t="shared" si="1562"/>
        <v>4950</v>
      </c>
      <c r="AK214" s="198">
        <f t="shared" si="1563"/>
        <v>11565</v>
      </c>
      <c r="AL214" s="198">
        <f t="shared" si="1564"/>
        <v>7866574</v>
      </c>
      <c r="AM214" s="198">
        <f t="shared" si="1565"/>
        <v>5651</v>
      </c>
      <c r="AN214" s="198">
        <f t="shared" si="1566"/>
        <v>12891</v>
      </c>
      <c r="AO214" s="198">
        <f t="shared" si="1676"/>
        <v>7428</v>
      </c>
      <c r="AP214" s="198">
        <f t="shared" si="1676"/>
        <v>137</v>
      </c>
      <c r="AQ214" s="198">
        <f t="shared" si="1676"/>
        <v>896</v>
      </c>
      <c r="AR214" s="198">
        <f t="shared" si="1676"/>
        <v>1079</v>
      </c>
      <c r="AS214" s="198">
        <f t="shared" si="1676"/>
        <v>494</v>
      </c>
      <c r="AT214" s="198">
        <f t="shared" si="1676"/>
        <v>5901</v>
      </c>
      <c r="AU214" s="198">
        <f t="shared" si="1676"/>
        <v>608</v>
      </c>
      <c r="AV214" s="198">
        <f t="shared" si="1676"/>
        <v>63502</v>
      </c>
      <c r="AW214" s="198">
        <f t="shared" si="1676"/>
        <v>3608</v>
      </c>
      <c r="AX214" s="198">
        <f t="shared" si="1676"/>
        <v>35289</v>
      </c>
      <c r="AY214" s="198">
        <f t="shared" si="1677"/>
        <v>102399</v>
      </c>
      <c r="AZ214" s="198">
        <f t="shared" si="1677"/>
        <v>12008</v>
      </c>
      <c r="BA214" s="198">
        <f t="shared" si="1677"/>
        <v>8971</v>
      </c>
      <c r="BB214" s="198">
        <f t="shared" si="1677"/>
        <v>7411</v>
      </c>
      <c r="BC214" s="198">
        <f t="shared" si="1677"/>
        <v>5650</v>
      </c>
      <c r="BD214" s="198">
        <f t="shared" si="1677"/>
        <v>74617</v>
      </c>
      <c r="BE214" s="198">
        <f t="shared" si="1677"/>
        <v>60048</v>
      </c>
      <c r="BF214" s="198">
        <f t="shared" si="1677"/>
        <v>54039</v>
      </c>
      <c r="BG214" s="198">
        <f t="shared" si="1677"/>
        <v>36281</v>
      </c>
      <c r="BH214" s="198">
        <f t="shared" si="1677"/>
        <v>2132</v>
      </c>
      <c r="BI214" s="198">
        <f t="shared" si="1677"/>
        <v>1532</v>
      </c>
      <c r="BJ214" s="198">
        <f t="shared" si="1677"/>
        <v>0</v>
      </c>
      <c r="BK214" s="198">
        <f t="shared" si="1677"/>
        <v>0</v>
      </c>
      <c r="BL214" s="198" t="str">
        <f t="shared" si="1569"/>
        <v>-</v>
      </c>
      <c r="BM214" s="198" t="str">
        <f t="shared" si="1570"/>
        <v>-</v>
      </c>
      <c r="BN214" s="198">
        <f t="shared" si="1571"/>
        <v>0</v>
      </c>
      <c r="BO214" s="198">
        <f t="shared" si="1571"/>
        <v>0</v>
      </c>
      <c r="BP214" s="198" t="str">
        <f t="shared" si="1572"/>
        <v>-</v>
      </c>
      <c r="BQ214" s="198" t="str">
        <f t="shared" si="1573"/>
        <v>-</v>
      </c>
      <c r="BR214" s="198">
        <f t="shared" si="1574"/>
        <v>0</v>
      </c>
      <c r="BS214" s="198">
        <f t="shared" si="1574"/>
        <v>0</v>
      </c>
      <c r="BT214" s="198" t="str">
        <f t="shared" si="1575"/>
        <v>-</v>
      </c>
      <c r="BU214" s="198" t="str">
        <f t="shared" si="1576"/>
        <v>-</v>
      </c>
      <c r="BV214" s="198">
        <f t="shared" si="1577"/>
        <v>0</v>
      </c>
      <c r="BW214" s="198">
        <f t="shared" si="1577"/>
        <v>0</v>
      </c>
      <c r="BX214" s="198" t="str">
        <f t="shared" si="1578"/>
        <v>-</v>
      </c>
      <c r="BY214" s="198" t="str">
        <f t="shared" si="1579"/>
        <v>-</v>
      </c>
      <c r="BZ214" s="198">
        <f t="shared" si="1580"/>
        <v>0</v>
      </c>
      <c r="CA214" s="198">
        <f t="shared" si="1580"/>
        <v>0</v>
      </c>
      <c r="CB214" s="198" t="str">
        <f t="shared" si="1581"/>
        <v>-</v>
      </c>
      <c r="CC214" s="198" t="str">
        <f t="shared" si="1582"/>
        <v>-</v>
      </c>
      <c r="CD214" s="198">
        <f t="shared" si="1583"/>
        <v>0</v>
      </c>
      <c r="CE214" s="198">
        <f t="shared" si="1583"/>
        <v>0</v>
      </c>
      <c r="CF214" s="198" t="str">
        <f t="shared" si="1584"/>
        <v>-</v>
      </c>
      <c r="CG214" s="198" t="str">
        <f t="shared" si="1585"/>
        <v>-</v>
      </c>
      <c r="CH214" s="198">
        <f t="shared" si="1586"/>
        <v>0</v>
      </c>
      <c r="CI214" s="198">
        <f t="shared" si="1586"/>
        <v>0</v>
      </c>
      <c r="CJ214" s="198" t="str">
        <f t="shared" si="1587"/>
        <v>-</v>
      </c>
      <c r="CK214" s="198" t="str">
        <f t="shared" si="1588"/>
        <v>-</v>
      </c>
      <c r="CL214" s="198">
        <f t="shared" si="1589"/>
        <v>0</v>
      </c>
      <c r="CM214" s="198">
        <f t="shared" si="1589"/>
        <v>0</v>
      </c>
      <c r="CN214" s="198" t="str">
        <f t="shared" si="1590"/>
        <v>-</v>
      </c>
      <c r="CO214" s="198" t="str">
        <f t="shared" si="1591"/>
        <v>-</v>
      </c>
      <c r="CP214" s="198">
        <f t="shared" si="1592"/>
        <v>0</v>
      </c>
      <c r="CQ214" s="198">
        <f t="shared" si="1592"/>
        <v>0</v>
      </c>
      <c r="CR214" s="198" t="str">
        <f t="shared" si="1593"/>
        <v>-</v>
      </c>
      <c r="CS214" s="198" t="str">
        <f t="shared" si="1594"/>
        <v>-</v>
      </c>
      <c r="CT214" s="198">
        <f t="shared" si="1595"/>
        <v>0</v>
      </c>
      <c r="CU214" s="198">
        <f t="shared" si="1595"/>
        <v>0</v>
      </c>
      <c r="CV214" s="198" t="str">
        <f t="shared" si="1596"/>
        <v>-</v>
      </c>
      <c r="CW214" s="198" t="str">
        <f t="shared" si="1597"/>
        <v>-</v>
      </c>
      <c r="CX214" s="198">
        <f t="shared" si="1598"/>
        <v>518</v>
      </c>
      <c r="CY214" s="198">
        <f t="shared" si="1598"/>
        <v>155311</v>
      </c>
      <c r="CZ214" s="198">
        <f t="shared" si="1599"/>
        <v>300</v>
      </c>
      <c r="DA214" s="198">
        <f t="shared" si="1600"/>
        <v>487</v>
      </c>
      <c r="DB214" s="198">
        <f t="shared" si="1601"/>
        <v>4616</v>
      </c>
      <c r="DC214" s="198">
        <f t="shared" si="1601"/>
        <v>388306</v>
      </c>
      <c r="DD214" s="198">
        <f t="shared" si="1602"/>
        <v>84</v>
      </c>
      <c r="DE214" s="198">
        <f t="shared" si="1603"/>
        <v>81</v>
      </c>
      <c r="DF214" s="198">
        <f t="shared" si="1604"/>
        <v>191</v>
      </c>
      <c r="DG214" s="198">
        <f t="shared" si="1604"/>
        <v>320090</v>
      </c>
      <c r="DH214" s="198">
        <f t="shared" si="1605"/>
        <v>1676</v>
      </c>
      <c r="DI214" s="198">
        <f t="shared" si="1606"/>
        <v>3052</v>
      </c>
      <c r="DJ214" s="198">
        <f t="shared" si="1678"/>
        <v>177</v>
      </c>
      <c r="DK214" s="198">
        <f t="shared" si="1678"/>
        <v>1</v>
      </c>
      <c r="DL214" s="198">
        <f t="shared" si="1678"/>
        <v>2177</v>
      </c>
      <c r="DM214" s="198">
        <f t="shared" si="1678"/>
        <v>2754</v>
      </c>
      <c r="DN214" s="198">
        <f t="shared" si="1678"/>
        <v>0</v>
      </c>
      <c r="DO214" s="198">
        <f t="shared" si="1678"/>
        <v>598</v>
      </c>
      <c r="DP214" s="198">
        <f t="shared" si="1678"/>
        <v>6367348</v>
      </c>
      <c r="DQ214" s="198">
        <f t="shared" si="1608"/>
        <v>2925</v>
      </c>
      <c r="DR214" s="198">
        <f t="shared" si="1609"/>
        <v>5470</v>
      </c>
      <c r="DS214" s="198">
        <f t="shared" si="1610"/>
        <v>18613728</v>
      </c>
      <c r="DT214" s="198">
        <f t="shared" si="1611"/>
        <v>6759</v>
      </c>
      <c r="DU214" s="198">
        <f t="shared" si="1612"/>
        <v>13617</v>
      </c>
      <c r="DV214" s="198">
        <f t="shared" si="1613"/>
        <v>0</v>
      </c>
      <c r="DW214" s="198" t="str">
        <f t="shared" si="1614"/>
        <v>-</v>
      </c>
      <c r="DX214" s="198" t="str">
        <f t="shared" si="1615"/>
        <v>-</v>
      </c>
      <c r="DY214" s="198">
        <f t="shared" si="1616"/>
        <v>5338833</v>
      </c>
      <c r="DZ214" s="198">
        <f t="shared" si="1617"/>
        <v>8928</v>
      </c>
      <c r="EA214" s="198">
        <f t="shared" si="1618"/>
        <v>19052</v>
      </c>
      <c r="EB214" s="202"/>
      <c r="EC214" s="198">
        <f t="shared" si="1619"/>
        <v>6</v>
      </c>
      <c r="ED214" s="199">
        <f t="shared" ref="ED214" si="1690">LEFT($B214,4)+IF(EC214&lt;4,1,0)</f>
        <v>2019</v>
      </c>
      <c r="EE214" s="200">
        <f t="shared" ref="EE214" si="1691">DATE(LEFT($B214,4)+IF(EC214&lt;4,1,0),EC214,1)</f>
        <v>43617</v>
      </c>
      <c r="EF214" s="196">
        <f t="shared" si="1627"/>
        <v>30</v>
      </c>
      <c r="EG214" s="195"/>
      <c r="EH214" s="198">
        <f t="shared" si="1681"/>
        <v>191392</v>
      </c>
      <c r="EI214" s="198">
        <f t="shared" si="1681"/>
        <v>2369182</v>
      </c>
      <c r="EJ214" s="198">
        <f t="shared" si="1681"/>
        <v>5957972</v>
      </c>
      <c r="EK214" s="198">
        <f t="shared" si="1681"/>
        <v>13579920</v>
      </c>
      <c r="EL214" s="198">
        <f t="shared" si="1681"/>
        <v>4982431</v>
      </c>
      <c r="EM214" s="198">
        <f t="shared" si="1681"/>
        <v>4177960</v>
      </c>
      <c r="EN214" s="198">
        <f t="shared" si="1681"/>
        <v>128112847</v>
      </c>
      <c r="EO214" s="198">
        <f t="shared" si="1681"/>
        <v>388896463</v>
      </c>
      <c r="EP214" s="198">
        <f t="shared" si="1681"/>
        <v>17944408</v>
      </c>
      <c r="EQ214" s="198">
        <f t="shared" si="1681"/>
        <v>0</v>
      </c>
      <c r="ER214" s="198">
        <f t="shared" si="1682"/>
        <v>0</v>
      </c>
      <c r="ES214" s="198">
        <f t="shared" si="1682"/>
        <v>0</v>
      </c>
      <c r="ET214" s="198">
        <f t="shared" si="1682"/>
        <v>0</v>
      </c>
      <c r="EU214" s="198">
        <f t="shared" si="1682"/>
        <v>0</v>
      </c>
      <c r="EV214" s="198">
        <f t="shared" si="1682"/>
        <v>0</v>
      </c>
      <c r="EW214" s="198">
        <f t="shared" si="1682"/>
        <v>0</v>
      </c>
      <c r="EX214" s="198">
        <f t="shared" si="1682"/>
        <v>0</v>
      </c>
      <c r="EY214" s="198">
        <f t="shared" si="1682"/>
        <v>0</v>
      </c>
      <c r="EZ214" s="198">
        <f t="shared" si="1682"/>
        <v>0</v>
      </c>
      <c r="FA214" s="198">
        <f t="shared" si="1682"/>
        <v>582957</v>
      </c>
      <c r="FB214" s="198">
        <f t="shared" si="1683"/>
        <v>252094</v>
      </c>
      <c r="FC214" s="198">
        <f t="shared" si="1683"/>
        <v>373524</v>
      </c>
      <c r="FD214" s="198">
        <f t="shared" si="1683"/>
        <v>11908881</v>
      </c>
      <c r="FE214" s="198">
        <f t="shared" si="1683"/>
        <v>37500521</v>
      </c>
      <c r="FF214" s="198">
        <f t="shared" si="1683"/>
        <v>0</v>
      </c>
      <c r="FG214" s="198">
        <f t="shared" si="1683"/>
        <v>11392979</v>
      </c>
      <c r="FH214" s="191"/>
      <c r="FI214" s="344"/>
      <c r="FJ214" s="344"/>
      <c r="FK214" s="344"/>
      <c r="FL214" s="344"/>
      <c r="FM214" s="344"/>
    </row>
    <row r="215" spans="1:169" s="257" customFormat="1" x14ac:dyDescent="0.2">
      <c r="A215" s="263" t="str">
        <f t="shared" ref="A215" si="1692">B215&amp;C215&amp;D215</f>
        <v>2019-20JULYY59</v>
      </c>
      <c r="B215" s="257" t="str">
        <f t="shared" si="1646"/>
        <v>2019-20</v>
      </c>
      <c r="C215" s="257" t="s">
        <v>825</v>
      </c>
      <c r="D215" s="264" t="str">
        <f t="shared" si="1628"/>
        <v>Y59</v>
      </c>
      <c r="E215" s="264" t="str">
        <f t="shared" si="1628"/>
        <v>South East</v>
      </c>
      <c r="F215" s="264" t="str">
        <f t="shared" ref="F215" si="1693">D215</f>
        <v>Y59</v>
      </c>
      <c r="H215" s="198">
        <f t="shared" si="1546"/>
        <v>163405</v>
      </c>
      <c r="I215" s="198">
        <f t="shared" si="1546"/>
        <v>115314</v>
      </c>
      <c r="J215" s="198">
        <f t="shared" si="1546"/>
        <v>1193244</v>
      </c>
      <c r="K215" s="198">
        <f t="shared" si="1547"/>
        <v>10</v>
      </c>
      <c r="L215" s="198">
        <f t="shared" si="1548"/>
        <v>2</v>
      </c>
      <c r="M215" s="198">
        <f t="shared" si="1549"/>
        <v>32</v>
      </c>
      <c r="N215" s="198">
        <f t="shared" si="1550"/>
        <v>63</v>
      </c>
      <c r="O215" s="198">
        <f t="shared" si="1551"/>
        <v>127</v>
      </c>
      <c r="P215" s="198" t="s">
        <v>717</v>
      </c>
      <c r="Q215" s="198">
        <f t="shared" si="1675"/>
        <v>0</v>
      </c>
      <c r="R215" s="198">
        <f t="shared" si="1675"/>
        <v>0</v>
      </c>
      <c r="S215" s="198">
        <f t="shared" si="1675"/>
        <v>0</v>
      </c>
      <c r="T215" s="198">
        <f t="shared" si="1675"/>
        <v>115997</v>
      </c>
      <c r="U215" s="198">
        <f t="shared" si="1675"/>
        <v>6785</v>
      </c>
      <c r="V215" s="198">
        <f t="shared" si="1675"/>
        <v>4189</v>
      </c>
      <c r="W215" s="198">
        <f t="shared" si="1675"/>
        <v>58257</v>
      </c>
      <c r="X215" s="198">
        <f t="shared" si="1675"/>
        <v>36763</v>
      </c>
      <c r="Y215" s="198">
        <f t="shared" si="1675"/>
        <v>1442</v>
      </c>
      <c r="Z215" s="198">
        <f t="shared" si="1675"/>
        <v>3004592</v>
      </c>
      <c r="AA215" s="198">
        <f t="shared" si="1553"/>
        <v>443</v>
      </c>
      <c r="AB215" s="198">
        <f t="shared" si="1554"/>
        <v>828</v>
      </c>
      <c r="AC215" s="198">
        <f t="shared" si="1555"/>
        <v>2436411</v>
      </c>
      <c r="AD215" s="198">
        <f t="shared" si="1556"/>
        <v>582</v>
      </c>
      <c r="AE215" s="198">
        <f t="shared" si="1557"/>
        <v>1105</v>
      </c>
      <c r="AF215" s="198">
        <f t="shared" si="1558"/>
        <v>64670049</v>
      </c>
      <c r="AG215" s="198">
        <f t="shared" si="1559"/>
        <v>1110</v>
      </c>
      <c r="AH215" s="198">
        <f t="shared" si="1560"/>
        <v>2165</v>
      </c>
      <c r="AI215" s="198">
        <f t="shared" si="1561"/>
        <v>164356424</v>
      </c>
      <c r="AJ215" s="198">
        <f t="shared" si="1562"/>
        <v>4471</v>
      </c>
      <c r="AK215" s="198">
        <f t="shared" si="1563"/>
        <v>10125</v>
      </c>
      <c r="AL215" s="198">
        <f t="shared" si="1564"/>
        <v>7562509</v>
      </c>
      <c r="AM215" s="198">
        <f t="shared" si="1565"/>
        <v>5244</v>
      </c>
      <c r="AN215" s="198">
        <f t="shared" si="1566"/>
        <v>12027</v>
      </c>
      <c r="AO215" s="198">
        <f t="shared" si="1676"/>
        <v>7648</v>
      </c>
      <c r="AP215" s="198">
        <f t="shared" si="1676"/>
        <v>179</v>
      </c>
      <c r="AQ215" s="198">
        <f t="shared" si="1676"/>
        <v>1043</v>
      </c>
      <c r="AR215" s="198">
        <f t="shared" si="1676"/>
        <v>1065</v>
      </c>
      <c r="AS215" s="198">
        <f t="shared" si="1676"/>
        <v>552</v>
      </c>
      <c r="AT215" s="198">
        <f t="shared" si="1676"/>
        <v>5874</v>
      </c>
      <c r="AU215" s="198">
        <f t="shared" si="1676"/>
        <v>646</v>
      </c>
      <c r="AV215" s="198">
        <f t="shared" si="1676"/>
        <v>66544</v>
      </c>
      <c r="AW215" s="198">
        <f t="shared" si="1676"/>
        <v>3375</v>
      </c>
      <c r="AX215" s="198">
        <f t="shared" si="1676"/>
        <v>38430</v>
      </c>
      <c r="AY215" s="198">
        <f t="shared" si="1677"/>
        <v>108349</v>
      </c>
      <c r="AZ215" s="198">
        <f t="shared" si="1677"/>
        <v>13200</v>
      </c>
      <c r="BA215" s="198">
        <f t="shared" si="1677"/>
        <v>9969</v>
      </c>
      <c r="BB215" s="198">
        <f t="shared" si="1677"/>
        <v>8143</v>
      </c>
      <c r="BC215" s="198">
        <f t="shared" si="1677"/>
        <v>6264</v>
      </c>
      <c r="BD215" s="198">
        <f t="shared" si="1677"/>
        <v>77697</v>
      </c>
      <c r="BE215" s="198">
        <f t="shared" si="1677"/>
        <v>62843</v>
      </c>
      <c r="BF215" s="198">
        <f t="shared" si="1677"/>
        <v>58473</v>
      </c>
      <c r="BG215" s="198">
        <f t="shared" si="1677"/>
        <v>39741</v>
      </c>
      <c r="BH215" s="198">
        <f t="shared" si="1677"/>
        <v>2323</v>
      </c>
      <c r="BI215" s="198">
        <f t="shared" si="1677"/>
        <v>1634</v>
      </c>
      <c r="BJ215" s="198">
        <f t="shared" si="1677"/>
        <v>0</v>
      </c>
      <c r="BK215" s="198">
        <f t="shared" si="1677"/>
        <v>0</v>
      </c>
      <c r="BL215" s="198" t="str">
        <f t="shared" si="1569"/>
        <v>-</v>
      </c>
      <c r="BM215" s="198" t="str">
        <f t="shared" si="1570"/>
        <v>-</v>
      </c>
      <c r="BN215" s="198">
        <f t="shared" si="1571"/>
        <v>0</v>
      </c>
      <c r="BO215" s="198">
        <f t="shared" si="1571"/>
        <v>0</v>
      </c>
      <c r="BP215" s="198" t="str">
        <f t="shared" si="1572"/>
        <v>-</v>
      </c>
      <c r="BQ215" s="198" t="str">
        <f t="shared" si="1573"/>
        <v>-</v>
      </c>
      <c r="BR215" s="198">
        <f t="shared" si="1574"/>
        <v>0</v>
      </c>
      <c r="BS215" s="198">
        <f t="shared" si="1574"/>
        <v>0</v>
      </c>
      <c r="BT215" s="198" t="str">
        <f t="shared" si="1575"/>
        <v>-</v>
      </c>
      <c r="BU215" s="198" t="str">
        <f t="shared" si="1576"/>
        <v>-</v>
      </c>
      <c r="BV215" s="198">
        <f t="shared" si="1577"/>
        <v>0</v>
      </c>
      <c r="BW215" s="198">
        <f t="shared" si="1577"/>
        <v>0</v>
      </c>
      <c r="BX215" s="198" t="str">
        <f t="shared" si="1578"/>
        <v>-</v>
      </c>
      <c r="BY215" s="198" t="str">
        <f t="shared" si="1579"/>
        <v>-</v>
      </c>
      <c r="BZ215" s="198">
        <f t="shared" si="1580"/>
        <v>0</v>
      </c>
      <c r="CA215" s="198">
        <f t="shared" si="1580"/>
        <v>0</v>
      </c>
      <c r="CB215" s="198" t="str">
        <f t="shared" si="1581"/>
        <v>-</v>
      </c>
      <c r="CC215" s="198" t="str">
        <f t="shared" si="1582"/>
        <v>-</v>
      </c>
      <c r="CD215" s="198">
        <f t="shared" si="1583"/>
        <v>0</v>
      </c>
      <c r="CE215" s="198">
        <f t="shared" si="1583"/>
        <v>0</v>
      </c>
      <c r="CF215" s="198" t="str">
        <f t="shared" si="1584"/>
        <v>-</v>
      </c>
      <c r="CG215" s="198" t="str">
        <f t="shared" si="1585"/>
        <v>-</v>
      </c>
      <c r="CH215" s="198">
        <f t="shared" si="1586"/>
        <v>0</v>
      </c>
      <c r="CI215" s="198">
        <f t="shared" si="1586"/>
        <v>0</v>
      </c>
      <c r="CJ215" s="198" t="str">
        <f t="shared" si="1587"/>
        <v>-</v>
      </c>
      <c r="CK215" s="198" t="str">
        <f t="shared" si="1588"/>
        <v>-</v>
      </c>
      <c r="CL215" s="198">
        <f t="shared" si="1589"/>
        <v>0</v>
      </c>
      <c r="CM215" s="198">
        <f t="shared" si="1589"/>
        <v>0</v>
      </c>
      <c r="CN215" s="198" t="str">
        <f t="shared" si="1590"/>
        <v>-</v>
      </c>
      <c r="CO215" s="198" t="str">
        <f t="shared" si="1591"/>
        <v>-</v>
      </c>
      <c r="CP215" s="198">
        <f t="shared" si="1592"/>
        <v>0</v>
      </c>
      <c r="CQ215" s="198">
        <f t="shared" si="1592"/>
        <v>0</v>
      </c>
      <c r="CR215" s="198" t="str">
        <f t="shared" si="1593"/>
        <v>-</v>
      </c>
      <c r="CS215" s="198" t="str">
        <f t="shared" si="1594"/>
        <v>-</v>
      </c>
      <c r="CT215" s="198">
        <f t="shared" si="1595"/>
        <v>0</v>
      </c>
      <c r="CU215" s="198">
        <f t="shared" si="1595"/>
        <v>0</v>
      </c>
      <c r="CV215" s="198" t="str">
        <f t="shared" si="1596"/>
        <v>-</v>
      </c>
      <c r="CW215" s="198" t="str">
        <f t="shared" si="1597"/>
        <v>-</v>
      </c>
      <c r="CX215" s="198">
        <f t="shared" si="1598"/>
        <v>566</v>
      </c>
      <c r="CY215" s="198">
        <f t="shared" si="1598"/>
        <v>178854</v>
      </c>
      <c r="CZ215" s="198">
        <f t="shared" si="1599"/>
        <v>316</v>
      </c>
      <c r="DA215" s="198">
        <f t="shared" si="1600"/>
        <v>508</v>
      </c>
      <c r="DB215" s="198">
        <f t="shared" si="1601"/>
        <v>4975</v>
      </c>
      <c r="DC215" s="198">
        <f t="shared" si="1601"/>
        <v>238447</v>
      </c>
      <c r="DD215" s="198">
        <f t="shared" si="1602"/>
        <v>48</v>
      </c>
      <c r="DE215" s="198">
        <f t="shared" si="1603"/>
        <v>84</v>
      </c>
      <c r="DF215" s="198">
        <f t="shared" si="1604"/>
        <v>232</v>
      </c>
      <c r="DG215" s="198">
        <f t="shared" si="1604"/>
        <v>364895</v>
      </c>
      <c r="DH215" s="198">
        <f t="shared" si="1605"/>
        <v>1573</v>
      </c>
      <c r="DI215" s="198">
        <f t="shared" si="1606"/>
        <v>3195</v>
      </c>
      <c r="DJ215" s="198">
        <f t="shared" si="1678"/>
        <v>219</v>
      </c>
      <c r="DK215" s="198">
        <f t="shared" si="1678"/>
        <v>3</v>
      </c>
      <c r="DL215" s="198">
        <f t="shared" si="1678"/>
        <v>466</v>
      </c>
      <c r="DM215" s="198">
        <f t="shared" si="1678"/>
        <v>3884</v>
      </c>
      <c r="DN215" s="198">
        <f t="shared" si="1678"/>
        <v>0</v>
      </c>
      <c r="DO215" s="198">
        <f t="shared" si="1678"/>
        <v>749</v>
      </c>
      <c r="DP215" s="198">
        <f t="shared" si="1678"/>
        <v>1806904</v>
      </c>
      <c r="DQ215" s="198">
        <f t="shared" si="1608"/>
        <v>3877</v>
      </c>
      <c r="DR215" s="198">
        <f t="shared" si="1609"/>
        <v>7819</v>
      </c>
      <c r="DS215" s="198">
        <f t="shared" si="1610"/>
        <v>22795850</v>
      </c>
      <c r="DT215" s="198">
        <f t="shared" si="1611"/>
        <v>5869</v>
      </c>
      <c r="DU215" s="198">
        <f t="shared" si="1612"/>
        <v>12361</v>
      </c>
      <c r="DV215" s="198">
        <f t="shared" si="1613"/>
        <v>0</v>
      </c>
      <c r="DW215" s="198" t="str">
        <f t="shared" si="1614"/>
        <v>-</v>
      </c>
      <c r="DX215" s="198" t="str">
        <f t="shared" si="1615"/>
        <v>-</v>
      </c>
      <c r="DY215" s="198">
        <f t="shared" si="1616"/>
        <v>6963194</v>
      </c>
      <c r="DZ215" s="198">
        <f t="shared" si="1617"/>
        <v>9297</v>
      </c>
      <c r="EA215" s="198">
        <f t="shared" si="1618"/>
        <v>20501</v>
      </c>
      <c r="EB215" s="202"/>
      <c r="EC215" s="198">
        <f t="shared" si="1619"/>
        <v>7</v>
      </c>
      <c r="ED215" s="199">
        <f t="shared" ref="ED215" si="1694">LEFT($B215,4)+IF(EC215&lt;4,1,0)</f>
        <v>2019</v>
      </c>
      <c r="EE215" s="200">
        <f t="shared" ref="EE215" si="1695">DATE(LEFT($B215,4)+IF(EC215&lt;4,1,0),EC215,1)</f>
        <v>43647</v>
      </c>
      <c r="EF215" s="196">
        <f t="shared" si="1627"/>
        <v>31</v>
      </c>
      <c r="EG215" s="195"/>
      <c r="EH215" s="198">
        <f t="shared" si="1681"/>
        <v>200552</v>
      </c>
      <c r="EI215" s="198">
        <f t="shared" si="1681"/>
        <v>3697039</v>
      </c>
      <c r="EJ215" s="198">
        <f t="shared" si="1681"/>
        <v>7217117</v>
      </c>
      <c r="EK215" s="198">
        <f t="shared" si="1681"/>
        <v>14679653</v>
      </c>
      <c r="EL215" s="198">
        <f t="shared" si="1681"/>
        <v>5618862</v>
      </c>
      <c r="EM215" s="198">
        <f t="shared" si="1681"/>
        <v>4630874</v>
      </c>
      <c r="EN215" s="198">
        <f t="shared" si="1681"/>
        <v>126120885</v>
      </c>
      <c r="EO215" s="198">
        <f t="shared" si="1681"/>
        <v>372209723</v>
      </c>
      <c r="EP215" s="198">
        <f t="shared" si="1681"/>
        <v>17343397</v>
      </c>
      <c r="EQ215" s="198">
        <f t="shared" si="1681"/>
        <v>0</v>
      </c>
      <c r="ER215" s="198">
        <f t="shared" si="1682"/>
        <v>0</v>
      </c>
      <c r="ES215" s="198">
        <f t="shared" si="1682"/>
        <v>0</v>
      </c>
      <c r="ET215" s="198">
        <f t="shared" si="1682"/>
        <v>0</v>
      </c>
      <c r="EU215" s="198">
        <f t="shared" si="1682"/>
        <v>0</v>
      </c>
      <c r="EV215" s="198">
        <f t="shared" si="1682"/>
        <v>0</v>
      </c>
      <c r="EW215" s="198">
        <f t="shared" si="1682"/>
        <v>0</v>
      </c>
      <c r="EX215" s="198">
        <f t="shared" si="1682"/>
        <v>0</v>
      </c>
      <c r="EY215" s="198">
        <f t="shared" si="1682"/>
        <v>0</v>
      </c>
      <c r="EZ215" s="198">
        <f t="shared" si="1682"/>
        <v>0</v>
      </c>
      <c r="FA215" s="198">
        <f t="shared" si="1682"/>
        <v>741152</v>
      </c>
      <c r="FB215" s="198">
        <f t="shared" si="1683"/>
        <v>287436</v>
      </c>
      <c r="FC215" s="198">
        <f t="shared" si="1683"/>
        <v>418425</v>
      </c>
      <c r="FD215" s="198">
        <f t="shared" si="1683"/>
        <v>3643508</v>
      </c>
      <c r="FE215" s="198">
        <f t="shared" si="1683"/>
        <v>48009382</v>
      </c>
      <c r="FF215" s="198">
        <f t="shared" si="1683"/>
        <v>0</v>
      </c>
      <c r="FG215" s="198">
        <f t="shared" si="1683"/>
        <v>15355090</v>
      </c>
      <c r="FH215" s="191"/>
      <c r="FI215" s="344"/>
      <c r="FJ215" s="344"/>
      <c r="FK215" s="344"/>
      <c r="FL215" s="344"/>
      <c r="FM215" s="344"/>
    </row>
    <row r="216" spans="1:169" s="257" customFormat="1" x14ac:dyDescent="0.2">
      <c r="A216" s="263" t="str">
        <f t="shared" ref="A216" si="1696">B216&amp;C216&amp;D216</f>
        <v>2019-20AUGUSTY59</v>
      </c>
      <c r="B216" s="257" t="str">
        <f t="shared" si="1646"/>
        <v>2019-20</v>
      </c>
      <c r="C216" s="257" t="s">
        <v>649</v>
      </c>
      <c r="D216" s="264" t="str">
        <f t="shared" si="1628"/>
        <v>Y59</v>
      </c>
      <c r="E216" s="264" t="str">
        <f t="shared" si="1628"/>
        <v>South East</v>
      </c>
      <c r="F216" s="264" t="str">
        <f t="shared" ref="F216" si="1697">D216</f>
        <v>Y59</v>
      </c>
      <c r="H216" s="198">
        <f t="shared" si="1546"/>
        <v>156473</v>
      </c>
      <c r="I216" s="198">
        <f t="shared" si="1546"/>
        <v>109453</v>
      </c>
      <c r="J216" s="198">
        <f t="shared" si="1546"/>
        <v>747623</v>
      </c>
      <c r="K216" s="198">
        <f t="shared" si="1547"/>
        <v>7</v>
      </c>
      <c r="L216" s="198">
        <f t="shared" si="1548"/>
        <v>2</v>
      </c>
      <c r="M216" s="198">
        <f t="shared" si="1549"/>
        <v>11</v>
      </c>
      <c r="N216" s="198">
        <f t="shared" si="1550"/>
        <v>42</v>
      </c>
      <c r="O216" s="198">
        <f t="shared" si="1551"/>
        <v>99</v>
      </c>
      <c r="P216" s="198" t="s">
        <v>717</v>
      </c>
      <c r="Q216" s="198">
        <f t="shared" si="1675"/>
        <v>0</v>
      </c>
      <c r="R216" s="198">
        <f t="shared" si="1675"/>
        <v>0</v>
      </c>
      <c r="S216" s="198">
        <f t="shared" si="1675"/>
        <v>0</v>
      </c>
      <c r="T216" s="198">
        <f t="shared" si="1675"/>
        <v>113062</v>
      </c>
      <c r="U216" s="198">
        <f t="shared" si="1675"/>
        <v>6268</v>
      </c>
      <c r="V216" s="198">
        <f t="shared" si="1675"/>
        <v>3975</v>
      </c>
      <c r="W216" s="198">
        <f t="shared" si="1675"/>
        <v>56553</v>
      </c>
      <c r="X216" s="198">
        <f t="shared" si="1675"/>
        <v>36254</v>
      </c>
      <c r="Y216" s="198">
        <f t="shared" si="1675"/>
        <v>1478</v>
      </c>
      <c r="Z216" s="198">
        <f t="shared" si="1675"/>
        <v>2719066</v>
      </c>
      <c r="AA216" s="198">
        <f t="shared" si="1553"/>
        <v>434</v>
      </c>
      <c r="AB216" s="198">
        <f t="shared" si="1554"/>
        <v>803</v>
      </c>
      <c r="AC216" s="198">
        <f t="shared" si="1555"/>
        <v>2233941</v>
      </c>
      <c r="AD216" s="198">
        <f t="shared" si="1556"/>
        <v>562</v>
      </c>
      <c r="AE216" s="198">
        <f t="shared" si="1557"/>
        <v>1074</v>
      </c>
      <c r="AF216" s="198">
        <f t="shared" si="1558"/>
        <v>59136317</v>
      </c>
      <c r="AG216" s="198">
        <f t="shared" si="1559"/>
        <v>1046</v>
      </c>
      <c r="AH216" s="198">
        <f t="shared" si="1560"/>
        <v>2008</v>
      </c>
      <c r="AI216" s="198">
        <f t="shared" si="1561"/>
        <v>149061133</v>
      </c>
      <c r="AJ216" s="198">
        <f t="shared" si="1562"/>
        <v>4112</v>
      </c>
      <c r="AK216" s="198">
        <f t="shared" si="1563"/>
        <v>9438</v>
      </c>
      <c r="AL216" s="198">
        <f t="shared" si="1564"/>
        <v>7301217</v>
      </c>
      <c r="AM216" s="198">
        <f t="shared" si="1565"/>
        <v>4940</v>
      </c>
      <c r="AN216" s="198">
        <f t="shared" si="1566"/>
        <v>11716</v>
      </c>
      <c r="AO216" s="198">
        <f t="shared" si="1676"/>
        <v>7575</v>
      </c>
      <c r="AP216" s="198">
        <f t="shared" si="1676"/>
        <v>190</v>
      </c>
      <c r="AQ216" s="198">
        <f t="shared" si="1676"/>
        <v>989</v>
      </c>
      <c r="AR216" s="198">
        <f t="shared" si="1676"/>
        <v>1052</v>
      </c>
      <c r="AS216" s="198">
        <f t="shared" si="1676"/>
        <v>588</v>
      </c>
      <c r="AT216" s="198">
        <f t="shared" si="1676"/>
        <v>5808</v>
      </c>
      <c r="AU216" s="198">
        <f t="shared" si="1676"/>
        <v>683</v>
      </c>
      <c r="AV216" s="198">
        <f t="shared" si="1676"/>
        <v>64901</v>
      </c>
      <c r="AW216" s="198">
        <f t="shared" si="1676"/>
        <v>3391</v>
      </c>
      <c r="AX216" s="198">
        <f t="shared" si="1676"/>
        <v>37195</v>
      </c>
      <c r="AY216" s="198">
        <f t="shared" si="1677"/>
        <v>105487</v>
      </c>
      <c r="AZ216" s="198">
        <f t="shared" si="1677"/>
        <v>12379</v>
      </c>
      <c r="BA216" s="198">
        <f t="shared" si="1677"/>
        <v>9325</v>
      </c>
      <c r="BB216" s="198">
        <f t="shared" si="1677"/>
        <v>7835</v>
      </c>
      <c r="BC216" s="198">
        <f t="shared" si="1677"/>
        <v>6006</v>
      </c>
      <c r="BD216" s="198">
        <f t="shared" si="1677"/>
        <v>74968</v>
      </c>
      <c r="BE216" s="198">
        <f t="shared" si="1677"/>
        <v>60844</v>
      </c>
      <c r="BF216" s="198">
        <f t="shared" si="1677"/>
        <v>57473</v>
      </c>
      <c r="BG216" s="198">
        <f t="shared" si="1677"/>
        <v>39202</v>
      </c>
      <c r="BH216" s="198">
        <f t="shared" si="1677"/>
        <v>2285</v>
      </c>
      <c r="BI216" s="198">
        <f t="shared" si="1677"/>
        <v>1614</v>
      </c>
      <c r="BJ216" s="198">
        <f t="shared" si="1677"/>
        <v>0</v>
      </c>
      <c r="BK216" s="198">
        <f t="shared" si="1677"/>
        <v>0</v>
      </c>
      <c r="BL216" s="198" t="str">
        <f t="shared" si="1569"/>
        <v>-</v>
      </c>
      <c r="BM216" s="198" t="str">
        <f t="shared" si="1570"/>
        <v>-</v>
      </c>
      <c r="BN216" s="198">
        <f t="shared" si="1571"/>
        <v>0</v>
      </c>
      <c r="BO216" s="198">
        <f t="shared" si="1571"/>
        <v>0</v>
      </c>
      <c r="BP216" s="198" t="str">
        <f t="shared" si="1572"/>
        <v>-</v>
      </c>
      <c r="BQ216" s="198" t="str">
        <f t="shared" si="1573"/>
        <v>-</v>
      </c>
      <c r="BR216" s="198">
        <f t="shared" si="1574"/>
        <v>0</v>
      </c>
      <c r="BS216" s="198">
        <f t="shared" si="1574"/>
        <v>0</v>
      </c>
      <c r="BT216" s="198" t="str">
        <f t="shared" si="1575"/>
        <v>-</v>
      </c>
      <c r="BU216" s="198" t="str">
        <f t="shared" si="1576"/>
        <v>-</v>
      </c>
      <c r="BV216" s="198">
        <f t="shared" si="1577"/>
        <v>0</v>
      </c>
      <c r="BW216" s="198">
        <f t="shared" si="1577"/>
        <v>0</v>
      </c>
      <c r="BX216" s="198" t="str">
        <f t="shared" si="1578"/>
        <v>-</v>
      </c>
      <c r="BY216" s="198" t="str">
        <f t="shared" si="1579"/>
        <v>-</v>
      </c>
      <c r="BZ216" s="198">
        <f t="shared" si="1580"/>
        <v>0</v>
      </c>
      <c r="CA216" s="198">
        <f t="shared" si="1580"/>
        <v>0</v>
      </c>
      <c r="CB216" s="198" t="str">
        <f t="shared" si="1581"/>
        <v>-</v>
      </c>
      <c r="CC216" s="198" t="str">
        <f t="shared" si="1582"/>
        <v>-</v>
      </c>
      <c r="CD216" s="198">
        <f t="shared" si="1583"/>
        <v>0</v>
      </c>
      <c r="CE216" s="198">
        <f t="shared" si="1583"/>
        <v>0</v>
      </c>
      <c r="CF216" s="198" t="str">
        <f t="shared" si="1584"/>
        <v>-</v>
      </c>
      <c r="CG216" s="198" t="str">
        <f t="shared" si="1585"/>
        <v>-</v>
      </c>
      <c r="CH216" s="198">
        <f t="shared" si="1586"/>
        <v>0</v>
      </c>
      <c r="CI216" s="198">
        <f t="shared" si="1586"/>
        <v>0</v>
      </c>
      <c r="CJ216" s="198" t="str">
        <f t="shared" si="1587"/>
        <v>-</v>
      </c>
      <c r="CK216" s="198" t="str">
        <f t="shared" si="1588"/>
        <v>-</v>
      </c>
      <c r="CL216" s="198">
        <f t="shared" si="1589"/>
        <v>0</v>
      </c>
      <c r="CM216" s="198">
        <f t="shared" si="1589"/>
        <v>0</v>
      </c>
      <c r="CN216" s="198" t="str">
        <f t="shared" si="1590"/>
        <v>-</v>
      </c>
      <c r="CO216" s="198" t="str">
        <f t="shared" si="1591"/>
        <v>-</v>
      </c>
      <c r="CP216" s="198">
        <f t="shared" si="1592"/>
        <v>0</v>
      </c>
      <c r="CQ216" s="198">
        <f t="shared" si="1592"/>
        <v>0</v>
      </c>
      <c r="CR216" s="198" t="str">
        <f t="shared" si="1593"/>
        <v>-</v>
      </c>
      <c r="CS216" s="198" t="str">
        <f t="shared" si="1594"/>
        <v>-</v>
      </c>
      <c r="CT216" s="198">
        <f t="shared" si="1595"/>
        <v>0</v>
      </c>
      <c r="CU216" s="198">
        <f t="shared" si="1595"/>
        <v>0</v>
      </c>
      <c r="CV216" s="198" t="str">
        <f t="shared" si="1596"/>
        <v>-</v>
      </c>
      <c r="CW216" s="198" t="str">
        <f t="shared" si="1597"/>
        <v>-</v>
      </c>
      <c r="CX216" s="198">
        <f t="shared" si="1598"/>
        <v>531</v>
      </c>
      <c r="CY216" s="198">
        <f t="shared" si="1598"/>
        <v>160035</v>
      </c>
      <c r="CZ216" s="198">
        <f t="shared" si="1599"/>
        <v>301</v>
      </c>
      <c r="DA216" s="198">
        <f t="shared" si="1600"/>
        <v>482</v>
      </c>
      <c r="DB216" s="198">
        <f t="shared" si="1601"/>
        <v>4633</v>
      </c>
      <c r="DC216" s="198">
        <f t="shared" si="1601"/>
        <v>205274</v>
      </c>
      <c r="DD216" s="198">
        <f t="shared" si="1602"/>
        <v>44</v>
      </c>
      <c r="DE216" s="198">
        <f t="shared" si="1603"/>
        <v>75</v>
      </c>
      <c r="DF216" s="198">
        <f t="shared" si="1604"/>
        <v>230</v>
      </c>
      <c r="DG216" s="198">
        <f t="shared" si="1604"/>
        <v>324042</v>
      </c>
      <c r="DH216" s="198">
        <f t="shared" si="1605"/>
        <v>1409</v>
      </c>
      <c r="DI216" s="198">
        <f t="shared" si="1606"/>
        <v>2752</v>
      </c>
      <c r="DJ216" s="198">
        <f t="shared" si="1678"/>
        <v>219</v>
      </c>
      <c r="DK216" s="198">
        <f t="shared" si="1678"/>
        <v>4</v>
      </c>
      <c r="DL216" s="198">
        <f t="shared" si="1678"/>
        <v>243</v>
      </c>
      <c r="DM216" s="198">
        <f t="shared" si="1678"/>
        <v>4004</v>
      </c>
      <c r="DN216" s="198">
        <f t="shared" si="1678"/>
        <v>0</v>
      </c>
      <c r="DO216" s="198">
        <f t="shared" si="1678"/>
        <v>683</v>
      </c>
      <c r="DP216" s="198">
        <f t="shared" si="1678"/>
        <v>940338</v>
      </c>
      <c r="DQ216" s="198">
        <f t="shared" si="1608"/>
        <v>3870</v>
      </c>
      <c r="DR216" s="198">
        <f t="shared" si="1609"/>
        <v>7497</v>
      </c>
      <c r="DS216" s="198">
        <f t="shared" si="1610"/>
        <v>22470081</v>
      </c>
      <c r="DT216" s="198">
        <f t="shared" si="1611"/>
        <v>5612</v>
      </c>
      <c r="DU216" s="198">
        <f t="shared" si="1612"/>
        <v>11659</v>
      </c>
      <c r="DV216" s="198">
        <f t="shared" si="1613"/>
        <v>0</v>
      </c>
      <c r="DW216" s="198" t="str">
        <f t="shared" si="1614"/>
        <v>-</v>
      </c>
      <c r="DX216" s="198" t="str">
        <f t="shared" si="1615"/>
        <v>-</v>
      </c>
      <c r="DY216" s="198">
        <f t="shared" si="1616"/>
        <v>6142106</v>
      </c>
      <c r="DZ216" s="198">
        <f t="shared" si="1617"/>
        <v>8993</v>
      </c>
      <c r="EA216" s="198">
        <f t="shared" si="1618"/>
        <v>18549</v>
      </c>
      <c r="EB216" s="202"/>
      <c r="EC216" s="198">
        <f t="shared" si="1619"/>
        <v>8</v>
      </c>
      <c r="ED216" s="199">
        <f t="shared" ref="ED216" si="1698">LEFT($B216,4)+IF(EC216&lt;4,1,0)</f>
        <v>2019</v>
      </c>
      <c r="EE216" s="200">
        <f t="shared" ref="EE216" si="1699">DATE(LEFT($B216,4)+IF(EC216&lt;4,1,0),EC216,1)</f>
        <v>43678</v>
      </c>
      <c r="EF216" s="196">
        <f t="shared" si="1627"/>
        <v>31</v>
      </c>
      <c r="EG216" s="195"/>
      <c r="EH216" s="198">
        <f t="shared" si="1681"/>
        <v>190589</v>
      </c>
      <c r="EI216" s="198">
        <f t="shared" si="1681"/>
        <v>1170545</v>
      </c>
      <c r="EJ216" s="198">
        <f t="shared" si="1681"/>
        <v>4561480</v>
      </c>
      <c r="EK216" s="198">
        <f t="shared" si="1681"/>
        <v>10814961</v>
      </c>
      <c r="EL216" s="198">
        <f t="shared" si="1681"/>
        <v>5034357</v>
      </c>
      <c r="EM216" s="198">
        <f t="shared" si="1681"/>
        <v>4268193</v>
      </c>
      <c r="EN216" s="198">
        <f t="shared" si="1681"/>
        <v>113558406</v>
      </c>
      <c r="EO216" s="198">
        <f t="shared" si="1681"/>
        <v>342156605</v>
      </c>
      <c r="EP216" s="198">
        <f t="shared" si="1681"/>
        <v>17316952</v>
      </c>
      <c r="EQ216" s="198">
        <f t="shared" si="1681"/>
        <v>0</v>
      </c>
      <c r="ER216" s="198">
        <f t="shared" si="1682"/>
        <v>0</v>
      </c>
      <c r="ES216" s="198">
        <f t="shared" si="1682"/>
        <v>0</v>
      </c>
      <c r="ET216" s="198">
        <f t="shared" si="1682"/>
        <v>0</v>
      </c>
      <c r="EU216" s="198">
        <f t="shared" si="1682"/>
        <v>0</v>
      </c>
      <c r="EV216" s="198">
        <f t="shared" si="1682"/>
        <v>0</v>
      </c>
      <c r="EW216" s="198">
        <f t="shared" si="1682"/>
        <v>0</v>
      </c>
      <c r="EX216" s="198">
        <f t="shared" si="1682"/>
        <v>0</v>
      </c>
      <c r="EY216" s="198">
        <f t="shared" si="1682"/>
        <v>0</v>
      </c>
      <c r="EZ216" s="198">
        <f t="shared" si="1682"/>
        <v>0</v>
      </c>
      <c r="FA216" s="198">
        <f t="shared" si="1682"/>
        <v>632912</v>
      </c>
      <c r="FB216" s="198">
        <f t="shared" si="1683"/>
        <v>256149</v>
      </c>
      <c r="FC216" s="198">
        <f t="shared" si="1683"/>
        <v>347524</v>
      </c>
      <c r="FD216" s="198">
        <f t="shared" si="1683"/>
        <v>1821719</v>
      </c>
      <c r="FE216" s="198">
        <f t="shared" si="1683"/>
        <v>46684142</v>
      </c>
      <c r="FF216" s="198">
        <f t="shared" si="1683"/>
        <v>0</v>
      </c>
      <c r="FG216" s="198">
        <f t="shared" si="1683"/>
        <v>12669039</v>
      </c>
      <c r="FH216" s="191"/>
      <c r="FI216" s="344"/>
      <c r="FJ216" s="344"/>
      <c r="FK216" s="344"/>
      <c r="FL216" s="344"/>
      <c r="FM216" s="344"/>
    </row>
    <row r="217" spans="1:169" s="257" customFormat="1" x14ac:dyDescent="0.2">
      <c r="A217" s="263" t="str">
        <f t="shared" ref="A217" si="1700">B217&amp;C217&amp;D217</f>
        <v>2019-20SEPTEMBERY59</v>
      </c>
      <c r="B217" s="257" t="str">
        <f t="shared" si="1646"/>
        <v>2019-20</v>
      </c>
      <c r="C217" s="257" t="s">
        <v>673</v>
      </c>
      <c r="D217" s="264" t="str">
        <f t="shared" si="1628"/>
        <v>Y59</v>
      </c>
      <c r="E217" s="264" t="str">
        <f t="shared" si="1628"/>
        <v>South East</v>
      </c>
      <c r="F217" s="264" t="str">
        <f t="shared" ref="F217" si="1701">D217</f>
        <v>Y59</v>
      </c>
      <c r="H217" s="198">
        <f t="shared" si="1546"/>
        <v>153232</v>
      </c>
      <c r="I217" s="198">
        <f t="shared" si="1546"/>
        <v>107628</v>
      </c>
      <c r="J217" s="198">
        <f t="shared" si="1546"/>
        <v>774366</v>
      </c>
      <c r="K217" s="198">
        <f t="shared" si="1547"/>
        <v>7</v>
      </c>
      <c r="L217" s="198">
        <f t="shared" si="1548"/>
        <v>2</v>
      </c>
      <c r="M217" s="198">
        <f t="shared" si="1549"/>
        <v>11</v>
      </c>
      <c r="N217" s="198">
        <f t="shared" si="1550"/>
        <v>43</v>
      </c>
      <c r="O217" s="198">
        <f t="shared" si="1551"/>
        <v>104</v>
      </c>
      <c r="P217" s="198" t="s">
        <v>717</v>
      </c>
      <c r="Q217" s="198">
        <f t="shared" si="1675"/>
        <v>0</v>
      </c>
      <c r="R217" s="198">
        <f t="shared" si="1675"/>
        <v>0</v>
      </c>
      <c r="S217" s="198">
        <f t="shared" si="1675"/>
        <v>0</v>
      </c>
      <c r="T217" s="198">
        <f t="shared" si="1675"/>
        <v>109318</v>
      </c>
      <c r="U217" s="198">
        <f t="shared" si="1675"/>
        <v>6252</v>
      </c>
      <c r="V217" s="198">
        <f t="shared" si="1675"/>
        <v>3995</v>
      </c>
      <c r="W217" s="198">
        <f t="shared" si="1675"/>
        <v>55886</v>
      </c>
      <c r="X217" s="198">
        <f t="shared" si="1675"/>
        <v>33019</v>
      </c>
      <c r="Y217" s="198">
        <f t="shared" si="1675"/>
        <v>1285</v>
      </c>
      <c r="Z217" s="198">
        <f t="shared" si="1675"/>
        <v>2834138</v>
      </c>
      <c r="AA217" s="198">
        <f t="shared" si="1553"/>
        <v>453</v>
      </c>
      <c r="AB217" s="198">
        <f t="shared" si="1554"/>
        <v>822</v>
      </c>
      <c r="AC217" s="198">
        <f t="shared" si="1555"/>
        <v>2277351</v>
      </c>
      <c r="AD217" s="198">
        <f t="shared" si="1556"/>
        <v>570</v>
      </c>
      <c r="AE217" s="198">
        <f t="shared" si="1557"/>
        <v>1065</v>
      </c>
      <c r="AF217" s="198">
        <f t="shared" si="1558"/>
        <v>63419915</v>
      </c>
      <c r="AG217" s="198">
        <f t="shared" si="1559"/>
        <v>1135</v>
      </c>
      <c r="AH217" s="198">
        <f t="shared" si="1560"/>
        <v>2236</v>
      </c>
      <c r="AI217" s="198">
        <f t="shared" si="1561"/>
        <v>144726410</v>
      </c>
      <c r="AJ217" s="198">
        <f t="shared" si="1562"/>
        <v>4383</v>
      </c>
      <c r="AK217" s="198">
        <f t="shared" si="1563"/>
        <v>10124</v>
      </c>
      <c r="AL217" s="198">
        <f t="shared" si="1564"/>
        <v>7064026</v>
      </c>
      <c r="AM217" s="198">
        <f t="shared" si="1565"/>
        <v>5497</v>
      </c>
      <c r="AN217" s="198">
        <f t="shared" si="1566"/>
        <v>12530</v>
      </c>
      <c r="AO217" s="198">
        <f t="shared" si="1676"/>
        <v>7344</v>
      </c>
      <c r="AP217" s="198">
        <f t="shared" si="1676"/>
        <v>153</v>
      </c>
      <c r="AQ217" s="198">
        <f t="shared" si="1676"/>
        <v>943</v>
      </c>
      <c r="AR217" s="198">
        <f t="shared" si="1676"/>
        <v>1088</v>
      </c>
      <c r="AS217" s="198">
        <f t="shared" si="1676"/>
        <v>516</v>
      </c>
      <c r="AT217" s="198">
        <f t="shared" si="1676"/>
        <v>5732</v>
      </c>
      <c r="AU217" s="198">
        <f t="shared" si="1676"/>
        <v>652</v>
      </c>
      <c r="AV217" s="198">
        <f t="shared" si="1676"/>
        <v>63102</v>
      </c>
      <c r="AW217" s="198">
        <f t="shared" si="1676"/>
        <v>3557</v>
      </c>
      <c r="AX217" s="198">
        <f t="shared" si="1676"/>
        <v>35315</v>
      </c>
      <c r="AY217" s="198">
        <f t="shared" si="1677"/>
        <v>101974</v>
      </c>
      <c r="AZ217" s="198">
        <f t="shared" si="1677"/>
        <v>12072</v>
      </c>
      <c r="BA217" s="198">
        <f t="shared" si="1677"/>
        <v>9121</v>
      </c>
      <c r="BB217" s="198">
        <f t="shared" si="1677"/>
        <v>7676</v>
      </c>
      <c r="BC217" s="198">
        <f t="shared" si="1677"/>
        <v>5878</v>
      </c>
      <c r="BD217" s="198">
        <f t="shared" si="1677"/>
        <v>73830</v>
      </c>
      <c r="BE217" s="198">
        <f t="shared" si="1677"/>
        <v>59997</v>
      </c>
      <c r="BF217" s="198">
        <f t="shared" si="1677"/>
        <v>52408</v>
      </c>
      <c r="BG217" s="198">
        <f t="shared" si="1677"/>
        <v>35730</v>
      </c>
      <c r="BH217" s="198">
        <f t="shared" si="1677"/>
        <v>2066</v>
      </c>
      <c r="BI217" s="198">
        <f t="shared" si="1677"/>
        <v>1435</v>
      </c>
      <c r="BJ217" s="198">
        <f t="shared" si="1677"/>
        <v>0</v>
      </c>
      <c r="BK217" s="198">
        <f t="shared" si="1677"/>
        <v>0</v>
      </c>
      <c r="BL217" s="198" t="str">
        <f t="shared" si="1569"/>
        <v>-</v>
      </c>
      <c r="BM217" s="198" t="str">
        <f t="shared" si="1570"/>
        <v>-</v>
      </c>
      <c r="BN217" s="198">
        <f t="shared" si="1571"/>
        <v>0</v>
      </c>
      <c r="BO217" s="198">
        <f t="shared" si="1571"/>
        <v>0</v>
      </c>
      <c r="BP217" s="198" t="str">
        <f t="shared" si="1572"/>
        <v>-</v>
      </c>
      <c r="BQ217" s="198" t="str">
        <f t="shared" si="1573"/>
        <v>-</v>
      </c>
      <c r="BR217" s="198">
        <f t="shared" si="1574"/>
        <v>0</v>
      </c>
      <c r="BS217" s="198">
        <f t="shared" si="1574"/>
        <v>0</v>
      </c>
      <c r="BT217" s="198" t="str">
        <f t="shared" si="1575"/>
        <v>-</v>
      </c>
      <c r="BU217" s="198" t="str">
        <f t="shared" si="1576"/>
        <v>-</v>
      </c>
      <c r="BV217" s="198">
        <f t="shared" si="1577"/>
        <v>0</v>
      </c>
      <c r="BW217" s="198">
        <f t="shared" si="1577"/>
        <v>0</v>
      </c>
      <c r="BX217" s="198" t="str">
        <f t="shared" si="1578"/>
        <v>-</v>
      </c>
      <c r="BY217" s="198" t="str">
        <f t="shared" si="1579"/>
        <v>-</v>
      </c>
      <c r="BZ217" s="198">
        <f t="shared" si="1580"/>
        <v>0</v>
      </c>
      <c r="CA217" s="198">
        <f t="shared" si="1580"/>
        <v>0</v>
      </c>
      <c r="CB217" s="198" t="str">
        <f t="shared" si="1581"/>
        <v>-</v>
      </c>
      <c r="CC217" s="198" t="str">
        <f t="shared" si="1582"/>
        <v>-</v>
      </c>
      <c r="CD217" s="198">
        <f t="shared" si="1583"/>
        <v>0</v>
      </c>
      <c r="CE217" s="198">
        <f t="shared" si="1583"/>
        <v>0</v>
      </c>
      <c r="CF217" s="198" t="str">
        <f t="shared" si="1584"/>
        <v>-</v>
      </c>
      <c r="CG217" s="198" t="str">
        <f t="shared" si="1585"/>
        <v>-</v>
      </c>
      <c r="CH217" s="198">
        <f t="shared" si="1586"/>
        <v>0</v>
      </c>
      <c r="CI217" s="198">
        <f t="shared" si="1586"/>
        <v>0</v>
      </c>
      <c r="CJ217" s="198" t="str">
        <f t="shared" si="1587"/>
        <v>-</v>
      </c>
      <c r="CK217" s="198" t="str">
        <f t="shared" si="1588"/>
        <v>-</v>
      </c>
      <c r="CL217" s="198">
        <f t="shared" si="1589"/>
        <v>0</v>
      </c>
      <c r="CM217" s="198">
        <f t="shared" si="1589"/>
        <v>0</v>
      </c>
      <c r="CN217" s="198" t="str">
        <f t="shared" si="1590"/>
        <v>-</v>
      </c>
      <c r="CO217" s="198" t="str">
        <f t="shared" si="1591"/>
        <v>-</v>
      </c>
      <c r="CP217" s="198">
        <f t="shared" si="1592"/>
        <v>0</v>
      </c>
      <c r="CQ217" s="198">
        <f t="shared" si="1592"/>
        <v>0</v>
      </c>
      <c r="CR217" s="198" t="str">
        <f t="shared" si="1593"/>
        <v>-</v>
      </c>
      <c r="CS217" s="198" t="str">
        <f t="shared" si="1594"/>
        <v>-</v>
      </c>
      <c r="CT217" s="198">
        <f t="shared" si="1595"/>
        <v>0</v>
      </c>
      <c r="CU217" s="198">
        <f t="shared" si="1595"/>
        <v>0</v>
      </c>
      <c r="CV217" s="198" t="str">
        <f t="shared" si="1596"/>
        <v>-</v>
      </c>
      <c r="CW217" s="198" t="str">
        <f t="shared" si="1597"/>
        <v>-</v>
      </c>
      <c r="CX217" s="198">
        <f t="shared" si="1598"/>
        <v>502</v>
      </c>
      <c r="CY217" s="198">
        <f t="shared" si="1598"/>
        <v>158947</v>
      </c>
      <c r="CZ217" s="198">
        <f t="shared" si="1599"/>
        <v>317</v>
      </c>
      <c r="DA217" s="198">
        <f t="shared" si="1600"/>
        <v>546</v>
      </c>
      <c r="DB217" s="198">
        <f t="shared" si="1601"/>
        <v>4601</v>
      </c>
      <c r="DC217" s="198">
        <f t="shared" si="1601"/>
        <v>202699</v>
      </c>
      <c r="DD217" s="198">
        <f t="shared" si="1602"/>
        <v>44</v>
      </c>
      <c r="DE217" s="198">
        <f t="shared" si="1603"/>
        <v>74</v>
      </c>
      <c r="DF217" s="198">
        <f t="shared" si="1604"/>
        <v>205</v>
      </c>
      <c r="DG217" s="198">
        <f t="shared" si="1604"/>
        <v>333263</v>
      </c>
      <c r="DH217" s="198">
        <f t="shared" si="1605"/>
        <v>1626</v>
      </c>
      <c r="DI217" s="198">
        <f t="shared" si="1606"/>
        <v>2964</v>
      </c>
      <c r="DJ217" s="198">
        <f t="shared" si="1678"/>
        <v>188</v>
      </c>
      <c r="DK217" s="198">
        <f t="shared" si="1678"/>
        <v>2</v>
      </c>
      <c r="DL217" s="198">
        <f t="shared" si="1678"/>
        <v>149</v>
      </c>
      <c r="DM217" s="198">
        <f t="shared" si="1678"/>
        <v>2586</v>
      </c>
      <c r="DN217" s="198">
        <f t="shared" si="1678"/>
        <v>0</v>
      </c>
      <c r="DO217" s="198">
        <f t="shared" si="1678"/>
        <v>440</v>
      </c>
      <c r="DP217" s="198">
        <f t="shared" si="1678"/>
        <v>434332</v>
      </c>
      <c r="DQ217" s="198">
        <f t="shared" si="1608"/>
        <v>2915</v>
      </c>
      <c r="DR217" s="198">
        <f t="shared" si="1609"/>
        <v>5914</v>
      </c>
      <c r="DS217" s="198">
        <f t="shared" si="1610"/>
        <v>11515818</v>
      </c>
      <c r="DT217" s="198">
        <f t="shared" si="1611"/>
        <v>4453</v>
      </c>
      <c r="DU217" s="198">
        <f t="shared" si="1612"/>
        <v>9146</v>
      </c>
      <c r="DV217" s="198">
        <f t="shared" si="1613"/>
        <v>0</v>
      </c>
      <c r="DW217" s="198" t="str">
        <f t="shared" si="1614"/>
        <v>-</v>
      </c>
      <c r="DX217" s="198" t="str">
        <f t="shared" si="1615"/>
        <v>-</v>
      </c>
      <c r="DY217" s="198">
        <f t="shared" si="1616"/>
        <v>3774262</v>
      </c>
      <c r="DZ217" s="198">
        <f t="shared" si="1617"/>
        <v>8578</v>
      </c>
      <c r="EA217" s="198">
        <f t="shared" si="1618"/>
        <v>17185</v>
      </c>
      <c r="EB217" s="202"/>
      <c r="EC217" s="198">
        <f t="shared" si="1619"/>
        <v>9</v>
      </c>
      <c r="ED217" s="199">
        <f t="shared" ref="ED217" si="1702">LEFT($B217,4)+IF(EC217&lt;4,1,0)</f>
        <v>2019</v>
      </c>
      <c r="EE217" s="200">
        <f t="shared" ref="EE217" si="1703">DATE(LEFT($B217,4)+IF(EC217&lt;4,1,0),EC217,1)</f>
        <v>43709</v>
      </c>
      <c r="EF217" s="196">
        <f t="shared" si="1627"/>
        <v>30</v>
      </c>
      <c r="EG217" s="195"/>
      <c r="EH217" s="198">
        <f t="shared" si="1681"/>
        <v>190640</v>
      </c>
      <c r="EI217" s="198">
        <f t="shared" si="1681"/>
        <v>1228708</v>
      </c>
      <c r="EJ217" s="198">
        <f t="shared" si="1681"/>
        <v>4658949</v>
      </c>
      <c r="EK217" s="198">
        <f t="shared" si="1681"/>
        <v>11162524</v>
      </c>
      <c r="EL217" s="198">
        <f t="shared" si="1681"/>
        <v>5140987</v>
      </c>
      <c r="EM217" s="198">
        <f t="shared" si="1681"/>
        <v>4252944</v>
      </c>
      <c r="EN217" s="198">
        <f t="shared" si="1681"/>
        <v>124976291</v>
      </c>
      <c r="EO217" s="198">
        <f t="shared" si="1681"/>
        <v>334296211</v>
      </c>
      <c r="EP217" s="198">
        <f t="shared" si="1681"/>
        <v>16100713</v>
      </c>
      <c r="EQ217" s="198">
        <f t="shared" si="1681"/>
        <v>0</v>
      </c>
      <c r="ER217" s="198">
        <f t="shared" si="1682"/>
        <v>0</v>
      </c>
      <c r="ES217" s="198">
        <f t="shared" si="1682"/>
        <v>0</v>
      </c>
      <c r="ET217" s="198">
        <f t="shared" si="1682"/>
        <v>0</v>
      </c>
      <c r="EU217" s="198">
        <f t="shared" si="1682"/>
        <v>0</v>
      </c>
      <c r="EV217" s="198">
        <f t="shared" si="1682"/>
        <v>0</v>
      </c>
      <c r="EW217" s="198">
        <f t="shared" si="1682"/>
        <v>0</v>
      </c>
      <c r="EX217" s="198">
        <f t="shared" si="1682"/>
        <v>0</v>
      </c>
      <c r="EY217" s="198">
        <f t="shared" si="1682"/>
        <v>0</v>
      </c>
      <c r="EZ217" s="198">
        <f t="shared" si="1682"/>
        <v>0</v>
      </c>
      <c r="FA217" s="198">
        <f t="shared" si="1682"/>
        <v>607664</v>
      </c>
      <c r="FB217" s="198">
        <f t="shared" si="1683"/>
        <v>274087</v>
      </c>
      <c r="FC217" s="198">
        <f t="shared" si="1683"/>
        <v>339290</v>
      </c>
      <c r="FD217" s="198">
        <f t="shared" si="1683"/>
        <v>881134</v>
      </c>
      <c r="FE217" s="198">
        <f t="shared" si="1683"/>
        <v>23651966</v>
      </c>
      <c r="FF217" s="198">
        <f t="shared" si="1683"/>
        <v>0</v>
      </c>
      <c r="FG217" s="198">
        <f t="shared" si="1683"/>
        <v>7561421</v>
      </c>
      <c r="FH217" s="191"/>
      <c r="FI217" s="344"/>
      <c r="FJ217" s="344"/>
      <c r="FK217" s="344"/>
      <c r="FL217" s="344"/>
      <c r="FM217" s="344"/>
    </row>
    <row r="218" spans="1:169" s="257" customFormat="1" x14ac:dyDescent="0.2">
      <c r="A218" s="263" t="str">
        <f t="shared" ref="A218" si="1704">B218&amp;C218&amp;D218</f>
        <v>2019-20OCTOBERY59</v>
      </c>
      <c r="B218" s="257" t="str">
        <f t="shared" si="1646"/>
        <v>2019-20</v>
      </c>
      <c r="C218" s="257" t="s">
        <v>716</v>
      </c>
      <c r="D218" s="264" t="str">
        <f t="shared" si="1628"/>
        <v>Y59</v>
      </c>
      <c r="E218" s="264" t="str">
        <f t="shared" si="1628"/>
        <v>South East</v>
      </c>
      <c r="F218" s="264" t="str">
        <f t="shared" ref="F218" si="1705">D218</f>
        <v>Y59</v>
      </c>
      <c r="H218" s="198">
        <f t="shared" si="1546"/>
        <v>165140</v>
      </c>
      <c r="I218" s="198">
        <f t="shared" si="1546"/>
        <v>115169</v>
      </c>
      <c r="J218" s="198">
        <f t="shared" si="1546"/>
        <v>846465</v>
      </c>
      <c r="K218" s="198">
        <f t="shared" si="1547"/>
        <v>7</v>
      </c>
      <c r="L218" s="198">
        <f t="shared" si="1548"/>
        <v>2</v>
      </c>
      <c r="M218" s="198">
        <f t="shared" si="1549"/>
        <v>14</v>
      </c>
      <c r="N218" s="198">
        <f t="shared" si="1550"/>
        <v>45</v>
      </c>
      <c r="O218" s="198">
        <f t="shared" si="1551"/>
        <v>104</v>
      </c>
      <c r="P218" s="198" t="s">
        <v>717</v>
      </c>
      <c r="Q218" s="198">
        <f t="shared" si="1675"/>
        <v>502</v>
      </c>
      <c r="R218" s="198">
        <f t="shared" si="1675"/>
        <v>74</v>
      </c>
      <c r="S218" s="198">
        <f t="shared" si="1675"/>
        <v>1</v>
      </c>
      <c r="T218" s="198">
        <f t="shared" si="1675"/>
        <v>117728</v>
      </c>
      <c r="U218" s="198">
        <f t="shared" si="1675"/>
        <v>6683</v>
      </c>
      <c r="V218" s="198">
        <f t="shared" si="1675"/>
        <v>4308</v>
      </c>
      <c r="W218" s="198">
        <f t="shared" si="1675"/>
        <v>61492</v>
      </c>
      <c r="X218" s="198">
        <f t="shared" si="1675"/>
        <v>34267</v>
      </c>
      <c r="Y218" s="198">
        <f t="shared" si="1675"/>
        <v>1241</v>
      </c>
      <c r="Z218" s="198">
        <f t="shared" si="1675"/>
        <v>3063245</v>
      </c>
      <c r="AA218" s="198">
        <f t="shared" si="1553"/>
        <v>458</v>
      </c>
      <c r="AB218" s="198">
        <f t="shared" si="1554"/>
        <v>847</v>
      </c>
      <c r="AC218" s="198">
        <f t="shared" si="1555"/>
        <v>2485465</v>
      </c>
      <c r="AD218" s="198">
        <f t="shared" si="1556"/>
        <v>577</v>
      </c>
      <c r="AE218" s="198">
        <f t="shared" si="1557"/>
        <v>1094</v>
      </c>
      <c r="AF218" s="198">
        <f t="shared" si="1558"/>
        <v>73418832</v>
      </c>
      <c r="AG218" s="198">
        <f t="shared" si="1559"/>
        <v>1194</v>
      </c>
      <c r="AH218" s="198">
        <f t="shared" si="1560"/>
        <v>2348</v>
      </c>
      <c r="AI218" s="198">
        <f t="shared" si="1561"/>
        <v>170413841</v>
      </c>
      <c r="AJ218" s="198">
        <f t="shared" si="1562"/>
        <v>4973</v>
      </c>
      <c r="AK218" s="198">
        <f t="shared" si="1563"/>
        <v>11688</v>
      </c>
      <c r="AL218" s="198">
        <f t="shared" si="1564"/>
        <v>8007365</v>
      </c>
      <c r="AM218" s="198">
        <f t="shared" si="1565"/>
        <v>6452</v>
      </c>
      <c r="AN218" s="198">
        <f t="shared" si="1566"/>
        <v>14962</v>
      </c>
      <c r="AO218" s="198">
        <f t="shared" si="1676"/>
        <v>7970</v>
      </c>
      <c r="AP218" s="198">
        <f t="shared" si="1676"/>
        <v>169</v>
      </c>
      <c r="AQ218" s="198">
        <f t="shared" si="1676"/>
        <v>1017</v>
      </c>
      <c r="AR218" s="198">
        <f t="shared" si="1676"/>
        <v>1144</v>
      </c>
      <c r="AS218" s="198">
        <f t="shared" si="1676"/>
        <v>618</v>
      </c>
      <c r="AT218" s="198">
        <f t="shared" si="1676"/>
        <v>6166</v>
      </c>
      <c r="AU218" s="198">
        <f t="shared" si="1676"/>
        <v>657</v>
      </c>
      <c r="AV218" s="198">
        <f t="shared" si="1676"/>
        <v>68340</v>
      </c>
      <c r="AW218" s="198">
        <f t="shared" si="1676"/>
        <v>4323</v>
      </c>
      <c r="AX218" s="198">
        <f t="shared" si="1676"/>
        <v>37095</v>
      </c>
      <c r="AY218" s="198">
        <f t="shared" si="1677"/>
        <v>109758</v>
      </c>
      <c r="AZ218" s="198">
        <f t="shared" si="1677"/>
        <v>13017</v>
      </c>
      <c r="BA218" s="198">
        <f t="shared" si="1677"/>
        <v>9800</v>
      </c>
      <c r="BB218" s="198">
        <f t="shared" si="1677"/>
        <v>8282</v>
      </c>
      <c r="BC218" s="198">
        <f t="shared" si="1677"/>
        <v>6363</v>
      </c>
      <c r="BD218" s="198">
        <f t="shared" si="1677"/>
        <v>81059</v>
      </c>
      <c r="BE218" s="198">
        <f t="shared" si="1677"/>
        <v>65360</v>
      </c>
      <c r="BF218" s="198">
        <f t="shared" si="1677"/>
        <v>55515</v>
      </c>
      <c r="BG218" s="198">
        <f t="shared" si="1677"/>
        <v>36699</v>
      </c>
      <c r="BH218" s="198">
        <f t="shared" si="1677"/>
        <v>1979</v>
      </c>
      <c r="BI218" s="198">
        <f t="shared" si="1677"/>
        <v>1362</v>
      </c>
      <c r="BJ218" s="198">
        <f t="shared" si="1677"/>
        <v>231</v>
      </c>
      <c r="BK218" s="198">
        <f t="shared" si="1677"/>
        <v>151741</v>
      </c>
      <c r="BL218" s="198">
        <f t="shared" si="1569"/>
        <v>657</v>
      </c>
      <c r="BM218" s="198">
        <f t="shared" si="1570"/>
        <v>1185</v>
      </c>
      <c r="BN218" s="198">
        <f t="shared" si="1571"/>
        <v>160</v>
      </c>
      <c r="BO218" s="198">
        <f t="shared" si="1571"/>
        <v>85259</v>
      </c>
      <c r="BP218" s="198">
        <f t="shared" si="1572"/>
        <v>533</v>
      </c>
      <c r="BQ218" s="198">
        <f t="shared" si="1573"/>
        <v>1064</v>
      </c>
      <c r="BR218" s="198">
        <f t="shared" si="1574"/>
        <v>6292</v>
      </c>
      <c r="BS218" s="198">
        <f t="shared" si="1574"/>
        <v>2826245</v>
      </c>
      <c r="BT218" s="198">
        <f t="shared" si="1575"/>
        <v>449</v>
      </c>
      <c r="BU218" s="198">
        <f t="shared" si="1576"/>
        <v>825</v>
      </c>
      <c r="BV218" s="198">
        <f t="shared" si="1577"/>
        <v>6095</v>
      </c>
      <c r="BW218" s="198">
        <f t="shared" si="1577"/>
        <v>7242946</v>
      </c>
      <c r="BX218" s="198">
        <f t="shared" si="1578"/>
        <v>1188</v>
      </c>
      <c r="BY218" s="198">
        <f t="shared" si="1579"/>
        <v>2267</v>
      </c>
      <c r="BZ218" s="198">
        <f t="shared" si="1580"/>
        <v>1680</v>
      </c>
      <c r="CA218" s="198">
        <f t="shared" si="1580"/>
        <v>1879908</v>
      </c>
      <c r="CB218" s="198">
        <f t="shared" si="1581"/>
        <v>1119</v>
      </c>
      <c r="CC218" s="198">
        <f t="shared" si="1582"/>
        <v>2351</v>
      </c>
      <c r="CD218" s="198">
        <f t="shared" si="1583"/>
        <v>53717</v>
      </c>
      <c r="CE218" s="198">
        <f t="shared" si="1583"/>
        <v>64295978</v>
      </c>
      <c r="CF218" s="198">
        <f t="shared" si="1584"/>
        <v>1197</v>
      </c>
      <c r="CG218" s="198">
        <f t="shared" si="1585"/>
        <v>2356</v>
      </c>
      <c r="CH218" s="198">
        <f t="shared" si="1586"/>
        <v>3857</v>
      </c>
      <c r="CI218" s="198">
        <f t="shared" si="1586"/>
        <v>21954848</v>
      </c>
      <c r="CJ218" s="198">
        <f t="shared" si="1587"/>
        <v>5692</v>
      </c>
      <c r="CK218" s="198">
        <f t="shared" si="1588"/>
        <v>11922</v>
      </c>
      <c r="CL218" s="198">
        <f t="shared" si="1589"/>
        <v>1395</v>
      </c>
      <c r="CM218" s="198">
        <f t="shared" si="1589"/>
        <v>8573572</v>
      </c>
      <c r="CN218" s="198">
        <f t="shared" si="1590"/>
        <v>6146</v>
      </c>
      <c r="CO218" s="198">
        <f t="shared" si="1591"/>
        <v>13006</v>
      </c>
      <c r="CP218" s="198">
        <f t="shared" si="1592"/>
        <v>1481</v>
      </c>
      <c r="CQ218" s="198">
        <f t="shared" si="1592"/>
        <v>17184990</v>
      </c>
      <c r="CR218" s="198">
        <f t="shared" si="1593"/>
        <v>11604</v>
      </c>
      <c r="CS218" s="198">
        <f t="shared" si="1594"/>
        <v>23203</v>
      </c>
      <c r="CT218" s="198">
        <f t="shared" si="1595"/>
        <v>232</v>
      </c>
      <c r="CU218" s="198">
        <f t="shared" si="1595"/>
        <v>2388658</v>
      </c>
      <c r="CV218" s="198">
        <f t="shared" si="1596"/>
        <v>10296</v>
      </c>
      <c r="CW218" s="198">
        <f t="shared" si="1597"/>
        <v>21338</v>
      </c>
      <c r="CX218" s="198">
        <f t="shared" si="1598"/>
        <v>613</v>
      </c>
      <c r="CY218" s="198">
        <f t="shared" si="1598"/>
        <v>184284</v>
      </c>
      <c r="CZ218" s="198">
        <f t="shared" si="1599"/>
        <v>301</v>
      </c>
      <c r="DA218" s="198">
        <f t="shared" si="1600"/>
        <v>501</v>
      </c>
      <c r="DB218" s="198">
        <f t="shared" si="1601"/>
        <v>4798</v>
      </c>
      <c r="DC218" s="198">
        <f t="shared" si="1601"/>
        <v>219770</v>
      </c>
      <c r="DD218" s="198">
        <f t="shared" si="1602"/>
        <v>46</v>
      </c>
      <c r="DE218" s="198">
        <f t="shared" si="1603"/>
        <v>77</v>
      </c>
      <c r="DF218" s="198">
        <f t="shared" si="1604"/>
        <v>227</v>
      </c>
      <c r="DG218" s="198">
        <f t="shared" si="1604"/>
        <v>392910</v>
      </c>
      <c r="DH218" s="198">
        <f t="shared" si="1605"/>
        <v>1731</v>
      </c>
      <c r="DI218" s="198">
        <f t="shared" si="1606"/>
        <v>3122</v>
      </c>
      <c r="DJ218" s="198">
        <f t="shared" ref="DJ218:DK221" si="1706">SUMIFS(DJ$255:DJ$1524,$B$255:$B$1524,$B218,$C$255:$C$1524,$C218,$D$255:$D$1524,$D218)</f>
        <v>211</v>
      </c>
      <c r="DK218" s="198">
        <f t="shared" si="1706"/>
        <v>4</v>
      </c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202"/>
      <c r="EC218" s="198">
        <f t="shared" si="1619"/>
        <v>10</v>
      </c>
      <c r="ED218" s="199">
        <f t="shared" ref="ED218" si="1707">LEFT($B218,4)+IF(EC218&lt;4,1,0)</f>
        <v>2019</v>
      </c>
      <c r="EE218" s="200">
        <f t="shared" ref="EE218" si="1708">DATE(LEFT($B218,4)+IF(EC218&lt;4,1,0),EC218,1)</f>
        <v>43739</v>
      </c>
      <c r="EF218" s="196">
        <f t="shared" si="1627"/>
        <v>31</v>
      </c>
      <c r="EG218" s="195"/>
      <c r="EH218" s="198">
        <f t="shared" si="1681"/>
        <v>204041</v>
      </c>
      <c r="EI218" s="198">
        <f t="shared" si="1681"/>
        <v>1619483</v>
      </c>
      <c r="EJ218" s="198">
        <f t="shared" si="1681"/>
        <v>5150971</v>
      </c>
      <c r="EK218" s="198">
        <f t="shared" si="1681"/>
        <v>12013724</v>
      </c>
      <c r="EL218" s="198">
        <f t="shared" si="1681"/>
        <v>5659214</v>
      </c>
      <c r="EM218" s="198">
        <f t="shared" si="1681"/>
        <v>4711150</v>
      </c>
      <c r="EN218" s="198">
        <f t="shared" si="1681"/>
        <v>144355036</v>
      </c>
      <c r="EO218" s="198">
        <f t="shared" si="1681"/>
        <v>400514246</v>
      </c>
      <c r="EP218" s="198">
        <f t="shared" si="1681"/>
        <v>18568416</v>
      </c>
      <c r="EQ218" s="198">
        <f t="shared" si="1681"/>
        <v>273631</v>
      </c>
      <c r="ER218" s="198">
        <f t="shared" si="1682"/>
        <v>170175</v>
      </c>
      <c r="ES218" s="198">
        <f t="shared" si="1682"/>
        <v>5189652</v>
      </c>
      <c r="ET218" s="198">
        <f t="shared" si="1682"/>
        <v>13816466</v>
      </c>
      <c r="EU218" s="198">
        <f t="shared" si="1682"/>
        <v>3950362</v>
      </c>
      <c r="EV218" s="198">
        <f t="shared" si="1682"/>
        <v>126575898</v>
      </c>
      <c r="EW218" s="198">
        <f t="shared" si="1682"/>
        <v>45982362</v>
      </c>
      <c r="EX218" s="198">
        <f t="shared" si="1682"/>
        <v>18143666</v>
      </c>
      <c r="EY218" s="198">
        <f t="shared" si="1682"/>
        <v>34363606</v>
      </c>
      <c r="EZ218" s="198">
        <f t="shared" si="1682"/>
        <v>4950500</v>
      </c>
      <c r="FA218" s="198">
        <f t="shared" si="1682"/>
        <v>708761</v>
      </c>
      <c r="FB218" s="198">
        <f t="shared" si="1683"/>
        <v>306969</v>
      </c>
      <c r="FC218" s="198">
        <f t="shared" si="1683"/>
        <v>370350</v>
      </c>
      <c r="FD218" s="198">
        <f t="shared" si="1683"/>
        <v>0</v>
      </c>
      <c r="FE218" s="198">
        <f t="shared" si="1683"/>
        <v>0</v>
      </c>
      <c r="FF218" s="198">
        <f t="shared" si="1683"/>
        <v>0</v>
      </c>
      <c r="FG218" s="198">
        <f t="shared" si="1683"/>
        <v>0</v>
      </c>
      <c r="FH218" s="191"/>
      <c r="FI218" s="344"/>
      <c r="FJ218" s="344"/>
      <c r="FK218" s="344"/>
      <c r="FL218" s="344"/>
      <c r="FM218" s="344"/>
    </row>
    <row r="219" spans="1:169" s="257" customFormat="1" x14ac:dyDescent="0.2">
      <c r="A219" s="263" t="str">
        <f t="shared" ref="A219" si="1709">B219&amp;C219&amp;D219</f>
        <v>2019-20NOVEMBERY59</v>
      </c>
      <c r="B219" s="257" t="str">
        <f t="shared" si="1646"/>
        <v>2019-20</v>
      </c>
      <c r="C219" s="257" t="s">
        <v>722</v>
      </c>
      <c r="D219" s="264" t="str">
        <f t="shared" si="1628"/>
        <v>Y59</v>
      </c>
      <c r="E219" s="264" t="str">
        <f t="shared" si="1628"/>
        <v>South East</v>
      </c>
      <c r="F219" s="264" t="str">
        <f t="shared" ref="F219" si="1710">D219</f>
        <v>Y59</v>
      </c>
      <c r="H219" s="198">
        <f t="shared" si="1546"/>
        <v>165209</v>
      </c>
      <c r="I219" s="198">
        <f t="shared" si="1546"/>
        <v>113797</v>
      </c>
      <c r="J219" s="198">
        <f t="shared" si="1546"/>
        <v>530169</v>
      </c>
      <c r="K219" s="198">
        <f t="shared" si="1547"/>
        <v>5</v>
      </c>
      <c r="L219" s="198">
        <f t="shared" si="1548"/>
        <v>2</v>
      </c>
      <c r="M219" s="198">
        <f t="shared" si="1549"/>
        <v>3</v>
      </c>
      <c r="N219" s="198">
        <f t="shared" si="1550"/>
        <v>16</v>
      </c>
      <c r="O219" s="198">
        <f t="shared" si="1551"/>
        <v>77</v>
      </c>
      <c r="P219" s="198" t="s">
        <v>717</v>
      </c>
      <c r="Q219" s="198">
        <f t="shared" si="1675"/>
        <v>576</v>
      </c>
      <c r="R219" s="198">
        <f t="shared" si="1675"/>
        <v>93</v>
      </c>
      <c r="S219" s="198">
        <f t="shared" si="1675"/>
        <v>124</v>
      </c>
      <c r="T219" s="198">
        <f t="shared" si="1675"/>
        <v>118356</v>
      </c>
      <c r="U219" s="198">
        <f t="shared" si="1675"/>
        <v>7006</v>
      </c>
      <c r="V219" s="198">
        <f t="shared" si="1675"/>
        <v>4495</v>
      </c>
      <c r="W219" s="198">
        <f t="shared" si="1675"/>
        <v>62228</v>
      </c>
      <c r="X219" s="198">
        <f t="shared" si="1675"/>
        <v>33973</v>
      </c>
      <c r="Y219" s="198">
        <f t="shared" si="1675"/>
        <v>1315</v>
      </c>
      <c r="Z219" s="198">
        <f t="shared" si="1675"/>
        <v>3189443</v>
      </c>
      <c r="AA219" s="198">
        <f t="shared" si="1553"/>
        <v>455</v>
      </c>
      <c r="AB219" s="198">
        <f t="shared" si="1554"/>
        <v>856</v>
      </c>
      <c r="AC219" s="198">
        <f t="shared" si="1555"/>
        <v>2541387</v>
      </c>
      <c r="AD219" s="198">
        <f t="shared" si="1556"/>
        <v>565</v>
      </c>
      <c r="AE219" s="198">
        <f t="shared" si="1557"/>
        <v>1086</v>
      </c>
      <c r="AF219" s="198">
        <f t="shared" si="1558"/>
        <v>75201184</v>
      </c>
      <c r="AG219" s="198">
        <f t="shared" si="1559"/>
        <v>1208</v>
      </c>
      <c r="AH219" s="198">
        <f t="shared" si="1560"/>
        <v>2375</v>
      </c>
      <c r="AI219" s="198">
        <f t="shared" si="1561"/>
        <v>172392721</v>
      </c>
      <c r="AJ219" s="198">
        <f t="shared" si="1562"/>
        <v>5074</v>
      </c>
      <c r="AK219" s="198">
        <f t="shared" si="1563"/>
        <v>11661</v>
      </c>
      <c r="AL219" s="198">
        <f t="shared" si="1564"/>
        <v>7552770</v>
      </c>
      <c r="AM219" s="198">
        <f t="shared" si="1565"/>
        <v>5744</v>
      </c>
      <c r="AN219" s="198">
        <f t="shared" si="1566"/>
        <v>13165</v>
      </c>
      <c r="AO219" s="198">
        <f t="shared" si="1676"/>
        <v>8087</v>
      </c>
      <c r="AP219" s="198">
        <f t="shared" si="1676"/>
        <v>170</v>
      </c>
      <c r="AQ219" s="198">
        <f t="shared" si="1676"/>
        <v>1035</v>
      </c>
      <c r="AR219" s="198">
        <f t="shared" si="1676"/>
        <v>1491</v>
      </c>
      <c r="AS219" s="198">
        <f t="shared" si="1676"/>
        <v>606</v>
      </c>
      <c r="AT219" s="198">
        <f t="shared" si="1676"/>
        <v>6276</v>
      </c>
      <c r="AU219" s="198">
        <f t="shared" si="1676"/>
        <v>1217</v>
      </c>
      <c r="AV219" s="198">
        <f t="shared" si="1676"/>
        <v>68618</v>
      </c>
      <c r="AW219" s="198">
        <f t="shared" si="1676"/>
        <v>4252</v>
      </c>
      <c r="AX219" s="198">
        <f t="shared" si="1676"/>
        <v>37399</v>
      </c>
      <c r="AY219" s="198">
        <f t="shared" si="1677"/>
        <v>110269</v>
      </c>
      <c r="AZ219" s="198">
        <f t="shared" si="1677"/>
        <v>13589</v>
      </c>
      <c r="BA219" s="198">
        <f t="shared" si="1677"/>
        <v>10251</v>
      </c>
      <c r="BB219" s="198">
        <f t="shared" si="1677"/>
        <v>8622</v>
      </c>
      <c r="BC219" s="198">
        <f t="shared" si="1677"/>
        <v>6574</v>
      </c>
      <c r="BD219" s="198">
        <f t="shared" si="1677"/>
        <v>82989</v>
      </c>
      <c r="BE219" s="198">
        <f t="shared" si="1677"/>
        <v>66408</v>
      </c>
      <c r="BF219" s="198">
        <f t="shared" si="1677"/>
        <v>55938</v>
      </c>
      <c r="BG219" s="198">
        <f t="shared" si="1677"/>
        <v>36612</v>
      </c>
      <c r="BH219" s="198">
        <f t="shared" si="1677"/>
        <v>2113</v>
      </c>
      <c r="BI219" s="198">
        <f t="shared" si="1677"/>
        <v>1462</v>
      </c>
      <c r="BJ219" s="198">
        <f t="shared" si="1677"/>
        <v>218</v>
      </c>
      <c r="BK219" s="198">
        <f t="shared" si="1677"/>
        <v>141238</v>
      </c>
      <c r="BL219" s="198">
        <f t="shared" si="1569"/>
        <v>648</v>
      </c>
      <c r="BM219" s="198">
        <f t="shared" si="1570"/>
        <v>1122</v>
      </c>
      <c r="BN219" s="198">
        <f t="shared" si="1571"/>
        <v>144</v>
      </c>
      <c r="BO219" s="198">
        <f t="shared" si="1571"/>
        <v>78860</v>
      </c>
      <c r="BP219" s="198">
        <f t="shared" si="1572"/>
        <v>548</v>
      </c>
      <c r="BQ219" s="198">
        <f t="shared" si="1573"/>
        <v>1176</v>
      </c>
      <c r="BR219" s="198">
        <f t="shared" si="1574"/>
        <v>6644</v>
      </c>
      <c r="BS219" s="198">
        <f t="shared" si="1574"/>
        <v>2969345</v>
      </c>
      <c r="BT219" s="198">
        <f t="shared" si="1575"/>
        <v>447</v>
      </c>
      <c r="BU219" s="198">
        <f t="shared" si="1576"/>
        <v>839</v>
      </c>
      <c r="BV219" s="198">
        <f t="shared" si="1577"/>
        <v>6049</v>
      </c>
      <c r="BW219" s="198">
        <f t="shared" si="1577"/>
        <v>7067862</v>
      </c>
      <c r="BX219" s="198">
        <f t="shared" si="1578"/>
        <v>1168</v>
      </c>
      <c r="BY219" s="198">
        <f t="shared" si="1579"/>
        <v>2240</v>
      </c>
      <c r="BZ219" s="198">
        <f t="shared" si="1580"/>
        <v>1614</v>
      </c>
      <c r="CA219" s="198">
        <f t="shared" si="1580"/>
        <v>1908576</v>
      </c>
      <c r="CB219" s="198">
        <f t="shared" si="1581"/>
        <v>1183</v>
      </c>
      <c r="CC219" s="198">
        <f t="shared" si="1582"/>
        <v>2442</v>
      </c>
      <c r="CD219" s="198">
        <f t="shared" si="1583"/>
        <v>54565</v>
      </c>
      <c r="CE219" s="198">
        <f t="shared" si="1583"/>
        <v>66224746</v>
      </c>
      <c r="CF219" s="198">
        <f t="shared" si="1584"/>
        <v>1214</v>
      </c>
      <c r="CG219" s="198">
        <f t="shared" si="1585"/>
        <v>2386</v>
      </c>
      <c r="CH219" s="198">
        <f t="shared" si="1586"/>
        <v>3715</v>
      </c>
      <c r="CI219" s="198">
        <f t="shared" si="1586"/>
        <v>21112103</v>
      </c>
      <c r="CJ219" s="198">
        <f t="shared" si="1587"/>
        <v>5683</v>
      </c>
      <c r="CK219" s="198">
        <f t="shared" si="1588"/>
        <v>11659</v>
      </c>
      <c r="CL219" s="198">
        <f t="shared" si="1589"/>
        <v>1332</v>
      </c>
      <c r="CM219" s="198">
        <f t="shared" si="1589"/>
        <v>7812874</v>
      </c>
      <c r="CN219" s="198">
        <f t="shared" si="1590"/>
        <v>5866</v>
      </c>
      <c r="CO219" s="198">
        <f t="shared" si="1591"/>
        <v>12599</v>
      </c>
      <c r="CP219" s="198">
        <f t="shared" si="1592"/>
        <v>1386</v>
      </c>
      <c r="CQ219" s="198">
        <f t="shared" si="1592"/>
        <v>15776131</v>
      </c>
      <c r="CR219" s="198">
        <f t="shared" si="1593"/>
        <v>11382</v>
      </c>
      <c r="CS219" s="198">
        <f t="shared" si="1594"/>
        <v>22927</v>
      </c>
      <c r="CT219" s="198">
        <f t="shared" si="1595"/>
        <v>243</v>
      </c>
      <c r="CU219" s="198">
        <f t="shared" si="1595"/>
        <v>2151622</v>
      </c>
      <c r="CV219" s="198">
        <f t="shared" si="1596"/>
        <v>8854</v>
      </c>
      <c r="CW219" s="198">
        <f t="shared" si="1597"/>
        <v>18247</v>
      </c>
      <c r="CX219" s="198">
        <f t="shared" si="1598"/>
        <v>654</v>
      </c>
      <c r="CY219" s="198">
        <f t="shared" si="1598"/>
        <v>194140</v>
      </c>
      <c r="CZ219" s="198">
        <f t="shared" si="1599"/>
        <v>297</v>
      </c>
      <c r="DA219" s="198">
        <f t="shared" si="1600"/>
        <v>528</v>
      </c>
      <c r="DB219" s="198">
        <f t="shared" si="1601"/>
        <v>5008</v>
      </c>
      <c r="DC219" s="198">
        <f t="shared" si="1601"/>
        <v>207462</v>
      </c>
      <c r="DD219" s="198">
        <f t="shared" si="1602"/>
        <v>41</v>
      </c>
      <c r="DE219" s="198">
        <f t="shared" si="1603"/>
        <v>66</v>
      </c>
      <c r="DF219" s="198">
        <f t="shared" si="1604"/>
        <v>212</v>
      </c>
      <c r="DG219" s="198">
        <f t="shared" si="1604"/>
        <v>367479</v>
      </c>
      <c r="DH219" s="198">
        <f t="shared" si="1605"/>
        <v>1733</v>
      </c>
      <c r="DI219" s="198">
        <f t="shared" si="1606"/>
        <v>3330</v>
      </c>
      <c r="DJ219" s="198">
        <f t="shared" si="1706"/>
        <v>198</v>
      </c>
      <c r="DK219" s="198">
        <f t="shared" si="1706"/>
        <v>9</v>
      </c>
      <c r="DL219" s="198"/>
      <c r="DM219" s="198"/>
      <c r="DN219" s="198"/>
      <c r="DO219" s="198"/>
      <c r="DP219" s="198"/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202"/>
      <c r="EC219" s="198">
        <f t="shared" ref="EC219" si="1711">MONTH(1&amp;C219)</f>
        <v>11</v>
      </c>
      <c r="ED219" s="199">
        <f t="shared" ref="ED219" si="1712">LEFT($B219,4)+IF(EC219&lt;4,1,0)</f>
        <v>2019</v>
      </c>
      <c r="EE219" s="200">
        <f t="shared" ref="EE219" si="1713">DATE(LEFT($B219,4)+IF(EC219&lt;4,1,0),EC219,1)</f>
        <v>43770</v>
      </c>
      <c r="EF219" s="196">
        <f t="shared" ref="EF219" si="1714">DAY(DATE(LEFT($B219,4)+IF(EC219&lt;4,1,0),$EC219+1,1)-1)</f>
        <v>30</v>
      </c>
      <c r="EG219" s="195"/>
      <c r="EH219" s="198">
        <f t="shared" si="1681"/>
        <v>199895</v>
      </c>
      <c r="EI219" s="198">
        <f t="shared" si="1681"/>
        <v>289926</v>
      </c>
      <c r="EJ219" s="198">
        <f t="shared" si="1681"/>
        <v>1849041</v>
      </c>
      <c r="EK219" s="198">
        <f t="shared" si="1681"/>
        <v>8787868</v>
      </c>
      <c r="EL219" s="198">
        <f t="shared" si="1681"/>
        <v>5994633</v>
      </c>
      <c r="EM219" s="198">
        <f t="shared" si="1681"/>
        <v>4881456</v>
      </c>
      <c r="EN219" s="198">
        <f t="shared" si="1681"/>
        <v>147804483</v>
      </c>
      <c r="EO219" s="198">
        <f t="shared" si="1681"/>
        <v>396172715</v>
      </c>
      <c r="EP219" s="198">
        <f t="shared" si="1681"/>
        <v>17311890</v>
      </c>
      <c r="EQ219" s="198">
        <f t="shared" si="1681"/>
        <v>244493</v>
      </c>
      <c r="ER219" s="198">
        <f t="shared" si="1682"/>
        <v>169284</v>
      </c>
      <c r="ES219" s="198">
        <f t="shared" si="1682"/>
        <v>5573889</v>
      </c>
      <c r="ET219" s="198">
        <f t="shared" si="1682"/>
        <v>13551636</v>
      </c>
      <c r="EU219" s="198">
        <f t="shared" si="1682"/>
        <v>3941681</v>
      </c>
      <c r="EV219" s="198">
        <f t="shared" si="1682"/>
        <v>130208012</v>
      </c>
      <c r="EW219" s="198">
        <f t="shared" si="1682"/>
        <v>43313967</v>
      </c>
      <c r="EX219" s="198">
        <f t="shared" si="1682"/>
        <v>16782500</v>
      </c>
      <c r="EY219" s="198">
        <f t="shared" si="1682"/>
        <v>31777298</v>
      </c>
      <c r="EZ219" s="198">
        <f t="shared" si="1682"/>
        <v>4433909</v>
      </c>
      <c r="FA219" s="198">
        <f t="shared" si="1682"/>
        <v>705884</v>
      </c>
      <c r="FB219" s="198">
        <f t="shared" si="1683"/>
        <v>345080</v>
      </c>
      <c r="FC219" s="198">
        <f t="shared" si="1683"/>
        <v>330942</v>
      </c>
      <c r="FD219" s="198">
        <f t="shared" si="1683"/>
        <v>0</v>
      </c>
      <c r="FE219" s="198">
        <f t="shared" si="1683"/>
        <v>0</v>
      </c>
      <c r="FF219" s="198">
        <f t="shared" si="1683"/>
        <v>0</v>
      </c>
      <c r="FG219" s="198">
        <f t="shared" si="1683"/>
        <v>0</v>
      </c>
      <c r="FH219" s="191"/>
      <c r="FI219" s="344"/>
      <c r="FJ219" s="344"/>
      <c r="FK219" s="344"/>
      <c r="FL219" s="344"/>
      <c r="FM219" s="344"/>
    </row>
    <row r="220" spans="1:169" s="257" customFormat="1" x14ac:dyDescent="0.2">
      <c r="A220" s="263" t="str">
        <f t="shared" ref="A220" si="1715">B220&amp;C220&amp;D220</f>
        <v>2019-20DECEMBERY59</v>
      </c>
      <c r="B220" s="257" t="str">
        <f t="shared" si="1646"/>
        <v>2019-20</v>
      </c>
      <c r="C220" s="257" t="s">
        <v>730</v>
      </c>
      <c r="D220" s="264" t="str">
        <f t="shared" si="1628"/>
        <v>Y59</v>
      </c>
      <c r="E220" s="264" t="str">
        <f t="shared" si="1628"/>
        <v>South East</v>
      </c>
      <c r="F220" s="264" t="str">
        <f t="shared" ref="F220" si="1716">D220</f>
        <v>Y59</v>
      </c>
      <c r="H220" s="198">
        <f t="shared" si="1546"/>
        <v>177706</v>
      </c>
      <c r="I220" s="198">
        <f t="shared" si="1546"/>
        <v>121579</v>
      </c>
      <c r="J220" s="198">
        <f t="shared" si="1546"/>
        <v>550911</v>
      </c>
      <c r="K220" s="198">
        <f t="shared" ref="K220" si="1717">IFERROR(ROUND(J220/I220,$H$1),"-")</f>
        <v>5</v>
      </c>
      <c r="L220" s="198">
        <f t="shared" ref="L220" si="1718">IFERROR(ROUND(EH220/I220,$H$1),"-")</f>
        <v>2</v>
      </c>
      <c r="M220" s="198">
        <f t="shared" ref="M220" si="1719">IFERROR(ROUND(EI220/I220,$H$1),"-")</f>
        <v>3</v>
      </c>
      <c r="N220" s="198">
        <f t="shared" ref="N220" si="1720">IFERROR(ROUND(EJ220/I220,$H$1),"-")</f>
        <v>15</v>
      </c>
      <c r="O220" s="198">
        <f t="shared" ref="O220" si="1721">IFERROR(ROUND(EK220/I220,$H$1),"-")</f>
        <v>76</v>
      </c>
      <c r="P220" s="198" t="s">
        <v>717</v>
      </c>
      <c r="Q220" s="198">
        <f t="shared" si="1675"/>
        <v>822</v>
      </c>
      <c r="R220" s="198">
        <f t="shared" si="1675"/>
        <v>75</v>
      </c>
      <c r="S220" s="198">
        <f t="shared" si="1675"/>
        <v>159</v>
      </c>
      <c r="T220" s="198">
        <f t="shared" si="1675"/>
        <v>126725</v>
      </c>
      <c r="U220" s="198">
        <f t="shared" si="1675"/>
        <v>8464</v>
      </c>
      <c r="V220" s="198">
        <f t="shared" si="1675"/>
        <v>5570</v>
      </c>
      <c r="W220" s="198">
        <f t="shared" si="1675"/>
        <v>67076</v>
      </c>
      <c r="X220" s="198">
        <f t="shared" si="1675"/>
        <v>35127</v>
      </c>
      <c r="Y220" s="198">
        <f t="shared" si="1675"/>
        <v>1326</v>
      </c>
      <c r="Z220" s="198">
        <f t="shared" si="1675"/>
        <v>3962937</v>
      </c>
      <c r="AA220" s="198">
        <f t="shared" ref="AA220" si="1722">IFERROR(ROUND(Z220/U220,$H$1),"-")</f>
        <v>468</v>
      </c>
      <c r="AB220" s="198">
        <f t="shared" ref="AB220" si="1723">IFERROR(ROUND(EL220/U220,$H$1),"-")</f>
        <v>864</v>
      </c>
      <c r="AC220" s="198">
        <f t="shared" si="1555"/>
        <v>3272448</v>
      </c>
      <c r="AD220" s="198">
        <f t="shared" ref="AD220" si="1724">IFERROR(ROUND(AC220/V220,$H$1),"-")</f>
        <v>588</v>
      </c>
      <c r="AE220" s="198">
        <f t="shared" ref="AE220" si="1725">IFERROR(ROUND(EM220/V220,$H$1),"-")</f>
        <v>1099</v>
      </c>
      <c r="AF220" s="198">
        <f t="shared" si="1558"/>
        <v>84668035</v>
      </c>
      <c r="AG220" s="198">
        <f t="shared" ref="AG220" si="1726">IFERROR(ROUND(AF220/W220,$H$1),"-")</f>
        <v>1262</v>
      </c>
      <c r="AH220" s="198">
        <f t="shared" ref="AH220" si="1727">IFERROR(ROUND(EN220/W220,$H$1),"-")</f>
        <v>2514</v>
      </c>
      <c r="AI220" s="198">
        <f t="shared" si="1561"/>
        <v>188539099</v>
      </c>
      <c r="AJ220" s="198">
        <f t="shared" ref="AJ220" si="1728">IFERROR(ROUND(AI220/X220,$H$1),"-")</f>
        <v>5367</v>
      </c>
      <c r="AK220" s="198">
        <f t="shared" ref="AK220" si="1729">IFERROR(ROUND(EO220/X220,$H$1),"-")</f>
        <v>12257</v>
      </c>
      <c r="AL220" s="198">
        <f t="shared" si="1564"/>
        <v>7856806</v>
      </c>
      <c r="AM220" s="198">
        <f t="shared" ref="AM220" si="1730">IFERROR(ROUND(AL220/Y220,$H$1),"-")</f>
        <v>5925</v>
      </c>
      <c r="AN220" s="198">
        <f t="shared" ref="AN220" si="1731">IFERROR(ROUND(EP220/Y220,$H$1),"-")</f>
        <v>14227</v>
      </c>
      <c r="AO220" s="198">
        <f t="shared" si="1676"/>
        <v>9215</v>
      </c>
      <c r="AP220" s="198">
        <f t="shared" si="1676"/>
        <v>211</v>
      </c>
      <c r="AQ220" s="198">
        <f t="shared" si="1676"/>
        <v>1116</v>
      </c>
      <c r="AR220" s="198">
        <f t="shared" si="1676"/>
        <v>1510</v>
      </c>
      <c r="AS220" s="198">
        <f t="shared" si="1676"/>
        <v>739</v>
      </c>
      <c r="AT220" s="198">
        <f t="shared" si="1676"/>
        <v>7149</v>
      </c>
      <c r="AU220" s="198">
        <f t="shared" si="1676"/>
        <v>1304</v>
      </c>
      <c r="AV220" s="198">
        <f t="shared" si="1676"/>
        <v>71838</v>
      </c>
      <c r="AW220" s="198">
        <f t="shared" si="1676"/>
        <v>4549</v>
      </c>
      <c r="AX220" s="198">
        <f t="shared" si="1676"/>
        <v>41123</v>
      </c>
      <c r="AY220" s="198">
        <f t="shared" si="1677"/>
        <v>117510</v>
      </c>
      <c r="AZ220" s="198">
        <f t="shared" si="1677"/>
        <v>16630</v>
      </c>
      <c r="BA220" s="198">
        <f t="shared" si="1677"/>
        <v>12486</v>
      </c>
      <c r="BB220" s="198">
        <f t="shared" si="1677"/>
        <v>10905</v>
      </c>
      <c r="BC220" s="198">
        <f t="shared" si="1677"/>
        <v>8260</v>
      </c>
      <c r="BD220" s="198">
        <f t="shared" si="1677"/>
        <v>90209</v>
      </c>
      <c r="BE220" s="198">
        <f t="shared" si="1677"/>
        <v>71408</v>
      </c>
      <c r="BF220" s="198">
        <f t="shared" si="1677"/>
        <v>58251</v>
      </c>
      <c r="BG220" s="198">
        <f t="shared" si="1677"/>
        <v>37930</v>
      </c>
      <c r="BH220" s="198">
        <f t="shared" si="1677"/>
        <v>2109</v>
      </c>
      <c r="BI220" s="198">
        <f t="shared" si="1677"/>
        <v>1466</v>
      </c>
      <c r="BJ220" s="198">
        <f t="shared" si="1677"/>
        <v>231</v>
      </c>
      <c r="BK220" s="198">
        <f t="shared" si="1677"/>
        <v>139709</v>
      </c>
      <c r="BL220" s="198">
        <f t="shared" ref="BL220" si="1732">IFERROR(ROUND(BK220/BJ220,$H$1),"-")</f>
        <v>605</v>
      </c>
      <c r="BM220" s="198">
        <f t="shared" ref="BM220" si="1733">IFERROR(ROUND(EQ220/BJ220,$H$1),"-")</f>
        <v>1043</v>
      </c>
      <c r="BN220" s="198">
        <f t="shared" si="1571"/>
        <v>172</v>
      </c>
      <c r="BO220" s="198">
        <f t="shared" si="1571"/>
        <v>89703</v>
      </c>
      <c r="BP220" s="198">
        <f t="shared" ref="BP220" si="1734">IFERROR(ROUND(BO220/BN220,$H$1),"-")</f>
        <v>522</v>
      </c>
      <c r="BQ220" s="198">
        <f t="shared" ref="BQ220" si="1735">IFERROR(ROUND(ER220/BN220,$H$1),"-")</f>
        <v>1103</v>
      </c>
      <c r="BR220" s="198">
        <f t="shared" si="1574"/>
        <v>8061</v>
      </c>
      <c r="BS220" s="198">
        <f t="shared" si="1574"/>
        <v>3733525</v>
      </c>
      <c r="BT220" s="198">
        <f t="shared" ref="BT220" si="1736">IFERROR(ROUND(BS220/BR220,$H$1),"-")</f>
        <v>463</v>
      </c>
      <c r="BU220" s="198">
        <f t="shared" ref="BU220" si="1737">IFERROR(ROUND(ES220/BR220,$H$1),"-")</f>
        <v>855</v>
      </c>
      <c r="BV220" s="198">
        <f t="shared" si="1577"/>
        <v>6080</v>
      </c>
      <c r="BW220" s="198">
        <f t="shared" si="1577"/>
        <v>7595794</v>
      </c>
      <c r="BX220" s="198">
        <f t="shared" ref="BX220" si="1738">IFERROR(ROUND(BW220/BV220,$H$1),"-")</f>
        <v>1249</v>
      </c>
      <c r="BY220" s="198">
        <f t="shared" ref="BY220" si="1739">IFERROR(ROUND(ET220/BV220,$H$1),"-")</f>
        <v>2357</v>
      </c>
      <c r="BZ220" s="198">
        <f t="shared" si="1580"/>
        <v>1760</v>
      </c>
      <c r="CA220" s="198">
        <f t="shared" si="1580"/>
        <v>2092048</v>
      </c>
      <c r="CB220" s="198">
        <f t="shared" ref="CB220" si="1740">IFERROR(ROUND(CA220/BZ220,$H$1),"-")</f>
        <v>1189</v>
      </c>
      <c r="CC220" s="198">
        <f t="shared" ref="CC220" si="1741">IFERROR(ROUND(EU220/BZ220,$H$1),"-")</f>
        <v>2429</v>
      </c>
      <c r="CD220" s="198">
        <f t="shared" si="1583"/>
        <v>59236</v>
      </c>
      <c r="CE220" s="198">
        <f t="shared" si="1583"/>
        <v>74980193</v>
      </c>
      <c r="CF220" s="198">
        <f t="shared" ref="CF220" si="1742">IFERROR(ROUND(CE220/CD220,$H$1),"-")</f>
        <v>1266</v>
      </c>
      <c r="CG220" s="198">
        <f t="shared" ref="CG220" si="1743">IFERROR(ROUND(EV220/CD220,$H$1),"-")</f>
        <v>2536</v>
      </c>
      <c r="CH220" s="198">
        <f t="shared" si="1586"/>
        <v>3753</v>
      </c>
      <c r="CI220" s="198">
        <f t="shared" si="1586"/>
        <v>21643036</v>
      </c>
      <c r="CJ220" s="198">
        <f t="shared" ref="CJ220" si="1744">IFERROR(ROUND(CI220/CH220,$H$1),"-")</f>
        <v>5767</v>
      </c>
      <c r="CK220" s="198">
        <f t="shared" ref="CK220" si="1745">IFERROR(ROUND(EW220/CH220,$H$1),"-")</f>
        <v>11769</v>
      </c>
      <c r="CL220" s="198">
        <f t="shared" si="1589"/>
        <v>1290</v>
      </c>
      <c r="CM220" s="198">
        <f t="shared" si="1589"/>
        <v>7348534</v>
      </c>
      <c r="CN220" s="198">
        <f t="shared" ref="CN220" si="1746">IFERROR(ROUND(CM220/CL220,$H$1),"-")</f>
        <v>5697</v>
      </c>
      <c r="CO220" s="198">
        <f t="shared" ref="CO220" si="1747">IFERROR(ROUND(EX220/CL220,$H$1),"-")</f>
        <v>12422</v>
      </c>
      <c r="CP220" s="198">
        <f t="shared" si="1592"/>
        <v>1246</v>
      </c>
      <c r="CQ220" s="198">
        <f t="shared" si="1592"/>
        <v>13709564</v>
      </c>
      <c r="CR220" s="198">
        <f t="shared" ref="CR220" si="1748">IFERROR(ROUND(CQ220/CP220,$H$1),"-")</f>
        <v>11003</v>
      </c>
      <c r="CS220" s="198">
        <f t="shared" ref="CS220" si="1749">IFERROR(ROUND(EY220/CP220,$H$1),"-")</f>
        <v>22267</v>
      </c>
      <c r="CT220" s="198">
        <f t="shared" si="1595"/>
        <v>215</v>
      </c>
      <c r="CU220" s="198">
        <f t="shared" si="1595"/>
        <v>2058393</v>
      </c>
      <c r="CV220" s="198">
        <f t="shared" ref="CV220" si="1750">IFERROR(ROUND(CU220/CT220,$H$1),"-")</f>
        <v>9574</v>
      </c>
      <c r="CW220" s="198">
        <f t="shared" ref="CW220" si="1751">IFERROR(ROUND(EZ220/CT220,$H$1),"-")</f>
        <v>19211</v>
      </c>
      <c r="CX220" s="198">
        <f t="shared" si="1598"/>
        <v>694</v>
      </c>
      <c r="CY220" s="198">
        <f t="shared" si="1598"/>
        <v>209946</v>
      </c>
      <c r="CZ220" s="198">
        <f t="shared" ref="CZ220" si="1752">IFERROR(ROUND(CY220/CX220,$H$1),"-")</f>
        <v>303</v>
      </c>
      <c r="DA220" s="198">
        <f t="shared" ref="DA220" si="1753">IFERROR(ROUND(FB220/CX220,$H$1),"-")</f>
        <v>524</v>
      </c>
      <c r="DB220" s="198">
        <f t="shared" si="1601"/>
        <v>5710</v>
      </c>
      <c r="DC220" s="198">
        <f t="shared" si="1601"/>
        <v>251515</v>
      </c>
      <c r="DD220" s="198">
        <f t="shared" ref="DD220" si="1754">IFERROR(ROUND(DC220/DB220,$H$1),"-")</f>
        <v>44</v>
      </c>
      <c r="DE220" s="198">
        <f t="shared" ref="DE220" si="1755">IFERROR(ROUND(FC220/DB220,$H$1),"-")</f>
        <v>67</v>
      </c>
      <c r="DF220" s="198">
        <f t="shared" si="1604"/>
        <v>180</v>
      </c>
      <c r="DG220" s="198">
        <f t="shared" si="1604"/>
        <v>347941</v>
      </c>
      <c r="DH220" s="198">
        <f t="shared" ref="DH220" si="1756">IFERROR(ROUND(DG220/DF220,$H$1),"-")</f>
        <v>1933</v>
      </c>
      <c r="DI220" s="198">
        <f t="shared" ref="DI220" si="1757">IFERROR(ROUND(FA220/DF220,$H$1),"-")</f>
        <v>4001</v>
      </c>
      <c r="DJ220" s="198">
        <f t="shared" si="1706"/>
        <v>166</v>
      </c>
      <c r="DK220" s="198">
        <f t="shared" si="1706"/>
        <v>4</v>
      </c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202"/>
      <c r="EC220" s="198">
        <f t="shared" ref="EC220" si="1758">MONTH(1&amp;C220)</f>
        <v>12</v>
      </c>
      <c r="ED220" s="199">
        <f t="shared" ref="ED220" si="1759">LEFT($B220,4)+IF(EC220&lt;4,1,0)</f>
        <v>2019</v>
      </c>
      <c r="EE220" s="200">
        <f t="shared" ref="EE220" si="1760">DATE(LEFT($B220,4)+IF(EC220&lt;4,1,0),EC220,1)</f>
        <v>43800</v>
      </c>
      <c r="EF220" s="196">
        <f t="shared" ref="EF220" si="1761">DAY(DATE(LEFT($B220,4)+IF(EC220&lt;4,1,0),$EC220+1,1)-1)</f>
        <v>31</v>
      </c>
      <c r="EG220" s="195"/>
      <c r="EH220" s="198">
        <f t="shared" si="1681"/>
        <v>213845</v>
      </c>
      <c r="EI220" s="198">
        <f t="shared" si="1681"/>
        <v>313851</v>
      </c>
      <c r="EJ220" s="198">
        <f t="shared" si="1681"/>
        <v>1778773</v>
      </c>
      <c r="EK220" s="198">
        <f t="shared" si="1681"/>
        <v>9246879</v>
      </c>
      <c r="EL220" s="198">
        <f t="shared" si="1681"/>
        <v>7317015</v>
      </c>
      <c r="EM220" s="198">
        <f t="shared" si="1681"/>
        <v>6119470</v>
      </c>
      <c r="EN220" s="198">
        <f t="shared" si="1681"/>
        <v>168649289</v>
      </c>
      <c r="EO220" s="198">
        <f t="shared" si="1681"/>
        <v>430566246</v>
      </c>
      <c r="EP220" s="198">
        <f t="shared" si="1681"/>
        <v>18864447</v>
      </c>
      <c r="EQ220" s="198">
        <f t="shared" si="1681"/>
        <v>240882</v>
      </c>
      <c r="ER220" s="198">
        <f t="shared" si="1682"/>
        <v>189639</v>
      </c>
      <c r="ES220" s="198">
        <f t="shared" si="1682"/>
        <v>6890685</v>
      </c>
      <c r="ET220" s="198">
        <f t="shared" si="1682"/>
        <v>14328976</v>
      </c>
      <c r="EU220" s="198">
        <f t="shared" si="1682"/>
        <v>4274280</v>
      </c>
      <c r="EV220" s="198">
        <f t="shared" si="1682"/>
        <v>150194101</v>
      </c>
      <c r="EW220" s="198">
        <f t="shared" si="1682"/>
        <v>44170696</v>
      </c>
      <c r="EX220" s="198">
        <f t="shared" si="1682"/>
        <v>16024857</v>
      </c>
      <c r="EY220" s="198">
        <f t="shared" si="1682"/>
        <v>27744836</v>
      </c>
      <c r="EZ220" s="198">
        <f t="shared" si="1682"/>
        <v>4130294</v>
      </c>
      <c r="FA220" s="198">
        <f t="shared" si="1682"/>
        <v>720188</v>
      </c>
      <c r="FB220" s="198">
        <f t="shared" si="1683"/>
        <v>363468</v>
      </c>
      <c r="FC220" s="198">
        <f t="shared" si="1683"/>
        <v>381544</v>
      </c>
      <c r="FD220" s="198">
        <f t="shared" si="1683"/>
        <v>0</v>
      </c>
      <c r="FE220" s="198">
        <f t="shared" si="1683"/>
        <v>0</v>
      </c>
      <c r="FF220" s="198">
        <f t="shared" si="1683"/>
        <v>0</v>
      </c>
      <c r="FG220" s="198">
        <f t="shared" si="1683"/>
        <v>0</v>
      </c>
      <c r="FH220" s="191"/>
      <c r="FI220" s="344"/>
      <c r="FJ220" s="344"/>
      <c r="FK220" s="344"/>
      <c r="FL220" s="344"/>
      <c r="FM220" s="344"/>
    </row>
    <row r="221" spans="1:169" s="257" customFormat="1" x14ac:dyDescent="0.2">
      <c r="A221" s="263" t="str">
        <f t="shared" ref="A221" si="1762">B221&amp;C221&amp;D221</f>
        <v>2019-20JANUARYY59</v>
      </c>
      <c r="B221" s="257" t="str">
        <f t="shared" si="1646"/>
        <v>2019-20</v>
      </c>
      <c r="C221" s="257" t="s">
        <v>767</v>
      </c>
      <c r="D221" s="264" t="str">
        <f t="shared" si="1628"/>
        <v>Y59</v>
      </c>
      <c r="E221" s="264" t="str">
        <f t="shared" si="1628"/>
        <v>South East</v>
      </c>
      <c r="F221" s="264" t="str">
        <f t="shared" ref="F221" si="1763">D221</f>
        <v>Y59</v>
      </c>
      <c r="H221" s="198">
        <f t="shared" si="1546"/>
        <v>156600</v>
      </c>
      <c r="I221" s="198">
        <f t="shared" si="1546"/>
        <v>106473</v>
      </c>
      <c r="J221" s="198">
        <f t="shared" si="1546"/>
        <v>286903</v>
      </c>
      <c r="K221" s="198">
        <f t="shared" ref="K221" si="1764">IFERROR(ROUND(J221/I221,$H$1),"-")</f>
        <v>3</v>
      </c>
      <c r="L221" s="198">
        <f t="shared" ref="L221" si="1765">IFERROR(ROUND(EH221/I221,$H$1),"-")</f>
        <v>2</v>
      </c>
      <c r="M221" s="198">
        <f t="shared" ref="M221" si="1766">IFERROR(ROUND(EI221/I221,$H$1),"-")</f>
        <v>2</v>
      </c>
      <c r="N221" s="198">
        <f t="shared" ref="N221" si="1767">IFERROR(ROUND(EJ221/I221,$H$1),"-")</f>
        <v>3</v>
      </c>
      <c r="O221" s="198">
        <f t="shared" ref="O221" si="1768">IFERROR(ROUND(EK221/I221,$H$1),"-")</f>
        <v>30</v>
      </c>
      <c r="P221" s="198" t="s">
        <v>717</v>
      </c>
      <c r="Q221" s="198">
        <f t="shared" si="1675"/>
        <v>638</v>
      </c>
      <c r="R221" s="198">
        <f t="shared" si="1675"/>
        <v>74</v>
      </c>
      <c r="S221" s="198">
        <f t="shared" si="1675"/>
        <v>151</v>
      </c>
      <c r="T221" s="198">
        <f t="shared" si="1675"/>
        <v>119216</v>
      </c>
      <c r="U221" s="198">
        <f t="shared" si="1675"/>
        <v>7667</v>
      </c>
      <c r="V221" s="198">
        <f t="shared" si="1675"/>
        <v>4939</v>
      </c>
      <c r="W221" s="198">
        <f t="shared" si="1675"/>
        <v>59822</v>
      </c>
      <c r="X221" s="198">
        <f t="shared" si="1675"/>
        <v>36854</v>
      </c>
      <c r="Y221" s="198">
        <f t="shared" si="1675"/>
        <v>1490</v>
      </c>
      <c r="Z221" s="198">
        <f t="shared" si="1675"/>
        <v>3432355</v>
      </c>
      <c r="AA221" s="198">
        <f t="shared" ref="AA221" si="1769">IFERROR(ROUND(Z221/U221,$H$1),"-")</f>
        <v>448</v>
      </c>
      <c r="AB221" s="198">
        <f t="shared" ref="AB221" si="1770">IFERROR(ROUND(EL221/U221,$H$1),"-")</f>
        <v>819</v>
      </c>
      <c r="AC221" s="198">
        <f t="shared" si="1555"/>
        <v>2755208</v>
      </c>
      <c r="AD221" s="198">
        <f t="shared" ref="AD221" si="1771">IFERROR(ROUND(AC221/V221,$H$1),"-")</f>
        <v>558</v>
      </c>
      <c r="AE221" s="198">
        <f t="shared" ref="AE221" si="1772">IFERROR(ROUND(EM221/V221,$H$1),"-")</f>
        <v>1033</v>
      </c>
      <c r="AF221" s="198">
        <f t="shared" si="1558"/>
        <v>61433118</v>
      </c>
      <c r="AG221" s="198">
        <f t="shared" ref="AG221" si="1773">IFERROR(ROUND(AF221/W221,$H$1),"-")</f>
        <v>1027</v>
      </c>
      <c r="AH221" s="198">
        <f t="shared" ref="AH221" si="1774">IFERROR(ROUND(EN221/W221,$H$1),"-")</f>
        <v>1982</v>
      </c>
      <c r="AI221" s="198">
        <f t="shared" si="1561"/>
        <v>137015038</v>
      </c>
      <c r="AJ221" s="198">
        <f t="shared" ref="AJ221" si="1775">IFERROR(ROUND(AI221/X221,$H$1),"-")</f>
        <v>3718</v>
      </c>
      <c r="AK221" s="198">
        <f t="shared" ref="AK221" si="1776">IFERROR(ROUND(EO221/X221,$H$1),"-")</f>
        <v>8488</v>
      </c>
      <c r="AL221" s="198">
        <f t="shared" si="1564"/>
        <v>6371020</v>
      </c>
      <c r="AM221" s="198">
        <f t="shared" ref="AM221" si="1777">IFERROR(ROUND(AL221/Y221,$H$1),"-")</f>
        <v>4276</v>
      </c>
      <c r="AN221" s="198">
        <f t="shared" ref="AN221" si="1778">IFERROR(ROUND(EP221/Y221,$H$1),"-")</f>
        <v>9982</v>
      </c>
      <c r="AO221" s="198">
        <f t="shared" si="1676"/>
        <v>7266</v>
      </c>
      <c r="AP221" s="198">
        <f t="shared" si="1676"/>
        <v>165</v>
      </c>
      <c r="AQ221" s="198">
        <f t="shared" si="1676"/>
        <v>778</v>
      </c>
      <c r="AR221" s="198">
        <f t="shared" si="1676"/>
        <v>1489</v>
      </c>
      <c r="AS221" s="198">
        <f t="shared" si="1676"/>
        <v>715</v>
      </c>
      <c r="AT221" s="198">
        <f t="shared" si="1676"/>
        <v>5608</v>
      </c>
      <c r="AU221" s="198">
        <f t="shared" si="1676"/>
        <v>1446</v>
      </c>
      <c r="AV221" s="198">
        <f t="shared" si="1676"/>
        <v>69338</v>
      </c>
      <c r="AW221" s="198">
        <f t="shared" si="1676"/>
        <v>4228</v>
      </c>
      <c r="AX221" s="198">
        <f t="shared" si="1676"/>
        <v>38384</v>
      </c>
      <c r="AY221" s="198">
        <f t="shared" si="1677"/>
        <v>111950</v>
      </c>
      <c r="AZ221" s="198">
        <f t="shared" si="1677"/>
        <v>15032</v>
      </c>
      <c r="BA221" s="198">
        <f t="shared" si="1677"/>
        <v>11416</v>
      </c>
      <c r="BB221" s="198">
        <f t="shared" si="1677"/>
        <v>9556</v>
      </c>
      <c r="BC221" s="198">
        <f t="shared" si="1677"/>
        <v>7368</v>
      </c>
      <c r="BD221" s="198">
        <f t="shared" si="1677"/>
        <v>79097</v>
      </c>
      <c r="BE221" s="198">
        <f t="shared" si="1677"/>
        <v>63631</v>
      </c>
      <c r="BF221" s="198">
        <f t="shared" si="1677"/>
        <v>59267</v>
      </c>
      <c r="BG221" s="198">
        <f t="shared" si="1677"/>
        <v>39449</v>
      </c>
      <c r="BH221" s="198">
        <f t="shared" si="1677"/>
        <v>2328</v>
      </c>
      <c r="BI221" s="198">
        <f t="shared" si="1677"/>
        <v>1623</v>
      </c>
      <c r="BJ221" s="198">
        <f t="shared" si="1677"/>
        <v>205</v>
      </c>
      <c r="BK221" s="198">
        <f t="shared" si="1677"/>
        <v>127976</v>
      </c>
      <c r="BL221" s="198">
        <f t="shared" ref="BL221" si="1779">IFERROR(ROUND(BK221/BJ221,$H$1),"-")</f>
        <v>624</v>
      </c>
      <c r="BM221" s="198">
        <f t="shared" ref="BM221" si="1780">IFERROR(ROUND(EQ221/BJ221,$H$1),"-")</f>
        <v>1068</v>
      </c>
      <c r="BN221" s="198">
        <f t="shared" si="1571"/>
        <v>143</v>
      </c>
      <c r="BO221" s="198">
        <f t="shared" si="1571"/>
        <v>72279</v>
      </c>
      <c r="BP221" s="198">
        <f t="shared" ref="BP221" si="1781">IFERROR(ROUND(BO221/BN221,$H$1),"-")</f>
        <v>505</v>
      </c>
      <c r="BQ221" s="198">
        <f t="shared" ref="BQ221" si="1782">IFERROR(ROUND(ER221/BN221,$H$1),"-")</f>
        <v>971</v>
      </c>
      <c r="BR221" s="198">
        <f t="shared" si="1574"/>
        <v>7319</v>
      </c>
      <c r="BS221" s="198">
        <f t="shared" si="1574"/>
        <v>3232100</v>
      </c>
      <c r="BT221" s="198">
        <f t="shared" ref="BT221" si="1783">IFERROR(ROUND(BS221/BR221,$H$1),"-")</f>
        <v>442</v>
      </c>
      <c r="BU221" s="198">
        <f t="shared" ref="BU221" si="1784">IFERROR(ROUND(ES221/BR221,$H$1),"-")</f>
        <v>810</v>
      </c>
      <c r="BV221" s="198">
        <f t="shared" si="1577"/>
        <v>6297</v>
      </c>
      <c r="BW221" s="198">
        <f t="shared" si="1577"/>
        <v>6484135</v>
      </c>
      <c r="BX221" s="198">
        <f t="shared" ref="BX221" si="1785">IFERROR(ROUND(BW221/BV221,$H$1),"-")</f>
        <v>1030</v>
      </c>
      <c r="BY221" s="198">
        <f t="shared" ref="BY221" si="1786">IFERROR(ROUND(ET221/BV221,$H$1),"-")</f>
        <v>1942</v>
      </c>
      <c r="BZ221" s="198">
        <f t="shared" si="1580"/>
        <v>1519</v>
      </c>
      <c r="CA221" s="198">
        <f t="shared" si="1580"/>
        <v>1424684</v>
      </c>
      <c r="CB221" s="198">
        <f t="shared" ref="CB221" si="1787">IFERROR(ROUND(CA221/BZ221,$H$1),"-")</f>
        <v>938</v>
      </c>
      <c r="CC221" s="198">
        <f t="shared" ref="CC221" si="1788">IFERROR(ROUND(EU221/BZ221,$H$1),"-")</f>
        <v>1978</v>
      </c>
      <c r="CD221" s="198">
        <f t="shared" si="1583"/>
        <v>52006</v>
      </c>
      <c r="CE221" s="198">
        <f t="shared" si="1583"/>
        <v>53524299</v>
      </c>
      <c r="CF221" s="198">
        <f t="shared" ref="CF221" si="1789">IFERROR(ROUND(CE221/CD221,$H$1),"-")</f>
        <v>1029</v>
      </c>
      <c r="CG221" s="198">
        <f t="shared" ref="CG221" si="1790">IFERROR(ROUND(EV221/CD221,$H$1),"-")</f>
        <v>1989</v>
      </c>
      <c r="CH221" s="198">
        <f t="shared" si="1586"/>
        <v>4192</v>
      </c>
      <c r="CI221" s="198">
        <f t="shared" si="1586"/>
        <v>19419092</v>
      </c>
      <c r="CJ221" s="198">
        <f t="shared" ref="CJ221" si="1791">IFERROR(ROUND(CI221/CH221,$H$1),"-")</f>
        <v>4632</v>
      </c>
      <c r="CK221" s="198">
        <f t="shared" ref="CK221" si="1792">IFERROR(ROUND(EW221/CH221,$H$1),"-")</f>
        <v>9973</v>
      </c>
      <c r="CL221" s="198">
        <f t="shared" si="1589"/>
        <v>1420</v>
      </c>
      <c r="CM221" s="198">
        <f t="shared" si="1589"/>
        <v>6509637</v>
      </c>
      <c r="CN221" s="198">
        <f t="shared" ref="CN221" si="1793">IFERROR(ROUND(CM221/CL221,$H$1),"-")</f>
        <v>4584</v>
      </c>
      <c r="CO221" s="198">
        <f t="shared" ref="CO221" si="1794">IFERROR(ROUND(EX221/CL221,$H$1),"-")</f>
        <v>10091</v>
      </c>
      <c r="CP221" s="198">
        <f t="shared" si="1592"/>
        <v>1355</v>
      </c>
      <c r="CQ221" s="198">
        <f t="shared" si="1592"/>
        <v>11869264</v>
      </c>
      <c r="CR221" s="198">
        <f t="shared" ref="CR221" si="1795">IFERROR(ROUND(CQ221/CP221,$H$1),"-")</f>
        <v>8760</v>
      </c>
      <c r="CS221" s="198">
        <f t="shared" ref="CS221" si="1796">IFERROR(ROUND(EY221/CP221,$H$1),"-")</f>
        <v>19570</v>
      </c>
      <c r="CT221" s="198">
        <f t="shared" si="1595"/>
        <v>220</v>
      </c>
      <c r="CU221" s="198">
        <f t="shared" si="1595"/>
        <v>1759835</v>
      </c>
      <c r="CV221" s="198">
        <f t="shared" ref="CV221" si="1797">IFERROR(ROUND(CU221/CT221,$H$1),"-")</f>
        <v>7999</v>
      </c>
      <c r="CW221" s="198">
        <f t="shared" ref="CW221" si="1798">IFERROR(ROUND(EZ221/CT221,$H$1),"-")</f>
        <v>17516</v>
      </c>
      <c r="CX221" s="198">
        <f t="shared" si="1598"/>
        <v>692</v>
      </c>
      <c r="CY221" s="198">
        <f t="shared" si="1598"/>
        <v>202217</v>
      </c>
      <c r="CZ221" s="198">
        <f t="shared" ref="CZ221" si="1799">IFERROR(ROUND(CY221/CX221,$H$1),"-")</f>
        <v>292</v>
      </c>
      <c r="DA221" s="198">
        <f t="shared" ref="DA221" si="1800">IFERROR(ROUND(FB221/CX221,$H$1),"-")</f>
        <v>505</v>
      </c>
      <c r="DB221" s="198">
        <f t="shared" si="1601"/>
        <v>5293</v>
      </c>
      <c r="DC221" s="198">
        <f t="shared" si="1601"/>
        <v>209302</v>
      </c>
      <c r="DD221" s="198">
        <f t="shared" ref="DD221" si="1801">IFERROR(ROUND(DC221/DB221,$H$1),"-")</f>
        <v>40</v>
      </c>
      <c r="DE221" s="198">
        <f t="shared" ref="DE221" si="1802">IFERROR(ROUND(FC221/DB221,$H$1),"-")</f>
        <v>60</v>
      </c>
      <c r="DF221" s="198">
        <f t="shared" si="1604"/>
        <v>187</v>
      </c>
      <c r="DG221" s="198">
        <f t="shared" si="1604"/>
        <v>226490</v>
      </c>
      <c r="DH221" s="198">
        <f t="shared" ref="DH221" si="1803">IFERROR(ROUND(DG221/DF221,$H$1),"-")</f>
        <v>1211</v>
      </c>
      <c r="DI221" s="198">
        <f t="shared" ref="DI221" si="1804">IFERROR(ROUND(FA221/DF221,$H$1),"-")</f>
        <v>2335</v>
      </c>
      <c r="DJ221" s="198">
        <f t="shared" si="1706"/>
        <v>180</v>
      </c>
      <c r="DK221" s="198">
        <f t="shared" si="1706"/>
        <v>9</v>
      </c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202"/>
      <c r="EC221" s="198">
        <f t="shared" ref="EC221" si="1805">MONTH(1&amp;C221)</f>
        <v>1</v>
      </c>
      <c r="ED221" s="199">
        <f t="shared" ref="ED221" si="1806">LEFT($B221,4)+IF(EC221&lt;4,1,0)</f>
        <v>2020</v>
      </c>
      <c r="EE221" s="200">
        <f t="shared" ref="EE221" si="1807">DATE(LEFT($B221,4)+IF(EC221&lt;4,1,0),EC221,1)</f>
        <v>43831</v>
      </c>
      <c r="EF221" s="196">
        <f t="shared" ref="EF221" si="1808">DAY(DATE(LEFT($B221,4)+IF(EC221&lt;4,1,0),$EC221+1,1)-1)</f>
        <v>31</v>
      </c>
      <c r="EG221" s="195"/>
      <c r="EH221" s="198">
        <f t="shared" si="1681"/>
        <v>186383</v>
      </c>
      <c r="EI221" s="198">
        <f t="shared" si="1681"/>
        <v>227731</v>
      </c>
      <c r="EJ221" s="198">
        <f t="shared" si="1681"/>
        <v>308083</v>
      </c>
      <c r="EK221" s="198">
        <f t="shared" si="1681"/>
        <v>3150268</v>
      </c>
      <c r="EL221" s="198">
        <f t="shared" si="1681"/>
        <v>6278877</v>
      </c>
      <c r="EM221" s="198">
        <f t="shared" si="1681"/>
        <v>5099886</v>
      </c>
      <c r="EN221" s="198">
        <f t="shared" si="1681"/>
        <v>118587213</v>
      </c>
      <c r="EO221" s="198">
        <f t="shared" si="1681"/>
        <v>312821928</v>
      </c>
      <c r="EP221" s="198">
        <f t="shared" si="1681"/>
        <v>14873604</v>
      </c>
      <c r="EQ221" s="198">
        <f t="shared" si="1681"/>
        <v>218975</v>
      </c>
      <c r="ER221" s="198">
        <f t="shared" si="1682"/>
        <v>138864</v>
      </c>
      <c r="ES221" s="198">
        <f t="shared" si="1682"/>
        <v>5926072</v>
      </c>
      <c r="ET221" s="198">
        <f t="shared" si="1682"/>
        <v>12231146</v>
      </c>
      <c r="EU221" s="198">
        <f t="shared" si="1682"/>
        <v>3005226</v>
      </c>
      <c r="EV221" s="198">
        <f t="shared" si="1682"/>
        <v>103434205</v>
      </c>
      <c r="EW221" s="198">
        <f t="shared" si="1682"/>
        <v>41805496</v>
      </c>
      <c r="EX221" s="198">
        <f t="shared" si="1682"/>
        <v>14328544</v>
      </c>
      <c r="EY221" s="198">
        <f t="shared" si="1682"/>
        <v>26517377</v>
      </c>
      <c r="EZ221" s="198">
        <f t="shared" si="1682"/>
        <v>3853564</v>
      </c>
      <c r="FA221" s="198">
        <f t="shared" si="1682"/>
        <v>436605</v>
      </c>
      <c r="FB221" s="198">
        <f t="shared" si="1683"/>
        <v>349427</v>
      </c>
      <c r="FC221" s="198">
        <f t="shared" si="1683"/>
        <v>316539</v>
      </c>
      <c r="FD221" s="198">
        <f t="shared" si="1683"/>
        <v>0</v>
      </c>
      <c r="FE221" s="198">
        <f t="shared" si="1683"/>
        <v>0</v>
      </c>
      <c r="FF221" s="198">
        <f t="shared" si="1683"/>
        <v>0</v>
      </c>
      <c r="FG221" s="198">
        <f t="shared" si="1683"/>
        <v>0</v>
      </c>
      <c r="FH221" s="191"/>
      <c r="FI221" s="344"/>
      <c r="FJ221" s="344"/>
      <c r="FK221" s="344"/>
      <c r="FL221" s="344"/>
      <c r="FM221" s="344"/>
    </row>
    <row r="222" spans="1:169" s="257" customFormat="1" x14ac:dyDescent="0.2">
      <c r="A222" s="342"/>
      <c r="H222" s="201"/>
      <c r="I222" s="201"/>
      <c r="J222" s="201"/>
      <c r="K222" s="201"/>
      <c r="L222" s="201"/>
      <c r="M222" s="201"/>
      <c r="N222" s="201"/>
      <c r="O222" s="201"/>
      <c r="P222" s="201" t="s">
        <v>717</v>
      </c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201"/>
      <c r="BQ222" s="201"/>
      <c r="BR222" s="201"/>
      <c r="BS222" s="201"/>
      <c r="BT222" s="201"/>
      <c r="BU222" s="201"/>
      <c r="BV222" s="201"/>
      <c r="BW222" s="201"/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  <c r="CK222" s="201"/>
      <c r="CL222" s="201"/>
      <c r="CM222" s="201"/>
      <c r="CN222" s="201"/>
      <c r="CO222" s="201"/>
      <c r="CP222" s="201"/>
      <c r="CQ222" s="201"/>
      <c r="CR222" s="201"/>
      <c r="CS222" s="201"/>
      <c r="CT222" s="201"/>
      <c r="CU222" s="201"/>
      <c r="CV222" s="201"/>
      <c r="CW222" s="201"/>
      <c r="CX222" s="201"/>
      <c r="CY222" s="201"/>
      <c r="CZ222" s="201"/>
      <c r="DA222" s="201"/>
      <c r="DB222" s="201"/>
      <c r="DC222" s="201"/>
      <c r="DD222" s="201"/>
      <c r="DE222" s="201"/>
      <c r="DF222" s="201"/>
      <c r="DG222" s="201"/>
      <c r="DH222" s="201"/>
      <c r="DI222" s="201"/>
      <c r="DJ222" s="201"/>
      <c r="DK222" s="201"/>
      <c r="DL222" s="201"/>
      <c r="DM222" s="201"/>
      <c r="DN222" s="201"/>
      <c r="DO222" s="201"/>
      <c r="DP222" s="201"/>
      <c r="DQ222" s="201"/>
      <c r="DR222" s="201"/>
      <c r="DS222" s="201"/>
      <c r="DT222" s="201"/>
      <c r="DU222" s="201"/>
      <c r="DV222" s="201"/>
      <c r="DW222" s="201"/>
      <c r="DX222" s="201"/>
      <c r="DY222" s="201"/>
      <c r="DZ222" s="201"/>
      <c r="EA222" s="201"/>
      <c r="EB222" s="202"/>
      <c r="EC222" s="201"/>
      <c r="ED222" s="201"/>
      <c r="EE222" s="201"/>
      <c r="EF222" s="189"/>
      <c r="EG222" s="195"/>
      <c r="EH222" s="190"/>
      <c r="EI222" s="190"/>
      <c r="EJ222" s="190"/>
      <c r="EK222" s="190"/>
      <c r="EL222" s="190"/>
      <c r="EM222" s="190"/>
      <c r="EN222" s="190"/>
      <c r="EO222" s="190"/>
      <c r="EP222" s="190"/>
      <c r="EQ222" s="190"/>
      <c r="ER222" s="190"/>
      <c r="ES222" s="190"/>
      <c r="ET222" s="190"/>
      <c r="EU222" s="190"/>
      <c r="EV222" s="190"/>
      <c r="EW222" s="190"/>
      <c r="EX222" s="190"/>
      <c r="EY222" s="190"/>
      <c r="EZ222" s="190"/>
      <c r="FA222" s="190"/>
      <c r="FB222" s="190"/>
      <c r="FC222" s="190"/>
      <c r="FD222" s="190"/>
      <c r="FE222" s="190"/>
      <c r="FF222" s="190"/>
      <c r="FG222" s="190"/>
      <c r="FH222" s="197"/>
      <c r="FI222" s="344"/>
      <c r="FJ222" s="344"/>
      <c r="FK222" s="344"/>
      <c r="FL222" s="344"/>
      <c r="FM222" s="344"/>
    </row>
    <row r="223" spans="1:169" s="257" customFormat="1" x14ac:dyDescent="0.2">
      <c r="A223" s="272" t="str">
        <f>B223&amp;C223&amp;D223</f>
        <v>2017-18AUGUSTY58</v>
      </c>
      <c r="B223" s="273" t="s">
        <v>648</v>
      </c>
      <c r="C223" s="273" t="s">
        <v>649</v>
      </c>
      <c r="D223" s="343" t="str">
        <f>FK14</f>
        <v>Y58</v>
      </c>
      <c r="E223" s="343" t="str">
        <f>FM14</f>
        <v>South West</v>
      </c>
      <c r="F223" s="274" t="str">
        <f t="shared" si="267"/>
        <v>Y58</v>
      </c>
      <c r="G223" s="273"/>
      <c r="H223" s="204">
        <f t="shared" ref="H223:J252" si="1809">SUMIFS(H$255:H$1524,$B$255:$B$1524,$B223,$C$255:$C$1524,$C223,$D$255:$D$1524,$D223)</f>
        <v>0</v>
      </c>
      <c r="I223" s="204">
        <f t="shared" si="1809"/>
        <v>0</v>
      </c>
      <c r="J223" s="204">
        <f t="shared" si="1809"/>
        <v>0</v>
      </c>
      <c r="K223" s="198" t="str">
        <f t="shared" ref="K223:K250" si="1810">IFERROR(ROUND(J223/I223,$H$1),"-")</f>
        <v>-</v>
      </c>
      <c r="L223" s="198" t="str">
        <f t="shared" ref="L223:L250" si="1811">IFERROR(ROUND(EH223/I223,$H$1),"-")</f>
        <v>-</v>
      </c>
      <c r="M223" s="198" t="str">
        <f t="shared" ref="M223:M250" si="1812">IFERROR(ROUND(EI223/I223,$H$1),"-")</f>
        <v>-</v>
      </c>
      <c r="N223" s="198" t="str">
        <f t="shared" ref="N223:N250" si="1813">IFERROR(ROUND(EJ223/I223,$H$1),"-")</f>
        <v>-</v>
      </c>
      <c r="O223" s="198" t="str">
        <f t="shared" ref="O223:O250" si="1814">IFERROR(ROUND(EK223/I223,$H$1),"-")</f>
        <v>-</v>
      </c>
      <c r="P223" s="198" t="s">
        <v>717</v>
      </c>
      <c r="Q223" s="204">
        <f t="shared" ref="Q223:Z232" si="1815">SUMIFS(Q$255:Q$1524,$B$255:$B$1524,$B223,$C$255:$C$1524,$C223,$D$255:$D$1524,$D223)</f>
        <v>0</v>
      </c>
      <c r="R223" s="204">
        <f t="shared" si="1815"/>
        <v>0</v>
      </c>
      <c r="S223" s="204">
        <f t="shared" si="1815"/>
        <v>0</v>
      </c>
      <c r="T223" s="204">
        <f t="shared" si="1815"/>
        <v>0</v>
      </c>
      <c r="U223" s="204">
        <f t="shared" si="1815"/>
        <v>0</v>
      </c>
      <c r="V223" s="204">
        <f t="shared" si="1815"/>
        <v>0</v>
      </c>
      <c r="W223" s="204">
        <f t="shared" si="1815"/>
        <v>0</v>
      </c>
      <c r="X223" s="204">
        <f t="shared" si="1815"/>
        <v>0</v>
      </c>
      <c r="Y223" s="204">
        <f t="shared" si="1815"/>
        <v>0</v>
      </c>
      <c r="Z223" s="203">
        <f t="shared" si="1815"/>
        <v>0</v>
      </c>
      <c r="AA223" s="198" t="str">
        <f t="shared" ref="AA223:AA250" si="1816">IFERROR(ROUND(Z223/U223,$H$1),"-")</f>
        <v>-</v>
      </c>
      <c r="AB223" s="198" t="str">
        <f t="shared" ref="AB223:AB250" si="1817">IFERROR(ROUND(EL223/U223,$H$1),"-")</f>
        <v>-</v>
      </c>
      <c r="AC223" s="203">
        <f t="shared" ref="AC223:AC252" si="1818">SUMIFS(AC$255:AC$1524,$B$255:$B$1524,$B223,$C$255:$C$1524,$C223,$D$255:$D$1524,$D223)</f>
        <v>0</v>
      </c>
      <c r="AD223" s="198" t="str">
        <f t="shared" ref="AD223:AD250" si="1819">IFERROR(ROUND(AC223/V223,$H$1),"-")</f>
        <v>-</v>
      </c>
      <c r="AE223" s="198" t="str">
        <f t="shared" ref="AE223:AE250" si="1820">IFERROR(ROUND(EM223/V223,$H$1),"-")</f>
        <v>-</v>
      </c>
      <c r="AF223" s="204">
        <f t="shared" ref="AF223:AF252" si="1821">SUMIFS(AF$255:AF$1524,$B$255:$B$1524,$B223,$C$255:$C$1524,$C223,$D$255:$D$1524,$D223)</f>
        <v>0</v>
      </c>
      <c r="AG223" s="198" t="str">
        <f t="shared" ref="AG223:AG250" si="1822">IFERROR(ROUND(AF223/W223,$H$1),"-")</f>
        <v>-</v>
      </c>
      <c r="AH223" s="198" t="str">
        <f t="shared" ref="AH223:AH250" si="1823">IFERROR(ROUND(EN223/W223,$H$1),"-")</f>
        <v>-</v>
      </c>
      <c r="AI223" s="204">
        <f t="shared" ref="AI223:AI252" si="1824">SUMIFS(AI$255:AI$1524,$B$255:$B$1524,$B223,$C$255:$C$1524,$C223,$D$255:$D$1524,$D223)</f>
        <v>0</v>
      </c>
      <c r="AJ223" s="198" t="str">
        <f t="shared" ref="AJ223:AJ250" si="1825">IFERROR(ROUND(AI223/X223,$H$1),"-")</f>
        <v>-</v>
      </c>
      <c r="AK223" s="198" t="str">
        <f t="shared" ref="AK223:AK250" si="1826">IFERROR(ROUND(EO223/X223,$H$1),"-")</f>
        <v>-</v>
      </c>
      <c r="AL223" s="204">
        <f t="shared" ref="AL223:AL252" si="1827">SUMIFS(AL$255:AL$1524,$B$255:$B$1524,$B223,$C$255:$C$1524,$C223,$D$255:$D$1524,$D223)</f>
        <v>0</v>
      </c>
      <c r="AM223" s="198" t="str">
        <f t="shared" ref="AM223:AM250" si="1828">IFERROR(ROUND(AL223/Y223,$H$1),"-")</f>
        <v>-</v>
      </c>
      <c r="AN223" s="198" t="str">
        <f t="shared" ref="AN223:AN250" si="1829">IFERROR(ROUND(EP223/Y223,$H$1),"-")</f>
        <v>-</v>
      </c>
      <c r="AO223" s="204">
        <f t="shared" ref="AO223:AX232" si="1830">SUMIFS(AO$255:AO$1524,$B$255:$B$1524,$B223,$C$255:$C$1524,$C223,$D$255:$D$1524,$D223)</f>
        <v>0</v>
      </c>
      <c r="AP223" s="204">
        <f t="shared" si="1830"/>
        <v>0</v>
      </c>
      <c r="AQ223" s="204">
        <f t="shared" si="1830"/>
        <v>0</v>
      </c>
      <c r="AR223" s="204">
        <f t="shared" si="1830"/>
        <v>0</v>
      </c>
      <c r="AS223" s="204">
        <f t="shared" si="1830"/>
        <v>0</v>
      </c>
      <c r="AT223" s="204">
        <f t="shared" si="1830"/>
        <v>0</v>
      </c>
      <c r="AU223" s="204">
        <f t="shared" si="1830"/>
        <v>0</v>
      </c>
      <c r="AV223" s="204">
        <f t="shared" si="1830"/>
        <v>0</v>
      </c>
      <c r="AW223" s="204">
        <f t="shared" si="1830"/>
        <v>0</v>
      </c>
      <c r="AX223" s="204">
        <f t="shared" si="1830"/>
        <v>0</v>
      </c>
      <c r="AY223" s="204">
        <f t="shared" ref="AY223:BK232" si="1831">SUMIFS(AY$255:AY$1524,$B$255:$B$1524,$B223,$C$255:$C$1524,$C223,$D$255:$D$1524,$D223)</f>
        <v>0</v>
      </c>
      <c r="AZ223" s="204">
        <f t="shared" si="1831"/>
        <v>0</v>
      </c>
      <c r="BA223" s="204">
        <f t="shared" si="1831"/>
        <v>0</v>
      </c>
      <c r="BB223" s="204">
        <f t="shared" si="1831"/>
        <v>0</v>
      </c>
      <c r="BC223" s="204">
        <f t="shared" si="1831"/>
        <v>0</v>
      </c>
      <c r="BD223" s="204">
        <f t="shared" si="1831"/>
        <v>0</v>
      </c>
      <c r="BE223" s="204">
        <f t="shared" si="1831"/>
        <v>0</v>
      </c>
      <c r="BF223" s="204">
        <f t="shared" si="1831"/>
        <v>0</v>
      </c>
      <c r="BG223" s="204">
        <f t="shared" si="1831"/>
        <v>0</v>
      </c>
      <c r="BH223" s="204">
        <f t="shared" si="1831"/>
        <v>0</v>
      </c>
      <c r="BI223" s="204">
        <f t="shared" si="1831"/>
        <v>0</v>
      </c>
      <c r="BJ223" s="204">
        <f t="shared" si="1831"/>
        <v>0</v>
      </c>
      <c r="BK223" s="204">
        <f t="shared" si="1831"/>
        <v>0</v>
      </c>
      <c r="BL223" s="198" t="str">
        <f t="shared" ref="BL223:BL250" si="1832">IFERROR(ROUND(BK223/BJ223,$H$1),"-")</f>
        <v>-</v>
      </c>
      <c r="BM223" s="198" t="str">
        <f t="shared" ref="BM223:BM250" si="1833">IFERROR(ROUND(EQ223/BJ223,$H$1),"-")</f>
        <v>-</v>
      </c>
      <c r="BN223" s="204">
        <f t="shared" ref="BN223:BO252" si="1834">SUMIFS(BN$255:BN$1524,$B$255:$B$1524,$B223,$C$255:$C$1524,$C223,$D$255:$D$1524,$D223)</f>
        <v>0</v>
      </c>
      <c r="BO223" s="204">
        <f t="shared" si="1834"/>
        <v>0</v>
      </c>
      <c r="BP223" s="198" t="str">
        <f t="shared" ref="BP223:BP250" si="1835">IFERROR(ROUND(BO223/BN223,$H$1),"-")</f>
        <v>-</v>
      </c>
      <c r="BQ223" s="204" t="str">
        <f t="shared" ref="BQ223:BQ250" si="1836">IFERROR(ROUND(ER223/BN223,$H$1),"-")</f>
        <v>-</v>
      </c>
      <c r="BR223" s="204">
        <f t="shared" ref="BR223:BS252" si="1837">SUMIFS(BR$255:BR$1524,$B$255:$B$1524,$B223,$C$255:$C$1524,$C223,$D$255:$D$1524,$D223)</f>
        <v>0</v>
      </c>
      <c r="BS223" s="204">
        <f t="shared" si="1837"/>
        <v>0</v>
      </c>
      <c r="BT223" s="198" t="str">
        <f t="shared" ref="BT223:BT250" si="1838">IFERROR(ROUND(BS223/BR223,$H$1),"-")</f>
        <v>-</v>
      </c>
      <c r="BU223" s="204" t="str">
        <f t="shared" ref="BU223:BU250" si="1839">IFERROR(ROUND(ES223/BR223,$H$1),"-")</f>
        <v>-</v>
      </c>
      <c r="BV223" s="204">
        <f t="shared" ref="BV223:BW252" si="1840">SUMIFS(BV$255:BV$1524,$B$255:$B$1524,$B223,$C$255:$C$1524,$C223,$D$255:$D$1524,$D223)</f>
        <v>0</v>
      </c>
      <c r="BW223" s="204">
        <f t="shared" si="1840"/>
        <v>0</v>
      </c>
      <c r="BX223" s="198" t="str">
        <f t="shared" ref="BX223:BX250" si="1841">IFERROR(ROUND(BW223/BV223,$H$1),"-")</f>
        <v>-</v>
      </c>
      <c r="BY223" s="204" t="str">
        <f t="shared" ref="BY223:BY250" si="1842">IFERROR(ROUND(ET223/BV223,$H$1),"-")</f>
        <v>-</v>
      </c>
      <c r="BZ223" s="204">
        <f t="shared" ref="BZ223:CA252" si="1843">SUMIFS(BZ$255:BZ$1524,$B$255:$B$1524,$B223,$C$255:$C$1524,$C223,$D$255:$D$1524,$D223)</f>
        <v>0</v>
      </c>
      <c r="CA223" s="204">
        <f t="shared" si="1843"/>
        <v>0</v>
      </c>
      <c r="CB223" s="198" t="str">
        <f t="shared" ref="CB223:CB250" si="1844">IFERROR(ROUND(CA223/BZ223,$H$1),"-")</f>
        <v>-</v>
      </c>
      <c r="CC223" s="204" t="str">
        <f t="shared" ref="CC223:CC250" si="1845">IFERROR(ROUND(EU223/BZ223,$H$1),"-")</f>
        <v>-</v>
      </c>
      <c r="CD223" s="204">
        <f t="shared" ref="CD223:CE252" si="1846">SUMIFS(CD$255:CD$1524,$B$255:$B$1524,$B223,$C$255:$C$1524,$C223,$D$255:$D$1524,$D223)</f>
        <v>0</v>
      </c>
      <c r="CE223" s="204">
        <f t="shared" si="1846"/>
        <v>0</v>
      </c>
      <c r="CF223" s="198" t="str">
        <f t="shared" ref="CF223:CF250" si="1847">IFERROR(ROUND(CE223/CD223,$H$1),"-")</f>
        <v>-</v>
      </c>
      <c r="CG223" s="204" t="str">
        <f t="shared" ref="CG223:CG250" si="1848">IFERROR(ROUND(EV223/CD223,$H$1),"-")</f>
        <v>-</v>
      </c>
      <c r="CH223" s="204">
        <f t="shared" ref="CH223:CI252" si="1849">SUMIFS(CH$255:CH$1524,$B$255:$B$1524,$B223,$C$255:$C$1524,$C223,$D$255:$D$1524,$D223)</f>
        <v>0</v>
      </c>
      <c r="CI223" s="204">
        <f t="shared" si="1849"/>
        <v>0</v>
      </c>
      <c r="CJ223" s="198" t="str">
        <f t="shared" ref="CJ223:CJ250" si="1850">IFERROR(ROUND(CI223/CH223,$H$1),"-")</f>
        <v>-</v>
      </c>
      <c r="CK223" s="204" t="str">
        <f t="shared" ref="CK223:CK250" si="1851">IFERROR(ROUND(EW223/CH223,$H$1),"-")</f>
        <v>-</v>
      </c>
      <c r="CL223" s="204">
        <f t="shared" ref="CL223:CM252" si="1852">SUMIFS(CL$255:CL$1524,$B$255:$B$1524,$B223,$C$255:$C$1524,$C223,$D$255:$D$1524,$D223)</f>
        <v>0</v>
      </c>
      <c r="CM223" s="204">
        <f t="shared" si="1852"/>
        <v>0</v>
      </c>
      <c r="CN223" s="198" t="str">
        <f t="shared" ref="CN223:CN250" si="1853">IFERROR(ROUND(CM223/CL223,$H$1),"-")</f>
        <v>-</v>
      </c>
      <c r="CO223" s="204" t="str">
        <f t="shared" ref="CO223:CO250" si="1854">IFERROR(ROUND(EX223/CL223,$H$1),"-")</f>
        <v>-</v>
      </c>
      <c r="CP223" s="204">
        <f t="shared" ref="CP223:CQ252" si="1855">SUMIFS(CP$255:CP$1524,$B$255:$B$1524,$B223,$C$255:$C$1524,$C223,$D$255:$D$1524,$D223)</f>
        <v>0</v>
      </c>
      <c r="CQ223" s="204">
        <f t="shared" si="1855"/>
        <v>0</v>
      </c>
      <c r="CR223" s="198" t="str">
        <f t="shared" ref="CR223:CR250" si="1856">IFERROR(ROUND(CQ223/CP223,$H$1),"-")</f>
        <v>-</v>
      </c>
      <c r="CS223" s="204" t="str">
        <f t="shared" ref="CS223:CS250" si="1857">IFERROR(ROUND(EY223/CP223,$H$1),"-")</f>
        <v>-</v>
      </c>
      <c r="CT223" s="204">
        <f t="shared" ref="CT223:CU252" si="1858">SUMIFS(CT$255:CT$1524,$B$255:$B$1524,$B223,$C$255:$C$1524,$C223,$D$255:$D$1524,$D223)</f>
        <v>0</v>
      </c>
      <c r="CU223" s="204">
        <f t="shared" si="1858"/>
        <v>0</v>
      </c>
      <c r="CV223" s="198" t="str">
        <f t="shared" ref="CV223:CV250" si="1859">IFERROR(ROUND(CU223/CT223,$H$1),"-")</f>
        <v>-</v>
      </c>
      <c r="CW223" s="204" t="str">
        <f t="shared" ref="CW223:CW250" si="1860">IFERROR(ROUND(EZ223/CT223,$H$1),"-")</f>
        <v>-</v>
      </c>
      <c r="CX223" s="204">
        <f t="shared" ref="CX223:CY252" si="1861">SUMIFS(CX$255:CX$1524,$B$255:$B$1524,$B223,$C$255:$C$1524,$C223,$D$255:$D$1524,$D223)</f>
        <v>0</v>
      </c>
      <c r="CY223" s="204">
        <f t="shared" si="1861"/>
        <v>0</v>
      </c>
      <c r="CZ223" s="198" t="str">
        <f t="shared" ref="CZ223:CZ250" si="1862">IFERROR(ROUND(CY223/CX223,$H$1),"-")</f>
        <v>-</v>
      </c>
      <c r="DA223" s="198" t="str">
        <f t="shared" ref="DA223:DA250" si="1863">IFERROR(ROUND(FB223/CX223,$H$1),"-")</f>
        <v>-</v>
      </c>
      <c r="DB223" s="204">
        <f t="shared" ref="DB223:DC252" si="1864">SUMIFS(DB$255:DB$1524,$B$255:$B$1524,$B223,$C$255:$C$1524,$C223,$D$255:$D$1524,$D223)</f>
        <v>0</v>
      </c>
      <c r="DC223" s="204">
        <f t="shared" si="1864"/>
        <v>0</v>
      </c>
      <c r="DD223" s="198" t="str">
        <f t="shared" ref="DD223:DD250" si="1865">IFERROR(ROUND(DC223/DB223,$H$1),"-")</f>
        <v>-</v>
      </c>
      <c r="DE223" s="198" t="str">
        <f t="shared" ref="DE223:DE250" si="1866">IFERROR(ROUND(FC223/DB223,$H$1),"-")</f>
        <v>-</v>
      </c>
      <c r="DF223" s="204">
        <f t="shared" ref="DF223:DG252" si="1867">SUMIFS(DF$255:DF$1524,$B$255:$B$1524,$B223,$C$255:$C$1524,$C223,$D$255:$D$1524,$D223)</f>
        <v>0</v>
      </c>
      <c r="DG223" s="204">
        <f t="shared" si="1867"/>
        <v>0</v>
      </c>
      <c r="DH223" s="198" t="str">
        <f t="shared" ref="DH223:DH250" si="1868">IFERROR(ROUND(DG223/DF223,$H$1),"-")</f>
        <v>-</v>
      </c>
      <c r="DI223" s="198" t="str">
        <f t="shared" ref="DI223:DI250" si="1869">IFERROR(ROUND(FA223/DF223,$H$1),"-")</f>
        <v>-</v>
      </c>
      <c r="DJ223" s="204">
        <f t="shared" ref="DJ223:DP232" si="1870">SUMIFS(DJ$255:DJ$1524,$B$255:$B$1524,$B223,$C$255:$C$1524,$C223,$D$255:$D$1524,$D223)</f>
        <v>0</v>
      </c>
      <c r="DK223" s="204">
        <f t="shared" si="1870"/>
        <v>0</v>
      </c>
      <c r="DL223" s="204">
        <f t="shared" si="1870"/>
        <v>0</v>
      </c>
      <c r="DM223" s="204">
        <f t="shared" si="1870"/>
        <v>0</v>
      </c>
      <c r="DN223" s="204">
        <f t="shared" si="1870"/>
        <v>0</v>
      </c>
      <c r="DO223" s="204">
        <f t="shared" si="1870"/>
        <v>0</v>
      </c>
      <c r="DP223" s="204">
        <f t="shared" si="1870"/>
        <v>0</v>
      </c>
      <c r="DQ223" s="198" t="str">
        <f t="shared" ref="DQ223:DQ248" si="1871">IFERROR(ROUND(DP223/DL223,$H$1),"-")</f>
        <v>-</v>
      </c>
      <c r="DR223" s="198" t="str">
        <f t="shared" ref="DR223:DR248" si="1872">IFERROR(ROUND(FD223/DL223,$H$1),"-")</f>
        <v>-</v>
      </c>
      <c r="DS223" s="204">
        <f t="shared" ref="DS223:DS248" si="1873">SUMIFS(DS$255:DS$1524,$B$255:$B$1524,$B223,$C$255:$C$1524,$C223,$D$255:$D$1524,$D223)</f>
        <v>0</v>
      </c>
      <c r="DT223" s="198" t="str">
        <f t="shared" ref="DT223:DT248" si="1874">IFERROR(ROUND(DS223/DM223,$H$1),"-")</f>
        <v>-</v>
      </c>
      <c r="DU223" s="198" t="str">
        <f t="shared" ref="DU223:DU248" si="1875">IFERROR(ROUND(FE223/DM223,$H$1),"-")</f>
        <v>-</v>
      </c>
      <c r="DV223" s="204">
        <f t="shared" ref="DV223:DV248" si="1876">SUMIFS(DV$255:DV$1524,$B$255:$B$1524,$B223,$C$255:$C$1524,$C223,$D$255:$D$1524,$D223)</f>
        <v>0</v>
      </c>
      <c r="DW223" s="198" t="str">
        <f t="shared" ref="DW223:DW248" si="1877">IFERROR(ROUND(DV223/DN223,$H$1),"-")</f>
        <v>-</v>
      </c>
      <c r="DX223" s="198" t="str">
        <f t="shared" ref="DX223:DX248" si="1878">IFERROR(ROUND(FF223/DN223,$H$1),"-")</f>
        <v>-</v>
      </c>
      <c r="DY223" s="204">
        <f t="shared" ref="DY223:DY248" si="1879">SUMIFS(DY$255:DY$1524,$B$255:$B$1524,$B223,$C$255:$C$1524,$C223,$D$255:$D$1524,$D223)</f>
        <v>0</v>
      </c>
      <c r="DZ223" s="198" t="str">
        <f t="shared" ref="DZ223:DZ248" si="1880">IFERROR(ROUND(DY223/DO223,$H$1),"-")</f>
        <v>-</v>
      </c>
      <c r="EA223" s="198" t="str">
        <f t="shared" ref="EA223:EA248" si="1881">IFERROR(ROUND(FG223/DO223,$H$1),"-")</f>
        <v>-</v>
      </c>
      <c r="EB223" s="202"/>
      <c r="EC223" s="204">
        <f t="shared" ref="EC223:EC249" si="1882">MONTH(1&amp;C223)</f>
        <v>8</v>
      </c>
      <c r="ED223" s="199">
        <f>LEFT($B223,4)+IF(EC223&lt;4,1,0)</f>
        <v>2017</v>
      </c>
      <c r="EE223" s="200">
        <f t="shared" ref="EE223:EE252" si="1883">DATE($ED223,$EC223,1)</f>
        <v>42948</v>
      </c>
      <c r="EF223" s="196">
        <f t="shared" ref="EF223:EF252" si="1884">DAY(DATE($ED223,$EC223+1,1)-1)</f>
        <v>31</v>
      </c>
      <c r="EG223" s="195"/>
      <c r="EH223" s="203">
        <f t="shared" ref="EH223:EQ232" si="1885">SUMIFS(EH$255:EH$1524,$B$255:$B$1524,$B223,$C$255:$C$1524,$C223,$D$255:$D$1524,$D223)</f>
        <v>0</v>
      </c>
      <c r="EI223" s="203">
        <f t="shared" si="1885"/>
        <v>0</v>
      </c>
      <c r="EJ223" s="203">
        <f t="shared" si="1885"/>
        <v>0</v>
      </c>
      <c r="EK223" s="203">
        <f t="shared" si="1885"/>
        <v>0</v>
      </c>
      <c r="EL223" s="203">
        <f t="shared" si="1885"/>
        <v>0</v>
      </c>
      <c r="EM223" s="203">
        <f t="shared" si="1885"/>
        <v>0</v>
      </c>
      <c r="EN223" s="204">
        <f t="shared" si="1885"/>
        <v>0</v>
      </c>
      <c r="EO223" s="204">
        <f t="shared" si="1885"/>
        <v>0</v>
      </c>
      <c r="EP223" s="204">
        <f t="shared" si="1885"/>
        <v>0</v>
      </c>
      <c r="EQ223" s="204">
        <f t="shared" si="1885"/>
        <v>0</v>
      </c>
      <c r="ER223" s="204">
        <f t="shared" ref="ER223:FA232" si="1886">SUMIFS(ER$255:ER$1524,$B$255:$B$1524,$B223,$C$255:$C$1524,$C223,$D$255:$D$1524,$D223)</f>
        <v>0</v>
      </c>
      <c r="ES223" s="204">
        <f t="shared" si="1886"/>
        <v>0</v>
      </c>
      <c r="ET223" s="204">
        <f t="shared" si="1886"/>
        <v>0</v>
      </c>
      <c r="EU223" s="204">
        <f t="shared" si="1886"/>
        <v>0</v>
      </c>
      <c r="EV223" s="204">
        <f t="shared" si="1886"/>
        <v>0</v>
      </c>
      <c r="EW223" s="204">
        <f t="shared" si="1886"/>
        <v>0</v>
      </c>
      <c r="EX223" s="204">
        <f t="shared" si="1886"/>
        <v>0</v>
      </c>
      <c r="EY223" s="204">
        <f t="shared" si="1886"/>
        <v>0</v>
      </c>
      <c r="EZ223" s="204">
        <f t="shared" si="1886"/>
        <v>0</v>
      </c>
      <c r="FA223" s="204">
        <f t="shared" si="1886"/>
        <v>0</v>
      </c>
      <c r="FB223" s="204">
        <f t="shared" ref="FB223:FG232" si="1887">SUMIFS(FB$255:FB$1524,$B$255:$B$1524,$B223,$C$255:$C$1524,$C223,$D$255:$D$1524,$D223)</f>
        <v>0</v>
      </c>
      <c r="FC223" s="204">
        <f t="shared" si="1887"/>
        <v>0</v>
      </c>
      <c r="FD223" s="204">
        <f t="shared" si="1887"/>
        <v>0</v>
      </c>
      <c r="FE223" s="204">
        <f t="shared" si="1887"/>
        <v>0</v>
      </c>
      <c r="FF223" s="204">
        <f t="shared" si="1887"/>
        <v>0</v>
      </c>
      <c r="FG223" s="204">
        <f t="shared" si="1887"/>
        <v>0</v>
      </c>
      <c r="FH223" s="191"/>
      <c r="FI223" s="344"/>
      <c r="FJ223" s="344"/>
      <c r="FK223" s="344"/>
      <c r="FL223" s="344"/>
      <c r="FM223" s="344"/>
    </row>
    <row r="224" spans="1:169" s="257" customFormat="1" x14ac:dyDescent="0.2">
      <c r="A224" s="263" t="str">
        <f t="shared" ref="A224:A231" si="1888">B224&amp;C224&amp;D224</f>
        <v>2017-18SEPTEMBERY58</v>
      </c>
      <c r="B224" s="257" t="str">
        <f t="shared" ref="B224:B235" si="1889">IF($C224="April",LEFT($B223,4)+1&amp;"-"&amp;RIGHT($B223,2)+1,$B223)</f>
        <v>2017-18</v>
      </c>
      <c r="C224" s="257" t="s">
        <v>673</v>
      </c>
      <c r="D224" s="264" t="str">
        <f>D223</f>
        <v>Y58</v>
      </c>
      <c r="E224" s="264" t="str">
        <f>E223</f>
        <v>South West</v>
      </c>
      <c r="F224" s="264" t="str">
        <f t="shared" si="267"/>
        <v>Y58</v>
      </c>
      <c r="H224" s="198">
        <f t="shared" si="1809"/>
        <v>0</v>
      </c>
      <c r="I224" s="198">
        <f t="shared" si="1809"/>
        <v>0</v>
      </c>
      <c r="J224" s="198">
        <f t="shared" si="1809"/>
        <v>0</v>
      </c>
      <c r="K224" s="198" t="str">
        <f t="shared" si="1810"/>
        <v>-</v>
      </c>
      <c r="L224" s="198" t="str">
        <f t="shared" si="1811"/>
        <v>-</v>
      </c>
      <c r="M224" s="198" t="str">
        <f t="shared" si="1812"/>
        <v>-</v>
      </c>
      <c r="N224" s="198" t="str">
        <f t="shared" si="1813"/>
        <v>-</v>
      </c>
      <c r="O224" s="198" t="str">
        <f t="shared" si="1814"/>
        <v>-</v>
      </c>
      <c r="P224" s="198" t="s">
        <v>717</v>
      </c>
      <c r="Q224" s="198">
        <f t="shared" si="1815"/>
        <v>0</v>
      </c>
      <c r="R224" s="198">
        <f t="shared" si="1815"/>
        <v>0</v>
      </c>
      <c r="S224" s="198">
        <f t="shared" si="1815"/>
        <v>0</v>
      </c>
      <c r="T224" s="198">
        <f t="shared" si="1815"/>
        <v>0</v>
      </c>
      <c r="U224" s="198">
        <f t="shared" si="1815"/>
        <v>0</v>
      </c>
      <c r="V224" s="198">
        <f t="shared" si="1815"/>
        <v>0</v>
      </c>
      <c r="W224" s="198">
        <f t="shared" si="1815"/>
        <v>0</v>
      </c>
      <c r="X224" s="198">
        <f t="shared" si="1815"/>
        <v>0</v>
      </c>
      <c r="Y224" s="198">
        <f t="shared" si="1815"/>
        <v>0</v>
      </c>
      <c r="Z224" s="198">
        <f t="shared" si="1815"/>
        <v>0</v>
      </c>
      <c r="AA224" s="198" t="str">
        <f t="shared" si="1816"/>
        <v>-</v>
      </c>
      <c r="AB224" s="198" t="str">
        <f t="shared" si="1817"/>
        <v>-</v>
      </c>
      <c r="AC224" s="198">
        <f t="shared" si="1818"/>
        <v>0</v>
      </c>
      <c r="AD224" s="198" t="str">
        <f t="shared" si="1819"/>
        <v>-</v>
      </c>
      <c r="AE224" s="198" t="str">
        <f t="shared" si="1820"/>
        <v>-</v>
      </c>
      <c r="AF224" s="198">
        <f t="shared" si="1821"/>
        <v>0</v>
      </c>
      <c r="AG224" s="198" t="str">
        <f t="shared" si="1822"/>
        <v>-</v>
      </c>
      <c r="AH224" s="198" t="str">
        <f t="shared" si="1823"/>
        <v>-</v>
      </c>
      <c r="AI224" s="198">
        <f t="shared" si="1824"/>
        <v>0</v>
      </c>
      <c r="AJ224" s="198" t="str">
        <f t="shared" si="1825"/>
        <v>-</v>
      </c>
      <c r="AK224" s="198" t="str">
        <f t="shared" si="1826"/>
        <v>-</v>
      </c>
      <c r="AL224" s="198">
        <f t="shared" si="1827"/>
        <v>0</v>
      </c>
      <c r="AM224" s="198" t="str">
        <f t="shared" si="1828"/>
        <v>-</v>
      </c>
      <c r="AN224" s="198" t="str">
        <f t="shared" si="1829"/>
        <v>-</v>
      </c>
      <c r="AO224" s="198">
        <f t="shared" si="1830"/>
        <v>0</v>
      </c>
      <c r="AP224" s="198">
        <f t="shared" si="1830"/>
        <v>0</v>
      </c>
      <c r="AQ224" s="198">
        <f t="shared" si="1830"/>
        <v>0</v>
      </c>
      <c r="AR224" s="198">
        <f t="shared" si="1830"/>
        <v>0</v>
      </c>
      <c r="AS224" s="198">
        <f t="shared" si="1830"/>
        <v>0</v>
      </c>
      <c r="AT224" s="198">
        <f t="shared" si="1830"/>
        <v>0</v>
      </c>
      <c r="AU224" s="198">
        <f t="shared" si="1830"/>
        <v>0</v>
      </c>
      <c r="AV224" s="198">
        <f t="shared" si="1830"/>
        <v>0</v>
      </c>
      <c r="AW224" s="198">
        <f t="shared" si="1830"/>
        <v>0</v>
      </c>
      <c r="AX224" s="198">
        <f t="shared" si="1830"/>
        <v>0</v>
      </c>
      <c r="AY224" s="198">
        <f t="shared" si="1831"/>
        <v>0</v>
      </c>
      <c r="AZ224" s="198">
        <f t="shared" si="1831"/>
        <v>0</v>
      </c>
      <c r="BA224" s="198">
        <f t="shared" si="1831"/>
        <v>0</v>
      </c>
      <c r="BB224" s="198">
        <f t="shared" si="1831"/>
        <v>0</v>
      </c>
      <c r="BC224" s="198">
        <f t="shared" si="1831"/>
        <v>0</v>
      </c>
      <c r="BD224" s="198">
        <f t="shared" si="1831"/>
        <v>0</v>
      </c>
      <c r="BE224" s="198">
        <f t="shared" si="1831"/>
        <v>0</v>
      </c>
      <c r="BF224" s="198">
        <f t="shared" si="1831"/>
        <v>0</v>
      </c>
      <c r="BG224" s="198">
        <f t="shared" si="1831"/>
        <v>0</v>
      </c>
      <c r="BH224" s="198">
        <f t="shared" si="1831"/>
        <v>0</v>
      </c>
      <c r="BI224" s="198">
        <f t="shared" si="1831"/>
        <v>0</v>
      </c>
      <c r="BJ224" s="198">
        <f t="shared" si="1831"/>
        <v>0</v>
      </c>
      <c r="BK224" s="198">
        <f t="shared" si="1831"/>
        <v>0</v>
      </c>
      <c r="BL224" s="198" t="str">
        <f t="shared" si="1832"/>
        <v>-</v>
      </c>
      <c r="BM224" s="198" t="str">
        <f t="shared" si="1833"/>
        <v>-</v>
      </c>
      <c r="BN224" s="198">
        <f t="shared" si="1834"/>
        <v>0</v>
      </c>
      <c r="BO224" s="198">
        <f t="shared" si="1834"/>
        <v>0</v>
      </c>
      <c r="BP224" s="198" t="str">
        <f t="shared" si="1835"/>
        <v>-</v>
      </c>
      <c r="BQ224" s="198" t="str">
        <f t="shared" si="1836"/>
        <v>-</v>
      </c>
      <c r="BR224" s="198">
        <f t="shared" si="1837"/>
        <v>0</v>
      </c>
      <c r="BS224" s="198">
        <f t="shared" si="1837"/>
        <v>0</v>
      </c>
      <c r="BT224" s="198" t="str">
        <f t="shared" si="1838"/>
        <v>-</v>
      </c>
      <c r="BU224" s="198" t="str">
        <f t="shared" si="1839"/>
        <v>-</v>
      </c>
      <c r="BV224" s="198">
        <f t="shared" si="1840"/>
        <v>0</v>
      </c>
      <c r="BW224" s="198">
        <f t="shared" si="1840"/>
        <v>0</v>
      </c>
      <c r="BX224" s="198" t="str">
        <f t="shared" si="1841"/>
        <v>-</v>
      </c>
      <c r="BY224" s="198" t="str">
        <f t="shared" si="1842"/>
        <v>-</v>
      </c>
      <c r="BZ224" s="198">
        <f t="shared" si="1843"/>
        <v>0</v>
      </c>
      <c r="CA224" s="198">
        <f t="shared" si="1843"/>
        <v>0</v>
      </c>
      <c r="CB224" s="198" t="str">
        <f t="shared" si="1844"/>
        <v>-</v>
      </c>
      <c r="CC224" s="198" t="str">
        <f t="shared" si="1845"/>
        <v>-</v>
      </c>
      <c r="CD224" s="198">
        <f t="shared" si="1846"/>
        <v>0</v>
      </c>
      <c r="CE224" s="198">
        <f t="shared" si="1846"/>
        <v>0</v>
      </c>
      <c r="CF224" s="198" t="str">
        <f t="shared" si="1847"/>
        <v>-</v>
      </c>
      <c r="CG224" s="198" t="str">
        <f t="shared" si="1848"/>
        <v>-</v>
      </c>
      <c r="CH224" s="198">
        <f t="shared" si="1849"/>
        <v>0</v>
      </c>
      <c r="CI224" s="198">
        <f t="shared" si="1849"/>
        <v>0</v>
      </c>
      <c r="CJ224" s="198" t="str">
        <f t="shared" si="1850"/>
        <v>-</v>
      </c>
      <c r="CK224" s="198" t="str">
        <f t="shared" si="1851"/>
        <v>-</v>
      </c>
      <c r="CL224" s="198">
        <f t="shared" si="1852"/>
        <v>0</v>
      </c>
      <c r="CM224" s="198">
        <f t="shared" si="1852"/>
        <v>0</v>
      </c>
      <c r="CN224" s="198" t="str">
        <f t="shared" si="1853"/>
        <v>-</v>
      </c>
      <c r="CO224" s="198" t="str">
        <f t="shared" si="1854"/>
        <v>-</v>
      </c>
      <c r="CP224" s="198">
        <f t="shared" si="1855"/>
        <v>0</v>
      </c>
      <c r="CQ224" s="198">
        <f t="shared" si="1855"/>
        <v>0</v>
      </c>
      <c r="CR224" s="198" t="str">
        <f t="shared" si="1856"/>
        <v>-</v>
      </c>
      <c r="CS224" s="198" t="str">
        <f t="shared" si="1857"/>
        <v>-</v>
      </c>
      <c r="CT224" s="198">
        <f t="shared" si="1858"/>
        <v>0</v>
      </c>
      <c r="CU224" s="198">
        <f t="shared" si="1858"/>
        <v>0</v>
      </c>
      <c r="CV224" s="198" t="str">
        <f t="shared" si="1859"/>
        <v>-</v>
      </c>
      <c r="CW224" s="198" t="str">
        <f t="shared" si="1860"/>
        <v>-</v>
      </c>
      <c r="CX224" s="198">
        <f t="shared" si="1861"/>
        <v>0</v>
      </c>
      <c r="CY224" s="198">
        <f t="shared" si="1861"/>
        <v>0</v>
      </c>
      <c r="CZ224" s="198" t="str">
        <f t="shared" si="1862"/>
        <v>-</v>
      </c>
      <c r="DA224" s="198" t="str">
        <f t="shared" si="1863"/>
        <v>-</v>
      </c>
      <c r="DB224" s="198">
        <f t="shared" si="1864"/>
        <v>0</v>
      </c>
      <c r="DC224" s="198">
        <f t="shared" si="1864"/>
        <v>0</v>
      </c>
      <c r="DD224" s="198" t="str">
        <f t="shared" si="1865"/>
        <v>-</v>
      </c>
      <c r="DE224" s="198" t="str">
        <f t="shared" si="1866"/>
        <v>-</v>
      </c>
      <c r="DF224" s="198">
        <f t="shared" si="1867"/>
        <v>0</v>
      </c>
      <c r="DG224" s="198">
        <f t="shared" si="1867"/>
        <v>0</v>
      </c>
      <c r="DH224" s="198" t="str">
        <f t="shared" si="1868"/>
        <v>-</v>
      </c>
      <c r="DI224" s="198" t="str">
        <f t="shared" si="1869"/>
        <v>-</v>
      </c>
      <c r="DJ224" s="198">
        <f t="shared" si="1870"/>
        <v>0</v>
      </c>
      <c r="DK224" s="198">
        <f t="shared" si="1870"/>
        <v>0</v>
      </c>
      <c r="DL224" s="198">
        <f t="shared" si="1870"/>
        <v>0</v>
      </c>
      <c r="DM224" s="198">
        <f t="shared" si="1870"/>
        <v>0</v>
      </c>
      <c r="DN224" s="198">
        <f t="shared" si="1870"/>
        <v>0</v>
      </c>
      <c r="DO224" s="198">
        <f t="shared" si="1870"/>
        <v>0</v>
      </c>
      <c r="DP224" s="198">
        <f t="shared" si="1870"/>
        <v>0</v>
      </c>
      <c r="DQ224" s="198" t="str">
        <f t="shared" si="1871"/>
        <v>-</v>
      </c>
      <c r="DR224" s="198" t="str">
        <f t="shared" si="1872"/>
        <v>-</v>
      </c>
      <c r="DS224" s="198">
        <f t="shared" si="1873"/>
        <v>0</v>
      </c>
      <c r="DT224" s="198" t="str">
        <f t="shared" si="1874"/>
        <v>-</v>
      </c>
      <c r="DU224" s="198" t="str">
        <f t="shared" si="1875"/>
        <v>-</v>
      </c>
      <c r="DV224" s="198">
        <f t="shared" si="1876"/>
        <v>0</v>
      </c>
      <c r="DW224" s="198" t="str">
        <f t="shared" si="1877"/>
        <v>-</v>
      </c>
      <c r="DX224" s="198" t="str">
        <f t="shared" si="1878"/>
        <v>-</v>
      </c>
      <c r="DY224" s="198">
        <f t="shared" si="1879"/>
        <v>0</v>
      </c>
      <c r="DZ224" s="198" t="str">
        <f t="shared" si="1880"/>
        <v>-</v>
      </c>
      <c r="EA224" s="198" t="str">
        <f t="shared" si="1881"/>
        <v>-</v>
      </c>
      <c r="EB224" s="202"/>
      <c r="EC224" s="198">
        <f t="shared" si="1882"/>
        <v>9</v>
      </c>
      <c r="ED224" s="199">
        <f t="shared" ref="ED224:ED233" si="1890">LEFT($B224,4)+IF(EC224&lt;4,1,0)</f>
        <v>2017</v>
      </c>
      <c r="EE224" s="200">
        <f t="shared" si="1883"/>
        <v>42979</v>
      </c>
      <c r="EF224" s="196">
        <f t="shared" si="1884"/>
        <v>30</v>
      </c>
      <c r="EG224" s="195"/>
      <c r="EH224" s="198">
        <f t="shared" si="1885"/>
        <v>0</v>
      </c>
      <c r="EI224" s="198">
        <f t="shared" si="1885"/>
        <v>0</v>
      </c>
      <c r="EJ224" s="198">
        <f t="shared" si="1885"/>
        <v>0</v>
      </c>
      <c r="EK224" s="198">
        <f t="shared" si="1885"/>
        <v>0</v>
      </c>
      <c r="EL224" s="198">
        <f t="shared" si="1885"/>
        <v>0</v>
      </c>
      <c r="EM224" s="198">
        <f t="shared" si="1885"/>
        <v>0</v>
      </c>
      <c r="EN224" s="198">
        <f t="shared" si="1885"/>
        <v>0</v>
      </c>
      <c r="EO224" s="198">
        <f t="shared" si="1885"/>
        <v>0</v>
      </c>
      <c r="EP224" s="198">
        <f t="shared" si="1885"/>
        <v>0</v>
      </c>
      <c r="EQ224" s="198">
        <f t="shared" si="1885"/>
        <v>0</v>
      </c>
      <c r="ER224" s="198">
        <f t="shared" si="1886"/>
        <v>0</v>
      </c>
      <c r="ES224" s="198">
        <f t="shared" si="1886"/>
        <v>0</v>
      </c>
      <c r="ET224" s="198">
        <f t="shared" si="1886"/>
        <v>0</v>
      </c>
      <c r="EU224" s="198">
        <f t="shared" si="1886"/>
        <v>0</v>
      </c>
      <c r="EV224" s="198">
        <f t="shared" si="1886"/>
        <v>0</v>
      </c>
      <c r="EW224" s="198">
        <f t="shared" si="1886"/>
        <v>0</v>
      </c>
      <c r="EX224" s="198">
        <f t="shared" si="1886"/>
        <v>0</v>
      </c>
      <c r="EY224" s="198">
        <f t="shared" si="1886"/>
        <v>0</v>
      </c>
      <c r="EZ224" s="198">
        <f t="shared" si="1886"/>
        <v>0</v>
      </c>
      <c r="FA224" s="198">
        <f t="shared" si="1886"/>
        <v>0</v>
      </c>
      <c r="FB224" s="198">
        <f t="shared" si="1887"/>
        <v>0</v>
      </c>
      <c r="FC224" s="198">
        <f t="shared" si="1887"/>
        <v>0</v>
      </c>
      <c r="FD224" s="198">
        <f t="shared" si="1887"/>
        <v>0</v>
      </c>
      <c r="FE224" s="198">
        <f t="shared" si="1887"/>
        <v>0</v>
      </c>
      <c r="FF224" s="198">
        <f t="shared" si="1887"/>
        <v>0</v>
      </c>
      <c r="FG224" s="198">
        <f t="shared" si="1887"/>
        <v>0</v>
      </c>
      <c r="FH224" s="191"/>
      <c r="FI224" s="344"/>
      <c r="FJ224" s="344"/>
      <c r="FK224" s="344"/>
      <c r="FL224" s="344"/>
      <c r="FM224" s="344"/>
    </row>
    <row r="225" spans="1:169" s="257" customFormat="1" x14ac:dyDescent="0.2">
      <c r="A225" s="263" t="str">
        <f t="shared" si="1888"/>
        <v>2017-18OCTOBERY58</v>
      </c>
      <c r="B225" s="257" t="str">
        <f t="shared" si="1889"/>
        <v>2017-18</v>
      </c>
      <c r="C225" s="257" t="s">
        <v>716</v>
      </c>
      <c r="D225" s="264" t="str">
        <f t="shared" ref="D225:E252" si="1891">D224</f>
        <v>Y58</v>
      </c>
      <c r="E225" s="264" t="str">
        <f t="shared" si="1891"/>
        <v>South West</v>
      </c>
      <c r="F225" s="264" t="str">
        <f t="shared" si="267"/>
        <v>Y58</v>
      </c>
      <c r="H225" s="198">
        <f t="shared" si="1809"/>
        <v>0</v>
      </c>
      <c r="I225" s="198">
        <f t="shared" si="1809"/>
        <v>0</v>
      </c>
      <c r="J225" s="198">
        <f t="shared" si="1809"/>
        <v>0</v>
      </c>
      <c r="K225" s="198" t="str">
        <f t="shared" si="1810"/>
        <v>-</v>
      </c>
      <c r="L225" s="198" t="str">
        <f t="shared" si="1811"/>
        <v>-</v>
      </c>
      <c r="M225" s="198" t="str">
        <f t="shared" si="1812"/>
        <v>-</v>
      </c>
      <c r="N225" s="198" t="str">
        <f t="shared" si="1813"/>
        <v>-</v>
      </c>
      <c r="O225" s="198" t="str">
        <f t="shared" si="1814"/>
        <v>-</v>
      </c>
      <c r="P225" s="198" t="s">
        <v>717</v>
      </c>
      <c r="Q225" s="198">
        <f t="shared" si="1815"/>
        <v>0</v>
      </c>
      <c r="R225" s="198">
        <f t="shared" si="1815"/>
        <v>0</v>
      </c>
      <c r="S225" s="198">
        <f t="shared" si="1815"/>
        <v>0</v>
      </c>
      <c r="T225" s="198">
        <f t="shared" si="1815"/>
        <v>0</v>
      </c>
      <c r="U225" s="198">
        <f t="shared" si="1815"/>
        <v>0</v>
      </c>
      <c r="V225" s="198">
        <f t="shared" si="1815"/>
        <v>0</v>
      </c>
      <c r="W225" s="198">
        <f t="shared" si="1815"/>
        <v>0</v>
      </c>
      <c r="X225" s="198">
        <f t="shared" si="1815"/>
        <v>0</v>
      </c>
      <c r="Y225" s="198">
        <f t="shared" si="1815"/>
        <v>0</v>
      </c>
      <c r="Z225" s="198">
        <f t="shared" si="1815"/>
        <v>0</v>
      </c>
      <c r="AA225" s="198" t="str">
        <f t="shared" si="1816"/>
        <v>-</v>
      </c>
      <c r="AB225" s="198" t="str">
        <f t="shared" si="1817"/>
        <v>-</v>
      </c>
      <c r="AC225" s="198">
        <f t="shared" si="1818"/>
        <v>0</v>
      </c>
      <c r="AD225" s="198" t="str">
        <f t="shared" si="1819"/>
        <v>-</v>
      </c>
      <c r="AE225" s="198" t="str">
        <f t="shared" si="1820"/>
        <v>-</v>
      </c>
      <c r="AF225" s="198">
        <f t="shared" si="1821"/>
        <v>0</v>
      </c>
      <c r="AG225" s="198" t="str">
        <f t="shared" si="1822"/>
        <v>-</v>
      </c>
      <c r="AH225" s="198" t="str">
        <f t="shared" si="1823"/>
        <v>-</v>
      </c>
      <c r="AI225" s="198">
        <f t="shared" si="1824"/>
        <v>0</v>
      </c>
      <c r="AJ225" s="198" t="str">
        <f t="shared" si="1825"/>
        <v>-</v>
      </c>
      <c r="AK225" s="198" t="str">
        <f t="shared" si="1826"/>
        <v>-</v>
      </c>
      <c r="AL225" s="198">
        <f t="shared" si="1827"/>
        <v>0</v>
      </c>
      <c r="AM225" s="198" t="str">
        <f t="shared" si="1828"/>
        <v>-</v>
      </c>
      <c r="AN225" s="198" t="str">
        <f t="shared" si="1829"/>
        <v>-</v>
      </c>
      <c r="AO225" s="198">
        <f t="shared" si="1830"/>
        <v>0</v>
      </c>
      <c r="AP225" s="198">
        <f t="shared" si="1830"/>
        <v>0</v>
      </c>
      <c r="AQ225" s="198">
        <f t="shared" si="1830"/>
        <v>0</v>
      </c>
      <c r="AR225" s="198">
        <f t="shared" si="1830"/>
        <v>0</v>
      </c>
      <c r="AS225" s="198">
        <f t="shared" si="1830"/>
        <v>0</v>
      </c>
      <c r="AT225" s="198">
        <f t="shared" si="1830"/>
        <v>0</v>
      </c>
      <c r="AU225" s="198">
        <f t="shared" si="1830"/>
        <v>0</v>
      </c>
      <c r="AV225" s="198">
        <f t="shared" si="1830"/>
        <v>0</v>
      </c>
      <c r="AW225" s="198">
        <f t="shared" si="1830"/>
        <v>0</v>
      </c>
      <c r="AX225" s="198">
        <f t="shared" si="1830"/>
        <v>0</v>
      </c>
      <c r="AY225" s="198">
        <f t="shared" si="1831"/>
        <v>0</v>
      </c>
      <c r="AZ225" s="198">
        <f t="shared" si="1831"/>
        <v>0</v>
      </c>
      <c r="BA225" s="198">
        <f t="shared" si="1831"/>
        <v>0</v>
      </c>
      <c r="BB225" s="198">
        <f t="shared" si="1831"/>
        <v>0</v>
      </c>
      <c r="BC225" s="198">
        <f t="shared" si="1831"/>
        <v>0</v>
      </c>
      <c r="BD225" s="198">
        <f t="shared" si="1831"/>
        <v>0</v>
      </c>
      <c r="BE225" s="198">
        <f t="shared" si="1831"/>
        <v>0</v>
      </c>
      <c r="BF225" s="198">
        <f t="shared" si="1831"/>
        <v>0</v>
      </c>
      <c r="BG225" s="198">
        <f t="shared" si="1831"/>
        <v>0</v>
      </c>
      <c r="BH225" s="198">
        <f t="shared" si="1831"/>
        <v>0</v>
      </c>
      <c r="BI225" s="198">
        <f t="shared" si="1831"/>
        <v>0</v>
      </c>
      <c r="BJ225" s="198">
        <f t="shared" si="1831"/>
        <v>0</v>
      </c>
      <c r="BK225" s="198">
        <f t="shared" si="1831"/>
        <v>0</v>
      </c>
      <c r="BL225" s="198" t="str">
        <f t="shared" si="1832"/>
        <v>-</v>
      </c>
      <c r="BM225" s="198" t="str">
        <f t="shared" si="1833"/>
        <v>-</v>
      </c>
      <c r="BN225" s="198">
        <f t="shared" si="1834"/>
        <v>0</v>
      </c>
      <c r="BO225" s="198">
        <f t="shared" si="1834"/>
        <v>0</v>
      </c>
      <c r="BP225" s="198" t="str">
        <f t="shared" si="1835"/>
        <v>-</v>
      </c>
      <c r="BQ225" s="198" t="str">
        <f t="shared" si="1836"/>
        <v>-</v>
      </c>
      <c r="BR225" s="198">
        <f t="shared" si="1837"/>
        <v>0</v>
      </c>
      <c r="BS225" s="198">
        <f t="shared" si="1837"/>
        <v>0</v>
      </c>
      <c r="BT225" s="198" t="str">
        <f t="shared" si="1838"/>
        <v>-</v>
      </c>
      <c r="BU225" s="198" t="str">
        <f t="shared" si="1839"/>
        <v>-</v>
      </c>
      <c r="BV225" s="198">
        <f t="shared" si="1840"/>
        <v>0</v>
      </c>
      <c r="BW225" s="198">
        <f t="shared" si="1840"/>
        <v>0</v>
      </c>
      <c r="BX225" s="198" t="str">
        <f t="shared" si="1841"/>
        <v>-</v>
      </c>
      <c r="BY225" s="198" t="str">
        <f t="shared" si="1842"/>
        <v>-</v>
      </c>
      <c r="BZ225" s="198">
        <f t="shared" si="1843"/>
        <v>0</v>
      </c>
      <c r="CA225" s="198">
        <f t="shared" si="1843"/>
        <v>0</v>
      </c>
      <c r="CB225" s="198" t="str">
        <f t="shared" si="1844"/>
        <v>-</v>
      </c>
      <c r="CC225" s="198" t="str">
        <f t="shared" si="1845"/>
        <v>-</v>
      </c>
      <c r="CD225" s="198">
        <f t="shared" si="1846"/>
        <v>0</v>
      </c>
      <c r="CE225" s="198">
        <f t="shared" si="1846"/>
        <v>0</v>
      </c>
      <c r="CF225" s="198" t="str">
        <f t="shared" si="1847"/>
        <v>-</v>
      </c>
      <c r="CG225" s="198" t="str">
        <f t="shared" si="1848"/>
        <v>-</v>
      </c>
      <c r="CH225" s="198">
        <f t="shared" si="1849"/>
        <v>0</v>
      </c>
      <c r="CI225" s="198">
        <f t="shared" si="1849"/>
        <v>0</v>
      </c>
      <c r="CJ225" s="198" t="str">
        <f t="shared" si="1850"/>
        <v>-</v>
      </c>
      <c r="CK225" s="198" t="str">
        <f t="shared" si="1851"/>
        <v>-</v>
      </c>
      <c r="CL225" s="198">
        <f t="shared" si="1852"/>
        <v>0</v>
      </c>
      <c r="CM225" s="198">
        <f t="shared" si="1852"/>
        <v>0</v>
      </c>
      <c r="CN225" s="198" t="str">
        <f t="shared" si="1853"/>
        <v>-</v>
      </c>
      <c r="CO225" s="198" t="str">
        <f t="shared" si="1854"/>
        <v>-</v>
      </c>
      <c r="CP225" s="198">
        <f t="shared" si="1855"/>
        <v>0</v>
      </c>
      <c r="CQ225" s="198">
        <f t="shared" si="1855"/>
        <v>0</v>
      </c>
      <c r="CR225" s="198" t="str">
        <f t="shared" si="1856"/>
        <v>-</v>
      </c>
      <c r="CS225" s="198" t="str">
        <f t="shared" si="1857"/>
        <v>-</v>
      </c>
      <c r="CT225" s="198">
        <f t="shared" si="1858"/>
        <v>0</v>
      </c>
      <c r="CU225" s="198">
        <f t="shared" si="1858"/>
        <v>0</v>
      </c>
      <c r="CV225" s="198" t="str">
        <f t="shared" si="1859"/>
        <v>-</v>
      </c>
      <c r="CW225" s="198" t="str">
        <f t="shared" si="1860"/>
        <v>-</v>
      </c>
      <c r="CX225" s="198">
        <f t="shared" si="1861"/>
        <v>0</v>
      </c>
      <c r="CY225" s="198">
        <f t="shared" si="1861"/>
        <v>0</v>
      </c>
      <c r="CZ225" s="198" t="str">
        <f t="shared" si="1862"/>
        <v>-</v>
      </c>
      <c r="DA225" s="198" t="str">
        <f t="shared" si="1863"/>
        <v>-</v>
      </c>
      <c r="DB225" s="198">
        <f t="shared" si="1864"/>
        <v>0</v>
      </c>
      <c r="DC225" s="198">
        <f t="shared" si="1864"/>
        <v>0</v>
      </c>
      <c r="DD225" s="198" t="str">
        <f t="shared" si="1865"/>
        <v>-</v>
      </c>
      <c r="DE225" s="198" t="str">
        <f t="shared" si="1866"/>
        <v>-</v>
      </c>
      <c r="DF225" s="198">
        <f t="shared" si="1867"/>
        <v>0</v>
      </c>
      <c r="DG225" s="198">
        <f t="shared" si="1867"/>
        <v>0</v>
      </c>
      <c r="DH225" s="198" t="str">
        <f t="shared" si="1868"/>
        <v>-</v>
      </c>
      <c r="DI225" s="198" t="str">
        <f t="shared" si="1869"/>
        <v>-</v>
      </c>
      <c r="DJ225" s="198">
        <f t="shared" si="1870"/>
        <v>0</v>
      </c>
      <c r="DK225" s="198">
        <f t="shared" si="1870"/>
        <v>0</v>
      </c>
      <c r="DL225" s="198">
        <f t="shared" si="1870"/>
        <v>0</v>
      </c>
      <c r="DM225" s="198">
        <f t="shared" si="1870"/>
        <v>0</v>
      </c>
      <c r="DN225" s="198">
        <f t="shared" si="1870"/>
        <v>0</v>
      </c>
      <c r="DO225" s="198">
        <f t="shared" si="1870"/>
        <v>0</v>
      </c>
      <c r="DP225" s="198">
        <f t="shared" si="1870"/>
        <v>0</v>
      </c>
      <c r="DQ225" s="198" t="str">
        <f t="shared" si="1871"/>
        <v>-</v>
      </c>
      <c r="DR225" s="198" t="str">
        <f t="shared" si="1872"/>
        <v>-</v>
      </c>
      <c r="DS225" s="198">
        <f t="shared" si="1873"/>
        <v>0</v>
      </c>
      <c r="DT225" s="198" t="str">
        <f t="shared" si="1874"/>
        <v>-</v>
      </c>
      <c r="DU225" s="198" t="str">
        <f t="shared" si="1875"/>
        <v>-</v>
      </c>
      <c r="DV225" s="198">
        <f t="shared" si="1876"/>
        <v>0</v>
      </c>
      <c r="DW225" s="198" t="str">
        <f t="shared" si="1877"/>
        <v>-</v>
      </c>
      <c r="DX225" s="198" t="str">
        <f t="shared" si="1878"/>
        <v>-</v>
      </c>
      <c r="DY225" s="198">
        <f t="shared" si="1879"/>
        <v>0</v>
      </c>
      <c r="DZ225" s="198" t="str">
        <f t="shared" si="1880"/>
        <v>-</v>
      </c>
      <c r="EA225" s="198" t="str">
        <f t="shared" si="1881"/>
        <v>-</v>
      </c>
      <c r="EB225" s="202"/>
      <c r="EC225" s="198">
        <f t="shared" si="1882"/>
        <v>10</v>
      </c>
      <c r="ED225" s="199">
        <f t="shared" si="1890"/>
        <v>2017</v>
      </c>
      <c r="EE225" s="200">
        <f t="shared" si="1883"/>
        <v>43009</v>
      </c>
      <c r="EF225" s="196">
        <f t="shared" si="1884"/>
        <v>31</v>
      </c>
      <c r="EG225" s="195"/>
      <c r="EH225" s="198">
        <f t="shared" si="1885"/>
        <v>0</v>
      </c>
      <c r="EI225" s="198">
        <f t="shared" si="1885"/>
        <v>0</v>
      </c>
      <c r="EJ225" s="198">
        <f t="shared" si="1885"/>
        <v>0</v>
      </c>
      <c r="EK225" s="198">
        <f t="shared" si="1885"/>
        <v>0</v>
      </c>
      <c r="EL225" s="198">
        <f t="shared" si="1885"/>
        <v>0</v>
      </c>
      <c r="EM225" s="198">
        <f t="shared" si="1885"/>
        <v>0</v>
      </c>
      <c r="EN225" s="198">
        <f t="shared" si="1885"/>
        <v>0</v>
      </c>
      <c r="EO225" s="198">
        <f t="shared" si="1885"/>
        <v>0</v>
      </c>
      <c r="EP225" s="198">
        <f t="shared" si="1885"/>
        <v>0</v>
      </c>
      <c r="EQ225" s="198">
        <f t="shared" si="1885"/>
        <v>0</v>
      </c>
      <c r="ER225" s="198">
        <f t="shared" si="1886"/>
        <v>0</v>
      </c>
      <c r="ES225" s="198">
        <f t="shared" si="1886"/>
        <v>0</v>
      </c>
      <c r="ET225" s="198">
        <f t="shared" si="1886"/>
        <v>0</v>
      </c>
      <c r="EU225" s="198">
        <f t="shared" si="1886"/>
        <v>0</v>
      </c>
      <c r="EV225" s="198">
        <f t="shared" si="1886"/>
        <v>0</v>
      </c>
      <c r="EW225" s="198">
        <f t="shared" si="1886"/>
        <v>0</v>
      </c>
      <c r="EX225" s="198">
        <f t="shared" si="1886"/>
        <v>0</v>
      </c>
      <c r="EY225" s="198">
        <f t="shared" si="1886"/>
        <v>0</v>
      </c>
      <c r="EZ225" s="198">
        <f t="shared" si="1886"/>
        <v>0</v>
      </c>
      <c r="FA225" s="198">
        <f t="shared" si="1886"/>
        <v>0</v>
      </c>
      <c r="FB225" s="198">
        <f t="shared" si="1887"/>
        <v>0</v>
      </c>
      <c r="FC225" s="198">
        <f t="shared" si="1887"/>
        <v>0</v>
      </c>
      <c r="FD225" s="198">
        <f t="shared" si="1887"/>
        <v>0</v>
      </c>
      <c r="FE225" s="198">
        <f t="shared" si="1887"/>
        <v>0</v>
      </c>
      <c r="FF225" s="198">
        <f t="shared" si="1887"/>
        <v>0</v>
      </c>
      <c r="FG225" s="198">
        <f t="shared" si="1887"/>
        <v>0</v>
      </c>
      <c r="FH225" s="191"/>
      <c r="FI225" s="344"/>
      <c r="FJ225" s="344"/>
      <c r="FK225" s="344"/>
      <c r="FL225" s="344"/>
      <c r="FM225" s="344"/>
    </row>
    <row r="226" spans="1:169" s="257" customFormat="1" x14ac:dyDescent="0.2">
      <c r="A226" s="263" t="str">
        <f t="shared" si="1888"/>
        <v>2017-18NOVEMBERY58</v>
      </c>
      <c r="B226" s="257" t="str">
        <f t="shared" si="1889"/>
        <v>2017-18</v>
      </c>
      <c r="C226" s="257" t="s">
        <v>722</v>
      </c>
      <c r="D226" s="264" t="str">
        <f t="shared" si="1891"/>
        <v>Y58</v>
      </c>
      <c r="E226" s="264" t="str">
        <f t="shared" si="1891"/>
        <v>South West</v>
      </c>
      <c r="F226" s="264" t="str">
        <f t="shared" si="267"/>
        <v>Y58</v>
      </c>
      <c r="H226" s="198">
        <f t="shared" si="1809"/>
        <v>26687</v>
      </c>
      <c r="I226" s="198">
        <f t="shared" si="1809"/>
        <v>19061</v>
      </c>
      <c r="J226" s="198">
        <f t="shared" si="1809"/>
        <v>147196</v>
      </c>
      <c r="K226" s="198">
        <f t="shared" si="1810"/>
        <v>8</v>
      </c>
      <c r="L226" s="198">
        <f t="shared" si="1811"/>
        <v>2</v>
      </c>
      <c r="M226" s="198">
        <f t="shared" si="1812"/>
        <v>0</v>
      </c>
      <c r="N226" s="198">
        <f t="shared" si="1813"/>
        <v>38</v>
      </c>
      <c r="O226" s="198">
        <f t="shared" si="1814"/>
        <v>84</v>
      </c>
      <c r="P226" s="198" t="s">
        <v>717</v>
      </c>
      <c r="Q226" s="198">
        <f t="shared" si="1815"/>
        <v>0</v>
      </c>
      <c r="R226" s="198">
        <f t="shared" si="1815"/>
        <v>0</v>
      </c>
      <c r="S226" s="198">
        <f t="shared" si="1815"/>
        <v>0</v>
      </c>
      <c r="T226" s="198">
        <f t="shared" si="1815"/>
        <v>19214</v>
      </c>
      <c r="U226" s="198">
        <f t="shared" si="1815"/>
        <v>1310</v>
      </c>
      <c r="V226" s="198">
        <f t="shared" si="1815"/>
        <v>824</v>
      </c>
      <c r="W226" s="198">
        <f t="shared" si="1815"/>
        <v>9408</v>
      </c>
      <c r="X226" s="198">
        <f t="shared" si="1815"/>
        <v>5335</v>
      </c>
      <c r="Y226" s="198">
        <f t="shared" si="1815"/>
        <v>465</v>
      </c>
      <c r="Z226" s="198">
        <f t="shared" si="1815"/>
        <v>821463</v>
      </c>
      <c r="AA226" s="198">
        <f t="shared" si="1816"/>
        <v>627</v>
      </c>
      <c r="AB226" s="198">
        <f t="shared" si="1817"/>
        <v>1097</v>
      </c>
      <c r="AC226" s="198">
        <f t="shared" si="1818"/>
        <v>720998</v>
      </c>
      <c r="AD226" s="198">
        <f t="shared" si="1819"/>
        <v>875</v>
      </c>
      <c r="AE226" s="198">
        <f t="shared" si="1820"/>
        <v>1567</v>
      </c>
      <c r="AF226" s="198">
        <f t="shared" si="1821"/>
        <v>16394915</v>
      </c>
      <c r="AG226" s="198">
        <f t="shared" si="1822"/>
        <v>1743</v>
      </c>
      <c r="AH226" s="198">
        <f t="shared" si="1823"/>
        <v>3712</v>
      </c>
      <c r="AI226" s="198">
        <f t="shared" si="1824"/>
        <v>19832729</v>
      </c>
      <c r="AJ226" s="198">
        <f t="shared" si="1825"/>
        <v>3717</v>
      </c>
      <c r="AK226" s="198">
        <f t="shared" si="1826"/>
        <v>8608</v>
      </c>
      <c r="AL226" s="198">
        <f t="shared" si="1827"/>
        <v>2811695</v>
      </c>
      <c r="AM226" s="198">
        <f t="shared" si="1828"/>
        <v>6047</v>
      </c>
      <c r="AN226" s="198">
        <f t="shared" si="1829"/>
        <v>14119</v>
      </c>
      <c r="AO226" s="198">
        <f t="shared" si="1830"/>
        <v>905</v>
      </c>
      <c r="AP226" s="198">
        <f t="shared" si="1830"/>
        <v>122</v>
      </c>
      <c r="AQ226" s="198">
        <f t="shared" si="1830"/>
        <v>367</v>
      </c>
      <c r="AR226" s="198">
        <f t="shared" si="1830"/>
        <v>802</v>
      </c>
      <c r="AS226" s="198">
        <f t="shared" si="1830"/>
        <v>116</v>
      </c>
      <c r="AT226" s="198">
        <f t="shared" si="1830"/>
        <v>300</v>
      </c>
      <c r="AU226" s="198">
        <f t="shared" si="1830"/>
        <v>46</v>
      </c>
      <c r="AV226" s="198">
        <f t="shared" si="1830"/>
        <v>10226</v>
      </c>
      <c r="AW226" s="198">
        <f t="shared" si="1830"/>
        <v>777</v>
      </c>
      <c r="AX226" s="198">
        <f t="shared" si="1830"/>
        <v>7306</v>
      </c>
      <c r="AY226" s="198">
        <f t="shared" si="1831"/>
        <v>18309</v>
      </c>
      <c r="AZ226" s="198">
        <f t="shared" si="1831"/>
        <v>2596</v>
      </c>
      <c r="BA226" s="198">
        <f t="shared" si="1831"/>
        <v>2085</v>
      </c>
      <c r="BB226" s="198">
        <f t="shared" si="1831"/>
        <v>1629</v>
      </c>
      <c r="BC226" s="198">
        <f t="shared" si="1831"/>
        <v>1330</v>
      </c>
      <c r="BD226" s="198">
        <f t="shared" si="1831"/>
        <v>12661</v>
      </c>
      <c r="BE226" s="198">
        <f t="shared" si="1831"/>
        <v>10624</v>
      </c>
      <c r="BF226" s="198">
        <f t="shared" si="1831"/>
        <v>7668</v>
      </c>
      <c r="BG226" s="198">
        <f t="shared" si="1831"/>
        <v>5925</v>
      </c>
      <c r="BH226" s="198">
        <f t="shared" si="1831"/>
        <v>871</v>
      </c>
      <c r="BI226" s="198">
        <f t="shared" si="1831"/>
        <v>510</v>
      </c>
      <c r="BJ226" s="198">
        <f t="shared" si="1831"/>
        <v>0</v>
      </c>
      <c r="BK226" s="198">
        <f t="shared" si="1831"/>
        <v>0</v>
      </c>
      <c r="BL226" s="198" t="str">
        <f t="shared" si="1832"/>
        <v>-</v>
      </c>
      <c r="BM226" s="198" t="str">
        <f t="shared" si="1833"/>
        <v>-</v>
      </c>
      <c r="BN226" s="198">
        <f t="shared" si="1834"/>
        <v>0</v>
      </c>
      <c r="BO226" s="198">
        <f t="shared" si="1834"/>
        <v>0</v>
      </c>
      <c r="BP226" s="198" t="str">
        <f t="shared" si="1835"/>
        <v>-</v>
      </c>
      <c r="BQ226" s="198" t="str">
        <f t="shared" si="1836"/>
        <v>-</v>
      </c>
      <c r="BR226" s="198">
        <f t="shared" si="1837"/>
        <v>0</v>
      </c>
      <c r="BS226" s="198">
        <f t="shared" si="1837"/>
        <v>0</v>
      </c>
      <c r="BT226" s="198" t="str">
        <f t="shared" si="1838"/>
        <v>-</v>
      </c>
      <c r="BU226" s="198" t="str">
        <f t="shared" si="1839"/>
        <v>-</v>
      </c>
      <c r="BV226" s="198">
        <f t="shared" si="1840"/>
        <v>0</v>
      </c>
      <c r="BW226" s="198">
        <f t="shared" si="1840"/>
        <v>0</v>
      </c>
      <c r="BX226" s="198" t="str">
        <f t="shared" si="1841"/>
        <v>-</v>
      </c>
      <c r="BY226" s="198" t="str">
        <f t="shared" si="1842"/>
        <v>-</v>
      </c>
      <c r="BZ226" s="198">
        <f t="shared" si="1843"/>
        <v>0</v>
      </c>
      <c r="CA226" s="198">
        <f t="shared" si="1843"/>
        <v>0</v>
      </c>
      <c r="CB226" s="198" t="str">
        <f t="shared" si="1844"/>
        <v>-</v>
      </c>
      <c r="CC226" s="198" t="str">
        <f t="shared" si="1845"/>
        <v>-</v>
      </c>
      <c r="CD226" s="198">
        <f t="shared" si="1846"/>
        <v>0</v>
      </c>
      <c r="CE226" s="198">
        <f t="shared" si="1846"/>
        <v>0</v>
      </c>
      <c r="CF226" s="198" t="str">
        <f t="shared" si="1847"/>
        <v>-</v>
      </c>
      <c r="CG226" s="198" t="str">
        <f t="shared" si="1848"/>
        <v>-</v>
      </c>
      <c r="CH226" s="198">
        <f t="shared" si="1849"/>
        <v>0</v>
      </c>
      <c r="CI226" s="198">
        <f t="shared" si="1849"/>
        <v>0</v>
      </c>
      <c r="CJ226" s="198" t="str">
        <f t="shared" si="1850"/>
        <v>-</v>
      </c>
      <c r="CK226" s="198" t="str">
        <f t="shared" si="1851"/>
        <v>-</v>
      </c>
      <c r="CL226" s="198">
        <f t="shared" si="1852"/>
        <v>0</v>
      </c>
      <c r="CM226" s="198">
        <f t="shared" si="1852"/>
        <v>0</v>
      </c>
      <c r="CN226" s="198" t="str">
        <f t="shared" si="1853"/>
        <v>-</v>
      </c>
      <c r="CO226" s="198" t="str">
        <f t="shared" si="1854"/>
        <v>-</v>
      </c>
      <c r="CP226" s="198">
        <f t="shared" si="1855"/>
        <v>0</v>
      </c>
      <c r="CQ226" s="198">
        <f t="shared" si="1855"/>
        <v>0</v>
      </c>
      <c r="CR226" s="198" t="str">
        <f t="shared" si="1856"/>
        <v>-</v>
      </c>
      <c r="CS226" s="198" t="str">
        <f t="shared" si="1857"/>
        <v>-</v>
      </c>
      <c r="CT226" s="198">
        <f t="shared" si="1858"/>
        <v>0</v>
      </c>
      <c r="CU226" s="198">
        <f t="shared" si="1858"/>
        <v>0</v>
      </c>
      <c r="CV226" s="198" t="str">
        <f t="shared" si="1859"/>
        <v>-</v>
      </c>
      <c r="CW226" s="198" t="str">
        <f t="shared" si="1860"/>
        <v>-</v>
      </c>
      <c r="CX226" s="198">
        <f t="shared" si="1861"/>
        <v>0</v>
      </c>
      <c r="CY226" s="198">
        <f t="shared" si="1861"/>
        <v>0</v>
      </c>
      <c r="CZ226" s="198" t="str">
        <f t="shared" si="1862"/>
        <v>-</v>
      </c>
      <c r="DA226" s="198" t="str">
        <f t="shared" si="1863"/>
        <v>-</v>
      </c>
      <c r="DB226" s="198">
        <f t="shared" si="1864"/>
        <v>0</v>
      </c>
      <c r="DC226" s="198">
        <f t="shared" si="1864"/>
        <v>0</v>
      </c>
      <c r="DD226" s="198" t="str">
        <f t="shared" si="1865"/>
        <v>-</v>
      </c>
      <c r="DE226" s="198" t="str">
        <f t="shared" si="1866"/>
        <v>-</v>
      </c>
      <c r="DF226" s="198">
        <f t="shared" si="1867"/>
        <v>0</v>
      </c>
      <c r="DG226" s="198">
        <f t="shared" si="1867"/>
        <v>0</v>
      </c>
      <c r="DH226" s="198" t="str">
        <f t="shared" si="1868"/>
        <v>-</v>
      </c>
      <c r="DI226" s="198" t="str">
        <f t="shared" si="1869"/>
        <v>-</v>
      </c>
      <c r="DJ226" s="198">
        <f t="shared" si="1870"/>
        <v>0</v>
      </c>
      <c r="DK226" s="198">
        <f t="shared" si="1870"/>
        <v>0</v>
      </c>
      <c r="DL226" s="198">
        <f t="shared" si="1870"/>
        <v>318</v>
      </c>
      <c r="DM226" s="198">
        <f t="shared" si="1870"/>
        <v>329</v>
      </c>
      <c r="DN226" s="198">
        <f t="shared" si="1870"/>
        <v>7</v>
      </c>
      <c r="DO226" s="198">
        <f t="shared" si="1870"/>
        <v>255</v>
      </c>
      <c r="DP226" s="198">
        <f t="shared" si="1870"/>
        <v>1928799</v>
      </c>
      <c r="DQ226" s="198">
        <f t="shared" si="1871"/>
        <v>6065</v>
      </c>
      <c r="DR226" s="198">
        <f t="shared" si="1872"/>
        <v>14453</v>
      </c>
      <c r="DS226" s="198">
        <f t="shared" si="1873"/>
        <v>2598030</v>
      </c>
      <c r="DT226" s="198">
        <f t="shared" si="1874"/>
        <v>7897</v>
      </c>
      <c r="DU226" s="198">
        <f t="shared" si="1875"/>
        <v>17144</v>
      </c>
      <c r="DV226" s="198">
        <f t="shared" si="1876"/>
        <v>40454</v>
      </c>
      <c r="DW226" s="198">
        <f t="shared" si="1877"/>
        <v>5779</v>
      </c>
      <c r="DX226" s="198">
        <f t="shared" si="1878"/>
        <v>14358</v>
      </c>
      <c r="DY226" s="198">
        <f t="shared" si="1879"/>
        <v>2377466</v>
      </c>
      <c r="DZ226" s="198">
        <f t="shared" si="1880"/>
        <v>9323</v>
      </c>
      <c r="EA226" s="198">
        <f t="shared" si="1881"/>
        <v>21563</v>
      </c>
      <c r="EB226" s="202"/>
      <c r="EC226" s="198">
        <f t="shared" si="1882"/>
        <v>11</v>
      </c>
      <c r="ED226" s="199">
        <f t="shared" si="1890"/>
        <v>2017</v>
      </c>
      <c r="EE226" s="200">
        <f t="shared" si="1883"/>
        <v>43040</v>
      </c>
      <c r="EF226" s="196">
        <f t="shared" si="1884"/>
        <v>30</v>
      </c>
      <c r="EG226" s="195"/>
      <c r="EH226" s="198">
        <f t="shared" si="1885"/>
        <v>38122</v>
      </c>
      <c r="EI226" s="198">
        <f t="shared" si="1885"/>
        <v>0</v>
      </c>
      <c r="EJ226" s="198">
        <f t="shared" si="1885"/>
        <v>724318</v>
      </c>
      <c r="EK226" s="198">
        <f t="shared" si="1885"/>
        <v>1601124</v>
      </c>
      <c r="EL226" s="198">
        <f t="shared" si="1885"/>
        <v>1437070</v>
      </c>
      <c r="EM226" s="198">
        <f t="shared" si="1885"/>
        <v>1291208</v>
      </c>
      <c r="EN226" s="198">
        <f t="shared" si="1885"/>
        <v>34922496</v>
      </c>
      <c r="EO226" s="198">
        <f t="shared" si="1885"/>
        <v>45923680</v>
      </c>
      <c r="EP226" s="198">
        <f t="shared" si="1885"/>
        <v>6565335</v>
      </c>
      <c r="EQ226" s="198">
        <f t="shared" si="1885"/>
        <v>0</v>
      </c>
      <c r="ER226" s="198">
        <f t="shared" si="1886"/>
        <v>0</v>
      </c>
      <c r="ES226" s="198">
        <f t="shared" si="1886"/>
        <v>0</v>
      </c>
      <c r="ET226" s="198">
        <f t="shared" si="1886"/>
        <v>0</v>
      </c>
      <c r="EU226" s="198">
        <f t="shared" si="1886"/>
        <v>0</v>
      </c>
      <c r="EV226" s="198">
        <f t="shared" si="1886"/>
        <v>0</v>
      </c>
      <c r="EW226" s="198">
        <f t="shared" si="1886"/>
        <v>0</v>
      </c>
      <c r="EX226" s="198">
        <f t="shared" si="1886"/>
        <v>0</v>
      </c>
      <c r="EY226" s="198">
        <f t="shared" si="1886"/>
        <v>0</v>
      </c>
      <c r="EZ226" s="198">
        <f t="shared" si="1886"/>
        <v>0</v>
      </c>
      <c r="FA226" s="198">
        <f t="shared" si="1886"/>
        <v>0</v>
      </c>
      <c r="FB226" s="198">
        <f t="shared" si="1887"/>
        <v>0</v>
      </c>
      <c r="FC226" s="198">
        <f t="shared" si="1887"/>
        <v>0</v>
      </c>
      <c r="FD226" s="198">
        <f t="shared" si="1887"/>
        <v>4596054</v>
      </c>
      <c r="FE226" s="198">
        <f t="shared" si="1887"/>
        <v>5640376</v>
      </c>
      <c r="FF226" s="198">
        <f t="shared" si="1887"/>
        <v>100506</v>
      </c>
      <c r="FG226" s="198">
        <f t="shared" si="1887"/>
        <v>5498565</v>
      </c>
      <c r="FH226" s="191"/>
      <c r="FI226" s="344"/>
      <c r="FJ226" s="344"/>
      <c r="FK226" s="344"/>
      <c r="FL226" s="344"/>
      <c r="FM226" s="344"/>
    </row>
    <row r="227" spans="1:169" s="257" customFormat="1" x14ac:dyDescent="0.2">
      <c r="A227" s="263" t="str">
        <f t="shared" si="1888"/>
        <v>2017-18DECEMBERY58</v>
      </c>
      <c r="B227" s="257" t="str">
        <f t="shared" si="1889"/>
        <v>2017-18</v>
      </c>
      <c r="C227" s="257" t="s">
        <v>730</v>
      </c>
      <c r="D227" s="264" t="str">
        <f t="shared" si="1891"/>
        <v>Y58</v>
      </c>
      <c r="E227" s="264" t="str">
        <f t="shared" si="1891"/>
        <v>South West</v>
      </c>
      <c r="F227" s="264" t="str">
        <f t="shared" si="267"/>
        <v>Y58</v>
      </c>
      <c r="H227" s="198">
        <f t="shared" si="1809"/>
        <v>114066</v>
      </c>
      <c r="I227" s="198">
        <f t="shared" si="1809"/>
        <v>82083</v>
      </c>
      <c r="J227" s="198">
        <f t="shared" si="1809"/>
        <v>880830</v>
      </c>
      <c r="K227" s="198">
        <f t="shared" si="1810"/>
        <v>11</v>
      </c>
      <c r="L227" s="198">
        <f t="shared" si="1811"/>
        <v>3</v>
      </c>
      <c r="M227" s="198">
        <f t="shared" si="1812"/>
        <v>0</v>
      </c>
      <c r="N227" s="198">
        <f t="shared" si="1813"/>
        <v>54</v>
      </c>
      <c r="O227" s="198">
        <f t="shared" si="1814"/>
        <v>112</v>
      </c>
      <c r="P227" s="198" t="s">
        <v>717</v>
      </c>
      <c r="Q227" s="198">
        <f t="shared" si="1815"/>
        <v>0</v>
      </c>
      <c r="R227" s="198">
        <f t="shared" si="1815"/>
        <v>0</v>
      </c>
      <c r="S227" s="198">
        <f t="shared" si="1815"/>
        <v>0</v>
      </c>
      <c r="T227" s="198">
        <f t="shared" si="1815"/>
        <v>79627</v>
      </c>
      <c r="U227" s="198">
        <f t="shared" si="1815"/>
        <v>5634</v>
      </c>
      <c r="V227" s="198">
        <f t="shared" si="1815"/>
        <v>3372</v>
      </c>
      <c r="W227" s="198">
        <f t="shared" si="1815"/>
        <v>42115</v>
      </c>
      <c r="X227" s="198">
        <f t="shared" si="1815"/>
        <v>20090</v>
      </c>
      <c r="Y227" s="198">
        <f t="shared" si="1815"/>
        <v>1604</v>
      </c>
      <c r="Z227" s="198">
        <f t="shared" si="1815"/>
        <v>3493921</v>
      </c>
      <c r="AA227" s="198">
        <f t="shared" si="1816"/>
        <v>620</v>
      </c>
      <c r="AB227" s="198">
        <f t="shared" si="1817"/>
        <v>1118</v>
      </c>
      <c r="AC227" s="198">
        <f t="shared" si="1818"/>
        <v>3017501</v>
      </c>
      <c r="AD227" s="198">
        <f t="shared" si="1819"/>
        <v>895</v>
      </c>
      <c r="AE227" s="198">
        <f t="shared" si="1820"/>
        <v>1617</v>
      </c>
      <c r="AF227" s="198">
        <f t="shared" si="1821"/>
        <v>94181962</v>
      </c>
      <c r="AG227" s="198">
        <f t="shared" si="1822"/>
        <v>2236</v>
      </c>
      <c r="AH227" s="198">
        <f t="shared" si="1823"/>
        <v>4647</v>
      </c>
      <c r="AI227" s="198">
        <f t="shared" si="1824"/>
        <v>109181205</v>
      </c>
      <c r="AJ227" s="198">
        <f t="shared" si="1825"/>
        <v>5435</v>
      </c>
      <c r="AK227" s="198">
        <f t="shared" si="1826"/>
        <v>13029</v>
      </c>
      <c r="AL227" s="198">
        <f t="shared" si="1827"/>
        <v>12090219</v>
      </c>
      <c r="AM227" s="198">
        <f t="shared" si="1828"/>
        <v>7538</v>
      </c>
      <c r="AN227" s="198">
        <f t="shared" si="1829"/>
        <v>17731</v>
      </c>
      <c r="AO227" s="198">
        <f t="shared" si="1830"/>
        <v>4578</v>
      </c>
      <c r="AP227" s="198">
        <f t="shared" si="1830"/>
        <v>574</v>
      </c>
      <c r="AQ227" s="198">
        <f t="shared" si="1830"/>
        <v>2133</v>
      </c>
      <c r="AR227" s="198">
        <f t="shared" si="1830"/>
        <v>2754</v>
      </c>
      <c r="AS227" s="198">
        <f t="shared" si="1830"/>
        <v>548</v>
      </c>
      <c r="AT227" s="198">
        <f t="shared" si="1830"/>
        <v>1323</v>
      </c>
      <c r="AU227" s="198">
        <f t="shared" si="1830"/>
        <v>106</v>
      </c>
      <c r="AV227" s="198">
        <f t="shared" si="1830"/>
        <v>40587</v>
      </c>
      <c r="AW227" s="198">
        <f t="shared" si="1830"/>
        <v>3131</v>
      </c>
      <c r="AX227" s="198">
        <f t="shared" si="1830"/>
        <v>31331</v>
      </c>
      <c r="AY227" s="198">
        <f t="shared" si="1831"/>
        <v>75049</v>
      </c>
      <c r="AZ227" s="198">
        <f t="shared" si="1831"/>
        <v>10826</v>
      </c>
      <c r="BA227" s="198">
        <f t="shared" si="1831"/>
        <v>8712</v>
      </c>
      <c r="BB227" s="198">
        <f t="shared" si="1831"/>
        <v>6483</v>
      </c>
      <c r="BC227" s="198">
        <f t="shared" si="1831"/>
        <v>5263</v>
      </c>
      <c r="BD227" s="198">
        <f t="shared" si="1831"/>
        <v>56266</v>
      </c>
      <c r="BE227" s="198">
        <f t="shared" si="1831"/>
        <v>47251</v>
      </c>
      <c r="BF227" s="198">
        <f t="shared" si="1831"/>
        <v>29497</v>
      </c>
      <c r="BG227" s="198">
        <f t="shared" si="1831"/>
        <v>22344</v>
      </c>
      <c r="BH227" s="198">
        <f t="shared" si="1831"/>
        <v>3085</v>
      </c>
      <c r="BI227" s="198">
        <f t="shared" si="1831"/>
        <v>1736</v>
      </c>
      <c r="BJ227" s="198">
        <f t="shared" si="1831"/>
        <v>0</v>
      </c>
      <c r="BK227" s="198">
        <f t="shared" si="1831"/>
        <v>0</v>
      </c>
      <c r="BL227" s="198" t="str">
        <f t="shared" si="1832"/>
        <v>-</v>
      </c>
      <c r="BM227" s="198" t="str">
        <f t="shared" si="1833"/>
        <v>-</v>
      </c>
      <c r="BN227" s="198">
        <f t="shared" si="1834"/>
        <v>0</v>
      </c>
      <c r="BO227" s="198">
        <f t="shared" si="1834"/>
        <v>0</v>
      </c>
      <c r="BP227" s="198" t="str">
        <f t="shared" si="1835"/>
        <v>-</v>
      </c>
      <c r="BQ227" s="198" t="str">
        <f t="shared" si="1836"/>
        <v>-</v>
      </c>
      <c r="BR227" s="198">
        <f t="shared" si="1837"/>
        <v>0</v>
      </c>
      <c r="BS227" s="198">
        <f t="shared" si="1837"/>
        <v>0</v>
      </c>
      <c r="BT227" s="198" t="str">
        <f t="shared" si="1838"/>
        <v>-</v>
      </c>
      <c r="BU227" s="198" t="str">
        <f t="shared" si="1839"/>
        <v>-</v>
      </c>
      <c r="BV227" s="198">
        <f t="shared" si="1840"/>
        <v>0</v>
      </c>
      <c r="BW227" s="198">
        <f t="shared" si="1840"/>
        <v>0</v>
      </c>
      <c r="BX227" s="198" t="str">
        <f t="shared" si="1841"/>
        <v>-</v>
      </c>
      <c r="BY227" s="198" t="str">
        <f t="shared" si="1842"/>
        <v>-</v>
      </c>
      <c r="BZ227" s="198">
        <f t="shared" si="1843"/>
        <v>0</v>
      </c>
      <c r="CA227" s="198">
        <f t="shared" si="1843"/>
        <v>0</v>
      </c>
      <c r="CB227" s="198" t="str">
        <f t="shared" si="1844"/>
        <v>-</v>
      </c>
      <c r="CC227" s="198" t="str">
        <f t="shared" si="1845"/>
        <v>-</v>
      </c>
      <c r="CD227" s="198">
        <f t="shared" si="1846"/>
        <v>0</v>
      </c>
      <c r="CE227" s="198">
        <f t="shared" si="1846"/>
        <v>0</v>
      </c>
      <c r="CF227" s="198" t="str">
        <f t="shared" si="1847"/>
        <v>-</v>
      </c>
      <c r="CG227" s="198" t="str">
        <f t="shared" si="1848"/>
        <v>-</v>
      </c>
      <c r="CH227" s="198">
        <f t="shared" si="1849"/>
        <v>0</v>
      </c>
      <c r="CI227" s="198">
        <f t="shared" si="1849"/>
        <v>0</v>
      </c>
      <c r="CJ227" s="198" t="str">
        <f t="shared" si="1850"/>
        <v>-</v>
      </c>
      <c r="CK227" s="198" t="str">
        <f t="shared" si="1851"/>
        <v>-</v>
      </c>
      <c r="CL227" s="198">
        <f t="shared" si="1852"/>
        <v>0</v>
      </c>
      <c r="CM227" s="198">
        <f t="shared" si="1852"/>
        <v>0</v>
      </c>
      <c r="CN227" s="198" t="str">
        <f t="shared" si="1853"/>
        <v>-</v>
      </c>
      <c r="CO227" s="198" t="str">
        <f t="shared" si="1854"/>
        <v>-</v>
      </c>
      <c r="CP227" s="198">
        <f t="shared" si="1855"/>
        <v>0</v>
      </c>
      <c r="CQ227" s="198">
        <f t="shared" si="1855"/>
        <v>0</v>
      </c>
      <c r="CR227" s="198" t="str">
        <f t="shared" si="1856"/>
        <v>-</v>
      </c>
      <c r="CS227" s="198" t="str">
        <f t="shared" si="1857"/>
        <v>-</v>
      </c>
      <c r="CT227" s="198">
        <f t="shared" si="1858"/>
        <v>0</v>
      </c>
      <c r="CU227" s="198">
        <f t="shared" si="1858"/>
        <v>0</v>
      </c>
      <c r="CV227" s="198" t="str">
        <f t="shared" si="1859"/>
        <v>-</v>
      </c>
      <c r="CW227" s="198" t="str">
        <f t="shared" si="1860"/>
        <v>-</v>
      </c>
      <c r="CX227" s="198">
        <f t="shared" si="1861"/>
        <v>0</v>
      </c>
      <c r="CY227" s="198">
        <f t="shared" si="1861"/>
        <v>0</v>
      </c>
      <c r="CZ227" s="198" t="str">
        <f t="shared" si="1862"/>
        <v>-</v>
      </c>
      <c r="DA227" s="198" t="str">
        <f t="shared" si="1863"/>
        <v>-</v>
      </c>
      <c r="DB227" s="198">
        <f t="shared" si="1864"/>
        <v>0</v>
      </c>
      <c r="DC227" s="198">
        <f t="shared" si="1864"/>
        <v>0</v>
      </c>
      <c r="DD227" s="198" t="str">
        <f t="shared" si="1865"/>
        <v>-</v>
      </c>
      <c r="DE227" s="198" t="str">
        <f t="shared" si="1866"/>
        <v>-</v>
      </c>
      <c r="DF227" s="198">
        <f t="shared" si="1867"/>
        <v>0</v>
      </c>
      <c r="DG227" s="198">
        <f t="shared" si="1867"/>
        <v>0</v>
      </c>
      <c r="DH227" s="198" t="str">
        <f t="shared" si="1868"/>
        <v>-</v>
      </c>
      <c r="DI227" s="198" t="str">
        <f t="shared" si="1869"/>
        <v>-</v>
      </c>
      <c r="DJ227" s="198">
        <f t="shared" si="1870"/>
        <v>0</v>
      </c>
      <c r="DK227" s="198">
        <f t="shared" si="1870"/>
        <v>0</v>
      </c>
      <c r="DL227" s="198">
        <f t="shared" si="1870"/>
        <v>759</v>
      </c>
      <c r="DM227" s="198">
        <f t="shared" si="1870"/>
        <v>696</v>
      </c>
      <c r="DN227" s="198">
        <f t="shared" si="1870"/>
        <v>15</v>
      </c>
      <c r="DO227" s="198">
        <f t="shared" si="1870"/>
        <v>1151</v>
      </c>
      <c r="DP227" s="198">
        <f t="shared" si="1870"/>
        <v>5715485</v>
      </c>
      <c r="DQ227" s="198">
        <f t="shared" si="1871"/>
        <v>7530</v>
      </c>
      <c r="DR227" s="198">
        <f t="shared" si="1872"/>
        <v>16381</v>
      </c>
      <c r="DS227" s="198">
        <f t="shared" si="1873"/>
        <v>6360008</v>
      </c>
      <c r="DT227" s="198">
        <f t="shared" si="1874"/>
        <v>9138</v>
      </c>
      <c r="DU227" s="198">
        <f t="shared" si="1875"/>
        <v>18489</v>
      </c>
      <c r="DV227" s="198">
        <f t="shared" si="1876"/>
        <v>179750</v>
      </c>
      <c r="DW227" s="198">
        <f t="shared" si="1877"/>
        <v>11983</v>
      </c>
      <c r="DX227" s="198">
        <f t="shared" si="1878"/>
        <v>19028</v>
      </c>
      <c r="DY227" s="198">
        <f t="shared" si="1879"/>
        <v>12444893</v>
      </c>
      <c r="DZ227" s="198">
        <f t="shared" si="1880"/>
        <v>10812</v>
      </c>
      <c r="EA227" s="198">
        <f t="shared" si="1881"/>
        <v>23100</v>
      </c>
      <c r="EB227" s="202"/>
      <c r="EC227" s="198">
        <f t="shared" si="1882"/>
        <v>12</v>
      </c>
      <c r="ED227" s="199">
        <f t="shared" si="1890"/>
        <v>2017</v>
      </c>
      <c r="EE227" s="200">
        <f t="shared" si="1883"/>
        <v>43070</v>
      </c>
      <c r="EF227" s="196">
        <f t="shared" si="1884"/>
        <v>31</v>
      </c>
      <c r="EG227" s="195"/>
      <c r="EH227" s="198">
        <f t="shared" si="1885"/>
        <v>246249</v>
      </c>
      <c r="EI227" s="198">
        <f t="shared" si="1885"/>
        <v>0</v>
      </c>
      <c r="EJ227" s="198">
        <f t="shared" si="1885"/>
        <v>4432482</v>
      </c>
      <c r="EK227" s="198">
        <f t="shared" si="1885"/>
        <v>9193296</v>
      </c>
      <c r="EL227" s="198">
        <f t="shared" si="1885"/>
        <v>6298812</v>
      </c>
      <c r="EM227" s="198">
        <f t="shared" si="1885"/>
        <v>5452524</v>
      </c>
      <c r="EN227" s="198">
        <f t="shared" si="1885"/>
        <v>195708405</v>
      </c>
      <c r="EO227" s="198">
        <f t="shared" si="1885"/>
        <v>261752610</v>
      </c>
      <c r="EP227" s="198">
        <f t="shared" si="1885"/>
        <v>28440524</v>
      </c>
      <c r="EQ227" s="198">
        <f t="shared" si="1885"/>
        <v>0</v>
      </c>
      <c r="ER227" s="198">
        <f t="shared" si="1886"/>
        <v>0</v>
      </c>
      <c r="ES227" s="198">
        <f t="shared" si="1886"/>
        <v>0</v>
      </c>
      <c r="ET227" s="198">
        <f t="shared" si="1886"/>
        <v>0</v>
      </c>
      <c r="EU227" s="198">
        <f t="shared" si="1886"/>
        <v>0</v>
      </c>
      <c r="EV227" s="198">
        <f t="shared" si="1886"/>
        <v>0</v>
      </c>
      <c r="EW227" s="198">
        <f t="shared" si="1886"/>
        <v>0</v>
      </c>
      <c r="EX227" s="198">
        <f t="shared" si="1886"/>
        <v>0</v>
      </c>
      <c r="EY227" s="198">
        <f t="shared" si="1886"/>
        <v>0</v>
      </c>
      <c r="EZ227" s="198">
        <f t="shared" si="1886"/>
        <v>0</v>
      </c>
      <c r="FA227" s="198">
        <f t="shared" si="1886"/>
        <v>0</v>
      </c>
      <c r="FB227" s="198">
        <f t="shared" si="1887"/>
        <v>0</v>
      </c>
      <c r="FC227" s="198">
        <f t="shared" si="1887"/>
        <v>0</v>
      </c>
      <c r="FD227" s="198">
        <f t="shared" si="1887"/>
        <v>12433179</v>
      </c>
      <c r="FE227" s="198">
        <f t="shared" si="1887"/>
        <v>12868344</v>
      </c>
      <c r="FF227" s="198">
        <f t="shared" si="1887"/>
        <v>285420</v>
      </c>
      <c r="FG227" s="198">
        <f t="shared" si="1887"/>
        <v>26588100</v>
      </c>
      <c r="FH227" s="191"/>
      <c r="FI227" s="344"/>
      <c r="FJ227" s="344"/>
      <c r="FK227" s="344"/>
      <c r="FL227" s="344"/>
      <c r="FM227" s="344"/>
    </row>
    <row r="228" spans="1:169" s="257" customFormat="1" x14ac:dyDescent="0.2">
      <c r="A228" s="263" t="str">
        <f t="shared" si="1888"/>
        <v>2017-18JANUARYY58</v>
      </c>
      <c r="B228" s="257" t="str">
        <f t="shared" si="1889"/>
        <v>2017-18</v>
      </c>
      <c r="C228" s="257" t="s">
        <v>767</v>
      </c>
      <c r="D228" s="264" t="str">
        <f t="shared" si="1891"/>
        <v>Y58</v>
      </c>
      <c r="E228" s="264" t="str">
        <f t="shared" si="1891"/>
        <v>South West</v>
      </c>
      <c r="F228" s="264" t="str">
        <f t="shared" si="267"/>
        <v>Y58</v>
      </c>
      <c r="H228" s="198">
        <f t="shared" si="1809"/>
        <v>102159</v>
      </c>
      <c r="I228" s="198">
        <f t="shared" si="1809"/>
        <v>70387</v>
      </c>
      <c r="J228" s="198">
        <f t="shared" si="1809"/>
        <v>323777</v>
      </c>
      <c r="K228" s="198">
        <f t="shared" si="1810"/>
        <v>5</v>
      </c>
      <c r="L228" s="198">
        <f t="shared" si="1811"/>
        <v>2</v>
      </c>
      <c r="M228" s="198">
        <f t="shared" si="1812"/>
        <v>0</v>
      </c>
      <c r="N228" s="198">
        <f t="shared" si="1813"/>
        <v>18</v>
      </c>
      <c r="O228" s="198">
        <f t="shared" si="1814"/>
        <v>55</v>
      </c>
      <c r="P228" s="198" t="s">
        <v>717</v>
      </c>
      <c r="Q228" s="198">
        <f t="shared" si="1815"/>
        <v>0</v>
      </c>
      <c r="R228" s="198">
        <f t="shared" si="1815"/>
        <v>0</v>
      </c>
      <c r="S228" s="198">
        <f t="shared" si="1815"/>
        <v>0</v>
      </c>
      <c r="T228" s="198">
        <f t="shared" si="1815"/>
        <v>75074</v>
      </c>
      <c r="U228" s="198">
        <f t="shared" si="1815"/>
        <v>5411</v>
      </c>
      <c r="V228" s="198">
        <f t="shared" si="1815"/>
        <v>3185</v>
      </c>
      <c r="W228" s="198">
        <f t="shared" si="1815"/>
        <v>38391</v>
      </c>
      <c r="X228" s="198">
        <f t="shared" si="1815"/>
        <v>19619</v>
      </c>
      <c r="Y228" s="198">
        <f t="shared" si="1815"/>
        <v>1524</v>
      </c>
      <c r="Z228" s="198">
        <f t="shared" si="1815"/>
        <v>2977802</v>
      </c>
      <c r="AA228" s="198">
        <f t="shared" si="1816"/>
        <v>550</v>
      </c>
      <c r="AB228" s="198">
        <f t="shared" si="1817"/>
        <v>1010</v>
      </c>
      <c r="AC228" s="198">
        <f t="shared" si="1818"/>
        <v>2593726</v>
      </c>
      <c r="AD228" s="198">
        <f t="shared" si="1819"/>
        <v>814</v>
      </c>
      <c r="AE228" s="198">
        <f t="shared" si="1820"/>
        <v>1462</v>
      </c>
      <c r="AF228" s="198">
        <f t="shared" si="1821"/>
        <v>68737774</v>
      </c>
      <c r="AG228" s="198">
        <f t="shared" si="1822"/>
        <v>1790</v>
      </c>
      <c r="AH228" s="198">
        <f t="shared" si="1823"/>
        <v>3758</v>
      </c>
      <c r="AI228" s="198">
        <f t="shared" si="1824"/>
        <v>75702485</v>
      </c>
      <c r="AJ228" s="198">
        <f t="shared" si="1825"/>
        <v>3859</v>
      </c>
      <c r="AK228" s="198">
        <f t="shared" si="1826"/>
        <v>8924</v>
      </c>
      <c r="AL228" s="198">
        <f t="shared" si="1827"/>
        <v>8753670</v>
      </c>
      <c r="AM228" s="198">
        <f t="shared" si="1828"/>
        <v>5744</v>
      </c>
      <c r="AN228" s="198">
        <f t="shared" si="1829"/>
        <v>12951</v>
      </c>
      <c r="AO228" s="198">
        <f t="shared" si="1830"/>
        <v>3673</v>
      </c>
      <c r="AP228" s="198">
        <f t="shared" si="1830"/>
        <v>404</v>
      </c>
      <c r="AQ228" s="198">
        <f t="shared" si="1830"/>
        <v>1673</v>
      </c>
      <c r="AR228" s="198">
        <f t="shared" si="1830"/>
        <v>2170</v>
      </c>
      <c r="AS228" s="198">
        <f t="shared" si="1830"/>
        <v>374</v>
      </c>
      <c r="AT228" s="198">
        <f t="shared" si="1830"/>
        <v>1222</v>
      </c>
      <c r="AU228" s="198">
        <f t="shared" si="1830"/>
        <v>73</v>
      </c>
      <c r="AV228" s="198">
        <f t="shared" si="1830"/>
        <v>39400</v>
      </c>
      <c r="AW228" s="198">
        <f t="shared" si="1830"/>
        <v>3282</v>
      </c>
      <c r="AX228" s="198">
        <f t="shared" si="1830"/>
        <v>28719</v>
      </c>
      <c r="AY228" s="198">
        <f t="shared" si="1831"/>
        <v>71401</v>
      </c>
      <c r="AZ228" s="198">
        <f t="shared" si="1831"/>
        <v>10827</v>
      </c>
      <c r="BA228" s="198">
        <f t="shared" si="1831"/>
        <v>8654</v>
      </c>
      <c r="BB228" s="198">
        <f t="shared" si="1831"/>
        <v>6352</v>
      </c>
      <c r="BC228" s="198">
        <f t="shared" si="1831"/>
        <v>5172</v>
      </c>
      <c r="BD228" s="198">
        <f t="shared" si="1831"/>
        <v>50760</v>
      </c>
      <c r="BE228" s="198">
        <f t="shared" si="1831"/>
        <v>43072</v>
      </c>
      <c r="BF228" s="198">
        <f t="shared" si="1831"/>
        <v>28036</v>
      </c>
      <c r="BG228" s="198">
        <f t="shared" si="1831"/>
        <v>21727</v>
      </c>
      <c r="BH228" s="198">
        <f t="shared" si="1831"/>
        <v>2815</v>
      </c>
      <c r="BI228" s="198">
        <f t="shared" si="1831"/>
        <v>1736</v>
      </c>
      <c r="BJ228" s="198">
        <f t="shared" si="1831"/>
        <v>0</v>
      </c>
      <c r="BK228" s="198">
        <f t="shared" si="1831"/>
        <v>0</v>
      </c>
      <c r="BL228" s="198" t="str">
        <f t="shared" si="1832"/>
        <v>-</v>
      </c>
      <c r="BM228" s="198" t="str">
        <f t="shared" si="1833"/>
        <v>-</v>
      </c>
      <c r="BN228" s="198">
        <f t="shared" si="1834"/>
        <v>0</v>
      </c>
      <c r="BO228" s="198">
        <f t="shared" si="1834"/>
        <v>0</v>
      </c>
      <c r="BP228" s="198" t="str">
        <f t="shared" si="1835"/>
        <v>-</v>
      </c>
      <c r="BQ228" s="198" t="str">
        <f t="shared" si="1836"/>
        <v>-</v>
      </c>
      <c r="BR228" s="198">
        <f t="shared" si="1837"/>
        <v>0</v>
      </c>
      <c r="BS228" s="198">
        <f t="shared" si="1837"/>
        <v>0</v>
      </c>
      <c r="BT228" s="198" t="str">
        <f t="shared" si="1838"/>
        <v>-</v>
      </c>
      <c r="BU228" s="198" t="str">
        <f t="shared" si="1839"/>
        <v>-</v>
      </c>
      <c r="BV228" s="198">
        <f t="shared" si="1840"/>
        <v>0</v>
      </c>
      <c r="BW228" s="198">
        <f t="shared" si="1840"/>
        <v>0</v>
      </c>
      <c r="BX228" s="198" t="str">
        <f t="shared" si="1841"/>
        <v>-</v>
      </c>
      <c r="BY228" s="198" t="str">
        <f t="shared" si="1842"/>
        <v>-</v>
      </c>
      <c r="BZ228" s="198">
        <f t="shared" si="1843"/>
        <v>0</v>
      </c>
      <c r="CA228" s="198">
        <f t="shared" si="1843"/>
        <v>0</v>
      </c>
      <c r="CB228" s="198" t="str">
        <f t="shared" si="1844"/>
        <v>-</v>
      </c>
      <c r="CC228" s="198" t="str">
        <f t="shared" si="1845"/>
        <v>-</v>
      </c>
      <c r="CD228" s="198">
        <f t="shared" si="1846"/>
        <v>0</v>
      </c>
      <c r="CE228" s="198">
        <f t="shared" si="1846"/>
        <v>0</v>
      </c>
      <c r="CF228" s="198" t="str">
        <f t="shared" si="1847"/>
        <v>-</v>
      </c>
      <c r="CG228" s="198" t="str">
        <f t="shared" si="1848"/>
        <v>-</v>
      </c>
      <c r="CH228" s="198">
        <f t="shared" si="1849"/>
        <v>0</v>
      </c>
      <c r="CI228" s="198">
        <f t="shared" si="1849"/>
        <v>0</v>
      </c>
      <c r="CJ228" s="198" t="str">
        <f t="shared" si="1850"/>
        <v>-</v>
      </c>
      <c r="CK228" s="198" t="str">
        <f t="shared" si="1851"/>
        <v>-</v>
      </c>
      <c r="CL228" s="198">
        <f t="shared" si="1852"/>
        <v>0</v>
      </c>
      <c r="CM228" s="198">
        <f t="shared" si="1852"/>
        <v>0</v>
      </c>
      <c r="CN228" s="198" t="str">
        <f t="shared" si="1853"/>
        <v>-</v>
      </c>
      <c r="CO228" s="198" t="str">
        <f t="shared" si="1854"/>
        <v>-</v>
      </c>
      <c r="CP228" s="198">
        <f t="shared" si="1855"/>
        <v>0</v>
      </c>
      <c r="CQ228" s="198">
        <f t="shared" si="1855"/>
        <v>0</v>
      </c>
      <c r="CR228" s="198" t="str">
        <f t="shared" si="1856"/>
        <v>-</v>
      </c>
      <c r="CS228" s="198" t="str">
        <f t="shared" si="1857"/>
        <v>-</v>
      </c>
      <c r="CT228" s="198">
        <f t="shared" si="1858"/>
        <v>0</v>
      </c>
      <c r="CU228" s="198">
        <f t="shared" si="1858"/>
        <v>0</v>
      </c>
      <c r="CV228" s="198" t="str">
        <f t="shared" si="1859"/>
        <v>-</v>
      </c>
      <c r="CW228" s="198" t="str">
        <f t="shared" si="1860"/>
        <v>-</v>
      </c>
      <c r="CX228" s="198">
        <f t="shared" si="1861"/>
        <v>0</v>
      </c>
      <c r="CY228" s="198">
        <f t="shared" si="1861"/>
        <v>0</v>
      </c>
      <c r="CZ228" s="198" t="str">
        <f t="shared" si="1862"/>
        <v>-</v>
      </c>
      <c r="DA228" s="198" t="str">
        <f t="shared" si="1863"/>
        <v>-</v>
      </c>
      <c r="DB228" s="198">
        <f t="shared" si="1864"/>
        <v>0</v>
      </c>
      <c r="DC228" s="198">
        <f t="shared" si="1864"/>
        <v>0</v>
      </c>
      <c r="DD228" s="198" t="str">
        <f t="shared" si="1865"/>
        <v>-</v>
      </c>
      <c r="DE228" s="198" t="str">
        <f t="shared" si="1866"/>
        <v>-</v>
      </c>
      <c r="DF228" s="198">
        <f t="shared" si="1867"/>
        <v>0</v>
      </c>
      <c r="DG228" s="198">
        <f t="shared" si="1867"/>
        <v>0</v>
      </c>
      <c r="DH228" s="198" t="str">
        <f t="shared" si="1868"/>
        <v>-</v>
      </c>
      <c r="DI228" s="198" t="str">
        <f t="shared" si="1869"/>
        <v>-</v>
      </c>
      <c r="DJ228" s="198">
        <f t="shared" si="1870"/>
        <v>0</v>
      </c>
      <c r="DK228" s="198">
        <f t="shared" si="1870"/>
        <v>2</v>
      </c>
      <c r="DL228" s="198">
        <f t="shared" si="1870"/>
        <v>1212</v>
      </c>
      <c r="DM228" s="198">
        <f t="shared" si="1870"/>
        <v>1087</v>
      </c>
      <c r="DN228" s="198">
        <f t="shared" si="1870"/>
        <v>26</v>
      </c>
      <c r="DO228" s="198">
        <f t="shared" si="1870"/>
        <v>1261</v>
      </c>
      <c r="DP228" s="198">
        <f t="shared" si="1870"/>
        <v>6262233</v>
      </c>
      <c r="DQ228" s="198">
        <f t="shared" si="1871"/>
        <v>5167</v>
      </c>
      <c r="DR228" s="198">
        <f t="shared" si="1872"/>
        <v>10373</v>
      </c>
      <c r="DS228" s="198">
        <f t="shared" si="1873"/>
        <v>7073225</v>
      </c>
      <c r="DT228" s="198">
        <f t="shared" si="1874"/>
        <v>6507</v>
      </c>
      <c r="DU228" s="198">
        <f t="shared" si="1875"/>
        <v>13138</v>
      </c>
      <c r="DV228" s="198">
        <f t="shared" si="1876"/>
        <v>207041</v>
      </c>
      <c r="DW228" s="198">
        <f t="shared" si="1877"/>
        <v>7963</v>
      </c>
      <c r="DX228" s="198">
        <f t="shared" si="1878"/>
        <v>24572</v>
      </c>
      <c r="DY228" s="198">
        <f t="shared" si="1879"/>
        <v>9527581</v>
      </c>
      <c r="DZ228" s="198">
        <f t="shared" si="1880"/>
        <v>7556</v>
      </c>
      <c r="EA228" s="198">
        <f t="shared" si="1881"/>
        <v>16453</v>
      </c>
      <c r="EB228" s="202"/>
      <c r="EC228" s="198">
        <f t="shared" si="1882"/>
        <v>1</v>
      </c>
      <c r="ED228" s="199">
        <f t="shared" si="1890"/>
        <v>2018</v>
      </c>
      <c r="EE228" s="200">
        <f t="shared" si="1883"/>
        <v>43101</v>
      </c>
      <c r="EF228" s="196">
        <f t="shared" si="1884"/>
        <v>31</v>
      </c>
      <c r="EG228" s="195"/>
      <c r="EH228" s="198">
        <f t="shared" si="1885"/>
        <v>140774</v>
      </c>
      <c r="EI228" s="198">
        <f t="shared" si="1885"/>
        <v>0</v>
      </c>
      <c r="EJ228" s="198">
        <f t="shared" si="1885"/>
        <v>1266966</v>
      </c>
      <c r="EK228" s="198">
        <f t="shared" si="1885"/>
        <v>3871285</v>
      </c>
      <c r="EL228" s="198">
        <f t="shared" si="1885"/>
        <v>5465110</v>
      </c>
      <c r="EM228" s="198">
        <f t="shared" si="1885"/>
        <v>4656470</v>
      </c>
      <c r="EN228" s="198">
        <f t="shared" si="1885"/>
        <v>144273378</v>
      </c>
      <c r="EO228" s="198">
        <f t="shared" si="1885"/>
        <v>175079956</v>
      </c>
      <c r="EP228" s="198">
        <f t="shared" si="1885"/>
        <v>19737324</v>
      </c>
      <c r="EQ228" s="198">
        <f t="shared" si="1885"/>
        <v>0</v>
      </c>
      <c r="ER228" s="198">
        <f t="shared" si="1886"/>
        <v>0</v>
      </c>
      <c r="ES228" s="198">
        <f t="shared" si="1886"/>
        <v>0</v>
      </c>
      <c r="ET228" s="198">
        <f t="shared" si="1886"/>
        <v>0</v>
      </c>
      <c r="EU228" s="198">
        <f t="shared" si="1886"/>
        <v>0</v>
      </c>
      <c r="EV228" s="198">
        <f t="shared" si="1886"/>
        <v>0</v>
      </c>
      <c r="EW228" s="198">
        <f t="shared" si="1886"/>
        <v>0</v>
      </c>
      <c r="EX228" s="198">
        <f t="shared" si="1886"/>
        <v>0</v>
      </c>
      <c r="EY228" s="198">
        <f t="shared" si="1886"/>
        <v>0</v>
      </c>
      <c r="EZ228" s="198">
        <f t="shared" si="1886"/>
        <v>0</v>
      </c>
      <c r="FA228" s="198">
        <f t="shared" si="1886"/>
        <v>0</v>
      </c>
      <c r="FB228" s="198">
        <f t="shared" si="1887"/>
        <v>0</v>
      </c>
      <c r="FC228" s="198">
        <f t="shared" si="1887"/>
        <v>0</v>
      </c>
      <c r="FD228" s="198">
        <f t="shared" si="1887"/>
        <v>12572076</v>
      </c>
      <c r="FE228" s="198">
        <f t="shared" si="1887"/>
        <v>14281006</v>
      </c>
      <c r="FF228" s="198">
        <f t="shared" si="1887"/>
        <v>638872</v>
      </c>
      <c r="FG228" s="198">
        <f t="shared" si="1887"/>
        <v>20747233</v>
      </c>
      <c r="FH228" s="191"/>
      <c r="FI228" s="344"/>
      <c r="FJ228" s="344"/>
      <c r="FK228" s="344"/>
      <c r="FL228" s="344"/>
      <c r="FM228" s="344"/>
    </row>
    <row r="229" spans="1:169" s="257" customFormat="1" x14ac:dyDescent="0.2">
      <c r="A229" s="263" t="str">
        <f t="shared" si="1888"/>
        <v>2017-18FEBRUARYY58</v>
      </c>
      <c r="B229" s="257" t="str">
        <f t="shared" si="1889"/>
        <v>2017-18</v>
      </c>
      <c r="C229" s="257" t="s">
        <v>771</v>
      </c>
      <c r="D229" s="264" t="str">
        <f t="shared" si="1891"/>
        <v>Y58</v>
      </c>
      <c r="E229" s="264" t="str">
        <f t="shared" si="1891"/>
        <v>South West</v>
      </c>
      <c r="F229" s="264" t="str">
        <f t="shared" si="267"/>
        <v>Y58</v>
      </c>
      <c r="H229" s="198">
        <f t="shared" si="1809"/>
        <v>96262</v>
      </c>
      <c r="I229" s="198">
        <f t="shared" si="1809"/>
        <v>65221</v>
      </c>
      <c r="J229" s="198">
        <f t="shared" si="1809"/>
        <v>433582</v>
      </c>
      <c r="K229" s="198">
        <f t="shared" si="1810"/>
        <v>7</v>
      </c>
      <c r="L229" s="198">
        <f t="shared" si="1811"/>
        <v>2</v>
      </c>
      <c r="M229" s="198">
        <f t="shared" si="1812"/>
        <v>0</v>
      </c>
      <c r="N229" s="198">
        <f t="shared" si="1813"/>
        <v>33</v>
      </c>
      <c r="O229" s="198">
        <f t="shared" si="1814"/>
        <v>74</v>
      </c>
      <c r="P229" s="198" t="s">
        <v>717</v>
      </c>
      <c r="Q229" s="198">
        <f t="shared" si="1815"/>
        <v>0</v>
      </c>
      <c r="R229" s="198">
        <f t="shared" si="1815"/>
        <v>0</v>
      </c>
      <c r="S229" s="198">
        <f t="shared" si="1815"/>
        <v>0</v>
      </c>
      <c r="T229" s="198">
        <f t="shared" si="1815"/>
        <v>67596</v>
      </c>
      <c r="U229" s="198">
        <f t="shared" si="1815"/>
        <v>5037</v>
      </c>
      <c r="V229" s="198">
        <f t="shared" si="1815"/>
        <v>3050</v>
      </c>
      <c r="W229" s="198">
        <f t="shared" si="1815"/>
        <v>34445</v>
      </c>
      <c r="X229" s="198">
        <f t="shared" si="1815"/>
        <v>17630</v>
      </c>
      <c r="Y229" s="198">
        <f t="shared" si="1815"/>
        <v>860</v>
      </c>
      <c r="Z229" s="198">
        <f t="shared" si="1815"/>
        <v>2810235</v>
      </c>
      <c r="AA229" s="198">
        <f t="shared" si="1816"/>
        <v>558</v>
      </c>
      <c r="AB229" s="198">
        <f t="shared" si="1817"/>
        <v>1020</v>
      </c>
      <c r="AC229" s="198">
        <f t="shared" si="1818"/>
        <v>2508242</v>
      </c>
      <c r="AD229" s="198">
        <f t="shared" si="1819"/>
        <v>822</v>
      </c>
      <c r="AE229" s="198">
        <f t="shared" si="1820"/>
        <v>1487</v>
      </c>
      <c r="AF229" s="198">
        <f t="shared" si="1821"/>
        <v>65458821</v>
      </c>
      <c r="AG229" s="198">
        <f t="shared" si="1822"/>
        <v>1900</v>
      </c>
      <c r="AH229" s="198">
        <f t="shared" si="1823"/>
        <v>3921</v>
      </c>
      <c r="AI229" s="198">
        <f t="shared" si="1824"/>
        <v>71405938</v>
      </c>
      <c r="AJ229" s="198">
        <f t="shared" si="1825"/>
        <v>4050</v>
      </c>
      <c r="AK229" s="198">
        <f t="shared" si="1826"/>
        <v>9465</v>
      </c>
      <c r="AL229" s="198">
        <f t="shared" si="1827"/>
        <v>6798346</v>
      </c>
      <c r="AM229" s="198">
        <f t="shared" si="1828"/>
        <v>7905</v>
      </c>
      <c r="AN229" s="198">
        <f t="shared" si="1829"/>
        <v>16878</v>
      </c>
      <c r="AO229" s="198">
        <f t="shared" si="1830"/>
        <v>3472</v>
      </c>
      <c r="AP229" s="198">
        <f t="shared" si="1830"/>
        <v>289</v>
      </c>
      <c r="AQ229" s="198">
        <f t="shared" si="1830"/>
        <v>1027</v>
      </c>
      <c r="AR229" s="198">
        <f t="shared" si="1830"/>
        <v>3727</v>
      </c>
      <c r="AS229" s="198">
        <f t="shared" si="1830"/>
        <v>482</v>
      </c>
      <c r="AT229" s="198">
        <f t="shared" si="1830"/>
        <v>1674</v>
      </c>
      <c r="AU229" s="198">
        <f t="shared" si="1830"/>
        <v>137</v>
      </c>
      <c r="AV229" s="198">
        <f t="shared" si="1830"/>
        <v>35466</v>
      </c>
      <c r="AW229" s="198">
        <f t="shared" si="1830"/>
        <v>3007</v>
      </c>
      <c r="AX229" s="198">
        <f t="shared" si="1830"/>
        <v>25651</v>
      </c>
      <c r="AY229" s="198">
        <f t="shared" si="1831"/>
        <v>64124</v>
      </c>
      <c r="AZ229" s="198">
        <f t="shared" si="1831"/>
        <v>10137</v>
      </c>
      <c r="BA229" s="198">
        <f t="shared" si="1831"/>
        <v>7905</v>
      </c>
      <c r="BB229" s="198">
        <f t="shared" si="1831"/>
        <v>6146</v>
      </c>
      <c r="BC229" s="198">
        <f t="shared" si="1831"/>
        <v>4848</v>
      </c>
      <c r="BD229" s="198">
        <f t="shared" si="1831"/>
        <v>45374</v>
      </c>
      <c r="BE229" s="198">
        <f t="shared" si="1831"/>
        <v>38700</v>
      </c>
      <c r="BF229" s="198">
        <f t="shared" si="1831"/>
        <v>25279</v>
      </c>
      <c r="BG229" s="198">
        <f t="shared" si="1831"/>
        <v>19634</v>
      </c>
      <c r="BH229" s="198">
        <f t="shared" si="1831"/>
        <v>1273</v>
      </c>
      <c r="BI229" s="198">
        <f t="shared" si="1831"/>
        <v>921</v>
      </c>
      <c r="BJ229" s="198">
        <f t="shared" si="1831"/>
        <v>0</v>
      </c>
      <c r="BK229" s="198">
        <f t="shared" si="1831"/>
        <v>0</v>
      </c>
      <c r="BL229" s="198" t="str">
        <f t="shared" si="1832"/>
        <v>-</v>
      </c>
      <c r="BM229" s="198" t="str">
        <f t="shared" si="1833"/>
        <v>-</v>
      </c>
      <c r="BN229" s="198">
        <f t="shared" si="1834"/>
        <v>0</v>
      </c>
      <c r="BO229" s="198">
        <f t="shared" si="1834"/>
        <v>0</v>
      </c>
      <c r="BP229" s="198" t="str">
        <f t="shared" si="1835"/>
        <v>-</v>
      </c>
      <c r="BQ229" s="198" t="str">
        <f t="shared" si="1836"/>
        <v>-</v>
      </c>
      <c r="BR229" s="198">
        <f t="shared" si="1837"/>
        <v>0</v>
      </c>
      <c r="BS229" s="198">
        <f t="shared" si="1837"/>
        <v>0</v>
      </c>
      <c r="BT229" s="198" t="str">
        <f t="shared" si="1838"/>
        <v>-</v>
      </c>
      <c r="BU229" s="198" t="str">
        <f t="shared" si="1839"/>
        <v>-</v>
      </c>
      <c r="BV229" s="198">
        <f t="shared" si="1840"/>
        <v>0</v>
      </c>
      <c r="BW229" s="198">
        <f t="shared" si="1840"/>
        <v>0</v>
      </c>
      <c r="BX229" s="198" t="str">
        <f t="shared" si="1841"/>
        <v>-</v>
      </c>
      <c r="BY229" s="198" t="str">
        <f t="shared" si="1842"/>
        <v>-</v>
      </c>
      <c r="BZ229" s="198">
        <f t="shared" si="1843"/>
        <v>0</v>
      </c>
      <c r="CA229" s="198">
        <f t="shared" si="1843"/>
        <v>0</v>
      </c>
      <c r="CB229" s="198" t="str">
        <f t="shared" si="1844"/>
        <v>-</v>
      </c>
      <c r="CC229" s="198" t="str">
        <f t="shared" si="1845"/>
        <v>-</v>
      </c>
      <c r="CD229" s="198">
        <f t="shared" si="1846"/>
        <v>0</v>
      </c>
      <c r="CE229" s="198">
        <f t="shared" si="1846"/>
        <v>0</v>
      </c>
      <c r="CF229" s="198" t="str">
        <f t="shared" si="1847"/>
        <v>-</v>
      </c>
      <c r="CG229" s="198" t="str">
        <f t="shared" si="1848"/>
        <v>-</v>
      </c>
      <c r="CH229" s="198">
        <f t="shared" si="1849"/>
        <v>0</v>
      </c>
      <c r="CI229" s="198">
        <f t="shared" si="1849"/>
        <v>0</v>
      </c>
      <c r="CJ229" s="198" t="str">
        <f t="shared" si="1850"/>
        <v>-</v>
      </c>
      <c r="CK229" s="198" t="str">
        <f t="shared" si="1851"/>
        <v>-</v>
      </c>
      <c r="CL229" s="198">
        <f t="shared" si="1852"/>
        <v>0</v>
      </c>
      <c r="CM229" s="198">
        <f t="shared" si="1852"/>
        <v>0</v>
      </c>
      <c r="CN229" s="198" t="str">
        <f t="shared" si="1853"/>
        <v>-</v>
      </c>
      <c r="CO229" s="198" t="str">
        <f t="shared" si="1854"/>
        <v>-</v>
      </c>
      <c r="CP229" s="198">
        <f t="shared" si="1855"/>
        <v>0</v>
      </c>
      <c r="CQ229" s="198">
        <f t="shared" si="1855"/>
        <v>0</v>
      </c>
      <c r="CR229" s="198" t="str">
        <f t="shared" si="1856"/>
        <v>-</v>
      </c>
      <c r="CS229" s="198" t="str">
        <f t="shared" si="1857"/>
        <v>-</v>
      </c>
      <c r="CT229" s="198">
        <f t="shared" si="1858"/>
        <v>0</v>
      </c>
      <c r="CU229" s="198">
        <f t="shared" si="1858"/>
        <v>0</v>
      </c>
      <c r="CV229" s="198" t="str">
        <f t="shared" si="1859"/>
        <v>-</v>
      </c>
      <c r="CW229" s="198" t="str">
        <f t="shared" si="1860"/>
        <v>-</v>
      </c>
      <c r="CX229" s="198">
        <f t="shared" si="1861"/>
        <v>494</v>
      </c>
      <c r="CY229" s="198">
        <f t="shared" si="1861"/>
        <v>166035</v>
      </c>
      <c r="CZ229" s="198">
        <f t="shared" si="1862"/>
        <v>336</v>
      </c>
      <c r="DA229" s="198">
        <f t="shared" si="1863"/>
        <v>568</v>
      </c>
      <c r="DB229" s="198">
        <f t="shared" si="1864"/>
        <v>2279</v>
      </c>
      <c r="DC229" s="198">
        <f t="shared" si="1864"/>
        <v>61830</v>
      </c>
      <c r="DD229" s="198">
        <f t="shared" si="1865"/>
        <v>27</v>
      </c>
      <c r="DE229" s="198">
        <f t="shared" si="1866"/>
        <v>46</v>
      </c>
      <c r="DF229" s="198">
        <f t="shared" si="1867"/>
        <v>0</v>
      </c>
      <c r="DG229" s="198">
        <f t="shared" si="1867"/>
        <v>0</v>
      </c>
      <c r="DH229" s="198" t="str">
        <f t="shared" si="1868"/>
        <v>-</v>
      </c>
      <c r="DI229" s="198" t="str">
        <f t="shared" si="1869"/>
        <v>-</v>
      </c>
      <c r="DJ229" s="198">
        <f t="shared" si="1870"/>
        <v>0</v>
      </c>
      <c r="DK229" s="198">
        <f t="shared" si="1870"/>
        <v>0</v>
      </c>
      <c r="DL229" s="198">
        <f t="shared" si="1870"/>
        <v>1085</v>
      </c>
      <c r="DM229" s="198">
        <f t="shared" si="1870"/>
        <v>964</v>
      </c>
      <c r="DN229" s="198">
        <f t="shared" si="1870"/>
        <v>15</v>
      </c>
      <c r="DO229" s="198">
        <f t="shared" si="1870"/>
        <v>1020</v>
      </c>
      <c r="DP229" s="198">
        <f t="shared" si="1870"/>
        <v>5945347</v>
      </c>
      <c r="DQ229" s="198">
        <f t="shared" si="1871"/>
        <v>5480</v>
      </c>
      <c r="DR229" s="198">
        <f t="shared" si="1872"/>
        <v>11395</v>
      </c>
      <c r="DS229" s="198">
        <f t="shared" si="1873"/>
        <v>6459255</v>
      </c>
      <c r="DT229" s="198">
        <f t="shared" si="1874"/>
        <v>6700</v>
      </c>
      <c r="DU229" s="198">
        <f t="shared" si="1875"/>
        <v>13848</v>
      </c>
      <c r="DV229" s="198">
        <f t="shared" si="1876"/>
        <v>103128</v>
      </c>
      <c r="DW229" s="198">
        <f t="shared" si="1877"/>
        <v>6875</v>
      </c>
      <c r="DX229" s="198">
        <f t="shared" si="1878"/>
        <v>11077</v>
      </c>
      <c r="DY229" s="198">
        <f t="shared" si="1879"/>
        <v>7885453</v>
      </c>
      <c r="DZ229" s="198">
        <f t="shared" si="1880"/>
        <v>7731</v>
      </c>
      <c r="EA229" s="198">
        <f t="shared" si="1881"/>
        <v>16691</v>
      </c>
      <c r="EB229" s="202"/>
      <c r="EC229" s="198">
        <f t="shared" si="1882"/>
        <v>2</v>
      </c>
      <c r="ED229" s="199">
        <f t="shared" si="1890"/>
        <v>2018</v>
      </c>
      <c r="EE229" s="200">
        <f t="shared" si="1883"/>
        <v>43132</v>
      </c>
      <c r="EF229" s="196">
        <f t="shared" si="1884"/>
        <v>28</v>
      </c>
      <c r="EG229" s="195"/>
      <c r="EH229" s="198">
        <f t="shared" si="1885"/>
        <v>130442</v>
      </c>
      <c r="EI229" s="198">
        <f t="shared" si="1885"/>
        <v>0</v>
      </c>
      <c r="EJ229" s="198">
        <f t="shared" si="1885"/>
        <v>2152293</v>
      </c>
      <c r="EK229" s="198">
        <f t="shared" si="1885"/>
        <v>4826354</v>
      </c>
      <c r="EL229" s="198">
        <f t="shared" si="1885"/>
        <v>5137740</v>
      </c>
      <c r="EM229" s="198">
        <f t="shared" si="1885"/>
        <v>4535350</v>
      </c>
      <c r="EN229" s="198">
        <f t="shared" si="1885"/>
        <v>135058845</v>
      </c>
      <c r="EO229" s="198">
        <f t="shared" si="1885"/>
        <v>166867950</v>
      </c>
      <c r="EP229" s="198">
        <f t="shared" si="1885"/>
        <v>14515080</v>
      </c>
      <c r="EQ229" s="198">
        <f t="shared" si="1885"/>
        <v>0</v>
      </c>
      <c r="ER229" s="198">
        <f t="shared" si="1886"/>
        <v>0</v>
      </c>
      <c r="ES229" s="198">
        <f t="shared" si="1886"/>
        <v>0</v>
      </c>
      <c r="ET229" s="198">
        <f t="shared" si="1886"/>
        <v>0</v>
      </c>
      <c r="EU229" s="198">
        <f t="shared" si="1886"/>
        <v>0</v>
      </c>
      <c r="EV229" s="198">
        <f t="shared" si="1886"/>
        <v>0</v>
      </c>
      <c r="EW229" s="198">
        <f t="shared" si="1886"/>
        <v>0</v>
      </c>
      <c r="EX229" s="198">
        <f t="shared" si="1886"/>
        <v>0</v>
      </c>
      <c r="EY229" s="198">
        <f t="shared" si="1886"/>
        <v>0</v>
      </c>
      <c r="EZ229" s="198">
        <f t="shared" si="1886"/>
        <v>0</v>
      </c>
      <c r="FA229" s="198">
        <f t="shared" si="1886"/>
        <v>0</v>
      </c>
      <c r="FB229" s="198">
        <f t="shared" si="1887"/>
        <v>280592</v>
      </c>
      <c r="FC229" s="198">
        <f t="shared" si="1887"/>
        <v>104834</v>
      </c>
      <c r="FD229" s="198">
        <f t="shared" si="1887"/>
        <v>12363575</v>
      </c>
      <c r="FE229" s="198">
        <f t="shared" si="1887"/>
        <v>13349472</v>
      </c>
      <c r="FF229" s="198">
        <f t="shared" si="1887"/>
        <v>166155</v>
      </c>
      <c r="FG229" s="198">
        <f t="shared" si="1887"/>
        <v>17024820</v>
      </c>
      <c r="FH229" s="191"/>
      <c r="FI229" s="344"/>
      <c r="FJ229" s="344"/>
      <c r="FK229" s="344"/>
      <c r="FL229" s="344"/>
      <c r="FM229" s="344"/>
    </row>
    <row r="230" spans="1:169" s="257" customFormat="1" x14ac:dyDescent="0.2">
      <c r="A230" s="263" t="str">
        <f t="shared" si="1888"/>
        <v>2017-18MARCHY58</v>
      </c>
      <c r="B230" s="257" t="str">
        <f t="shared" si="1889"/>
        <v>2017-18</v>
      </c>
      <c r="C230" s="257" t="s">
        <v>772</v>
      </c>
      <c r="D230" s="264" t="str">
        <f t="shared" si="1891"/>
        <v>Y58</v>
      </c>
      <c r="E230" s="264" t="str">
        <f t="shared" si="1891"/>
        <v>South West</v>
      </c>
      <c r="F230" s="264" t="str">
        <f t="shared" si="267"/>
        <v>Y58</v>
      </c>
      <c r="H230" s="198">
        <f t="shared" si="1809"/>
        <v>111364</v>
      </c>
      <c r="I230" s="198">
        <f t="shared" si="1809"/>
        <v>77347</v>
      </c>
      <c r="J230" s="198">
        <f t="shared" si="1809"/>
        <v>657752</v>
      </c>
      <c r="K230" s="198">
        <f t="shared" si="1810"/>
        <v>9</v>
      </c>
      <c r="L230" s="198">
        <f t="shared" si="1811"/>
        <v>2</v>
      </c>
      <c r="M230" s="198">
        <f t="shared" si="1812"/>
        <v>0</v>
      </c>
      <c r="N230" s="198">
        <f t="shared" si="1813"/>
        <v>40</v>
      </c>
      <c r="O230" s="198">
        <f t="shared" si="1814"/>
        <v>98</v>
      </c>
      <c r="P230" s="198" t="s">
        <v>717</v>
      </c>
      <c r="Q230" s="198">
        <f t="shared" si="1815"/>
        <v>0</v>
      </c>
      <c r="R230" s="198">
        <f t="shared" si="1815"/>
        <v>0</v>
      </c>
      <c r="S230" s="198">
        <f t="shared" si="1815"/>
        <v>0</v>
      </c>
      <c r="T230" s="198">
        <f t="shared" si="1815"/>
        <v>75414</v>
      </c>
      <c r="U230" s="198">
        <f t="shared" si="1815"/>
        <v>5647</v>
      </c>
      <c r="V230" s="198">
        <f t="shared" si="1815"/>
        <v>3465</v>
      </c>
      <c r="W230" s="198">
        <f t="shared" si="1815"/>
        <v>39096</v>
      </c>
      <c r="X230" s="198">
        <f t="shared" si="1815"/>
        <v>18854</v>
      </c>
      <c r="Y230" s="198">
        <f t="shared" si="1815"/>
        <v>818</v>
      </c>
      <c r="Z230" s="198">
        <f t="shared" si="1815"/>
        <v>3295867</v>
      </c>
      <c r="AA230" s="198">
        <f t="shared" si="1816"/>
        <v>584</v>
      </c>
      <c r="AB230" s="198">
        <f t="shared" si="1817"/>
        <v>1062</v>
      </c>
      <c r="AC230" s="198">
        <f t="shared" si="1818"/>
        <v>3023540</v>
      </c>
      <c r="AD230" s="198">
        <f t="shared" si="1819"/>
        <v>873</v>
      </c>
      <c r="AE230" s="198">
        <f t="shared" si="1820"/>
        <v>1633</v>
      </c>
      <c r="AF230" s="198">
        <f t="shared" si="1821"/>
        <v>82391142</v>
      </c>
      <c r="AG230" s="198">
        <f t="shared" si="1822"/>
        <v>2107</v>
      </c>
      <c r="AH230" s="198">
        <f t="shared" si="1823"/>
        <v>4410</v>
      </c>
      <c r="AI230" s="198">
        <f t="shared" si="1824"/>
        <v>93165072</v>
      </c>
      <c r="AJ230" s="198">
        <f t="shared" si="1825"/>
        <v>4941</v>
      </c>
      <c r="AK230" s="198">
        <f t="shared" si="1826"/>
        <v>11713</v>
      </c>
      <c r="AL230" s="198">
        <f t="shared" si="1827"/>
        <v>7669656</v>
      </c>
      <c r="AM230" s="198">
        <f t="shared" si="1828"/>
        <v>9376</v>
      </c>
      <c r="AN230" s="198">
        <f t="shared" si="1829"/>
        <v>19945</v>
      </c>
      <c r="AO230" s="198">
        <f t="shared" si="1830"/>
        <v>4627</v>
      </c>
      <c r="AP230" s="198">
        <f t="shared" si="1830"/>
        <v>402</v>
      </c>
      <c r="AQ230" s="198">
        <f t="shared" si="1830"/>
        <v>1355</v>
      </c>
      <c r="AR230" s="198">
        <f t="shared" si="1830"/>
        <v>4244</v>
      </c>
      <c r="AS230" s="198">
        <f t="shared" si="1830"/>
        <v>645</v>
      </c>
      <c r="AT230" s="198">
        <f t="shared" si="1830"/>
        <v>2225</v>
      </c>
      <c r="AU230" s="198">
        <f t="shared" si="1830"/>
        <v>165</v>
      </c>
      <c r="AV230" s="198">
        <f t="shared" si="1830"/>
        <v>39104</v>
      </c>
      <c r="AW230" s="198">
        <f t="shared" si="1830"/>
        <v>3297</v>
      </c>
      <c r="AX230" s="198">
        <f t="shared" si="1830"/>
        <v>28386</v>
      </c>
      <c r="AY230" s="198">
        <f t="shared" si="1831"/>
        <v>70787</v>
      </c>
      <c r="AZ230" s="198">
        <f t="shared" si="1831"/>
        <v>11557</v>
      </c>
      <c r="BA230" s="198">
        <f t="shared" si="1831"/>
        <v>8978</v>
      </c>
      <c r="BB230" s="198">
        <f t="shared" si="1831"/>
        <v>7175</v>
      </c>
      <c r="BC230" s="198">
        <f t="shared" si="1831"/>
        <v>5660</v>
      </c>
      <c r="BD230" s="198">
        <f t="shared" si="1831"/>
        <v>51387</v>
      </c>
      <c r="BE230" s="198">
        <f t="shared" si="1831"/>
        <v>44055</v>
      </c>
      <c r="BF230" s="198">
        <f t="shared" si="1831"/>
        <v>27408</v>
      </c>
      <c r="BG230" s="198">
        <f t="shared" si="1831"/>
        <v>20912</v>
      </c>
      <c r="BH230" s="198">
        <f t="shared" si="1831"/>
        <v>1211</v>
      </c>
      <c r="BI230" s="198">
        <f t="shared" si="1831"/>
        <v>902</v>
      </c>
      <c r="BJ230" s="198">
        <f t="shared" si="1831"/>
        <v>0</v>
      </c>
      <c r="BK230" s="198">
        <f t="shared" si="1831"/>
        <v>0</v>
      </c>
      <c r="BL230" s="198" t="str">
        <f t="shared" si="1832"/>
        <v>-</v>
      </c>
      <c r="BM230" s="198" t="str">
        <f t="shared" si="1833"/>
        <v>-</v>
      </c>
      <c r="BN230" s="198">
        <f t="shared" si="1834"/>
        <v>0</v>
      </c>
      <c r="BO230" s="198">
        <f t="shared" si="1834"/>
        <v>0</v>
      </c>
      <c r="BP230" s="198" t="str">
        <f t="shared" si="1835"/>
        <v>-</v>
      </c>
      <c r="BQ230" s="198" t="str">
        <f t="shared" si="1836"/>
        <v>-</v>
      </c>
      <c r="BR230" s="198">
        <f t="shared" si="1837"/>
        <v>0</v>
      </c>
      <c r="BS230" s="198">
        <f t="shared" si="1837"/>
        <v>0</v>
      </c>
      <c r="BT230" s="198" t="str">
        <f t="shared" si="1838"/>
        <v>-</v>
      </c>
      <c r="BU230" s="198" t="str">
        <f t="shared" si="1839"/>
        <v>-</v>
      </c>
      <c r="BV230" s="198">
        <f t="shared" si="1840"/>
        <v>0</v>
      </c>
      <c r="BW230" s="198">
        <f t="shared" si="1840"/>
        <v>0</v>
      </c>
      <c r="BX230" s="198" t="str">
        <f t="shared" si="1841"/>
        <v>-</v>
      </c>
      <c r="BY230" s="198" t="str">
        <f t="shared" si="1842"/>
        <v>-</v>
      </c>
      <c r="BZ230" s="198">
        <f t="shared" si="1843"/>
        <v>0</v>
      </c>
      <c r="CA230" s="198">
        <f t="shared" si="1843"/>
        <v>0</v>
      </c>
      <c r="CB230" s="198" t="str">
        <f t="shared" si="1844"/>
        <v>-</v>
      </c>
      <c r="CC230" s="198" t="str">
        <f t="shared" si="1845"/>
        <v>-</v>
      </c>
      <c r="CD230" s="198">
        <f t="shared" si="1846"/>
        <v>0</v>
      </c>
      <c r="CE230" s="198">
        <f t="shared" si="1846"/>
        <v>0</v>
      </c>
      <c r="CF230" s="198" t="str">
        <f t="shared" si="1847"/>
        <v>-</v>
      </c>
      <c r="CG230" s="198" t="str">
        <f t="shared" si="1848"/>
        <v>-</v>
      </c>
      <c r="CH230" s="198">
        <f t="shared" si="1849"/>
        <v>0</v>
      </c>
      <c r="CI230" s="198">
        <f t="shared" si="1849"/>
        <v>0</v>
      </c>
      <c r="CJ230" s="198" t="str">
        <f t="shared" si="1850"/>
        <v>-</v>
      </c>
      <c r="CK230" s="198" t="str">
        <f t="shared" si="1851"/>
        <v>-</v>
      </c>
      <c r="CL230" s="198">
        <f t="shared" si="1852"/>
        <v>0</v>
      </c>
      <c r="CM230" s="198">
        <f t="shared" si="1852"/>
        <v>0</v>
      </c>
      <c r="CN230" s="198" t="str">
        <f t="shared" si="1853"/>
        <v>-</v>
      </c>
      <c r="CO230" s="198" t="str">
        <f t="shared" si="1854"/>
        <v>-</v>
      </c>
      <c r="CP230" s="198">
        <f t="shared" si="1855"/>
        <v>0</v>
      </c>
      <c r="CQ230" s="198">
        <f t="shared" si="1855"/>
        <v>0</v>
      </c>
      <c r="CR230" s="198" t="str">
        <f t="shared" si="1856"/>
        <v>-</v>
      </c>
      <c r="CS230" s="198" t="str">
        <f t="shared" si="1857"/>
        <v>-</v>
      </c>
      <c r="CT230" s="198">
        <f t="shared" si="1858"/>
        <v>0</v>
      </c>
      <c r="CU230" s="198">
        <f t="shared" si="1858"/>
        <v>0</v>
      </c>
      <c r="CV230" s="198" t="str">
        <f t="shared" si="1859"/>
        <v>-</v>
      </c>
      <c r="CW230" s="198" t="str">
        <f t="shared" si="1860"/>
        <v>-</v>
      </c>
      <c r="CX230" s="198">
        <f t="shared" si="1861"/>
        <v>459</v>
      </c>
      <c r="CY230" s="198">
        <f t="shared" si="1861"/>
        <v>171422</v>
      </c>
      <c r="CZ230" s="198">
        <f t="shared" si="1862"/>
        <v>373</v>
      </c>
      <c r="DA230" s="198">
        <f t="shared" si="1863"/>
        <v>632</v>
      </c>
      <c r="DB230" s="198">
        <f t="shared" si="1864"/>
        <v>2463</v>
      </c>
      <c r="DC230" s="198">
        <f t="shared" si="1864"/>
        <v>78458</v>
      </c>
      <c r="DD230" s="198">
        <f t="shared" si="1865"/>
        <v>32</v>
      </c>
      <c r="DE230" s="198">
        <f t="shared" si="1866"/>
        <v>60</v>
      </c>
      <c r="DF230" s="198">
        <f t="shared" si="1867"/>
        <v>0</v>
      </c>
      <c r="DG230" s="198">
        <f t="shared" si="1867"/>
        <v>0</v>
      </c>
      <c r="DH230" s="198" t="str">
        <f t="shared" si="1868"/>
        <v>-</v>
      </c>
      <c r="DI230" s="198" t="str">
        <f t="shared" si="1869"/>
        <v>-</v>
      </c>
      <c r="DJ230" s="198">
        <f t="shared" si="1870"/>
        <v>0</v>
      </c>
      <c r="DK230" s="198">
        <f t="shared" si="1870"/>
        <v>2</v>
      </c>
      <c r="DL230" s="198">
        <f t="shared" si="1870"/>
        <v>1032</v>
      </c>
      <c r="DM230" s="198">
        <f t="shared" si="1870"/>
        <v>968</v>
      </c>
      <c r="DN230" s="198">
        <f t="shared" si="1870"/>
        <v>24</v>
      </c>
      <c r="DO230" s="198">
        <f t="shared" si="1870"/>
        <v>1143</v>
      </c>
      <c r="DP230" s="198">
        <f t="shared" si="1870"/>
        <v>5842386</v>
      </c>
      <c r="DQ230" s="198">
        <f t="shared" si="1871"/>
        <v>5661</v>
      </c>
      <c r="DR230" s="198">
        <f t="shared" si="1872"/>
        <v>12725</v>
      </c>
      <c r="DS230" s="198">
        <f t="shared" si="1873"/>
        <v>6677584</v>
      </c>
      <c r="DT230" s="198">
        <f t="shared" si="1874"/>
        <v>6898</v>
      </c>
      <c r="DU230" s="198">
        <f t="shared" si="1875"/>
        <v>14554</v>
      </c>
      <c r="DV230" s="198">
        <f t="shared" si="1876"/>
        <v>141505</v>
      </c>
      <c r="DW230" s="198">
        <f t="shared" si="1877"/>
        <v>5896</v>
      </c>
      <c r="DX230" s="198">
        <f t="shared" si="1878"/>
        <v>12972</v>
      </c>
      <c r="DY230" s="198">
        <f t="shared" si="1879"/>
        <v>10598586</v>
      </c>
      <c r="DZ230" s="198">
        <f t="shared" si="1880"/>
        <v>9273</v>
      </c>
      <c r="EA230" s="198">
        <f t="shared" si="1881"/>
        <v>20797</v>
      </c>
      <c r="EB230" s="202"/>
      <c r="EC230" s="198">
        <f t="shared" si="1882"/>
        <v>3</v>
      </c>
      <c r="ED230" s="199">
        <f t="shared" si="1890"/>
        <v>2018</v>
      </c>
      <c r="EE230" s="200">
        <f t="shared" si="1883"/>
        <v>43160</v>
      </c>
      <c r="EF230" s="196">
        <f t="shared" si="1884"/>
        <v>31</v>
      </c>
      <c r="EG230" s="195"/>
      <c r="EH230" s="198">
        <f t="shared" si="1885"/>
        <v>154694</v>
      </c>
      <c r="EI230" s="198">
        <f t="shared" si="1885"/>
        <v>0</v>
      </c>
      <c r="EJ230" s="198">
        <f t="shared" si="1885"/>
        <v>3093880</v>
      </c>
      <c r="EK230" s="198">
        <f t="shared" si="1885"/>
        <v>7580006</v>
      </c>
      <c r="EL230" s="198">
        <f t="shared" si="1885"/>
        <v>5997114</v>
      </c>
      <c r="EM230" s="198">
        <f t="shared" si="1885"/>
        <v>5658345</v>
      </c>
      <c r="EN230" s="198">
        <f t="shared" si="1885"/>
        <v>172413360</v>
      </c>
      <c r="EO230" s="198">
        <f t="shared" si="1885"/>
        <v>220836902</v>
      </c>
      <c r="EP230" s="198">
        <f t="shared" si="1885"/>
        <v>16315010</v>
      </c>
      <c r="EQ230" s="198">
        <f t="shared" si="1885"/>
        <v>0</v>
      </c>
      <c r="ER230" s="198">
        <f t="shared" si="1886"/>
        <v>0</v>
      </c>
      <c r="ES230" s="198">
        <f t="shared" si="1886"/>
        <v>0</v>
      </c>
      <c r="ET230" s="198">
        <f t="shared" si="1886"/>
        <v>0</v>
      </c>
      <c r="EU230" s="198">
        <f t="shared" si="1886"/>
        <v>0</v>
      </c>
      <c r="EV230" s="198">
        <f t="shared" si="1886"/>
        <v>0</v>
      </c>
      <c r="EW230" s="198">
        <f t="shared" si="1886"/>
        <v>0</v>
      </c>
      <c r="EX230" s="198">
        <f t="shared" si="1886"/>
        <v>0</v>
      </c>
      <c r="EY230" s="198">
        <f t="shared" si="1886"/>
        <v>0</v>
      </c>
      <c r="EZ230" s="198">
        <f t="shared" si="1886"/>
        <v>0</v>
      </c>
      <c r="FA230" s="198">
        <f t="shared" si="1886"/>
        <v>0</v>
      </c>
      <c r="FB230" s="198">
        <f t="shared" si="1887"/>
        <v>290088</v>
      </c>
      <c r="FC230" s="198">
        <f t="shared" si="1887"/>
        <v>147780</v>
      </c>
      <c r="FD230" s="198">
        <f t="shared" si="1887"/>
        <v>13132200</v>
      </c>
      <c r="FE230" s="198">
        <f t="shared" si="1887"/>
        <v>14088272</v>
      </c>
      <c r="FF230" s="198">
        <f t="shared" si="1887"/>
        <v>311328</v>
      </c>
      <c r="FG230" s="198">
        <f t="shared" si="1887"/>
        <v>23770971</v>
      </c>
      <c r="FH230" s="191"/>
      <c r="FI230" s="344"/>
      <c r="FJ230" s="344"/>
      <c r="FK230" s="344"/>
      <c r="FL230" s="344"/>
      <c r="FM230" s="344"/>
    </row>
    <row r="231" spans="1:169" s="257" customFormat="1" x14ac:dyDescent="0.2">
      <c r="A231" s="263" t="str">
        <f t="shared" si="1888"/>
        <v>2018-19APRILY58</v>
      </c>
      <c r="B231" s="257" t="str">
        <f t="shared" si="1889"/>
        <v>2018-19</v>
      </c>
      <c r="C231" s="257" t="s">
        <v>774</v>
      </c>
      <c r="D231" s="264" t="str">
        <f t="shared" si="1891"/>
        <v>Y58</v>
      </c>
      <c r="E231" s="264" t="str">
        <f t="shared" si="1891"/>
        <v>South West</v>
      </c>
      <c r="F231" s="264" t="str">
        <f t="shared" ref="F231:F236" si="1892">D231</f>
        <v>Y58</v>
      </c>
      <c r="H231" s="198">
        <f t="shared" si="1809"/>
        <v>92010</v>
      </c>
      <c r="I231" s="198">
        <f t="shared" si="1809"/>
        <v>63027</v>
      </c>
      <c r="J231" s="198">
        <f t="shared" si="1809"/>
        <v>275874</v>
      </c>
      <c r="K231" s="198">
        <f t="shared" si="1810"/>
        <v>4</v>
      </c>
      <c r="L231" s="198">
        <f t="shared" si="1811"/>
        <v>2</v>
      </c>
      <c r="M231" s="198">
        <f t="shared" si="1812"/>
        <v>0</v>
      </c>
      <c r="N231" s="198">
        <f t="shared" si="1813"/>
        <v>17</v>
      </c>
      <c r="O231" s="198">
        <f t="shared" si="1814"/>
        <v>51</v>
      </c>
      <c r="P231" s="198" t="s">
        <v>717</v>
      </c>
      <c r="Q231" s="198">
        <f t="shared" si="1815"/>
        <v>0</v>
      </c>
      <c r="R231" s="198">
        <f t="shared" si="1815"/>
        <v>0</v>
      </c>
      <c r="S231" s="198">
        <f t="shared" si="1815"/>
        <v>0</v>
      </c>
      <c r="T231" s="198">
        <f t="shared" si="1815"/>
        <v>70042</v>
      </c>
      <c r="U231" s="198">
        <f t="shared" si="1815"/>
        <v>5223</v>
      </c>
      <c r="V231" s="198">
        <f t="shared" si="1815"/>
        <v>3206</v>
      </c>
      <c r="W231" s="198">
        <f t="shared" si="1815"/>
        <v>34368</v>
      </c>
      <c r="X231" s="198">
        <f t="shared" si="1815"/>
        <v>18708</v>
      </c>
      <c r="Y231" s="198">
        <f t="shared" si="1815"/>
        <v>1051</v>
      </c>
      <c r="Z231" s="198">
        <f t="shared" si="1815"/>
        <v>2670504</v>
      </c>
      <c r="AA231" s="198">
        <f t="shared" si="1816"/>
        <v>511</v>
      </c>
      <c r="AB231" s="198">
        <f t="shared" si="1817"/>
        <v>950</v>
      </c>
      <c r="AC231" s="198">
        <f t="shared" si="1818"/>
        <v>2444960</v>
      </c>
      <c r="AD231" s="198">
        <f t="shared" si="1819"/>
        <v>763</v>
      </c>
      <c r="AE231" s="198">
        <f t="shared" si="1820"/>
        <v>1395</v>
      </c>
      <c r="AF231" s="198">
        <f t="shared" si="1821"/>
        <v>48206023</v>
      </c>
      <c r="AG231" s="198">
        <f t="shared" si="1822"/>
        <v>1403</v>
      </c>
      <c r="AH231" s="198">
        <f t="shared" si="1823"/>
        <v>2895</v>
      </c>
      <c r="AI231" s="198">
        <f t="shared" si="1824"/>
        <v>56833446</v>
      </c>
      <c r="AJ231" s="198">
        <f t="shared" si="1825"/>
        <v>3038</v>
      </c>
      <c r="AK231" s="198">
        <f t="shared" si="1826"/>
        <v>7116</v>
      </c>
      <c r="AL231" s="198">
        <f t="shared" si="1827"/>
        <v>7673168</v>
      </c>
      <c r="AM231" s="198">
        <f t="shared" si="1828"/>
        <v>7301</v>
      </c>
      <c r="AN231" s="198">
        <f t="shared" si="1829"/>
        <v>15254</v>
      </c>
      <c r="AO231" s="198">
        <f t="shared" si="1830"/>
        <v>4089</v>
      </c>
      <c r="AP231" s="198">
        <f t="shared" si="1830"/>
        <v>344</v>
      </c>
      <c r="AQ231" s="198">
        <f t="shared" si="1830"/>
        <v>1103</v>
      </c>
      <c r="AR231" s="198">
        <f t="shared" si="1830"/>
        <v>4234</v>
      </c>
      <c r="AS231" s="198">
        <f t="shared" si="1830"/>
        <v>637</v>
      </c>
      <c r="AT231" s="198">
        <f t="shared" si="1830"/>
        <v>2005</v>
      </c>
      <c r="AU231" s="198">
        <f t="shared" si="1830"/>
        <v>45</v>
      </c>
      <c r="AV231" s="198">
        <f t="shared" si="1830"/>
        <v>37006</v>
      </c>
      <c r="AW231" s="198">
        <f t="shared" si="1830"/>
        <v>3248</v>
      </c>
      <c r="AX231" s="198">
        <f t="shared" si="1830"/>
        <v>25699</v>
      </c>
      <c r="AY231" s="198">
        <f t="shared" si="1831"/>
        <v>65953</v>
      </c>
      <c r="AZ231" s="198">
        <f t="shared" si="1831"/>
        <v>11132</v>
      </c>
      <c r="BA231" s="198">
        <f t="shared" si="1831"/>
        <v>8674</v>
      </c>
      <c r="BB231" s="198">
        <f t="shared" si="1831"/>
        <v>6837</v>
      </c>
      <c r="BC231" s="198">
        <f t="shared" si="1831"/>
        <v>5396</v>
      </c>
      <c r="BD231" s="198">
        <f t="shared" si="1831"/>
        <v>45729</v>
      </c>
      <c r="BE231" s="198">
        <f t="shared" si="1831"/>
        <v>39279</v>
      </c>
      <c r="BF231" s="198">
        <f t="shared" si="1831"/>
        <v>26756</v>
      </c>
      <c r="BG231" s="198">
        <f t="shared" si="1831"/>
        <v>20689</v>
      </c>
      <c r="BH231" s="198">
        <f t="shared" si="1831"/>
        <v>1493</v>
      </c>
      <c r="BI231" s="198">
        <f t="shared" si="1831"/>
        <v>1119</v>
      </c>
      <c r="BJ231" s="198">
        <f t="shared" si="1831"/>
        <v>0</v>
      </c>
      <c r="BK231" s="198">
        <f t="shared" si="1831"/>
        <v>0</v>
      </c>
      <c r="BL231" s="198" t="str">
        <f t="shared" si="1832"/>
        <v>-</v>
      </c>
      <c r="BM231" s="198" t="str">
        <f t="shared" si="1833"/>
        <v>-</v>
      </c>
      <c r="BN231" s="198">
        <f t="shared" si="1834"/>
        <v>0</v>
      </c>
      <c r="BO231" s="198">
        <f t="shared" si="1834"/>
        <v>0</v>
      </c>
      <c r="BP231" s="198" t="str">
        <f t="shared" si="1835"/>
        <v>-</v>
      </c>
      <c r="BQ231" s="198" t="str">
        <f t="shared" si="1836"/>
        <v>-</v>
      </c>
      <c r="BR231" s="198">
        <f t="shared" si="1837"/>
        <v>0</v>
      </c>
      <c r="BS231" s="198">
        <f t="shared" si="1837"/>
        <v>0</v>
      </c>
      <c r="BT231" s="198" t="str">
        <f t="shared" si="1838"/>
        <v>-</v>
      </c>
      <c r="BU231" s="198" t="str">
        <f t="shared" si="1839"/>
        <v>-</v>
      </c>
      <c r="BV231" s="198">
        <f t="shared" si="1840"/>
        <v>0</v>
      </c>
      <c r="BW231" s="198">
        <f t="shared" si="1840"/>
        <v>0</v>
      </c>
      <c r="BX231" s="198" t="str">
        <f t="shared" si="1841"/>
        <v>-</v>
      </c>
      <c r="BY231" s="198" t="str">
        <f t="shared" si="1842"/>
        <v>-</v>
      </c>
      <c r="BZ231" s="198">
        <f t="shared" si="1843"/>
        <v>0</v>
      </c>
      <c r="CA231" s="198">
        <f t="shared" si="1843"/>
        <v>0</v>
      </c>
      <c r="CB231" s="198" t="str">
        <f t="shared" si="1844"/>
        <v>-</v>
      </c>
      <c r="CC231" s="198" t="str">
        <f t="shared" si="1845"/>
        <v>-</v>
      </c>
      <c r="CD231" s="198">
        <f t="shared" si="1846"/>
        <v>0</v>
      </c>
      <c r="CE231" s="198">
        <f t="shared" si="1846"/>
        <v>0</v>
      </c>
      <c r="CF231" s="198" t="str">
        <f t="shared" si="1847"/>
        <v>-</v>
      </c>
      <c r="CG231" s="198" t="str">
        <f t="shared" si="1848"/>
        <v>-</v>
      </c>
      <c r="CH231" s="198">
        <f t="shared" si="1849"/>
        <v>0</v>
      </c>
      <c r="CI231" s="198">
        <f t="shared" si="1849"/>
        <v>0</v>
      </c>
      <c r="CJ231" s="198" t="str">
        <f t="shared" si="1850"/>
        <v>-</v>
      </c>
      <c r="CK231" s="198" t="str">
        <f t="shared" si="1851"/>
        <v>-</v>
      </c>
      <c r="CL231" s="198">
        <f t="shared" si="1852"/>
        <v>0</v>
      </c>
      <c r="CM231" s="198">
        <f t="shared" si="1852"/>
        <v>0</v>
      </c>
      <c r="CN231" s="198" t="str">
        <f t="shared" si="1853"/>
        <v>-</v>
      </c>
      <c r="CO231" s="198" t="str">
        <f t="shared" si="1854"/>
        <v>-</v>
      </c>
      <c r="CP231" s="198">
        <f t="shared" si="1855"/>
        <v>0</v>
      </c>
      <c r="CQ231" s="198">
        <f t="shared" si="1855"/>
        <v>0</v>
      </c>
      <c r="CR231" s="198" t="str">
        <f t="shared" si="1856"/>
        <v>-</v>
      </c>
      <c r="CS231" s="198" t="str">
        <f t="shared" si="1857"/>
        <v>-</v>
      </c>
      <c r="CT231" s="198">
        <f t="shared" si="1858"/>
        <v>0</v>
      </c>
      <c r="CU231" s="198">
        <f t="shared" si="1858"/>
        <v>0</v>
      </c>
      <c r="CV231" s="198" t="str">
        <f t="shared" si="1859"/>
        <v>-</v>
      </c>
      <c r="CW231" s="198" t="str">
        <f t="shared" si="1860"/>
        <v>-</v>
      </c>
      <c r="CX231" s="198">
        <f t="shared" si="1861"/>
        <v>404</v>
      </c>
      <c r="CY231" s="198">
        <f t="shared" si="1861"/>
        <v>149667</v>
      </c>
      <c r="CZ231" s="198">
        <f t="shared" si="1862"/>
        <v>370</v>
      </c>
      <c r="DA231" s="198">
        <f t="shared" si="1863"/>
        <v>639</v>
      </c>
      <c r="DB231" s="198">
        <f t="shared" si="1864"/>
        <v>2827</v>
      </c>
      <c r="DC231" s="198">
        <f t="shared" si="1864"/>
        <v>140629</v>
      </c>
      <c r="DD231" s="198">
        <f t="shared" si="1865"/>
        <v>50</v>
      </c>
      <c r="DE231" s="198">
        <f t="shared" si="1866"/>
        <v>103</v>
      </c>
      <c r="DF231" s="198">
        <f t="shared" si="1867"/>
        <v>0</v>
      </c>
      <c r="DG231" s="198">
        <f t="shared" si="1867"/>
        <v>0</v>
      </c>
      <c r="DH231" s="198" t="str">
        <f t="shared" si="1868"/>
        <v>-</v>
      </c>
      <c r="DI231" s="198" t="str">
        <f t="shared" si="1869"/>
        <v>-</v>
      </c>
      <c r="DJ231" s="198">
        <f t="shared" si="1870"/>
        <v>0</v>
      </c>
      <c r="DK231" s="198">
        <f t="shared" si="1870"/>
        <v>142</v>
      </c>
      <c r="DL231" s="198">
        <f t="shared" si="1870"/>
        <v>1121</v>
      </c>
      <c r="DM231" s="198">
        <f t="shared" si="1870"/>
        <v>1001</v>
      </c>
      <c r="DN231" s="198">
        <f t="shared" si="1870"/>
        <v>24</v>
      </c>
      <c r="DO231" s="198">
        <f t="shared" si="1870"/>
        <v>1057</v>
      </c>
      <c r="DP231" s="198">
        <f t="shared" si="1870"/>
        <v>4960974</v>
      </c>
      <c r="DQ231" s="198">
        <f t="shared" si="1871"/>
        <v>4425</v>
      </c>
      <c r="DR231" s="198">
        <f t="shared" si="1872"/>
        <v>9204</v>
      </c>
      <c r="DS231" s="198">
        <f t="shared" si="1873"/>
        <v>5519963</v>
      </c>
      <c r="DT231" s="198">
        <f t="shared" si="1874"/>
        <v>5514</v>
      </c>
      <c r="DU231" s="198">
        <f t="shared" si="1875"/>
        <v>11336</v>
      </c>
      <c r="DV231" s="198">
        <f t="shared" si="1876"/>
        <v>170608</v>
      </c>
      <c r="DW231" s="198">
        <f t="shared" si="1877"/>
        <v>7109</v>
      </c>
      <c r="DX231" s="198">
        <f t="shared" si="1878"/>
        <v>14854</v>
      </c>
      <c r="DY231" s="198">
        <f t="shared" si="1879"/>
        <v>6905021</v>
      </c>
      <c r="DZ231" s="198">
        <f t="shared" si="1880"/>
        <v>6533</v>
      </c>
      <c r="EA231" s="198">
        <f t="shared" si="1881"/>
        <v>14868</v>
      </c>
      <c r="EB231" s="202"/>
      <c r="EC231" s="198">
        <f t="shared" si="1882"/>
        <v>4</v>
      </c>
      <c r="ED231" s="199">
        <f t="shared" si="1890"/>
        <v>2018</v>
      </c>
      <c r="EE231" s="200">
        <f t="shared" si="1883"/>
        <v>43191</v>
      </c>
      <c r="EF231" s="196">
        <f t="shared" si="1884"/>
        <v>30</v>
      </c>
      <c r="EG231" s="195"/>
      <c r="EH231" s="198">
        <f t="shared" si="1885"/>
        <v>126054</v>
      </c>
      <c r="EI231" s="198">
        <f t="shared" si="1885"/>
        <v>0</v>
      </c>
      <c r="EJ231" s="198">
        <f t="shared" si="1885"/>
        <v>1071459</v>
      </c>
      <c r="EK231" s="198">
        <f t="shared" si="1885"/>
        <v>3214377</v>
      </c>
      <c r="EL231" s="198">
        <f t="shared" si="1885"/>
        <v>4961850</v>
      </c>
      <c r="EM231" s="198">
        <f t="shared" si="1885"/>
        <v>4472370</v>
      </c>
      <c r="EN231" s="198">
        <f t="shared" si="1885"/>
        <v>99495360</v>
      </c>
      <c r="EO231" s="198">
        <f t="shared" si="1885"/>
        <v>133126128</v>
      </c>
      <c r="EP231" s="198">
        <f t="shared" si="1885"/>
        <v>16031954</v>
      </c>
      <c r="EQ231" s="198">
        <f t="shared" si="1885"/>
        <v>0</v>
      </c>
      <c r="ER231" s="198">
        <f t="shared" si="1886"/>
        <v>0</v>
      </c>
      <c r="ES231" s="198">
        <f t="shared" si="1886"/>
        <v>0</v>
      </c>
      <c r="ET231" s="198">
        <f t="shared" si="1886"/>
        <v>0</v>
      </c>
      <c r="EU231" s="198">
        <f t="shared" si="1886"/>
        <v>0</v>
      </c>
      <c r="EV231" s="198">
        <f t="shared" si="1886"/>
        <v>0</v>
      </c>
      <c r="EW231" s="198">
        <f t="shared" si="1886"/>
        <v>0</v>
      </c>
      <c r="EX231" s="198">
        <f t="shared" si="1886"/>
        <v>0</v>
      </c>
      <c r="EY231" s="198">
        <f t="shared" si="1886"/>
        <v>0</v>
      </c>
      <c r="EZ231" s="198">
        <f t="shared" si="1886"/>
        <v>0</v>
      </c>
      <c r="FA231" s="198">
        <f t="shared" si="1886"/>
        <v>0</v>
      </c>
      <c r="FB231" s="198">
        <f t="shared" si="1887"/>
        <v>258156</v>
      </c>
      <c r="FC231" s="198">
        <f t="shared" si="1887"/>
        <v>291181</v>
      </c>
      <c r="FD231" s="198">
        <f t="shared" si="1887"/>
        <v>10317684</v>
      </c>
      <c r="FE231" s="198">
        <f t="shared" si="1887"/>
        <v>11347336</v>
      </c>
      <c r="FF231" s="198">
        <f t="shared" si="1887"/>
        <v>356496</v>
      </c>
      <c r="FG231" s="198">
        <f t="shared" si="1887"/>
        <v>15715476</v>
      </c>
      <c r="FH231" s="191"/>
      <c r="FI231" s="344"/>
      <c r="FJ231" s="344"/>
      <c r="FK231" s="344"/>
      <c r="FL231" s="344"/>
      <c r="FM231" s="344"/>
    </row>
    <row r="232" spans="1:169" s="257" customFormat="1" x14ac:dyDescent="0.2">
      <c r="A232" s="263" t="str">
        <f t="shared" ref="A232" si="1893">B232&amp;C232&amp;D232</f>
        <v>2018-19MAYY58</v>
      </c>
      <c r="B232" s="257" t="str">
        <f t="shared" si="1889"/>
        <v>2018-19</v>
      </c>
      <c r="C232" s="257" t="s">
        <v>812</v>
      </c>
      <c r="D232" s="264" t="str">
        <f t="shared" si="1891"/>
        <v>Y58</v>
      </c>
      <c r="E232" s="264" t="str">
        <f t="shared" si="1891"/>
        <v>South West</v>
      </c>
      <c r="F232" s="264" t="str">
        <f t="shared" si="1892"/>
        <v>Y58</v>
      </c>
      <c r="H232" s="198">
        <f t="shared" si="1809"/>
        <v>104501</v>
      </c>
      <c r="I232" s="198">
        <f t="shared" si="1809"/>
        <v>73372</v>
      </c>
      <c r="J232" s="198">
        <f t="shared" si="1809"/>
        <v>526630</v>
      </c>
      <c r="K232" s="198">
        <f t="shared" si="1810"/>
        <v>7</v>
      </c>
      <c r="L232" s="198">
        <f t="shared" si="1811"/>
        <v>2</v>
      </c>
      <c r="M232" s="198">
        <f t="shared" si="1812"/>
        <v>0</v>
      </c>
      <c r="N232" s="198">
        <f t="shared" si="1813"/>
        <v>37</v>
      </c>
      <c r="O232" s="198">
        <f t="shared" si="1814"/>
        <v>79</v>
      </c>
      <c r="P232" s="198" t="s">
        <v>717</v>
      </c>
      <c r="Q232" s="198">
        <f t="shared" si="1815"/>
        <v>0</v>
      </c>
      <c r="R232" s="198">
        <f t="shared" si="1815"/>
        <v>0</v>
      </c>
      <c r="S232" s="198">
        <f t="shared" si="1815"/>
        <v>0</v>
      </c>
      <c r="T232" s="198">
        <f t="shared" si="1815"/>
        <v>74000</v>
      </c>
      <c r="U232" s="198">
        <f t="shared" si="1815"/>
        <v>5648</v>
      </c>
      <c r="V232" s="198">
        <f t="shared" si="1815"/>
        <v>3505</v>
      </c>
      <c r="W232" s="198">
        <f t="shared" si="1815"/>
        <v>37116</v>
      </c>
      <c r="X232" s="198">
        <f t="shared" si="1815"/>
        <v>18882</v>
      </c>
      <c r="Y232" s="198">
        <f t="shared" si="1815"/>
        <v>889</v>
      </c>
      <c r="Z232" s="198">
        <f t="shared" si="1815"/>
        <v>2844718</v>
      </c>
      <c r="AA232" s="198">
        <f t="shared" si="1816"/>
        <v>504</v>
      </c>
      <c r="AB232" s="198">
        <f t="shared" si="1817"/>
        <v>947</v>
      </c>
      <c r="AC232" s="198">
        <f t="shared" si="1818"/>
        <v>2698198</v>
      </c>
      <c r="AD232" s="198">
        <f t="shared" si="1819"/>
        <v>770</v>
      </c>
      <c r="AE232" s="198">
        <f t="shared" si="1820"/>
        <v>1417</v>
      </c>
      <c r="AF232" s="198">
        <f t="shared" si="1821"/>
        <v>55024852</v>
      </c>
      <c r="AG232" s="198">
        <f t="shared" si="1822"/>
        <v>1483</v>
      </c>
      <c r="AH232" s="198">
        <f t="shared" si="1823"/>
        <v>3094</v>
      </c>
      <c r="AI232" s="198">
        <f t="shared" si="1824"/>
        <v>79471110</v>
      </c>
      <c r="AJ232" s="198">
        <f t="shared" si="1825"/>
        <v>4209</v>
      </c>
      <c r="AK232" s="198">
        <f t="shared" si="1826"/>
        <v>9706</v>
      </c>
      <c r="AL232" s="198">
        <f t="shared" si="1827"/>
        <v>8798085</v>
      </c>
      <c r="AM232" s="198">
        <f t="shared" si="1828"/>
        <v>9897</v>
      </c>
      <c r="AN232" s="198">
        <f t="shared" si="1829"/>
        <v>21164</v>
      </c>
      <c r="AO232" s="198">
        <f t="shared" si="1830"/>
        <v>4868</v>
      </c>
      <c r="AP232" s="198">
        <f t="shared" si="1830"/>
        <v>476</v>
      </c>
      <c r="AQ232" s="198">
        <f t="shared" si="1830"/>
        <v>1442</v>
      </c>
      <c r="AR232" s="198">
        <f t="shared" si="1830"/>
        <v>4728</v>
      </c>
      <c r="AS232" s="198">
        <f t="shared" si="1830"/>
        <v>711</v>
      </c>
      <c r="AT232" s="198">
        <f t="shared" si="1830"/>
        <v>2239</v>
      </c>
      <c r="AU232" s="198">
        <f t="shared" si="1830"/>
        <v>33</v>
      </c>
      <c r="AV232" s="198">
        <f t="shared" si="1830"/>
        <v>38492</v>
      </c>
      <c r="AW232" s="198">
        <f t="shared" si="1830"/>
        <v>3728</v>
      </c>
      <c r="AX232" s="198">
        <f t="shared" si="1830"/>
        <v>26912</v>
      </c>
      <c r="AY232" s="198">
        <f t="shared" si="1831"/>
        <v>69132</v>
      </c>
      <c r="AZ232" s="198">
        <f t="shared" si="1831"/>
        <v>12120</v>
      </c>
      <c r="BA232" s="198">
        <f t="shared" si="1831"/>
        <v>9507</v>
      </c>
      <c r="BB232" s="198">
        <f t="shared" si="1831"/>
        <v>7652</v>
      </c>
      <c r="BC232" s="198">
        <f t="shared" si="1831"/>
        <v>6042</v>
      </c>
      <c r="BD232" s="198">
        <f t="shared" si="1831"/>
        <v>50288</v>
      </c>
      <c r="BE232" s="198">
        <f t="shared" si="1831"/>
        <v>43133</v>
      </c>
      <c r="BF232" s="198">
        <f t="shared" si="1831"/>
        <v>26182</v>
      </c>
      <c r="BG232" s="198">
        <f t="shared" si="1831"/>
        <v>20231</v>
      </c>
      <c r="BH232" s="198">
        <f t="shared" si="1831"/>
        <v>1246</v>
      </c>
      <c r="BI232" s="198">
        <f t="shared" si="1831"/>
        <v>918</v>
      </c>
      <c r="BJ232" s="198">
        <f t="shared" si="1831"/>
        <v>0</v>
      </c>
      <c r="BK232" s="198">
        <f t="shared" si="1831"/>
        <v>0</v>
      </c>
      <c r="BL232" s="198" t="str">
        <f t="shared" si="1832"/>
        <v>-</v>
      </c>
      <c r="BM232" s="198" t="str">
        <f t="shared" si="1833"/>
        <v>-</v>
      </c>
      <c r="BN232" s="198">
        <f t="shared" si="1834"/>
        <v>0</v>
      </c>
      <c r="BO232" s="198">
        <f t="shared" si="1834"/>
        <v>0</v>
      </c>
      <c r="BP232" s="198" t="str">
        <f t="shared" si="1835"/>
        <v>-</v>
      </c>
      <c r="BQ232" s="198" t="str">
        <f t="shared" si="1836"/>
        <v>-</v>
      </c>
      <c r="BR232" s="198">
        <f t="shared" si="1837"/>
        <v>0</v>
      </c>
      <c r="BS232" s="198">
        <f t="shared" si="1837"/>
        <v>0</v>
      </c>
      <c r="BT232" s="198" t="str">
        <f t="shared" si="1838"/>
        <v>-</v>
      </c>
      <c r="BU232" s="198" t="str">
        <f t="shared" si="1839"/>
        <v>-</v>
      </c>
      <c r="BV232" s="198">
        <f t="shared" si="1840"/>
        <v>0</v>
      </c>
      <c r="BW232" s="198">
        <f t="shared" si="1840"/>
        <v>0</v>
      </c>
      <c r="BX232" s="198" t="str">
        <f t="shared" si="1841"/>
        <v>-</v>
      </c>
      <c r="BY232" s="198" t="str">
        <f t="shared" si="1842"/>
        <v>-</v>
      </c>
      <c r="BZ232" s="198">
        <f t="shared" si="1843"/>
        <v>0</v>
      </c>
      <c r="CA232" s="198">
        <f t="shared" si="1843"/>
        <v>0</v>
      </c>
      <c r="CB232" s="198" t="str">
        <f t="shared" si="1844"/>
        <v>-</v>
      </c>
      <c r="CC232" s="198" t="str">
        <f t="shared" si="1845"/>
        <v>-</v>
      </c>
      <c r="CD232" s="198">
        <f t="shared" si="1846"/>
        <v>0</v>
      </c>
      <c r="CE232" s="198">
        <f t="shared" si="1846"/>
        <v>0</v>
      </c>
      <c r="CF232" s="198" t="str">
        <f t="shared" si="1847"/>
        <v>-</v>
      </c>
      <c r="CG232" s="198" t="str">
        <f t="shared" si="1848"/>
        <v>-</v>
      </c>
      <c r="CH232" s="198">
        <f t="shared" si="1849"/>
        <v>0</v>
      </c>
      <c r="CI232" s="198">
        <f t="shared" si="1849"/>
        <v>0</v>
      </c>
      <c r="CJ232" s="198" t="str">
        <f t="shared" si="1850"/>
        <v>-</v>
      </c>
      <c r="CK232" s="198" t="str">
        <f t="shared" si="1851"/>
        <v>-</v>
      </c>
      <c r="CL232" s="198">
        <f t="shared" si="1852"/>
        <v>0</v>
      </c>
      <c r="CM232" s="198">
        <f t="shared" si="1852"/>
        <v>0</v>
      </c>
      <c r="CN232" s="198" t="str">
        <f t="shared" si="1853"/>
        <v>-</v>
      </c>
      <c r="CO232" s="198" t="str">
        <f t="shared" si="1854"/>
        <v>-</v>
      </c>
      <c r="CP232" s="198">
        <f t="shared" si="1855"/>
        <v>0</v>
      </c>
      <c r="CQ232" s="198">
        <f t="shared" si="1855"/>
        <v>0</v>
      </c>
      <c r="CR232" s="198" t="str">
        <f t="shared" si="1856"/>
        <v>-</v>
      </c>
      <c r="CS232" s="198" t="str">
        <f t="shared" si="1857"/>
        <v>-</v>
      </c>
      <c r="CT232" s="198">
        <f t="shared" si="1858"/>
        <v>0</v>
      </c>
      <c r="CU232" s="198">
        <f t="shared" si="1858"/>
        <v>0</v>
      </c>
      <c r="CV232" s="198" t="str">
        <f t="shared" si="1859"/>
        <v>-</v>
      </c>
      <c r="CW232" s="198" t="str">
        <f t="shared" si="1860"/>
        <v>-</v>
      </c>
      <c r="CX232" s="198">
        <f t="shared" si="1861"/>
        <v>394</v>
      </c>
      <c r="CY232" s="198">
        <f t="shared" si="1861"/>
        <v>148534</v>
      </c>
      <c r="CZ232" s="198">
        <f t="shared" si="1862"/>
        <v>377</v>
      </c>
      <c r="DA232" s="198">
        <f t="shared" si="1863"/>
        <v>649</v>
      </c>
      <c r="DB232" s="198">
        <f t="shared" si="1864"/>
        <v>3164</v>
      </c>
      <c r="DC232" s="198">
        <f t="shared" si="1864"/>
        <v>167192</v>
      </c>
      <c r="DD232" s="198">
        <f t="shared" si="1865"/>
        <v>53</v>
      </c>
      <c r="DE232" s="198">
        <f t="shared" si="1866"/>
        <v>106</v>
      </c>
      <c r="DF232" s="198">
        <f t="shared" si="1867"/>
        <v>0</v>
      </c>
      <c r="DG232" s="198">
        <f t="shared" si="1867"/>
        <v>0</v>
      </c>
      <c r="DH232" s="198" t="str">
        <f t="shared" si="1868"/>
        <v>-</v>
      </c>
      <c r="DI232" s="198" t="str">
        <f t="shared" si="1869"/>
        <v>-</v>
      </c>
      <c r="DJ232" s="198">
        <f t="shared" si="1870"/>
        <v>0</v>
      </c>
      <c r="DK232" s="198">
        <f t="shared" si="1870"/>
        <v>177</v>
      </c>
      <c r="DL232" s="198">
        <f t="shared" si="1870"/>
        <v>1044</v>
      </c>
      <c r="DM232" s="198">
        <f t="shared" si="1870"/>
        <v>976</v>
      </c>
      <c r="DN232" s="198">
        <f t="shared" si="1870"/>
        <v>14</v>
      </c>
      <c r="DO232" s="198">
        <f t="shared" si="1870"/>
        <v>1060</v>
      </c>
      <c r="DP232" s="198">
        <f t="shared" si="1870"/>
        <v>6092913</v>
      </c>
      <c r="DQ232" s="198">
        <f t="shared" si="1871"/>
        <v>5836</v>
      </c>
      <c r="DR232" s="198">
        <f t="shared" si="1872"/>
        <v>12570</v>
      </c>
      <c r="DS232" s="198">
        <f t="shared" si="1873"/>
        <v>7292072</v>
      </c>
      <c r="DT232" s="198">
        <f t="shared" si="1874"/>
        <v>7471</v>
      </c>
      <c r="DU232" s="198">
        <f t="shared" si="1875"/>
        <v>15140</v>
      </c>
      <c r="DV232" s="198">
        <f t="shared" si="1876"/>
        <v>137530</v>
      </c>
      <c r="DW232" s="198">
        <f t="shared" si="1877"/>
        <v>9824</v>
      </c>
      <c r="DX232" s="198">
        <f t="shared" si="1878"/>
        <v>12648</v>
      </c>
      <c r="DY232" s="198">
        <f t="shared" si="1879"/>
        <v>9406683</v>
      </c>
      <c r="DZ232" s="198">
        <f t="shared" si="1880"/>
        <v>8874</v>
      </c>
      <c r="EA232" s="198">
        <f t="shared" si="1881"/>
        <v>18670</v>
      </c>
      <c r="EB232" s="202"/>
      <c r="EC232" s="198">
        <f t="shared" si="1882"/>
        <v>5</v>
      </c>
      <c r="ED232" s="199">
        <f t="shared" si="1890"/>
        <v>2018</v>
      </c>
      <c r="EE232" s="200">
        <f t="shared" si="1883"/>
        <v>43221</v>
      </c>
      <c r="EF232" s="196">
        <f t="shared" si="1884"/>
        <v>31</v>
      </c>
      <c r="EG232" s="195"/>
      <c r="EH232" s="198">
        <f t="shared" si="1885"/>
        <v>146744</v>
      </c>
      <c r="EI232" s="198">
        <f t="shared" si="1885"/>
        <v>0</v>
      </c>
      <c r="EJ232" s="198">
        <f t="shared" si="1885"/>
        <v>2714764</v>
      </c>
      <c r="EK232" s="198">
        <f t="shared" si="1885"/>
        <v>5796388</v>
      </c>
      <c r="EL232" s="198">
        <f t="shared" si="1885"/>
        <v>5348656</v>
      </c>
      <c r="EM232" s="198">
        <f t="shared" si="1885"/>
        <v>4966585</v>
      </c>
      <c r="EN232" s="198">
        <f t="shared" si="1885"/>
        <v>114836904</v>
      </c>
      <c r="EO232" s="198">
        <f t="shared" si="1885"/>
        <v>183268692</v>
      </c>
      <c r="EP232" s="198">
        <f t="shared" si="1885"/>
        <v>18814796</v>
      </c>
      <c r="EQ232" s="198">
        <f t="shared" si="1885"/>
        <v>0</v>
      </c>
      <c r="ER232" s="198">
        <f t="shared" si="1886"/>
        <v>0</v>
      </c>
      <c r="ES232" s="198">
        <f t="shared" si="1886"/>
        <v>0</v>
      </c>
      <c r="ET232" s="198">
        <f t="shared" si="1886"/>
        <v>0</v>
      </c>
      <c r="EU232" s="198">
        <f t="shared" si="1886"/>
        <v>0</v>
      </c>
      <c r="EV232" s="198">
        <f t="shared" si="1886"/>
        <v>0</v>
      </c>
      <c r="EW232" s="198">
        <f t="shared" si="1886"/>
        <v>0</v>
      </c>
      <c r="EX232" s="198">
        <f t="shared" si="1886"/>
        <v>0</v>
      </c>
      <c r="EY232" s="198">
        <f t="shared" si="1886"/>
        <v>0</v>
      </c>
      <c r="EZ232" s="198">
        <f t="shared" si="1886"/>
        <v>0</v>
      </c>
      <c r="FA232" s="198">
        <f t="shared" si="1886"/>
        <v>0</v>
      </c>
      <c r="FB232" s="198">
        <f t="shared" si="1887"/>
        <v>255706</v>
      </c>
      <c r="FC232" s="198">
        <f t="shared" si="1887"/>
        <v>335384</v>
      </c>
      <c r="FD232" s="198">
        <f t="shared" si="1887"/>
        <v>13123080</v>
      </c>
      <c r="FE232" s="198">
        <f t="shared" si="1887"/>
        <v>14776640</v>
      </c>
      <c r="FF232" s="198">
        <f t="shared" si="1887"/>
        <v>177072</v>
      </c>
      <c r="FG232" s="198">
        <f t="shared" si="1887"/>
        <v>19790200</v>
      </c>
      <c r="FH232" s="191"/>
      <c r="FI232" s="344"/>
      <c r="FJ232" s="344"/>
      <c r="FK232" s="344"/>
      <c r="FL232" s="344"/>
      <c r="FM232" s="344"/>
    </row>
    <row r="233" spans="1:169" s="257" customFormat="1" x14ac:dyDescent="0.2">
      <c r="A233" s="263" t="str">
        <f t="shared" ref="A233:A234" si="1894">B233&amp;C233&amp;D233</f>
        <v>2018-19JUNEY58</v>
      </c>
      <c r="B233" s="257" t="str">
        <f t="shared" si="1889"/>
        <v>2018-19</v>
      </c>
      <c r="C233" s="257" t="s">
        <v>822</v>
      </c>
      <c r="D233" s="264" t="str">
        <f t="shared" si="1891"/>
        <v>Y58</v>
      </c>
      <c r="E233" s="264" t="str">
        <f t="shared" si="1891"/>
        <v>South West</v>
      </c>
      <c r="F233" s="264" t="str">
        <f t="shared" si="1892"/>
        <v>Y58</v>
      </c>
      <c r="H233" s="198">
        <f t="shared" si="1809"/>
        <v>104891</v>
      </c>
      <c r="I233" s="198">
        <f t="shared" si="1809"/>
        <v>78867</v>
      </c>
      <c r="J233" s="198">
        <f t="shared" si="1809"/>
        <v>492174</v>
      </c>
      <c r="K233" s="198">
        <f t="shared" si="1810"/>
        <v>6</v>
      </c>
      <c r="L233" s="198">
        <f t="shared" si="1811"/>
        <v>2</v>
      </c>
      <c r="M233" s="198">
        <f t="shared" si="1812"/>
        <v>0</v>
      </c>
      <c r="N233" s="198">
        <f t="shared" si="1813"/>
        <v>29</v>
      </c>
      <c r="O233" s="198">
        <f t="shared" si="1814"/>
        <v>72</v>
      </c>
      <c r="P233" s="198" t="s">
        <v>717</v>
      </c>
      <c r="Q233" s="198">
        <f t="shared" ref="Q233:Z242" si="1895">SUMIFS(Q$255:Q$1524,$B$255:$B$1524,$B233,$C$255:$C$1524,$C233,$D$255:$D$1524,$D233)</f>
        <v>0</v>
      </c>
      <c r="R233" s="198">
        <f t="shared" si="1895"/>
        <v>0</v>
      </c>
      <c r="S233" s="198">
        <f t="shared" si="1895"/>
        <v>0</v>
      </c>
      <c r="T233" s="198">
        <f t="shared" si="1895"/>
        <v>71858</v>
      </c>
      <c r="U233" s="198">
        <f t="shared" si="1895"/>
        <v>5366</v>
      </c>
      <c r="V233" s="198">
        <f t="shared" si="1895"/>
        <v>3278</v>
      </c>
      <c r="W233" s="198">
        <f t="shared" si="1895"/>
        <v>36884</v>
      </c>
      <c r="X233" s="198">
        <f t="shared" si="1895"/>
        <v>18347</v>
      </c>
      <c r="Y233" s="198">
        <f t="shared" si="1895"/>
        <v>674</v>
      </c>
      <c r="Z233" s="198">
        <f t="shared" si="1895"/>
        <v>2457214</v>
      </c>
      <c r="AA233" s="198">
        <f t="shared" si="1816"/>
        <v>458</v>
      </c>
      <c r="AB233" s="198">
        <f t="shared" si="1817"/>
        <v>862</v>
      </c>
      <c r="AC233" s="198">
        <f t="shared" si="1818"/>
        <v>2371858</v>
      </c>
      <c r="AD233" s="198">
        <f t="shared" si="1819"/>
        <v>724</v>
      </c>
      <c r="AE233" s="198">
        <f t="shared" si="1820"/>
        <v>1380</v>
      </c>
      <c r="AF233" s="198">
        <f t="shared" si="1821"/>
        <v>58733737</v>
      </c>
      <c r="AG233" s="198">
        <f t="shared" si="1822"/>
        <v>1592</v>
      </c>
      <c r="AH233" s="198">
        <f t="shared" si="1823"/>
        <v>3366</v>
      </c>
      <c r="AI233" s="198">
        <f t="shared" si="1824"/>
        <v>83471111</v>
      </c>
      <c r="AJ233" s="198">
        <f t="shared" si="1825"/>
        <v>4550</v>
      </c>
      <c r="AK233" s="198">
        <f t="shared" si="1826"/>
        <v>10697</v>
      </c>
      <c r="AL233" s="198">
        <f t="shared" si="1827"/>
        <v>6957043</v>
      </c>
      <c r="AM233" s="198">
        <f t="shared" si="1828"/>
        <v>10322</v>
      </c>
      <c r="AN233" s="198">
        <f t="shared" si="1829"/>
        <v>21015</v>
      </c>
      <c r="AO233" s="198">
        <f t="shared" ref="AO233:AX242" si="1896">SUMIFS(AO$255:AO$1524,$B$255:$B$1524,$B233,$C$255:$C$1524,$C233,$D$255:$D$1524,$D233)</f>
        <v>4471</v>
      </c>
      <c r="AP233" s="198">
        <f t="shared" si="1896"/>
        <v>461</v>
      </c>
      <c r="AQ233" s="198">
        <f t="shared" si="1896"/>
        <v>1519</v>
      </c>
      <c r="AR233" s="198">
        <f t="shared" si="1896"/>
        <v>4407</v>
      </c>
      <c r="AS233" s="198">
        <f t="shared" si="1896"/>
        <v>626</v>
      </c>
      <c r="AT233" s="198">
        <f t="shared" si="1896"/>
        <v>1865</v>
      </c>
      <c r="AU233" s="198">
        <f t="shared" si="1896"/>
        <v>27</v>
      </c>
      <c r="AV233" s="198">
        <f t="shared" si="1896"/>
        <v>37389</v>
      </c>
      <c r="AW233" s="198">
        <f t="shared" si="1896"/>
        <v>3562</v>
      </c>
      <c r="AX233" s="198">
        <f t="shared" si="1896"/>
        <v>26436</v>
      </c>
      <c r="AY233" s="198">
        <f t="shared" ref="AY233:BK242" si="1897">SUMIFS(AY$255:AY$1524,$B$255:$B$1524,$B233,$C$255:$C$1524,$C233,$D$255:$D$1524,$D233)</f>
        <v>67387</v>
      </c>
      <c r="AZ233" s="198">
        <f t="shared" si="1897"/>
        <v>11839</v>
      </c>
      <c r="BA233" s="198">
        <f t="shared" si="1897"/>
        <v>9301</v>
      </c>
      <c r="BB233" s="198">
        <f t="shared" si="1897"/>
        <v>7316</v>
      </c>
      <c r="BC233" s="198">
        <f t="shared" si="1897"/>
        <v>5847</v>
      </c>
      <c r="BD233" s="198">
        <f t="shared" si="1897"/>
        <v>50737</v>
      </c>
      <c r="BE233" s="198">
        <f t="shared" si="1897"/>
        <v>43084</v>
      </c>
      <c r="BF233" s="198">
        <f t="shared" si="1897"/>
        <v>25873</v>
      </c>
      <c r="BG233" s="198">
        <f t="shared" si="1897"/>
        <v>19767</v>
      </c>
      <c r="BH233" s="198">
        <f t="shared" si="1897"/>
        <v>928</v>
      </c>
      <c r="BI233" s="198">
        <f t="shared" si="1897"/>
        <v>720</v>
      </c>
      <c r="BJ233" s="198">
        <f t="shared" si="1897"/>
        <v>0</v>
      </c>
      <c r="BK233" s="198">
        <f t="shared" si="1897"/>
        <v>0</v>
      </c>
      <c r="BL233" s="198" t="str">
        <f t="shared" si="1832"/>
        <v>-</v>
      </c>
      <c r="BM233" s="198" t="str">
        <f t="shared" si="1833"/>
        <v>-</v>
      </c>
      <c r="BN233" s="198">
        <f t="shared" si="1834"/>
        <v>0</v>
      </c>
      <c r="BO233" s="198">
        <f t="shared" si="1834"/>
        <v>0</v>
      </c>
      <c r="BP233" s="198" t="str">
        <f t="shared" si="1835"/>
        <v>-</v>
      </c>
      <c r="BQ233" s="198" t="str">
        <f t="shared" si="1836"/>
        <v>-</v>
      </c>
      <c r="BR233" s="198">
        <f t="shared" si="1837"/>
        <v>0</v>
      </c>
      <c r="BS233" s="198">
        <f t="shared" si="1837"/>
        <v>0</v>
      </c>
      <c r="BT233" s="198" t="str">
        <f t="shared" si="1838"/>
        <v>-</v>
      </c>
      <c r="BU233" s="198" t="str">
        <f t="shared" si="1839"/>
        <v>-</v>
      </c>
      <c r="BV233" s="198">
        <f t="shared" si="1840"/>
        <v>0</v>
      </c>
      <c r="BW233" s="198">
        <f t="shared" si="1840"/>
        <v>0</v>
      </c>
      <c r="BX233" s="198" t="str">
        <f t="shared" si="1841"/>
        <v>-</v>
      </c>
      <c r="BY233" s="198" t="str">
        <f t="shared" si="1842"/>
        <v>-</v>
      </c>
      <c r="BZ233" s="198">
        <f t="shared" si="1843"/>
        <v>0</v>
      </c>
      <c r="CA233" s="198">
        <f t="shared" si="1843"/>
        <v>0</v>
      </c>
      <c r="CB233" s="198" t="str">
        <f t="shared" si="1844"/>
        <v>-</v>
      </c>
      <c r="CC233" s="198" t="str">
        <f t="shared" si="1845"/>
        <v>-</v>
      </c>
      <c r="CD233" s="198">
        <f t="shared" si="1846"/>
        <v>0</v>
      </c>
      <c r="CE233" s="198">
        <f t="shared" si="1846"/>
        <v>0</v>
      </c>
      <c r="CF233" s="198" t="str">
        <f t="shared" si="1847"/>
        <v>-</v>
      </c>
      <c r="CG233" s="198" t="str">
        <f t="shared" si="1848"/>
        <v>-</v>
      </c>
      <c r="CH233" s="198">
        <f t="shared" si="1849"/>
        <v>0</v>
      </c>
      <c r="CI233" s="198">
        <f t="shared" si="1849"/>
        <v>0</v>
      </c>
      <c r="CJ233" s="198" t="str">
        <f t="shared" si="1850"/>
        <v>-</v>
      </c>
      <c r="CK233" s="198" t="str">
        <f t="shared" si="1851"/>
        <v>-</v>
      </c>
      <c r="CL233" s="198">
        <f t="shared" si="1852"/>
        <v>0</v>
      </c>
      <c r="CM233" s="198">
        <f t="shared" si="1852"/>
        <v>0</v>
      </c>
      <c r="CN233" s="198" t="str">
        <f t="shared" si="1853"/>
        <v>-</v>
      </c>
      <c r="CO233" s="198" t="str">
        <f t="shared" si="1854"/>
        <v>-</v>
      </c>
      <c r="CP233" s="198">
        <f t="shared" si="1855"/>
        <v>0</v>
      </c>
      <c r="CQ233" s="198">
        <f t="shared" si="1855"/>
        <v>0</v>
      </c>
      <c r="CR233" s="198" t="str">
        <f t="shared" si="1856"/>
        <v>-</v>
      </c>
      <c r="CS233" s="198" t="str">
        <f t="shared" si="1857"/>
        <v>-</v>
      </c>
      <c r="CT233" s="198">
        <f t="shared" si="1858"/>
        <v>0</v>
      </c>
      <c r="CU233" s="198">
        <f t="shared" si="1858"/>
        <v>0</v>
      </c>
      <c r="CV233" s="198" t="str">
        <f t="shared" si="1859"/>
        <v>-</v>
      </c>
      <c r="CW233" s="198" t="str">
        <f t="shared" si="1860"/>
        <v>-</v>
      </c>
      <c r="CX233" s="198">
        <f t="shared" si="1861"/>
        <v>420</v>
      </c>
      <c r="CY233" s="198">
        <f t="shared" si="1861"/>
        <v>156734</v>
      </c>
      <c r="CZ233" s="198">
        <f t="shared" si="1862"/>
        <v>373</v>
      </c>
      <c r="DA233" s="198">
        <f t="shared" si="1863"/>
        <v>662</v>
      </c>
      <c r="DB233" s="198">
        <f t="shared" si="1864"/>
        <v>2899</v>
      </c>
      <c r="DC233" s="198">
        <f t="shared" si="1864"/>
        <v>140277</v>
      </c>
      <c r="DD233" s="198">
        <f t="shared" si="1865"/>
        <v>48</v>
      </c>
      <c r="DE233" s="198">
        <f t="shared" si="1866"/>
        <v>94</v>
      </c>
      <c r="DF233" s="198">
        <f t="shared" si="1867"/>
        <v>0</v>
      </c>
      <c r="DG233" s="198">
        <f t="shared" si="1867"/>
        <v>0</v>
      </c>
      <c r="DH233" s="198" t="str">
        <f t="shared" si="1868"/>
        <v>-</v>
      </c>
      <c r="DI233" s="198" t="str">
        <f t="shared" si="1869"/>
        <v>-</v>
      </c>
      <c r="DJ233" s="198">
        <f t="shared" ref="DJ233:DP242" si="1898">SUMIFS(DJ$255:DJ$1524,$B$255:$B$1524,$B233,$C$255:$C$1524,$C233,$D$255:$D$1524,$D233)</f>
        <v>0</v>
      </c>
      <c r="DK233" s="198">
        <f t="shared" si="1898"/>
        <v>120</v>
      </c>
      <c r="DL233" s="198">
        <f t="shared" si="1898"/>
        <v>950</v>
      </c>
      <c r="DM233" s="198">
        <f t="shared" si="1898"/>
        <v>860</v>
      </c>
      <c r="DN233" s="198">
        <f t="shared" si="1898"/>
        <v>23</v>
      </c>
      <c r="DO233" s="198">
        <f t="shared" si="1898"/>
        <v>1009</v>
      </c>
      <c r="DP233" s="198">
        <f t="shared" si="1898"/>
        <v>5478084</v>
      </c>
      <c r="DQ233" s="198">
        <f t="shared" si="1871"/>
        <v>5766</v>
      </c>
      <c r="DR233" s="198">
        <f t="shared" si="1872"/>
        <v>12235</v>
      </c>
      <c r="DS233" s="198">
        <f t="shared" si="1873"/>
        <v>6045660</v>
      </c>
      <c r="DT233" s="198">
        <f t="shared" si="1874"/>
        <v>7030</v>
      </c>
      <c r="DU233" s="198">
        <f t="shared" si="1875"/>
        <v>14107</v>
      </c>
      <c r="DV233" s="198">
        <f t="shared" si="1876"/>
        <v>164031</v>
      </c>
      <c r="DW233" s="198">
        <f t="shared" si="1877"/>
        <v>7132</v>
      </c>
      <c r="DX233" s="198">
        <f t="shared" si="1878"/>
        <v>17739</v>
      </c>
      <c r="DY233" s="198">
        <f t="shared" si="1879"/>
        <v>8739592</v>
      </c>
      <c r="DZ233" s="198">
        <f t="shared" si="1880"/>
        <v>8662</v>
      </c>
      <c r="EA233" s="198">
        <f t="shared" si="1881"/>
        <v>18102</v>
      </c>
      <c r="EB233" s="202"/>
      <c r="EC233" s="198">
        <f t="shared" si="1882"/>
        <v>6</v>
      </c>
      <c r="ED233" s="199">
        <f t="shared" si="1890"/>
        <v>2018</v>
      </c>
      <c r="EE233" s="200">
        <f t="shared" si="1883"/>
        <v>43252</v>
      </c>
      <c r="EF233" s="196">
        <f t="shared" si="1884"/>
        <v>30</v>
      </c>
      <c r="EG233" s="195"/>
      <c r="EH233" s="198">
        <f t="shared" ref="EH233:EQ242" si="1899">SUMIFS(EH$255:EH$1524,$B$255:$B$1524,$B233,$C$255:$C$1524,$C233,$D$255:$D$1524,$D233)</f>
        <v>157734</v>
      </c>
      <c r="EI233" s="198">
        <f t="shared" si="1899"/>
        <v>0</v>
      </c>
      <c r="EJ233" s="198">
        <f t="shared" si="1899"/>
        <v>2287143</v>
      </c>
      <c r="EK233" s="198">
        <f t="shared" si="1899"/>
        <v>5678424</v>
      </c>
      <c r="EL233" s="198">
        <f t="shared" si="1899"/>
        <v>4625492</v>
      </c>
      <c r="EM233" s="198">
        <f t="shared" si="1899"/>
        <v>4523640</v>
      </c>
      <c r="EN233" s="198">
        <f t="shared" si="1899"/>
        <v>124151544</v>
      </c>
      <c r="EO233" s="198">
        <f t="shared" si="1899"/>
        <v>196257859</v>
      </c>
      <c r="EP233" s="198">
        <f t="shared" si="1899"/>
        <v>14164110</v>
      </c>
      <c r="EQ233" s="198">
        <f t="shared" si="1899"/>
        <v>0</v>
      </c>
      <c r="ER233" s="198">
        <f t="shared" ref="ER233:FA242" si="1900">SUMIFS(ER$255:ER$1524,$B$255:$B$1524,$B233,$C$255:$C$1524,$C233,$D$255:$D$1524,$D233)</f>
        <v>0</v>
      </c>
      <c r="ES233" s="198">
        <f t="shared" si="1900"/>
        <v>0</v>
      </c>
      <c r="ET233" s="198">
        <f t="shared" si="1900"/>
        <v>0</v>
      </c>
      <c r="EU233" s="198">
        <f t="shared" si="1900"/>
        <v>0</v>
      </c>
      <c r="EV233" s="198">
        <f t="shared" si="1900"/>
        <v>0</v>
      </c>
      <c r="EW233" s="198">
        <f t="shared" si="1900"/>
        <v>0</v>
      </c>
      <c r="EX233" s="198">
        <f t="shared" si="1900"/>
        <v>0</v>
      </c>
      <c r="EY233" s="198">
        <f t="shared" si="1900"/>
        <v>0</v>
      </c>
      <c r="EZ233" s="198">
        <f t="shared" si="1900"/>
        <v>0</v>
      </c>
      <c r="FA233" s="198">
        <f t="shared" si="1900"/>
        <v>0</v>
      </c>
      <c r="FB233" s="198">
        <f t="shared" ref="FB233:FG242" si="1901">SUMIFS(FB$255:FB$1524,$B$255:$B$1524,$B233,$C$255:$C$1524,$C233,$D$255:$D$1524,$D233)</f>
        <v>278040</v>
      </c>
      <c r="FC233" s="198">
        <f t="shared" si="1901"/>
        <v>272506</v>
      </c>
      <c r="FD233" s="198">
        <f t="shared" si="1901"/>
        <v>11623250</v>
      </c>
      <c r="FE233" s="198">
        <f t="shared" si="1901"/>
        <v>12132020</v>
      </c>
      <c r="FF233" s="198">
        <f t="shared" si="1901"/>
        <v>407997</v>
      </c>
      <c r="FG233" s="198">
        <f t="shared" si="1901"/>
        <v>18264918</v>
      </c>
      <c r="FH233" s="191"/>
      <c r="FI233" s="344"/>
      <c r="FJ233" s="344"/>
      <c r="FK233" s="344"/>
      <c r="FL233" s="344"/>
      <c r="FM233" s="344"/>
    </row>
    <row r="234" spans="1:169" s="257" customFormat="1" x14ac:dyDescent="0.2">
      <c r="A234" s="263" t="str">
        <f t="shared" si="1894"/>
        <v>2018-19JULYY58</v>
      </c>
      <c r="B234" s="257" t="str">
        <f t="shared" si="1889"/>
        <v>2018-19</v>
      </c>
      <c r="C234" s="257" t="s">
        <v>825</v>
      </c>
      <c r="D234" s="264" t="str">
        <f t="shared" si="1891"/>
        <v>Y58</v>
      </c>
      <c r="E234" s="264" t="str">
        <f t="shared" si="1891"/>
        <v>South West</v>
      </c>
      <c r="F234" s="264" t="str">
        <f t="shared" si="1892"/>
        <v>Y58</v>
      </c>
      <c r="H234" s="198">
        <f t="shared" si="1809"/>
        <v>112795</v>
      </c>
      <c r="I234" s="198">
        <f t="shared" si="1809"/>
        <v>85558</v>
      </c>
      <c r="J234" s="198">
        <f t="shared" si="1809"/>
        <v>627928</v>
      </c>
      <c r="K234" s="198">
        <f t="shared" si="1810"/>
        <v>7</v>
      </c>
      <c r="L234" s="198">
        <f t="shared" si="1811"/>
        <v>2</v>
      </c>
      <c r="M234" s="198">
        <f t="shared" si="1812"/>
        <v>0</v>
      </c>
      <c r="N234" s="198">
        <f t="shared" si="1813"/>
        <v>36</v>
      </c>
      <c r="O234" s="198">
        <f t="shared" si="1814"/>
        <v>83</v>
      </c>
      <c r="P234" s="198" t="s">
        <v>717</v>
      </c>
      <c r="Q234" s="198">
        <f t="shared" si="1895"/>
        <v>0</v>
      </c>
      <c r="R234" s="198">
        <f t="shared" si="1895"/>
        <v>0</v>
      </c>
      <c r="S234" s="198">
        <f t="shared" si="1895"/>
        <v>0</v>
      </c>
      <c r="T234" s="198">
        <f t="shared" si="1895"/>
        <v>74499</v>
      </c>
      <c r="U234" s="198">
        <f t="shared" si="1895"/>
        <v>5022</v>
      </c>
      <c r="V234" s="198">
        <f t="shared" si="1895"/>
        <v>3099</v>
      </c>
      <c r="W234" s="198">
        <f t="shared" si="1895"/>
        <v>39543</v>
      </c>
      <c r="X234" s="198">
        <f t="shared" si="1895"/>
        <v>18925</v>
      </c>
      <c r="Y234" s="198">
        <f t="shared" si="1895"/>
        <v>695</v>
      </c>
      <c r="Z234" s="198">
        <f t="shared" si="1895"/>
        <v>2155407</v>
      </c>
      <c r="AA234" s="198">
        <f t="shared" si="1816"/>
        <v>429</v>
      </c>
      <c r="AB234" s="198">
        <f t="shared" si="1817"/>
        <v>790</v>
      </c>
      <c r="AC234" s="198">
        <f t="shared" si="1818"/>
        <v>2160294</v>
      </c>
      <c r="AD234" s="198">
        <f t="shared" si="1819"/>
        <v>697</v>
      </c>
      <c r="AE234" s="198">
        <f t="shared" si="1820"/>
        <v>1310</v>
      </c>
      <c r="AF234" s="198">
        <f t="shared" si="1821"/>
        <v>66644699</v>
      </c>
      <c r="AG234" s="198">
        <f t="shared" si="1822"/>
        <v>1685</v>
      </c>
      <c r="AH234" s="198">
        <f t="shared" si="1823"/>
        <v>3584</v>
      </c>
      <c r="AI234" s="198">
        <f t="shared" si="1824"/>
        <v>91020995</v>
      </c>
      <c r="AJ234" s="198">
        <f t="shared" si="1825"/>
        <v>4810</v>
      </c>
      <c r="AK234" s="198">
        <f t="shared" si="1826"/>
        <v>11415</v>
      </c>
      <c r="AL234" s="198">
        <f t="shared" si="1827"/>
        <v>7523193</v>
      </c>
      <c r="AM234" s="198">
        <f t="shared" si="1828"/>
        <v>10825</v>
      </c>
      <c r="AN234" s="198">
        <f t="shared" si="1829"/>
        <v>23072</v>
      </c>
      <c r="AO234" s="198">
        <f t="shared" si="1896"/>
        <v>4417</v>
      </c>
      <c r="AP234" s="198">
        <f t="shared" si="1896"/>
        <v>406</v>
      </c>
      <c r="AQ234" s="198">
        <f t="shared" si="1896"/>
        <v>1469</v>
      </c>
      <c r="AR234" s="198">
        <f t="shared" si="1896"/>
        <v>4504</v>
      </c>
      <c r="AS234" s="198">
        <f t="shared" si="1896"/>
        <v>564</v>
      </c>
      <c r="AT234" s="198">
        <f t="shared" si="1896"/>
        <v>1978</v>
      </c>
      <c r="AU234" s="198">
        <f t="shared" si="1896"/>
        <v>23</v>
      </c>
      <c r="AV234" s="198">
        <f t="shared" si="1896"/>
        <v>38580</v>
      </c>
      <c r="AW234" s="198">
        <f t="shared" si="1896"/>
        <v>3593</v>
      </c>
      <c r="AX234" s="198">
        <f t="shared" si="1896"/>
        <v>27909</v>
      </c>
      <c r="AY234" s="198">
        <f t="shared" si="1897"/>
        <v>70082</v>
      </c>
      <c r="AZ234" s="198">
        <f t="shared" si="1897"/>
        <v>11008</v>
      </c>
      <c r="BA234" s="198">
        <f t="shared" si="1897"/>
        <v>8607</v>
      </c>
      <c r="BB234" s="198">
        <f t="shared" si="1897"/>
        <v>6901</v>
      </c>
      <c r="BC234" s="198">
        <f t="shared" si="1897"/>
        <v>5472</v>
      </c>
      <c r="BD234" s="198">
        <f t="shared" si="1897"/>
        <v>54392</v>
      </c>
      <c r="BE234" s="198">
        <f t="shared" si="1897"/>
        <v>45970</v>
      </c>
      <c r="BF234" s="198">
        <f t="shared" si="1897"/>
        <v>26591</v>
      </c>
      <c r="BG234" s="198">
        <f t="shared" si="1897"/>
        <v>20190</v>
      </c>
      <c r="BH234" s="198">
        <f t="shared" si="1897"/>
        <v>964</v>
      </c>
      <c r="BI234" s="198">
        <f t="shared" si="1897"/>
        <v>711</v>
      </c>
      <c r="BJ234" s="198">
        <f t="shared" si="1897"/>
        <v>0</v>
      </c>
      <c r="BK234" s="198">
        <f t="shared" si="1897"/>
        <v>0</v>
      </c>
      <c r="BL234" s="198" t="str">
        <f t="shared" si="1832"/>
        <v>-</v>
      </c>
      <c r="BM234" s="198" t="str">
        <f t="shared" si="1833"/>
        <v>-</v>
      </c>
      <c r="BN234" s="198">
        <f t="shared" si="1834"/>
        <v>0</v>
      </c>
      <c r="BO234" s="198">
        <f t="shared" si="1834"/>
        <v>0</v>
      </c>
      <c r="BP234" s="198" t="str">
        <f t="shared" si="1835"/>
        <v>-</v>
      </c>
      <c r="BQ234" s="198" t="str">
        <f t="shared" si="1836"/>
        <v>-</v>
      </c>
      <c r="BR234" s="198">
        <f t="shared" si="1837"/>
        <v>0</v>
      </c>
      <c r="BS234" s="198">
        <f t="shared" si="1837"/>
        <v>0</v>
      </c>
      <c r="BT234" s="198" t="str">
        <f t="shared" si="1838"/>
        <v>-</v>
      </c>
      <c r="BU234" s="198" t="str">
        <f t="shared" si="1839"/>
        <v>-</v>
      </c>
      <c r="BV234" s="198">
        <f t="shared" si="1840"/>
        <v>0</v>
      </c>
      <c r="BW234" s="198">
        <f t="shared" si="1840"/>
        <v>0</v>
      </c>
      <c r="BX234" s="198" t="str">
        <f t="shared" si="1841"/>
        <v>-</v>
      </c>
      <c r="BY234" s="198" t="str">
        <f t="shared" si="1842"/>
        <v>-</v>
      </c>
      <c r="BZ234" s="198">
        <f t="shared" si="1843"/>
        <v>0</v>
      </c>
      <c r="CA234" s="198">
        <f t="shared" si="1843"/>
        <v>0</v>
      </c>
      <c r="CB234" s="198" t="str">
        <f t="shared" si="1844"/>
        <v>-</v>
      </c>
      <c r="CC234" s="198" t="str">
        <f t="shared" si="1845"/>
        <v>-</v>
      </c>
      <c r="CD234" s="198">
        <f t="shared" si="1846"/>
        <v>0</v>
      </c>
      <c r="CE234" s="198">
        <f t="shared" si="1846"/>
        <v>0</v>
      </c>
      <c r="CF234" s="198" t="str">
        <f t="shared" si="1847"/>
        <v>-</v>
      </c>
      <c r="CG234" s="198" t="str">
        <f t="shared" si="1848"/>
        <v>-</v>
      </c>
      <c r="CH234" s="198">
        <f t="shared" si="1849"/>
        <v>0</v>
      </c>
      <c r="CI234" s="198">
        <f t="shared" si="1849"/>
        <v>0</v>
      </c>
      <c r="CJ234" s="198" t="str">
        <f t="shared" si="1850"/>
        <v>-</v>
      </c>
      <c r="CK234" s="198" t="str">
        <f t="shared" si="1851"/>
        <v>-</v>
      </c>
      <c r="CL234" s="198">
        <f t="shared" si="1852"/>
        <v>0</v>
      </c>
      <c r="CM234" s="198">
        <f t="shared" si="1852"/>
        <v>0</v>
      </c>
      <c r="CN234" s="198" t="str">
        <f t="shared" si="1853"/>
        <v>-</v>
      </c>
      <c r="CO234" s="198" t="str">
        <f t="shared" si="1854"/>
        <v>-</v>
      </c>
      <c r="CP234" s="198">
        <f t="shared" si="1855"/>
        <v>0</v>
      </c>
      <c r="CQ234" s="198">
        <f t="shared" si="1855"/>
        <v>0</v>
      </c>
      <c r="CR234" s="198" t="str">
        <f t="shared" si="1856"/>
        <v>-</v>
      </c>
      <c r="CS234" s="198" t="str">
        <f t="shared" si="1857"/>
        <v>-</v>
      </c>
      <c r="CT234" s="198">
        <f t="shared" si="1858"/>
        <v>0</v>
      </c>
      <c r="CU234" s="198">
        <f t="shared" si="1858"/>
        <v>0</v>
      </c>
      <c r="CV234" s="198" t="str">
        <f t="shared" si="1859"/>
        <v>-</v>
      </c>
      <c r="CW234" s="198" t="str">
        <f t="shared" si="1860"/>
        <v>-</v>
      </c>
      <c r="CX234" s="198">
        <f t="shared" si="1861"/>
        <v>380</v>
      </c>
      <c r="CY234" s="198">
        <f t="shared" si="1861"/>
        <v>158429</v>
      </c>
      <c r="CZ234" s="198">
        <f t="shared" si="1862"/>
        <v>417</v>
      </c>
      <c r="DA234" s="198">
        <f t="shared" si="1863"/>
        <v>616</v>
      </c>
      <c r="DB234" s="198">
        <f t="shared" si="1864"/>
        <v>2626</v>
      </c>
      <c r="DC234" s="198">
        <f t="shared" si="1864"/>
        <v>131445</v>
      </c>
      <c r="DD234" s="198">
        <f t="shared" si="1865"/>
        <v>50</v>
      </c>
      <c r="DE234" s="198">
        <f t="shared" si="1866"/>
        <v>90</v>
      </c>
      <c r="DF234" s="198">
        <f t="shared" si="1867"/>
        <v>0</v>
      </c>
      <c r="DG234" s="198">
        <f t="shared" si="1867"/>
        <v>0</v>
      </c>
      <c r="DH234" s="198" t="str">
        <f t="shared" si="1868"/>
        <v>-</v>
      </c>
      <c r="DI234" s="198" t="str">
        <f t="shared" si="1869"/>
        <v>-</v>
      </c>
      <c r="DJ234" s="198">
        <f t="shared" si="1898"/>
        <v>0</v>
      </c>
      <c r="DK234" s="198">
        <f t="shared" si="1898"/>
        <v>151</v>
      </c>
      <c r="DL234" s="198">
        <f t="shared" si="1898"/>
        <v>964</v>
      </c>
      <c r="DM234" s="198">
        <f t="shared" si="1898"/>
        <v>842</v>
      </c>
      <c r="DN234" s="198">
        <f t="shared" si="1898"/>
        <v>15</v>
      </c>
      <c r="DO234" s="198">
        <f t="shared" si="1898"/>
        <v>1017</v>
      </c>
      <c r="DP234" s="198">
        <f t="shared" si="1898"/>
        <v>6848822</v>
      </c>
      <c r="DQ234" s="198">
        <f t="shared" si="1871"/>
        <v>7105</v>
      </c>
      <c r="DR234" s="198">
        <f t="shared" si="1872"/>
        <v>15093</v>
      </c>
      <c r="DS234" s="198">
        <f t="shared" si="1873"/>
        <v>7578616</v>
      </c>
      <c r="DT234" s="198">
        <f t="shared" si="1874"/>
        <v>9001</v>
      </c>
      <c r="DU234" s="198">
        <f t="shared" si="1875"/>
        <v>18550</v>
      </c>
      <c r="DV234" s="198">
        <f t="shared" si="1876"/>
        <v>157325</v>
      </c>
      <c r="DW234" s="198">
        <f t="shared" si="1877"/>
        <v>10488</v>
      </c>
      <c r="DX234" s="198">
        <f t="shared" si="1878"/>
        <v>22896</v>
      </c>
      <c r="DY234" s="198">
        <f t="shared" si="1879"/>
        <v>10745566</v>
      </c>
      <c r="DZ234" s="198">
        <f t="shared" si="1880"/>
        <v>10566</v>
      </c>
      <c r="EA234" s="198">
        <f t="shared" si="1881"/>
        <v>21628</v>
      </c>
      <c r="EB234" s="202"/>
      <c r="EC234" s="198">
        <f t="shared" si="1882"/>
        <v>7</v>
      </c>
      <c r="ED234" s="199">
        <f t="shared" ref="ED234" si="1902">LEFT($B234,4)+IF(EC234&lt;4,1,0)</f>
        <v>2018</v>
      </c>
      <c r="EE234" s="200">
        <f t="shared" si="1883"/>
        <v>43282</v>
      </c>
      <c r="EF234" s="196">
        <f t="shared" si="1884"/>
        <v>31</v>
      </c>
      <c r="EG234" s="195"/>
      <c r="EH234" s="198">
        <f t="shared" si="1899"/>
        <v>171116</v>
      </c>
      <c r="EI234" s="198">
        <f t="shared" si="1899"/>
        <v>0</v>
      </c>
      <c r="EJ234" s="198">
        <f t="shared" si="1899"/>
        <v>3080088</v>
      </c>
      <c r="EK234" s="198">
        <f t="shared" si="1899"/>
        <v>7101314</v>
      </c>
      <c r="EL234" s="198">
        <f t="shared" si="1899"/>
        <v>3967380</v>
      </c>
      <c r="EM234" s="198">
        <f t="shared" si="1899"/>
        <v>4059690</v>
      </c>
      <c r="EN234" s="198">
        <f t="shared" si="1899"/>
        <v>141722112</v>
      </c>
      <c r="EO234" s="198">
        <f t="shared" si="1899"/>
        <v>216028875</v>
      </c>
      <c r="EP234" s="198">
        <f t="shared" si="1899"/>
        <v>16035040</v>
      </c>
      <c r="EQ234" s="198">
        <f t="shared" si="1899"/>
        <v>0</v>
      </c>
      <c r="ER234" s="198">
        <f t="shared" si="1900"/>
        <v>0</v>
      </c>
      <c r="ES234" s="198">
        <f t="shared" si="1900"/>
        <v>0</v>
      </c>
      <c r="ET234" s="198">
        <f t="shared" si="1900"/>
        <v>0</v>
      </c>
      <c r="EU234" s="198">
        <f t="shared" si="1900"/>
        <v>0</v>
      </c>
      <c r="EV234" s="198">
        <f t="shared" si="1900"/>
        <v>0</v>
      </c>
      <c r="EW234" s="198">
        <f t="shared" si="1900"/>
        <v>0</v>
      </c>
      <c r="EX234" s="198">
        <f t="shared" si="1900"/>
        <v>0</v>
      </c>
      <c r="EY234" s="198">
        <f t="shared" si="1900"/>
        <v>0</v>
      </c>
      <c r="EZ234" s="198">
        <f t="shared" si="1900"/>
        <v>0</v>
      </c>
      <c r="FA234" s="198">
        <f t="shared" si="1900"/>
        <v>0</v>
      </c>
      <c r="FB234" s="198">
        <f t="shared" si="1901"/>
        <v>234080</v>
      </c>
      <c r="FC234" s="198">
        <f t="shared" si="1901"/>
        <v>236340</v>
      </c>
      <c r="FD234" s="198">
        <f t="shared" si="1901"/>
        <v>14549652</v>
      </c>
      <c r="FE234" s="198">
        <f t="shared" si="1901"/>
        <v>15619100</v>
      </c>
      <c r="FF234" s="198">
        <f t="shared" si="1901"/>
        <v>343440</v>
      </c>
      <c r="FG234" s="198">
        <f t="shared" si="1901"/>
        <v>21995676</v>
      </c>
      <c r="FH234" s="191"/>
      <c r="FI234" s="344"/>
      <c r="FJ234" s="344"/>
      <c r="FK234" s="344"/>
      <c r="FL234" s="344"/>
      <c r="FM234" s="344"/>
    </row>
    <row r="235" spans="1:169" s="257" customFormat="1" x14ac:dyDescent="0.2">
      <c r="A235" s="263" t="str">
        <f t="shared" ref="A235" si="1903">B235&amp;C235&amp;D235</f>
        <v>2018-19AUGUSTY58</v>
      </c>
      <c r="B235" s="257" t="str">
        <f t="shared" si="1889"/>
        <v>2018-19</v>
      </c>
      <c r="C235" s="257" t="s">
        <v>649</v>
      </c>
      <c r="D235" s="264" t="str">
        <f t="shared" si="1891"/>
        <v>Y58</v>
      </c>
      <c r="E235" s="264" t="str">
        <f t="shared" si="1891"/>
        <v>South West</v>
      </c>
      <c r="F235" s="264" t="str">
        <f t="shared" si="1892"/>
        <v>Y58</v>
      </c>
      <c r="H235" s="198">
        <f t="shared" si="1809"/>
        <v>104355</v>
      </c>
      <c r="I235" s="198">
        <f t="shared" si="1809"/>
        <v>79201</v>
      </c>
      <c r="J235" s="198">
        <f t="shared" si="1809"/>
        <v>389931</v>
      </c>
      <c r="K235" s="198">
        <f t="shared" si="1810"/>
        <v>5</v>
      </c>
      <c r="L235" s="198">
        <f t="shared" si="1811"/>
        <v>2</v>
      </c>
      <c r="M235" s="198">
        <f t="shared" si="1812"/>
        <v>0</v>
      </c>
      <c r="N235" s="198">
        <f t="shared" si="1813"/>
        <v>20</v>
      </c>
      <c r="O235" s="198">
        <f t="shared" si="1814"/>
        <v>60</v>
      </c>
      <c r="P235" s="198" t="s">
        <v>717</v>
      </c>
      <c r="Q235" s="198">
        <f t="shared" si="1895"/>
        <v>0</v>
      </c>
      <c r="R235" s="198">
        <f t="shared" si="1895"/>
        <v>0</v>
      </c>
      <c r="S235" s="198">
        <f t="shared" si="1895"/>
        <v>0</v>
      </c>
      <c r="T235" s="198">
        <f t="shared" si="1895"/>
        <v>71492</v>
      </c>
      <c r="U235" s="198">
        <f t="shared" si="1895"/>
        <v>4555</v>
      </c>
      <c r="V235" s="198">
        <f t="shared" si="1895"/>
        <v>2736</v>
      </c>
      <c r="W235" s="198">
        <f t="shared" si="1895"/>
        <v>38294</v>
      </c>
      <c r="X235" s="198">
        <f t="shared" si="1895"/>
        <v>18172</v>
      </c>
      <c r="Y235" s="198">
        <f t="shared" si="1895"/>
        <v>675</v>
      </c>
      <c r="Z235" s="198">
        <f t="shared" si="1895"/>
        <v>1920400</v>
      </c>
      <c r="AA235" s="198">
        <f t="shared" si="1816"/>
        <v>422</v>
      </c>
      <c r="AB235" s="198">
        <f t="shared" si="1817"/>
        <v>780</v>
      </c>
      <c r="AC235" s="198">
        <f t="shared" si="1818"/>
        <v>1829255</v>
      </c>
      <c r="AD235" s="198">
        <f t="shared" si="1819"/>
        <v>669</v>
      </c>
      <c r="AE235" s="198">
        <f t="shared" si="1820"/>
        <v>1287</v>
      </c>
      <c r="AF235" s="198">
        <f t="shared" si="1821"/>
        <v>61576000</v>
      </c>
      <c r="AG235" s="198">
        <f t="shared" si="1822"/>
        <v>1608</v>
      </c>
      <c r="AH235" s="198">
        <f t="shared" si="1823"/>
        <v>3418</v>
      </c>
      <c r="AI235" s="198">
        <f t="shared" si="1824"/>
        <v>77691401</v>
      </c>
      <c r="AJ235" s="198">
        <f t="shared" si="1825"/>
        <v>4275</v>
      </c>
      <c r="AK235" s="198">
        <f t="shared" si="1826"/>
        <v>9852</v>
      </c>
      <c r="AL235" s="198">
        <f t="shared" si="1827"/>
        <v>6402738</v>
      </c>
      <c r="AM235" s="198">
        <f t="shared" si="1828"/>
        <v>9486</v>
      </c>
      <c r="AN235" s="198">
        <f t="shared" si="1829"/>
        <v>21907</v>
      </c>
      <c r="AO235" s="198">
        <f t="shared" si="1896"/>
        <v>3721</v>
      </c>
      <c r="AP235" s="198">
        <f t="shared" si="1896"/>
        <v>288</v>
      </c>
      <c r="AQ235" s="198">
        <f t="shared" si="1896"/>
        <v>1321</v>
      </c>
      <c r="AR235" s="198">
        <f t="shared" si="1896"/>
        <v>4514</v>
      </c>
      <c r="AS235" s="198">
        <f t="shared" si="1896"/>
        <v>406</v>
      </c>
      <c r="AT235" s="198">
        <f t="shared" si="1896"/>
        <v>1706</v>
      </c>
      <c r="AU235" s="198">
        <f t="shared" si="1896"/>
        <v>25</v>
      </c>
      <c r="AV235" s="198">
        <f t="shared" si="1896"/>
        <v>37583</v>
      </c>
      <c r="AW235" s="198">
        <f t="shared" si="1896"/>
        <v>3551</v>
      </c>
      <c r="AX235" s="198">
        <f t="shared" si="1896"/>
        <v>26637</v>
      </c>
      <c r="AY235" s="198">
        <f t="shared" si="1897"/>
        <v>67771</v>
      </c>
      <c r="AZ235" s="198">
        <f t="shared" si="1897"/>
        <v>10276</v>
      </c>
      <c r="BA235" s="198">
        <f t="shared" si="1897"/>
        <v>8058</v>
      </c>
      <c r="BB235" s="198">
        <f t="shared" si="1897"/>
        <v>6249</v>
      </c>
      <c r="BC235" s="198">
        <f t="shared" si="1897"/>
        <v>4988</v>
      </c>
      <c r="BD235" s="198">
        <f t="shared" si="1897"/>
        <v>52735</v>
      </c>
      <c r="BE235" s="198">
        <f t="shared" si="1897"/>
        <v>44561</v>
      </c>
      <c r="BF235" s="198">
        <f t="shared" si="1897"/>
        <v>25741</v>
      </c>
      <c r="BG235" s="198">
        <f t="shared" si="1897"/>
        <v>19437</v>
      </c>
      <c r="BH235" s="198">
        <f t="shared" si="1897"/>
        <v>946</v>
      </c>
      <c r="BI235" s="198">
        <f t="shared" si="1897"/>
        <v>697</v>
      </c>
      <c r="BJ235" s="198">
        <f t="shared" si="1897"/>
        <v>0</v>
      </c>
      <c r="BK235" s="198">
        <f t="shared" si="1897"/>
        <v>0</v>
      </c>
      <c r="BL235" s="198" t="str">
        <f t="shared" si="1832"/>
        <v>-</v>
      </c>
      <c r="BM235" s="198" t="str">
        <f t="shared" si="1833"/>
        <v>-</v>
      </c>
      <c r="BN235" s="198">
        <f t="shared" si="1834"/>
        <v>0</v>
      </c>
      <c r="BO235" s="198">
        <f t="shared" si="1834"/>
        <v>0</v>
      </c>
      <c r="BP235" s="198" t="str">
        <f t="shared" si="1835"/>
        <v>-</v>
      </c>
      <c r="BQ235" s="198" t="str">
        <f t="shared" si="1836"/>
        <v>-</v>
      </c>
      <c r="BR235" s="198">
        <f t="shared" si="1837"/>
        <v>0</v>
      </c>
      <c r="BS235" s="198">
        <f t="shared" si="1837"/>
        <v>0</v>
      </c>
      <c r="BT235" s="198" t="str">
        <f t="shared" si="1838"/>
        <v>-</v>
      </c>
      <c r="BU235" s="198" t="str">
        <f t="shared" si="1839"/>
        <v>-</v>
      </c>
      <c r="BV235" s="198">
        <f t="shared" si="1840"/>
        <v>0</v>
      </c>
      <c r="BW235" s="198">
        <f t="shared" si="1840"/>
        <v>0</v>
      </c>
      <c r="BX235" s="198" t="str">
        <f t="shared" si="1841"/>
        <v>-</v>
      </c>
      <c r="BY235" s="198" t="str">
        <f t="shared" si="1842"/>
        <v>-</v>
      </c>
      <c r="BZ235" s="198">
        <f t="shared" si="1843"/>
        <v>0</v>
      </c>
      <c r="CA235" s="198">
        <f t="shared" si="1843"/>
        <v>0</v>
      </c>
      <c r="CB235" s="198" t="str">
        <f t="shared" si="1844"/>
        <v>-</v>
      </c>
      <c r="CC235" s="198" t="str">
        <f t="shared" si="1845"/>
        <v>-</v>
      </c>
      <c r="CD235" s="198">
        <f t="shared" si="1846"/>
        <v>0</v>
      </c>
      <c r="CE235" s="198">
        <f t="shared" si="1846"/>
        <v>0</v>
      </c>
      <c r="CF235" s="198" t="str">
        <f t="shared" si="1847"/>
        <v>-</v>
      </c>
      <c r="CG235" s="198" t="str">
        <f t="shared" si="1848"/>
        <v>-</v>
      </c>
      <c r="CH235" s="198">
        <f t="shared" si="1849"/>
        <v>0</v>
      </c>
      <c r="CI235" s="198">
        <f t="shared" si="1849"/>
        <v>0</v>
      </c>
      <c r="CJ235" s="198" t="str">
        <f t="shared" si="1850"/>
        <v>-</v>
      </c>
      <c r="CK235" s="198" t="str">
        <f t="shared" si="1851"/>
        <v>-</v>
      </c>
      <c r="CL235" s="198">
        <f t="shared" si="1852"/>
        <v>0</v>
      </c>
      <c r="CM235" s="198">
        <f t="shared" si="1852"/>
        <v>0</v>
      </c>
      <c r="CN235" s="198" t="str">
        <f t="shared" si="1853"/>
        <v>-</v>
      </c>
      <c r="CO235" s="198" t="str">
        <f t="shared" si="1854"/>
        <v>-</v>
      </c>
      <c r="CP235" s="198">
        <f t="shared" si="1855"/>
        <v>0</v>
      </c>
      <c r="CQ235" s="198">
        <f t="shared" si="1855"/>
        <v>0</v>
      </c>
      <c r="CR235" s="198" t="str">
        <f t="shared" si="1856"/>
        <v>-</v>
      </c>
      <c r="CS235" s="198" t="str">
        <f t="shared" si="1857"/>
        <v>-</v>
      </c>
      <c r="CT235" s="198">
        <f t="shared" si="1858"/>
        <v>0</v>
      </c>
      <c r="CU235" s="198">
        <f t="shared" si="1858"/>
        <v>0</v>
      </c>
      <c r="CV235" s="198" t="str">
        <f t="shared" si="1859"/>
        <v>-</v>
      </c>
      <c r="CW235" s="198" t="str">
        <f t="shared" si="1860"/>
        <v>-</v>
      </c>
      <c r="CX235" s="198">
        <f t="shared" si="1861"/>
        <v>418</v>
      </c>
      <c r="CY235" s="198">
        <f t="shared" si="1861"/>
        <v>188772</v>
      </c>
      <c r="CZ235" s="198">
        <f t="shared" si="1862"/>
        <v>452</v>
      </c>
      <c r="DA235" s="198">
        <f t="shared" si="1863"/>
        <v>605</v>
      </c>
      <c r="DB235" s="198">
        <f t="shared" si="1864"/>
        <v>2646</v>
      </c>
      <c r="DC235" s="198">
        <f t="shared" si="1864"/>
        <v>121764</v>
      </c>
      <c r="DD235" s="198">
        <f t="shared" si="1865"/>
        <v>46</v>
      </c>
      <c r="DE235" s="198">
        <f t="shared" si="1866"/>
        <v>83</v>
      </c>
      <c r="DF235" s="198">
        <f t="shared" si="1867"/>
        <v>0</v>
      </c>
      <c r="DG235" s="198">
        <f t="shared" si="1867"/>
        <v>0</v>
      </c>
      <c r="DH235" s="198" t="str">
        <f t="shared" si="1868"/>
        <v>-</v>
      </c>
      <c r="DI235" s="198" t="str">
        <f t="shared" si="1869"/>
        <v>-</v>
      </c>
      <c r="DJ235" s="198">
        <f t="shared" si="1898"/>
        <v>0</v>
      </c>
      <c r="DK235" s="198">
        <f t="shared" si="1898"/>
        <v>151</v>
      </c>
      <c r="DL235" s="198">
        <f t="shared" si="1898"/>
        <v>1027</v>
      </c>
      <c r="DM235" s="198">
        <f t="shared" si="1898"/>
        <v>955</v>
      </c>
      <c r="DN235" s="198">
        <f t="shared" si="1898"/>
        <v>15</v>
      </c>
      <c r="DO235" s="198">
        <f t="shared" si="1898"/>
        <v>1064</v>
      </c>
      <c r="DP235" s="198">
        <f t="shared" si="1898"/>
        <v>6735521</v>
      </c>
      <c r="DQ235" s="198">
        <f t="shared" si="1871"/>
        <v>6558</v>
      </c>
      <c r="DR235" s="198">
        <f t="shared" si="1872"/>
        <v>13992</v>
      </c>
      <c r="DS235" s="198">
        <f t="shared" si="1873"/>
        <v>7162403</v>
      </c>
      <c r="DT235" s="198">
        <f t="shared" si="1874"/>
        <v>7500</v>
      </c>
      <c r="DU235" s="198">
        <f t="shared" si="1875"/>
        <v>15276</v>
      </c>
      <c r="DV235" s="198">
        <f t="shared" si="1876"/>
        <v>121397</v>
      </c>
      <c r="DW235" s="198">
        <f t="shared" si="1877"/>
        <v>8093</v>
      </c>
      <c r="DX235" s="198">
        <f t="shared" si="1878"/>
        <v>14320</v>
      </c>
      <c r="DY235" s="198">
        <f t="shared" si="1879"/>
        <v>9914235</v>
      </c>
      <c r="DZ235" s="198">
        <f t="shared" si="1880"/>
        <v>9318</v>
      </c>
      <c r="EA235" s="198">
        <f t="shared" si="1881"/>
        <v>19998</v>
      </c>
      <c r="EB235" s="202"/>
      <c r="EC235" s="198">
        <f t="shared" si="1882"/>
        <v>8</v>
      </c>
      <c r="ED235" s="199">
        <f t="shared" ref="ED235" si="1904">LEFT($B235,4)+IF(EC235&lt;4,1,0)</f>
        <v>2018</v>
      </c>
      <c r="EE235" s="200">
        <f t="shared" si="1883"/>
        <v>43313</v>
      </c>
      <c r="EF235" s="196">
        <f t="shared" si="1884"/>
        <v>31</v>
      </c>
      <c r="EG235" s="195"/>
      <c r="EH235" s="198">
        <f t="shared" si="1899"/>
        <v>158402</v>
      </c>
      <c r="EI235" s="198">
        <f t="shared" si="1899"/>
        <v>0</v>
      </c>
      <c r="EJ235" s="198">
        <f t="shared" si="1899"/>
        <v>1584020</v>
      </c>
      <c r="EK235" s="198">
        <f t="shared" si="1899"/>
        <v>4752060</v>
      </c>
      <c r="EL235" s="198">
        <f t="shared" si="1899"/>
        <v>3552900</v>
      </c>
      <c r="EM235" s="198">
        <f t="shared" si="1899"/>
        <v>3521232</v>
      </c>
      <c r="EN235" s="198">
        <f t="shared" si="1899"/>
        <v>130888892</v>
      </c>
      <c r="EO235" s="198">
        <f t="shared" si="1899"/>
        <v>179030544</v>
      </c>
      <c r="EP235" s="198">
        <f t="shared" si="1899"/>
        <v>14787225</v>
      </c>
      <c r="EQ235" s="198">
        <f t="shared" si="1899"/>
        <v>0</v>
      </c>
      <c r="ER235" s="198">
        <f t="shared" si="1900"/>
        <v>0</v>
      </c>
      <c r="ES235" s="198">
        <f t="shared" si="1900"/>
        <v>0</v>
      </c>
      <c r="ET235" s="198">
        <f t="shared" si="1900"/>
        <v>0</v>
      </c>
      <c r="EU235" s="198">
        <f t="shared" si="1900"/>
        <v>0</v>
      </c>
      <c r="EV235" s="198">
        <f t="shared" si="1900"/>
        <v>0</v>
      </c>
      <c r="EW235" s="198">
        <f t="shared" si="1900"/>
        <v>0</v>
      </c>
      <c r="EX235" s="198">
        <f t="shared" si="1900"/>
        <v>0</v>
      </c>
      <c r="EY235" s="198">
        <f t="shared" si="1900"/>
        <v>0</v>
      </c>
      <c r="EZ235" s="198">
        <f t="shared" si="1900"/>
        <v>0</v>
      </c>
      <c r="FA235" s="198">
        <f t="shared" si="1900"/>
        <v>0</v>
      </c>
      <c r="FB235" s="198">
        <f t="shared" si="1901"/>
        <v>252890</v>
      </c>
      <c r="FC235" s="198">
        <f t="shared" si="1901"/>
        <v>219618</v>
      </c>
      <c r="FD235" s="198">
        <f t="shared" si="1901"/>
        <v>14369784</v>
      </c>
      <c r="FE235" s="198">
        <f t="shared" si="1901"/>
        <v>14588580</v>
      </c>
      <c r="FF235" s="198">
        <f t="shared" si="1901"/>
        <v>214800</v>
      </c>
      <c r="FG235" s="198">
        <f t="shared" si="1901"/>
        <v>21277872</v>
      </c>
      <c r="FH235" s="191"/>
      <c r="FI235" s="344"/>
      <c r="FJ235" s="344"/>
      <c r="FK235" s="344"/>
      <c r="FL235" s="344"/>
      <c r="FM235" s="344"/>
    </row>
    <row r="236" spans="1:169" s="257" customFormat="1" x14ac:dyDescent="0.2">
      <c r="A236" s="263" t="str">
        <f t="shared" ref="A236" si="1905">B236&amp;C236&amp;D236</f>
        <v>2018-19SEPTEMBERY58</v>
      </c>
      <c r="B236" s="257" t="str">
        <f t="shared" ref="B236:B252" si="1906">IF($C236="April",LEFT($B235,4)+1&amp;"-"&amp;RIGHT($B235,2)+1,$B235)</f>
        <v>2018-19</v>
      </c>
      <c r="C236" s="257" t="s">
        <v>673</v>
      </c>
      <c r="D236" s="264" t="str">
        <f t="shared" si="1891"/>
        <v>Y58</v>
      </c>
      <c r="E236" s="264" t="str">
        <f t="shared" si="1891"/>
        <v>South West</v>
      </c>
      <c r="F236" s="264" t="str">
        <f t="shared" si="1892"/>
        <v>Y58</v>
      </c>
      <c r="H236" s="198">
        <f t="shared" si="1809"/>
        <v>101404</v>
      </c>
      <c r="I236" s="198">
        <f t="shared" si="1809"/>
        <v>77491</v>
      </c>
      <c r="J236" s="198">
        <f t="shared" si="1809"/>
        <v>312519</v>
      </c>
      <c r="K236" s="198">
        <f t="shared" si="1810"/>
        <v>4</v>
      </c>
      <c r="L236" s="198">
        <f t="shared" si="1811"/>
        <v>2</v>
      </c>
      <c r="M236" s="198">
        <f t="shared" si="1812"/>
        <v>0</v>
      </c>
      <c r="N236" s="198">
        <f t="shared" si="1813"/>
        <v>12</v>
      </c>
      <c r="O236" s="198">
        <f t="shared" si="1814"/>
        <v>46</v>
      </c>
      <c r="P236" s="198" t="s">
        <v>717</v>
      </c>
      <c r="Q236" s="198">
        <f t="shared" si="1895"/>
        <v>0</v>
      </c>
      <c r="R236" s="198">
        <f t="shared" si="1895"/>
        <v>0</v>
      </c>
      <c r="S236" s="198">
        <f t="shared" si="1895"/>
        <v>0</v>
      </c>
      <c r="T236" s="198">
        <f t="shared" si="1895"/>
        <v>69459</v>
      </c>
      <c r="U236" s="198">
        <f t="shared" si="1895"/>
        <v>4353</v>
      </c>
      <c r="V236" s="198">
        <f t="shared" si="1895"/>
        <v>2686</v>
      </c>
      <c r="W236" s="198">
        <f t="shared" si="1895"/>
        <v>37725</v>
      </c>
      <c r="X236" s="198">
        <f t="shared" si="1895"/>
        <v>17462</v>
      </c>
      <c r="Y236" s="198">
        <f t="shared" si="1895"/>
        <v>638</v>
      </c>
      <c r="Z236" s="198">
        <f t="shared" si="1895"/>
        <v>1786298</v>
      </c>
      <c r="AA236" s="198">
        <f t="shared" si="1816"/>
        <v>410</v>
      </c>
      <c r="AB236" s="198">
        <f t="shared" si="1817"/>
        <v>761</v>
      </c>
      <c r="AC236" s="198">
        <f t="shared" si="1818"/>
        <v>1726833</v>
      </c>
      <c r="AD236" s="198">
        <f t="shared" si="1819"/>
        <v>643</v>
      </c>
      <c r="AE236" s="198">
        <f t="shared" si="1820"/>
        <v>1185</v>
      </c>
      <c r="AF236" s="198">
        <f t="shared" si="1821"/>
        <v>61110198</v>
      </c>
      <c r="AG236" s="198">
        <f t="shared" si="1822"/>
        <v>1620</v>
      </c>
      <c r="AH236" s="198">
        <f t="shared" si="1823"/>
        <v>3416</v>
      </c>
      <c r="AI236" s="198">
        <f t="shared" si="1824"/>
        <v>75581680</v>
      </c>
      <c r="AJ236" s="198">
        <f t="shared" si="1825"/>
        <v>4328</v>
      </c>
      <c r="AK236" s="198">
        <f t="shared" si="1826"/>
        <v>9909</v>
      </c>
      <c r="AL236" s="198">
        <f t="shared" si="1827"/>
        <v>5829039</v>
      </c>
      <c r="AM236" s="198">
        <f t="shared" si="1828"/>
        <v>9136</v>
      </c>
      <c r="AN236" s="198">
        <f t="shared" si="1829"/>
        <v>20979</v>
      </c>
      <c r="AO236" s="198">
        <f t="shared" si="1896"/>
        <v>3803</v>
      </c>
      <c r="AP236" s="198">
        <f t="shared" si="1896"/>
        <v>356</v>
      </c>
      <c r="AQ236" s="198">
        <f t="shared" si="1896"/>
        <v>1297</v>
      </c>
      <c r="AR236" s="198">
        <f t="shared" si="1896"/>
        <v>4539</v>
      </c>
      <c r="AS236" s="198">
        <f t="shared" si="1896"/>
        <v>484</v>
      </c>
      <c r="AT236" s="198">
        <f t="shared" si="1896"/>
        <v>1666</v>
      </c>
      <c r="AU236" s="198">
        <f t="shared" si="1896"/>
        <v>22</v>
      </c>
      <c r="AV236" s="198">
        <f t="shared" si="1896"/>
        <v>37564</v>
      </c>
      <c r="AW236" s="198">
        <f t="shared" si="1896"/>
        <v>3244</v>
      </c>
      <c r="AX236" s="198">
        <f t="shared" si="1896"/>
        <v>24848</v>
      </c>
      <c r="AY236" s="198">
        <f t="shared" si="1897"/>
        <v>65656</v>
      </c>
      <c r="AZ236" s="198">
        <f t="shared" si="1897"/>
        <v>9771</v>
      </c>
      <c r="BA236" s="198">
        <f t="shared" si="1897"/>
        <v>7671</v>
      </c>
      <c r="BB236" s="198">
        <f t="shared" si="1897"/>
        <v>6098</v>
      </c>
      <c r="BC236" s="198">
        <f t="shared" si="1897"/>
        <v>4835</v>
      </c>
      <c r="BD236" s="198">
        <f t="shared" si="1897"/>
        <v>51736</v>
      </c>
      <c r="BE236" s="198">
        <f t="shared" si="1897"/>
        <v>43814</v>
      </c>
      <c r="BF236" s="198">
        <f t="shared" si="1897"/>
        <v>24980</v>
      </c>
      <c r="BG236" s="198">
        <f t="shared" si="1897"/>
        <v>18772</v>
      </c>
      <c r="BH236" s="198">
        <f t="shared" si="1897"/>
        <v>908</v>
      </c>
      <c r="BI236" s="198">
        <f t="shared" si="1897"/>
        <v>672</v>
      </c>
      <c r="BJ236" s="198">
        <f t="shared" si="1897"/>
        <v>0</v>
      </c>
      <c r="BK236" s="198">
        <f t="shared" si="1897"/>
        <v>0</v>
      </c>
      <c r="BL236" s="198" t="str">
        <f t="shared" si="1832"/>
        <v>-</v>
      </c>
      <c r="BM236" s="198" t="str">
        <f t="shared" si="1833"/>
        <v>-</v>
      </c>
      <c r="BN236" s="198">
        <f t="shared" si="1834"/>
        <v>0</v>
      </c>
      <c r="BO236" s="198">
        <f t="shared" si="1834"/>
        <v>0</v>
      </c>
      <c r="BP236" s="198" t="str">
        <f t="shared" si="1835"/>
        <v>-</v>
      </c>
      <c r="BQ236" s="198" t="str">
        <f t="shared" si="1836"/>
        <v>-</v>
      </c>
      <c r="BR236" s="198">
        <f t="shared" si="1837"/>
        <v>0</v>
      </c>
      <c r="BS236" s="198">
        <f t="shared" si="1837"/>
        <v>0</v>
      </c>
      <c r="BT236" s="198" t="str">
        <f t="shared" si="1838"/>
        <v>-</v>
      </c>
      <c r="BU236" s="198" t="str">
        <f t="shared" si="1839"/>
        <v>-</v>
      </c>
      <c r="BV236" s="198">
        <f t="shared" si="1840"/>
        <v>0</v>
      </c>
      <c r="BW236" s="198">
        <f t="shared" si="1840"/>
        <v>0</v>
      </c>
      <c r="BX236" s="198" t="str">
        <f t="shared" si="1841"/>
        <v>-</v>
      </c>
      <c r="BY236" s="198" t="str">
        <f t="shared" si="1842"/>
        <v>-</v>
      </c>
      <c r="BZ236" s="198">
        <f t="shared" si="1843"/>
        <v>0</v>
      </c>
      <c r="CA236" s="198">
        <f t="shared" si="1843"/>
        <v>0</v>
      </c>
      <c r="CB236" s="198" t="str">
        <f t="shared" si="1844"/>
        <v>-</v>
      </c>
      <c r="CC236" s="198" t="str">
        <f t="shared" si="1845"/>
        <v>-</v>
      </c>
      <c r="CD236" s="198">
        <f t="shared" si="1846"/>
        <v>0</v>
      </c>
      <c r="CE236" s="198">
        <f t="shared" si="1846"/>
        <v>0</v>
      </c>
      <c r="CF236" s="198" t="str">
        <f t="shared" si="1847"/>
        <v>-</v>
      </c>
      <c r="CG236" s="198" t="str">
        <f t="shared" si="1848"/>
        <v>-</v>
      </c>
      <c r="CH236" s="198">
        <f t="shared" si="1849"/>
        <v>0</v>
      </c>
      <c r="CI236" s="198">
        <f t="shared" si="1849"/>
        <v>0</v>
      </c>
      <c r="CJ236" s="198" t="str">
        <f t="shared" si="1850"/>
        <v>-</v>
      </c>
      <c r="CK236" s="198" t="str">
        <f t="shared" si="1851"/>
        <v>-</v>
      </c>
      <c r="CL236" s="198">
        <f t="shared" si="1852"/>
        <v>0</v>
      </c>
      <c r="CM236" s="198">
        <f t="shared" si="1852"/>
        <v>0</v>
      </c>
      <c r="CN236" s="198" t="str">
        <f t="shared" si="1853"/>
        <v>-</v>
      </c>
      <c r="CO236" s="198" t="str">
        <f t="shared" si="1854"/>
        <v>-</v>
      </c>
      <c r="CP236" s="198">
        <f t="shared" si="1855"/>
        <v>0</v>
      </c>
      <c r="CQ236" s="198">
        <f t="shared" si="1855"/>
        <v>0</v>
      </c>
      <c r="CR236" s="198" t="str">
        <f t="shared" si="1856"/>
        <v>-</v>
      </c>
      <c r="CS236" s="198" t="str">
        <f t="shared" si="1857"/>
        <v>-</v>
      </c>
      <c r="CT236" s="198">
        <f t="shared" si="1858"/>
        <v>0</v>
      </c>
      <c r="CU236" s="198">
        <f t="shared" si="1858"/>
        <v>0</v>
      </c>
      <c r="CV236" s="198" t="str">
        <f t="shared" si="1859"/>
        <v>-</v>
      </c>
      <c r="CW236" s="198" t="str">
        <f t="shared" si="1860"/>
        <v>-</v>
      </c>
      <c r="CX236" s="198">
        <f t="shared" si="1861"/>
        <v>377</v>
      </c>
      <c r="CY236" s="198">
        <f t="shared" si="1861"/>
        <v>135714</v>
      </c>
      <c r="CZ236" s="198">
        <f t="shared" si="1862"/>
        <v>360</v>
      </c>
      <c r="DA236" s="198">
        <f t="shared" si="1863"/>
        <v>606</v>
      </c>
      <c r="DB236" s="198">
        <f t="shared" si="1864"/>
        <v>2614</v>
      </c>
      <c r="DC236" s="198">
        <f t="shared" si="1864"/>
        <v>121767</v>
      </c>
      <c r="DD236" s="198">
        <f t="shared" si="1865"/>
        <v>47</v>
      </c>
      <c r="DE236" s="198">
        <f t="shared" si="1866"/>
        <v>85</v>
      </c>
      <c r="DF236" s="198">
        <f t="shared" si="1867"/>
        <v>0</v>
      </c>
      <c r="DG236" s="198">
        <f t="shared" si="1867"/>
        <v>0</v>
      </c>
      <c r="DH236" s="198" t="str">
        <f t="shared" si="1868"/>
        <v>-</v>
      </c>
      <c r="DI236" s="198" t="str">
        <f t="shared" si="1869"/>
        <v>-</v>
      </c>
      <c r="DJ236" s="198">
        <f t="shared" si="1898"/>
        <v>0</v>
      </c>
      <c r="DK236" s="198">
        <f t="shared" si="1898"/>
        <v>137</v>
      </c>
      <c r="DL236" s="198">
        <f t="shared" si="1898"/>
        <v>960</v>
      </c>
      <c r="DM236" s="198">
        <f t="shared" si="1898"/>
        <v>723</v>
      </c>
      <c r="DN236" s="198">
        <f t="shared" si="1898"/>
        <v>12</v>
      </c>
      <c r="DO236" s="198">
        <f t="shared" si="1898"/>
        <v>930</v>
      </c>
      <c r="DP236" s="198">
        <f t="shared" si="1898"/>
        <v>6202501</v>
      </c>
      <c r="DQ236" s="198">
        <f t="shared" si="1871"/>
        <v>6461</v>
      </c>
      <c r="DR236" s="198">
        <f t="shared" si="1872"/>
        <v>13831</v>
      </c>
      <c r="DS236" s="198">
        <f t="shared" si="1873"/>
        <v>5842555</v>
      </c>
      <c r="DT236" s="198">
        <f t="shared" si="1874"/>
        <v>8081</v>
      </c>
      <c r="DU236" s="198">
        <f t="shared" si="1875"/>
        <v>17408</v>
      </c>
      <c r="DV236" s="198">
        <f t="shared" si="1876"/>
        <v>85715</v>
      </c>
      <c r="DW236" s="198">
        <f t="shared" si="1877"/>
        <v>7143</v>
      </c>
      <c r="DX236" s="198">
        <f t="shared" si="1878"/>
        <v>16493</v>
      </c>
      <c r="DY236" s="198">
        <f t="shared" si="1879"/>
        <v>8496783</v>
      </c>
      <c r="DZ236" s="198">
        <f t="shared" si="1880"/>
        <v>9136</v>
      </c>
      <c r="EA236" s="198">
        <f t="shared" si="1881"/>
        <v>19594</v>
      </c>
      <c r="EB236" s="202"/>
      <c r="EC236" s="198">
        <f t="shared" si="1882"/>
        <v>9</v>
      </c>
      <c r="ED236" s="199">
        <f t="shared" ref="ED236" si="1907">LEFT($B236,4)+IF(EC236&lt;4,1,0)</f>
        <v>2018</v>
      </c>
      <c r="EE236" s="200">
        <f t="shared" si="1883"/>
        <v>43344</v>
      </c>
      <c r="EF236" s="196">
        <f t="shared" si="1884"/>
        <v>30</v>
      </c>
      <c r="EG236" s="195"/>
      <c r="EH236" s="198">
        <f t="shared" si="1899"/>
        <v>154982</v>
      </c>
      <c r="EI236" s="198">
        <f t="shared" si="1899"/>
        <v>0</v>
      </c>
      <c r="EJ236" s="198">
        <f t="shared" si="1899"/>
        <v>929892</v>
      </c>
      <c r="EK236" s="198">
        <f t="shared" si="1899"/>
        <v>3564586</v>
      </c>
      <c r="EL236" s="198">
        <f t="shared" si="1899"/>
        <v>3312633</v>
      </c>
      <c r="EM236" s="198">
        <f t="shared" si="1899"/>
        <v>3182910</v>
      </c>
      <c r="EN236" s="198">
        <f t="shared" si="1899"/>
        <v>128868600</v>
      </c>
      <c r="EO236" s="198">
        <f t="shared" si="1899"/>
        <v>173030958</v>
      </c>
      <c r="EP236" s="198">
        <f t="shared" si="1899"/>
        <v>13384602</v>
      </c>
      <c r="EQ236" s="198">
        <f t="shared" si="1899"/>
        <v>0</v>
      </c>
      <c r="ER236" s="198">
        <f t="shared" si="1900"/>
        <v>0</v>
      </c>
      <c r="ES236" s="198">
        <f t="shared" si="1900"/>
        <v>0</v>
      </c>
      <c r="ET236" s="198">
        <f t="shared" si="1900"/>
        <v>0</v>
      </c>
      <c r="EU236" s="198">
        <f t="shared" si="1900"/>
        <v>0</v>
      </c>
      <c r="EV236" s="198">
        <f t="shared" si="1900"/>
        <v>0</v>
      </c>
      <c r="EW236" s="198">
        <f t="shared" si="1900"/>
        <v>0</v>
      </c>
      <c r="EX236" s="198">
        <f t="shared" si="1900"/>
        <v>0</v>
      </c>
      <c r="EY236" s="198">
        <f t="shared" si="1900"/>
        <v>0</v>
      </c>
      <c r="EZ236" s="198">
        <f t="shared" si="1900"/>
        <v>0</v>
      </c>
      <c r="FA236" s="198">
        <f t="shared" si="1900"/>
        <v>0</v>
      </c>
      <c r="FB236" s="198">
        <f t="shared" si="1901"/>
        <v>228462</v>
      </c>
      <c r="FC236" s="198">
        <f t="shared" si="1901"/>
        <v>222190</v>
      </c>
      <c r="FD236" s="198">
        <f t="shared" si="1901"/>
        <v>13277760</v>
      </c>
      <c r="FE236" s="198">
        <f t="shared" si="1901"/>
        <v>12585984</v>
      </c>
      <c r="FF236" s="198">
        <f t="shared" si="1901"/>
        <v>197916</v>
      </c>
      <c r="FG236" s="198">
        <f t="shared" si="1901"/>
        <v>18222420</v>
      </c>
      <c r="FH236" s="191"/>
      <c r="FI236" s="344"/>
      <c r="FJ236" s="344"/>
      <c r="FK236" s="344"/>
      <c r="FL236" s="344"/>
      <c r="FM236" s="344"/>
    </row>
    <row r="237" spans="1:169" s="257" customFormat="1" x14ac:dyDescent="0.2">
      <c r="A237" s="263" t="str">
        <f t="shared" ref="A237" si="1908">B237&amp;C237&amp;D237</f>
        <v>2018-19OCTOBERY58</v>
      </c>
      <c r="B237" s="257" t="str">
        <f t="shared" si="1906"/>
        <v>2018-19</v>
      </c>
      <c r="C237" s="257" t="s">
        <v>716</v>
      </c>
      <c r="D237" s="264" t="str">
        <f t="shared" si="1891"/>
        <v>Y58</v>
      </c>
      <c r="E237" s="264" t="str">
        <f t="shared" si="1891"/>
        <v>South West</v>
      </c>
      <c r="F237" s="264" t="str">
        <f t="shared" ref="F237" si="1909">D237</f>
        <v>Y58</v>
      </c>
      <c r="H237" s="198">
        <f t="shared" si="1809"/>
        <v>104148</v>
      </c>
      <c r="I237" s="198">
        <f t="shared" si="1809"/>
        <v>79122</v>
      </c>
      <c r="J237" s="198">
        <f t="shared" si="1809"/>
        <v>377197</v>
      </c>
      <c r="K237" s="198">
        <f t="shared" si="1810"/>
        <v>5</v>
      </c>
      <c r="L237" s="198">
        <f t="shared" si="1811"/>
        <v>2</v>
      </c>
      <c r="M237" s="198">
        <f t="shared" si="1812"/>
        <v>0</v>
      </c>
      <c r="N237" s="198">
        <f t="shared" si="1813"/>
        <v>19</v>
      </c>
      <c r="O237" s="198">
        <f t="shared" si="1814"/>
        <v>57</v>
      </c>
      <c r="P237" s="198" t="s">
        <v>717</v>
      </c>
      <c r="Q237" s="198">
        <f t="shared" si="1895"/>
        <v>0</v>
      </c>
      <c r="R237" s="198">
        <f t="shared" si="1895"/>
        <v>0</v>
      </c>
      <c r="S237" s="198">
        <f t="shared" si="1895"/>
        <v>0</v>
      </c>
      <c r="T237" s="198">
        <f t="shared" si="1895"/>
        <v>71641</v>
      </c>
      <c r="U237" s="198">
        <f t="shared" si="1895"/>
        <v>4554</v>
      </c>
      <c r="V237" s="198">
        <f t="shared" si="1895"/>
        <v>2855</v>
      </c>
      <c r="W237" s="198">
        <f t="shared" si="1895"/>
        <v>38797</v>
      </c>
      <c r="X237" s="198">
        <f t="shared" si="1895"/>
        <v>17883</v>
      </c>
      <c r="Y237" s="198">
        <f t="shared" si="1895"/>
        <v>666</v>
      </c>
      <c r="Z237" s="198">
        <f t="shared" si="1895"/>
        <v>1920246</v>
      </c>
      <c r="AA237" s="198">
        <f t="shared" si="1816"/>
        <v>422</v>
      </c>
      <c r="AB237" s="198">
        <f t="shared" si="1817"/>
        <v>761</v>
      </c>
      <c r="AC237" s="198">
        <f t="shared" si="1818"/>
        <v>1931963</v>
      </c>
      <c r="AD237" s="198">
        <f t="shared" si="1819"/>
        <v>677</v>
      </c>
      <c r="AE237" s="198">
        <f t="shared" si="1820"/>
        <v>1251</v>
      </c>
      <c r="AF237" s="198">
        <f t="shared" si="1821"/>
        <v>62912601</v>
      </c>
      <c r="AG237" s="198">
        <f t="shared" si="1822"/>
        <v>1622</v>
      </c>
      <c r="AH237" s="198">
        <f t="shared" si="1823"/>
        <v>3391</v>
      </c>
      <c r="AI237" s="198">
        <f t="shared" si="1824"/>
        <v>76516939</v>
      </c>
      <c r="AJ237" s="198">
        <f t="shared" si="1825"/>
        <v>4279</v>
      </c>
      <c r="AK237" s="198">
        <f t="shared" si="1826"/>
        <v>9839</v>
      </c>
      <c r="AL237" s="198">
        <f t="shared" si="1827"/>
        <v>5591958</v>
      </c>
      <c r="AM237" s="198">
        <f t="shared" si="1828"/>
        <v>8396</v>
      </c>
      <c r="AN237" s="198">
        <f t="shared" si="1829"/>
        <v>18556</v>
      </c>
      <c r="AO237" s="198">
        <f t="shared" si="1896"/>
        <v>3990</v>
      </c>
      <c r="AP237" s="198">
        <f t="shared" si="1896"/>
        <v>349</v>
      </c>
      <c r="AQ237" s="198">
        <f t="shared" si="1896"/>
        <v>1332</v>
      </c>
      <c r="AR237" s="198">
        <f t="shared" si="1896"/>
        <v>4975</v>
      </c>
      <c r="AS237" s="198">
        <f t="shared" si="1896"/>
        <v>552</v>
      </c>
      <c r="AT237" s="198">
        <f t="shared" si="1896"/>
        <v>1757</v>
      </c>
      <c r="AU237" s="198">
        <f t="shared" si="1896"/>
        <v>26</v>
      </c>
      <c r="AV237" s="198">
        <f t="shared" si="1896"/>
        <v>38620</v>
      </c>
      <c r="AW237" s="198">
        <f t="shared" si="1896"/>
        <v>3579</v>
      </c>
      <c r="AX237" s="198">
        <f t="shared" si="1896"/>
        <v>25452</v>
      </c>
      <c r="AY237" s="198">
        <f t="shared" si="1897"/>
        <v>67651</v>
      </c>
      <c r="AZ237" s="198">
        <f t="shared" si="1897"/>
        <v>10135</v>
      </c>
      <c r="BA237" s="198">
        <f t="shared" si="1897"/>
        <v>7879</v>
      </c>
      <c r="BB237" s="198">
        <f t="shared" si="1897"/>
        <v>6479</v>
      </c>
      <c r="BC237" s="198">
        <f t="shared" si="1897"/>
        <v>5101</v>
      </c>
      <c r="BD237" s="198">
        <f t="shared" si="1897"/>
        <v>52571</v>
      </c>
      <c r="BE237" s="198">
        <f t="shared" si="1897"/>
        <v>44734</v>
      </c>
      <c r="BF237" s="198">
        <f t="shared" si="1897"/>
        <v>25106</v>
      </c>
      <c r="BG237" s="198">
        <f t="shared" si="1897"/>
        <v>19122</v>
      </c>
      <c r="BH237" s="198">
        <f t="shared" si="1897"/>
        <v>926</v>
      </c>
      <c r="BI237" s="198">
        <f t="shared" si="1897"/>
        <v>692</v>
      </c>
      <c r="BJ237" s="198">
        <f t="shared" si="1897"/>
        <v>0</v>
      </c>
      <c r="BK237" s="198">
        <f t="shared" si="1897"/>
        <v>0</v>
      </c>
      <c r="BL237" s="198" t="str">
        <f t="shared" si="1832"/>
        <v>-</v>
      </c>
      <c r="BM237" s="198" t="str">
        <f t="shared" si="1833"/>
        <v>-</v>
      </c>
      <c r="BN237" s="198">
        <f t="shared" si="1834"/>
        <v>0</v>
      </c>
      <c r="BO237" s="198">
        <f t="shared" si="1834"/>
        <v>0</v>
      </c>
      <c r="BP237" s="198" t="str">
        <f t="shared" si="1835"/>
        <v>-</v>
      </c>
      <c r="BQ237" s="198" t="str">
        <f t="shared" si="1836"/>
        <v>-</v>
      </c>
      <c r="BR237" s="198">
        <f t="shared" si="1837"/>
        <v>0</v>
      </c>
      <c r="BS237" s="198">
        <f t="shared" si="1837"/>
        <v>0</v>
      </c>
      <c r="BT237" s="198" t="str">
        <f t="shared" si="1838"/>
        <v>-</v>
      </c>
      <c r="BU237" s="198" t="str">
        <f t="shared" si="1839"/>
        <v>-</v>
      </c>
      <c r="BV237" s="198">
        <f t="shared" si="1840"/>
        <v>0</v>
      </c>
      <c r="BW237" s="198">
        <f t="shared" si="1840"/>
        <v>0</v>
      </c>
      <c r="BX237" s="198" t="str">
        <f t="shared" si="1841"/>
        <v>-</v>
      </c>
      <c r="BY237" s="198" t="str">
        <f t="shared" si="1842"/>
        <v>-</v>
      </c>
      <c r="BZ237" s="198">
        <f t="shared" si="1843"/>
        <v>0</v>
      </c>
      <c r="CA237" s="198">
        <f t="shared" si="1843"/>
        <v>0</v>
      </c>
      <c r="CB237" s="198" t="str">
        <f t="shared" si="1844"/>
        <v>-</v>
      </c>
      <c r="CC237" s="198" t="str">
        <f t="shared" si="1845"/>
        <v>-</v>
      </c>
      <c r="CD237" s="198">
        <f t="shared" si="1846"/>
        <v>0</v>
      </c>
      <c r="CE237" s="198">
        <f t="shared" si="1846"/>
        <v>0</v>
      </c>
      <c r="CF237" s="198" t="str">
        <f t="shared" si="1847"/>
        <v>-</v>
      </c>
      <c r="CG237" s="198" t="str">
        <f t="shared" si="1848"/>
        <v>-</v>
      </c>
      <c r="CH237" s="198">
        <f t="shared" si="1849"/>
        <v>0</v>
      </c>
      <c r="CI237" s="198">
        <f t="shared" si="1849"/>
        <v>0</v>
      </c>
      <c r="CJ237" s="198" t="str">
        <f t="shared" si="1850"/>
        <v>-</v>
      </c>
      <c r="CK237" s="198" t="str">
        <f t="shared" si="1851"/>
        <v>-</v>
      </c>
      <c r="CL237" s="198">
        <f t="shared" si="1852"/>
        <v>0</v>
      </c>
      <c r="CM237" s="198">
        <f t="shared" si="1852"/>
        <v>0</v>
      </c>
      <c r="CN237" s="198" t="str">
        <f t="shared" si="1853"/>
        <v>-</v>
      </c>
      <c r="CO237" s="198" t="str">
        <f t="shared" si="1854"/>
        <v>-</v>
      </c>
      <c r="CP237" s="198">
        <f t="shared" si="1855"/>
        <v>0</v>
      </c>
      <c r="CQ237" s="198">
        <f t="shared" si="1855"/>
        <v>0</v>
      </c>
      <c r="CR237" s="198" t="str">
        <f t="shared" si="1856"/>
        <v>-</v>
      </c>
      <c r="CS237" s="198" t="str">
        <f t="shared" si="1857"/>
        <v>-</v>
      </c>
      <c r="CT237" s="198">
        <f t="shared" si="1858"/>
        <v>0</v>
      </c>
      <c r="CU237" s="198">
        <f t="shared" si="1858"/>
        <v>0</v>
      </c>
      <c r="CV237" s="198" t="str">
        <f t="shared" si="1859"/>
        <v>-</v>
      </c>
      <c r="CW237" s="198" t="str">
        <f t="shared" si="1860"/>
        <v>-</v>
      </c>
      <c r="CX237" s="198">
        <f t="shared" si="1861"/>
        <v>384</v>
      </c>
      <c r="CY237" s="198">
        <f t="shared" si="1861"/>
        <v>129482</v>
      </c>
      <c r="CZ237" s="198">
        <f t="shared" si="1862"/>
        <v>337</v>
      </c>
      <c r="DA237" s="198">
        <f t="shared" si="1863"/>
        <v>616</v>
      </c>
      <c r="DB237" s="198">
        <f t="shared" si="1864"/>
        <v>2787</v>
      </c>
      <c r="DC237" s="198">
        <f t="shared" si="1864"/>
        <v>132581</v>
      </c>
      <c r="DD237" s="198">
        <f t="shared" si="1865"/>
        <v>48</v>
      </c>
      <c r="DE237" s="198">
        <f t="shared" si="1866"/>
        <v>86</v>
      </c>
      <c r="DF237" s="198">
        <f t="shared" si="1867"/>
        <v>0</v>
      </c>
      <c r="DG237" s="198">
        <f t="shared" si="1867"/>
        <v>0</v>
      </c>
      <c r="DH237" s="198" t="str">
        <f t="shared" si="1868"/>
        <v>-</v>
      </c>
      <c r="DI237" s="198" t="str">
        <f t="shared" si="1869"/>
        <v>-</v>
      </c>
      <c r="DJ237" s="198">
        <f t="shared" si="1898"/>
        <v>0</v>
      </c>
      <c r="DK237" s="198">
        <f t="shared" si="1898"/>
        <v>172</v>
      </c>
      <c r="DL237" s="198">
        <f t="shared" si="1898"/>
        <v>914</v>
      </c>
      <c r="DM237" s="198">
        <f t="shared" si="1898"/>
        <v>739</v>
      </c>
      <c r="DN237" s="198">
        <f t="shared" si="1898"/>
        <v>16</v>
      </c>
      <c r="DO237" s="198">
        <f t="shared" si="1898"/>
        <v>1141</v>
      </c>
      <c r="DP237" s="198">
        <f t="shared" si="1898"/>
        <v>6077947</v>
      </c>
      <c r="DQ237" s="198">
        <f t="shared" si="1871"/>
        <v>6650</v>
      </c>
      <c r="DR237" s="198">
        <f t="shared" si="1872"/>
        <v>14103</v>
      </c>
      <c r="DS237" s="198">
        <f t="shared" si="1873"/>
        <v>6103281</v>
      </c>
      <c r="DT237" s="198">
        <f t="shared" si="1874"/>
        <v>8259</v>
      </c>
      <c r="DU237" s="198">
        <f t="shared" si="1875"/>
        <v>17201</v>
      </c>
      <c r="DV237" s="198">
        <f t="shared" si="1876"/>
        <v>132943</v>
      </c>
      <c r="DW237" s="198">
        <f t="shared" si="1877"/>
        <v>8309</v>
      </c>
      <c r="DX237" s="198">
        <f t="shared" si="1878"/>
        <v>22635</v>
      </c>
      <c r="DY237" s="198">
        <f t="shared" si="1879"/>
        <v>11334216</v>
      </c>
      <c r="DZ237" s="198">
        <f t="shared" si="1880"/>
        <v>9934</v>
      </c>
      <c r="EA237" s="198">
        <f t="shared" si="1881"/>
        <v>21178</v>
      </c>
      <c r="EB237" s="202"/>
      <c r="EC237" s="198">
        <f t="shared" si="1882"/>
        <v>10</v>
      </c>
      <c r="ED237" s="199">
        <f t="shared" ref="ED237" si="1910">LEFT($B237,4)+IF(EC237&lt;4,1,0)</f>
        <v>2018</v>
      </c>
      <c r="EE237" s="200">
        <f t="shared" si="1883"/>
        <v>43374</v>
      </c>
      <c r="EF237" s="196">
        <f t="shared" si="1884"/>
        <v>31</v>
      </c>
      <c r="EG237" s="195"/>
      <c r="EH237" s="198">
        <f t="shared" si="1899"/>
        <v>158244</v>
      </c>
      <c r="EI237" s="198">
        <f t="shared" si="1899"/>
        <v>0</v>
      </c>
      <c r="EJ237" s="198">
        <f t="shared" si="1899"/>
        <v>1503318</v>
      </c>
      <c r="EK237" s="198">
        <f t="shared" si="1899"/>
        <v>4509954</v>
      </c>
      <c r="EL237" s="198">
        <f t="shared" si="1899"/>
        <v>3465594</v>
      </c>
      <c r="EM237" s="198">
        <f t="shared" si="1899"/>
        <v>3571605</v>
      </c>
      <c r="EN237" s="198">
        <f t="shared" si="1899"/>
        <v>131560627</v>
      </c>
      <c r="EO237" s="198">
        <f t="shared" si="1899"/>
        <v>175950837</v>
      </c>
      <c r="EP237" s="198">
        <f t="shared" si="1899"/>
        <v>12358296</v>
      </c>
      <c r="EQ237" s="198">
        <f t="shared" si="1899"/>
        <v>0</v>
      </c>
      <c r="ER237" s="198">
        <f t="shared" si="1900"/>
        <v>0</v>
      </c>
      <c r="ES237" s="198">
        <f t="shared" si="1900"/>
        <v>0</v>
      </c>
      <c r="ET237" s="198">
        <f t="shared" si="1900"/>
        <v>0</v>
      </c>
      <c r="EU237" s="198">
        <f t="shared" si="1900"/>
        <v>0</v>
      </c>
      <c r="EV237" s="198">
        <f t="shared" si="1900"/>
        <v>0</v>
      </c>
      <c r="EW237" s="198">
        <f t="shared" si="1900"/>
        <v>0</v>
      </c>
      <c r="EX237" s="198">
        <f t="shared" si="1900"/>
        <v>0</v>
      </c>
      <c r="EY237" s="198">
        <f t="shared" si="1900"/>
        <v>0</v>
      </c>
      <c r="EZ237" s="198">
        <f t="shared" si="1900"/>
        <v>0</v>
      </c>
      <c r="FA237" s="198">
        <f t="shared" si="1900"/>
        <v>0</v>
      </c>
      <c r="FB237" s="198">
        <f t="shared" si="1901"/>
        <v>236544</v>
      </c>
      <c r="FC237" s="198">
        <f t="shared" si="1901"/>
        <v>239682</v>
      </c>
      <c r="FD237" s="198">
        <f t="shared" si="1901"/>
        <v>12890142</v>
      </c>
      <c r="FE237" s="198">
        <f t="shared" si="1901"/>
        <v>12711539</v>
      </c>
      <c r="FF237" s="198">
        <f t="shared" si="1901"/>
        <v>362160</v>
      </c>
      <c r="FG237" s="198">
        <f t="shared" si="1901"/>
        <v>24164098</v>
      </c>
      <c r="FH237" s="191"/>
      <c r="FI237" s="344"/>
      <c r="FJ237" s="344"/>
      <c r="FK237" s="344"/>
      <c r="FL237" s="344"/>
      <c r="FM237" s="344"/>
    </row>
    <row r="238" spans="1:169" s="257" customFormat="1" x14ac:dyDescent="0.2">
      <c r="A238" s="263" t="str">
        <f t="shared" ref="A238" si="1911">B238&amp;C238&amp;D238</f>
        <v>2018-19NOVEMBERY58</v>
      </c>
      <c r="B238" s="257" t="str">
        <f t="shared" si="1906"/>
        <v>2018-19</v>
      </c>
      <c r="C238" s="257" t="s">
        <v>722</v>
      </c>
      <c r="D238" s="264" t="str">
        <f t="shared" si="1891"/>
        <v>Y58</v>
      </c>
      <c r="E238" s="264" t="str">
        <f t="shared" si="1891"/>
        <v>South West</v>
      </c>
      <c r="F238" s="264" t="str">
        <f t="shared" ref="F238" si="1912">D238</f>
        <v>Y58</v>
      </c>
      <c r="H238" s="198">
        <f t="shared" si="1809"/>
        <v>102890</v>
      </c>
      <c r="I238" s="198">
        <f t="shared" si="1809"/>
        <v>77260</v>
      </c>
      <c r="J238" s="198">
        <f t="shared" si="1809"/>
        <v>334201</v>
      </c>
      <c r="K238" s="198">
        <f t="shared" si="1810"/>
        <v>4</v>
      </c>
      <c r="L238" s="198">
        <f t="shared" si="1811"/>
        <v>2</v>
      </c>
      <c r="M238" s="198">
        <f t="shared" si="1812"/>
        <v>0</v>
      </c>
      <c r="N238" s="198">
        <f t="shared" si="1813"/>
        <v>15</v>
      </c>
      <c r="O238" s="198">
        <f t="shared" si="1814"/>
        <v>50</v>
      </c>
      <c r="P238" s="198" t="s">
        <v>717</v>
      </c>
      <c r="Q238" s="198">
        <f t="shared" si="1895"/>
        <v>0</v>
      </c>
      <c r="R238" s="198">
        <f t="shared" si="1895"/>
        <v>0</v>
      </c>
      <c r="S238" s="198">
        <f t="shared" si="1895"/>
        <v>0</v>
      </c>
      <c r="T238" s="198">
        <f t="shared" si="1895"/>
        <v>72114</v>
      </c>
      <c r="U238" s="198">
        <f t="shared" si="1895"/>
        <v>4439</v>
      </c>
      <c r="V238" s="198">
        <f t="shared" si="1895"/>
        <v>2786</v>
      </c>
      <c r="W238" s="198">
        <f t="shared" si="1895"/>
        <v>39948</v>
      </c>
      <c r="X238" s="198">
        <f t="shared" si="1895"/>
        <v>17515</v>
      </c>
      <c r="Y238" s="198">
        <f t="shared" si="1895"/>
        <v>636</v>
      </c>
      <c r="Z238" s="198">
        <f t="shared" si="1895"/>
        <v>1855769</v>
      </c>
      <c r="AA238" s="198">
        <f t="shared" si="1816"/>
        <v>418</v>
      </c>
      <c r="AB238" s="198">
        <f t="shared" si="1817"/>
        <v>764</v>
      </c>
      <c r="AC238" s="198">
        <f t="shared" si="1818"/>
        <v>1925782</v>
      </c>
      <c r="AD238" s="198">
        <f t="shared" si="1819"/>
        <v>691</v>
      </c>
      <c r="AE238" s="198">
        <f t="shared" si="1820"/>
        <v>1286</v>
      </c>
      <c r="AF238" s="198">
        <f t="shared" si="1821"/>
        <v>67532214</v>
      </c>
      <c r="AG238" s="198">
        <f t="shared" si="1822"/>
        <v>1691</v>
      </c>
      <c r="AH238" s="198">
        <f t="shared" si="1823"/>
        <v>3555</v>
      </c>
      <c r="AI238" s="198">
        <f t="shared" si="1824"/>
        <v>78062848</v>
      </c>
      <c r="AJ238" s="198">
        <f t="shared" si="1825"/>
        <v>4457</v>
      </c>
      <c r="AK238" s="198">
        <f t="shared" si="1826"/>
        <v>10318</v>
      </c>
      <c r="AL238" s="198">
        <f t="shared" si="1827"/>
        <v>4615262</v>
      </c>
      <c r="AM238" s="198">
        <f t="shared" si="1828"/>
        <v>7257</v>
      </c>
      <c r="AN238" s="198">
        <f t="shared" si="1829"/>
        <v>15460</v>
      </c>
      <c r="AO238" s="198">
        <f t="shared" si="1896"/>
        <v>4155</v>
      </c>
      <c r="AP238" s="198">
        <f t="shared" si="1896"/>
        <v>463</v>
      </c>
      <c r="AQ238" s="198">
        <f t="shared" si="1896"/>
        <v>1543</v>
      </c>
      <c r="AR238" s="198">
        <f t="shared" si="1896"/>
        <v>5052</v>
      </c>
      <c r="AS238" s="198">
        <f t="shared" si="1896"/>
        <v>517</v>
      </c>
      <c r="AT238" s="198">
        <f t="shared" si="1896"/>
        <v>1632</v>
      </c>
      <c r="AU238" s="198">
        <f t="shared" si="1896"/>
        <v>21</v>
      </c>
      <c r="AV238" s="198">
        <f t="shared" si="1896"/>
        <v>38731</v>
      </c>
      <c r="AW238" s="198">
        <f t="shared" si="1896"/>
        <v>3529</v>
      </c>
      <c r="AX238" s="198">
        <f t="shared" si="1896"/>
        <v>25699</v>
      </c>
      <c r="AY238" s="198">
        <f t="shared" si="1897"/>
        <v>67959</v>
      </c>
      <c r="AZ238" s="198">
        <f t="shared" si="1897"/>
        <v>10135</v>
      </c>
      <c r="BA238" s="198">
        <f t="shared" si="1897"/>
        <v>7776</v>
      </c>
      <c r="BB238" s="198">
        <f t="shared" si="1897"/>
        <v>6378</v>
      </c>
      <c r="BC238" s="198">
        <f t="shared" si="1897"/>
        <v>4946</v>
      </c>
      <c r="BD238" s="198">
        <f t="shared" si="1897"/>
        <v>54625</v>
      </c>
      <c r="BE238" s="198">
        <f t="shared" si="1897"/>
        <v>46123</v>
      </c>
      <c r="BF238" s="198">
        <f t="shared" si="1897"/>
        <v>25069</v>
      </c>
      <c r="BG238" s="198">
        <f t="shared" si="1897"/>
        <v>18726</v>
      </c>
      <c r="BH238" s="198">
        <f t="shared" si="1897"/>
        <v>858</v>
      </c>
      <c r="BI238" s="198">
        <f t="shared" si="1897"/>
        <v>671</v>
      </c>
      <c r="BJ238" s="198">
        <f t="shared" si="1897"/>
        <v>0</v>
      </c>
      <c r="BK238" s="198">
        <f t="shared" si="1897"/>
        <v>0</v>
      </c>
      <c r="BL238" s="198" t="str">
        <f t="shared" si="1832"/>
        <v>-</v>
      </c>
      <c r="BM238" s="198" t="str">
        <f t="shared" si="1833"/>
        <v>-</v>
      </c>
      <c r="BN238" s="198">
        <f t="shared" si="1834"/>
        <v>0</v>
      </c>
      <c r="BO238" s="198">
        <f t="shared" si="1834"/>
        <v>0</v>
      </c>
      <c r="BP238" s="198" t="str">
        <f t="shared" si="1835"/>
        <v>-</v>
      </c>
      <c r="BQ238" s="198" t="str">
        <f t="shared" si="1836"/>
        <v>-</v>
      </c>
      <c r="BR238" s="198">
        <f t="shared" si="1837"/>
        <v>0</v>
      </c>
      <c r="BS238" s="198">
        <f t="shared" si="1837"/>
        <v>0</v>
      </c>
      <c r="BT238" s="198" t="str">
        <f t="shared" si="1838"/>
        <v>-</v>
      </c>
      <c r="BU238" s="198" t="str">
        <f t="shared" si="1839"/>
        <v>-</v>
      </c>
      <c r="BV238" s="198">
        <f t="shared" si="1840"/>
        <v>0</v>
      </c>
      <c r="BW238" s="198">
        <f t="shared" si="1840"/>
        <v>0</v>
      </c>
      <c r="BX238" s="198" t="str">
        <f t="shared" si="1841"/>
        <v>-</v>
      </c>
      <c r="BY238" s="198" t="str">
        <f t="shared" si="1842"/>
        <v>-</v>
      </c>
      <c r="BZ238" s="198">
        <f t="shared" si="1843"/>
        <v>0</v>
      </c>
      <c r="CA238" s="198">
        <f t="shared" si="1843"/>
        <v>0</v>
      </c>
      <c r="CB238" s="198" t="str">
        <f t="shared" si="1844"/>
        <v>-</v>
      </c>
      <c r="CC238" s="198" t="str">
        <f t="shared" si="1845"/>
        <v>-</v>
      </c>
      <c r="CD238" s="198">
        <f t="shared" si="1846"/>
        <v>0</v>
      </c>
      <c r="CE238" s="198">
        <f t="shared" si="1846"/>
        <v>0</v>
      </c>
      <c r="CF238" s="198" t="str">
        <f t="shared" si="1847"/>
        <v>-</v>
      </c>
      <c r="CG238" s="198" t="str">
        <f t="shared" si="1848"/>
        <v>-</v>
      </c>
      <c r="CH238" s="198">
        <f t="shared" si="1849"/>
        <v>0</v>
      </c>
      <c r="CI238" s="198">
        <f t="shared" si="1849"/>
        <v>0</v>
      </c>
      <c r="CJ238" s="198" t="str">
        <f t="shared" si="1850"/>
        <v>-</v>
      </c>
      <c r="CK238" s="198" t="str">
        <f t="shared" si="1851"/>
        <v>-</v>
      </c>
      <c r="CL238" s="198">
        <f t="shared" si="1852"/>
        <v>0</v>
      </c>
      <c r="CM238" s="198">
        <f t="shared" si="1852"/>
        <v>0</v>
      </c>
      <c r="CN238" s="198" t="str">
        <f t="shared" si="1853"/>
        <v>-</v>
      </c>
      <c r="CO238" s="198" t="str">
        <f t="shared" si="1854"/>
        <v>-</v>
      </c>
      <c r="CP238" s="198">
        <f t="shared" si="1855"/>
        <v>0</v>
      </c>
      <c r="CQ238" s="198">
        <f t="shared" si="1855"/>
        <v>0</v>
      </c>
      <c r="CR238" s="198" t="str">
        <f t="shared" si="1856"/>
        <v>-</v>
      </c>
      <c r="CS238" s="198" t="str">
        <f t="shared" si="1857"/>
        <v>-</v>
      </c>
      <c r="CT238" s="198">
        <f t="shared" si="1858"/>
        <v>0</v>
      </c>
      <c r="CU238" s="198">
        <f t="shared" si="1858"/>
        <v>0</v>
      </c>
      <c r="CV238" s="198" t="str">
        <f t="shared" si="1859"/>
        <v>-</v>
      </c>
      <c r="CW238" s="198" t="str">
        <f t="shared" si="1860"/>
        <v>-</v>
      </c>
      <c r="CX238" s="198">
        <f t="shared" si="1861"/>
        <v>392</v>
      </c>
      <c r="CY238" s="198">
        <f t="shared" si="1861"/>
        <v>130746</v>
      </c>
      <c r="CZ238" s="198">
        <f t="shared" si="1862"/>
        <v>334</v>
      </c>
      <c r="DA238" s="198">
        <f t="shared" si="1863"/>
        <v>583</v>
      </c>
      <c r="DB238" s="198">
        <f t="shared" si="1864"/>
        <v>2690</v>
      </c>
      <c r="DC238" s="198">
        <f t="shared" si="1864"/>
        <v>121881</v>
      </c>
      <c r="DD238" s="198">
        <f t="shared" si="1865"/>
        <v>45</v>
      </c>
      <c r="DE238" s="198">
        <f t="shared" si="1866"/>
        <v>81</v>
      </c>
      <c r="DF238" s="198">
        <f t="shared" si="1867"/>
        <v>0</v>
      </c>
      <c r="DG238" s="198">
        <f t="shared" si="1867"/>
        <v>0</v>
      </c>
      <c r="DH238" s="198" t="str">
        <f t="shared" si="1868"/>
        <v>-</v>
      </c>
      <c r="DI238" s="198" t="str">
        <f t="shared" si="1869"/>
        <v>-</v>
      </c>
      <c r="DJ238" s="198">
        <f t="shared" si="1898"/>
        <v>0</v>
      </c>
      <c r="DK238" s="198">
        <f t="shared" si="1898"/>
        <v>149</v>
      </c>
      <c r="DL238" s="198">
        <f t="shared" si="1898"/>
        <v>864</v>
      </c>
      <c r="DM238" s="198">
        <f t="shared" si="1898"/>
        <v>652</v>
      </c>
      <c r="DN238" s="198">
        <f t="shared" si="1898"/>
        <v>12</v>
      </c>
      <c r="DO238" s="198">
        <f t="shared" si="1898"/>
        <v>1177</v>
      </c>
      <c r="DP238" s="198">
        <f t="shared" si="1898"/>
        <v>5539114</v>
      </c>
      <c r="DQ238" s="198">
        <f t="shared" si="1871"/>
        <v>6411</v>
      </c>
      <c r="DR238" s="198">
        <f t="shared" si="1872"/>
        <v>13359</v>
      </c>
      <c r="DS238" s="198">
        <f t="shared" si="1873"/>
        <v>5221585</v>
      </c>
      <c r="DT238" s="198">
        <f t="shared" si="1874"/>
        <v>8009</v>
      </c>
      <c r="DU238" s="198">
        <f t="shared" si="1875"/>
        <v>15578</v>
      </c>
      <c r="DV238" s="198">
        <f t="shared" si="1876"/>
        <v>158206</v>
      </c>
      <c r="DW238" s="198">
        <f t="shared" si="1877"/>
        <v>13184</v>
      </c>
      <c r="DX238" s="198">
        <f t="shared" si="1878"/>
        <v>18984</v>
      </c>
      <c r="DY238" s="198">
        <f t="shared" si="1879"/>
        <v>12183270</v>
      </c>
      <c r="DZ238" s="198">
        <f t="shared" si="1880"/>
        <v>10351</v>
      </c>
      <c r="EA238" s="198">
        <f t="shared" si="1881"/>
        <v>20688</v>
      </c>
      <c r="EB238" s="202"/>
      <c r="EC238" s="198">
        <f t="shared" si="1882"/>
        <v>11</v>
      </c>
      <c r="ED238" s="199">
        <f t="shared" ref="ED238" si="1913">LEFT($B238,4)+IF(EC238&lt;4,1,0)</f>
        <v>2018</v>
      </c>
      <c r="EE238" s="200">
        <f t="shared" si="1883"/>
        <v>43405</v>
      </c>
      <c r="EF238" s="196">
        <f t="shared" si="1884"/>
        <v>30</v>
      </c>
      <c r="EG238" s="195"/>
      <c r="EH238" s="198">
        <f t="shared" si="1899"/>
        <v>154520</v>
      </c>
      <c r="EI238" s="198">
        <f t="shared" si="1899"/>
        <v>0</v>
      </c>
      <c r="EJ238" s="198">
        <f t="shared" si="1899"/>
        <v>1158900</v>
      </c>
      <c r="EK238" s="198">
        <f t="shared" si="1899"/>
        <v>3863000</v>
      </c>
      <c r="EL238" s="198">
        <f t="shared" si="1899"/>
        <v>3391396</v>
      </c>
      <c r="EM238" s="198">
        <f t="shared" si="1899"/>
        <v>3582796</v>
      </c>
      <c r="EN238" s="198">
        <f t="shared" si="1899"/>
        <v>142015140</v>
      </c>
      <c r="EO238" s="198">
        <f t="shared" si="1899"/>
        <v>180719770</v>
      </c>
      <c r="EP238" s="198">
        <f t="shared" si="1899"/>
        <v>9832560</v>
      </c>
      <c r="EQ238" s="198">
        <f t="shared" si="1899"/>
        <v>0</v>
      </c>
      <c r="ER238" s="198">
        <f t="shared" si="1900"/>
        <v>0</v>
      </c>
      <c r="ES238" s="198">
        <f t="shared" si="1900"/>
        <v>0</v>
      </c>
      <c r="ET238" s="198">
        <f t="shared" si="1900"/>
        <v>0</v>
      </c>
      <c r="EU238" s="198">
        <f t="shared" si="1900"/>
        <v>0</v>
      </c>
      <c r="EV238" s="198">
        <f t="shared" si="1900"/>
        <v>0</v>
      </c>
      <c r="EW238" s="198">
        <f t="shared" si="1900"/>
        <v>0</v>
      </c>
      <c r="EX238" s="198">
        <f t="shared" si="1900"/>
        <v>0</v>
      </c>
      <c r="EY238" s="198">
        <f t="shared" si="1900"/>
        <v>0</v>
      </c>
      <c r="EZ238" s="198">
        <f t="shared" si="1900"/>
        <v>0</v>
      </c>
      <c r="FA238" s="198">
        <f t="shared" si="1900"/>
        <v>0</v>
      </c>
      <c r="FB238" s="198">
        <f t="shared" si="1901"/>
        <v>228536</v>
      </c>
      <c r="FC238" s="198">
        <f t="shared" si="1901"/>
        <v>217890</v>
      </c>
      <c r="FD238" s="198">
        <f t="shared" si="1901"/>
        <v>11542176</v>
      </c>
      <c r="FE238" s="198">
        <f t="shared" si="1901"/>
        <v>10156856</v>
      </c>
      <c r="FF238" s="198">
        <f t="shared" si="1901"/>
        <v>227808</v>
      </c>
      <c r="FG238" s="198">
        <f t="shared" si="1901"/>
        <v>24349776</v>
      </c>
      <c r="FH238" s="191"/>
      <c r="FI238" s="344"/>
      <c r="FJ238" s="344"/>
      <c r="FK238" s="344"/>
      <c r="FL238" s="344"/>
      <c r="FM238" s="344"/>
    </row>
    <row r="239" spans="1:169" s="257" customFormat="1" x14ac:dyDescent="0.2">
      <c r="A239" s="263" t="str">
        <f t="shared" ref="A239" si="1914">B239&amp;C239&amp;D239</f>
        <v>2018-19DECEMBERY58</v>
      </c>
      <c r="B239" s="257" t="str">
        <f t="shared" si="1906"/>
        <v>2018-19</v>
      </c>
      <c r="C239" s="257" t="s">
        <v>730</v>
      </c>
      <c r="D239" s="264" t="str">
        <f t="shared" si="1891"/>
        <v>Y58</v>
      </c>
      <c r="E239" s="264" t="str">
        <f t="shared" si="1891"/>
        <v>South West</v>
      </c>
      <c r="F239" s="264" t="str">
        <f t="shared" ref="F239" si="1915">D239</f>
        <v>Y58</v>
      </c>
      <c r="H239" s="198">
        <f t="shared" si="1809"/>
        <v>109613</v>
      </c>
      <c r="I239" s="198">
        <f t="shared" si="1809"/>
        <v>81873</v>
      </c>
      <c r="J239" s="198">
        <f t="shared" si="1809"/>
        <v>425251</v>
      </c>
      <c r="K239" s="198">
        <f t="shared" si="1810"/>
        <v>5</v>
      </c>
      <c r="L239" s="198">
        <f t="shared" si="1811"/>
        <v>2</v>
      </c>
      <c r="M239" s="198">
        <f t="shared" si="1812"/>
        <v>0</v>
      </c>
      <c r="N239" s="198">
        <f t="shared" si="1813"/>
        <v>22</v>
      </c>
      <c r="O239" s="198">
        <f t="shared" si="1814"/>
        <v>63</v>
      </c>
      <c r="P239" s="198" t="s">
        <v>717</v>
      </c>
      <c r="Q239" s="198">
        <f t="shared" si="1895"/>
        <v>0</v>
      </c>
      <c r="R239" s="198">
        <f t="shared" si="1895"/>
        <v>0</v>
      </c>
      <c r="S239" s="198">
        <f t="shared" si="1895"/>
        <v>0</v>
      </c>
      <c r="T239" s="198">
        <f t="shared" si="1895"/>
        <v>77325</v>
      </c>
      <c r="U239" s="198">
        <f t="shared" si="1895"/>
        <v>4488</v>
      </c>
      <c r="V239" s="198">
        <f t="shared" si="1895"/>
        <v>2773</v>
      </c>
      <c r="W239" s="198">
        <f t="shared" si="1895"/>
        <v>42924</v>
      </c>
      <c r="X239" s="198">
        <f t="shared" si="1895"/>
        <v>18884</v>
      </c>
      <c r="Y239" s="198">
        <f t="shared" si="1895"/>
        <v>1371</v>
      </c>
      <c r="Z239" s="198">
        <f t="shared" si="1895"/>
        <v>1835070</v>
      </c>
      <c r="AA239" s="198">
        <f t="shared" si="1816"/>
        <v>409</v>
      </c>
      <c r="AB239" s="198">
        <f t="shared" si="1817"/>
        <v>738</v>
      </c>
      <c r="AC239" s="198">
        <f t="shared" si="1818"/>
        <v>1835531</v>
      </c>
      <c r="AD239" s="198">
        <f t="shared" si="1819"/>
        <v>662</v>
      </c>
      <c r="AE239" s="198">
        <f t="shared" si="1820"/>
        <v>1241</v>
      </c>
      <c r="AF239" s="198">
        <f t="shared" si="1821"/>
        <v>70557150</v>
      </c>
      <c r="AG239" s="198">
        <f t="shared" si="1822"/>
        <v>1644</v>
      </c>
      <c r="AH239" s="198">
        <f t="shared" si="1823"/>
        <v>3488</v>
      </c>
      <c r="AI239" s="198">
        <f t="shared" si="1824"/>
        <v>79421275</v>
      </c>
      <c r="AJ239" s="198">
        <f t="shared" si="1825"/>
        <v>4206</v>
      </c>
      <c r="AK239" s="198">
        <f t="shared" si="1826"/>
        <v>9787</v>
      </c>
      <c r="AL239" s="198">
        <f t="shared" si="1827"/>
        <v>8295771</v>
      </c>
      <c r="AM239" s="198">
        <f t="shared" si="1828"/>
        <v>6051</v>
      </c>
      <c r="AN239" s="198">
        <f t="shared" si="1829"/>
        <v>13221</v>
      </c>
      <c r="AO239" s="198">
        <f t="shared" si="1896"/>
        <v>4368</v>
      </c>
      <c r="AP239" s="198">
        <f t="shared" si="1896"/>
        <v>486</v>
      </c>
      <c r="AQ239" s="198">
        <f t="shared" si="1896"/>
        <v>1711</v>
      </c>
      <c r="AR239" s="198">
        <f t="shared" si="1896"/>
        <v>5075</v>
      </c>
      <c r="AS239" s="198">
        <f t="shared" si="1896"/>
        <v>504</v>
      </c>
      <c r="AT239" s="198">
        <f t="shared" si="1896"/>
        <v>1667</v>
      </c>
      <c r="AU239" s="198">
        <f t="shared" si="1896"/>
        <v>13</v>
      </c>
      <c r="AV239" s="198">
        <f t="shared" si="1896"/>
        <v>41373</v>
      </c>
      <c r="AW239" s="198">
        <f t="shared" si="1896"/>
        <v>3660</v>
      </c>
      <c r="AX239" s="198">
        <f t="shared" si="1896"/>
        <v>27924</v>
      </c>
      <c r="AY239" s="198">
        <f t="shared" si="1897"/>
        <v>72957</v>
      </c>
      <c r="AZ239" s="198">
        <f t="shared" si="1897"/>
        <v>10118</v>
      </c>
      <c r="BA239" s="198">
        <f t="shared" si="1897"/>
        <v>7776</v>
      </c>
      <c r="BB239" s="198">
        <f t="shared" si="1897"/>
        <v>6320</v>
      </c>
      <c r="BC239" s="198">
        <f t="shared" si="1897"/>
        <v>4896</v>
      </c>
      <c r="BD239" s="198">
        <f t="shared" si="1897"/>
        <v>58111</v>
      </c>
      <c r="BE239" s="198">
        <f t="shared" si="1897"/>
        <v>49291</v>
      </c>
      <c r="BF239" s="198">
        <f t="shared" si="1897"/>
        <v>26775</v>
      </c>
      <c r="BG239" s="198">
        <f t="shared" si="1897"/>
        <v>20151</v>
      </c>
      <c r="BH239" s="198">
        <f t="shared" si="1897"/>
        <v>1849</v>
      </c>
      <c r="BI239" s="198">
        <f t="shared" si="1897"/>
        <v>1440</v>
      </c>
      <c r="BJ239" s="198">
        <f t="shared" si="1897"/>
        <v>0</v>
      </c>
      <c r="BK239" s="198">
        <f t="shared" si="1897"/>
        <v>0</v>
      </c>
      <c r="BL239" s="198" t="str">
        <f t="shared" si="1832"/>
        <v>-</v>
      </c>
      <c r="BM239" s="198" t="str">
        <f t="shared" si="1833"/>
        <v>-</v>
      </c>
      <c r="BN239" s="198">
        <f t="shared" si="1834"/>
        <v>0</v>
      </c>
      <c r="BO239" s="198">
        <f t="shared" si="1834"/>
        <v>0</v>
      </c>
      <c r="BP239" s="198" t="str">
        <f t="shared" si="1835"/>
        <v>-</v>
      </c>
      <c r="BQ239" s="198" t="str">
        <f t="shared" si="1836"/>
        <v>-</v>
      </c>
      <c r="BR239" s="198">
        <f t="shared" si="1837"/>
        <v>0</v>
      </c>
      <c r="BS239" s="198">
        <f t="shared" si="1837"/>
        <v>0</v>
      </c>
      <c r="BT239" s="198" t="str">
        <f t="shared" si="1838"/>
        <v>-</v>
      </c>
      <c r="BU239" s="198" t="str">
        <f t="shared" si="1839"/>
        <v>-</v>
      </c>
      <c r="BV239" s="198">
        <f t="shared" si="1840"/>
        <v>0</v>
      </c>
      <c r="BW239" s="198">
        <f t="shared" si="1840"/>
        <v>0</v>
      </c>
      <c r="BX239" s="198" t="str">
        <f t="shared" si="1841"/>
        <v>-</v>
      </c>
      <c r="BY239" s="198" t="str">
        <f t="shared" si="1842"/>
        <v>-</v>
      </c>
      <c r="BZ239" s="198">
        <f t="shared" si="1843"/>
        <v>0</v>
      </c>
      <c r="CA239" s="198">
        <f t="shared" si="1843"/>
        <v>0</v>
      </c>
      <c r="CB239" s="198" t="str">
        <f t="shared" si="1844"/>
        <v>-</v>
      </c>
      <c r="CC239" s="198" t="str">
        <f t="shared" si="1845"/>
        <v>-</v>
      </c>
      <c r="CD239" s="198">
        <f t="shared" si="1846"/>
        <v>0</v>
      </c>
      <c r="CE239" s="198">
        <f t="shared" si="1846"/>
        <v>0</v>
      </c>
      <c r="CF239" s="198" t="str">
        <f t="shared" si="1847"/>
        <v>-</v>
      </c>
      <c r="CG239" s="198" t="str">
        <f t="shared" si="1848"/>
        <v>-</v>
      </c>
      <c r="CH239" s="198">
        <f t="shared" si="1849"/>
        <v>0</v>
      </c>
      <c r="CI239" s="198">
        <f t="shared" si="1849"/>
        <v>0</v>
      </c>
      <c r="CJ239" s="198" t="str">
        <f t="shared" si="1850"/>
        <v>-</v>
      </c>
      <c r="CK239" s="198" t="str">
        <f t="shared" si="1851"/>
        <v>-</v>
      </c>
      <c r="CL239" s="198">
        <f t="shared" si="1852"/>
        <v>0</v>
      </c>
      <c r="CM239" s="198">
        <f t="shared" si="1852"/>
        <v>0</v>
      </c>
      <c r="CN239" s="198" t="str">
        <f t="shared" si="1853"/>
        <v>-</v>
      </c>
      <c r="CO239" s="198" t="str">
        <f t="shared" si="1854"/>
        <v>-</v>
      </c>
      <c r="CP239" s="198">
        <f t="shared" si="1855"/>
        <v>0</v>
      </c>
      <c r="CQ239" s="198">
        <f t="shared" si="1855"/>
        <v>0</v>
      </c>
      <c r="CR239" s="198" t="str">
        <f t="shared" si="1856"/>
        <v>-</v>
      </c>
      <c r="CS239" s="198" t="str">
        <f t="shared" si="1857"/>
        <v>-</v>
      </c>
      <c r="CT239" s="198">
        <f t="shared" si="1858"/>
        <v>0</v>
      </c>
      <c r="CU239" s="198">
        <f t="shared" si="1858"/>
        <v>0</v>
      </c>
      <c r="CV239" s="198" t="str">
        <f t="shared" si="1859"/>
        <v>-</v>
      </c>
      <c r="CW239" s="198" t="str">
        <f t="shared" si="1860"/>
        <v>-</v>
      </c>
      <c r="CX239" s="198">
        <f t="shared" si="1861"/>
        <v>420</v>
      </c>
      <c r="CY239" s="198">
        <f t="shared" si="1861"/>
        <v>143394</v>
      </c>
      <c r="CZ239" s="198">
        <f t="shared" si="1862"/>
        <v>341</v>
      </c>
      <c r="DA239" s="198">
        <f t="shared" si="1863"/>
        <v>606</v>
      </c>
      <c r="DB239" s="198">
        <f t="shared" si="1864"/>
        <v>2653</v>
      </c>
      <c r="DC239" s="198">
        <f t="shared" si="1864"/>
        <v>118344</v>
      </c>
      <c r="DD239" s="198">
        <f t="shared" si="1865"/>
        <v>45</v>
      </c>
      <c r="DE239" s="198">
        <f t="shared" si="1866"/>
        <v>83</v>
      </c>
      <c r="DF239" s="198">
        <f t="shared" si="1867"/>
        <v>0</v>
      </c>
      <c r="DG239" s="198">
        <f t="shared" si="1867"/>
        <v>0</v>
      </c>
      <c r="DH239" s="198" t="str">
        <f t="shared" si="1868"/>
        <v>-</v>
      </c>
      <c r="DI239" s="198" t="str">
        <f t="shared" si="1869"/>
        <v>-</v>
      </c>
      <c r="DJ239" s="198">
        <f t="shared" si="1898"/>
        <v>0</v>
      </c>
      <c r="DK239" s="198">
        <f t="shared" si="1898"/>
        <v>178</v>
      </c>
      <c r="DL239" s="198">
        <f t="shared" si="1898"/>
        <v>934</v>
      </c>
      <c r="DM239" s="198">
        <f t="shared" si="1898"/>
        <v>738</v>
      </c>
      <c r="DN239" s="198">
        <f t="shared" si="1898"/>
        <v>19</v>
      </c>
      <c r="DO239" s="198">
        <f t="shared" si="1898"/>
        <v>1236</v>
      </c>
      <c r="DP239" s="198">
        <f t="shared" si="1898"/>
        <v>5812300</v>
      </c>
      <c r="DQ239" s="198">
        <f t="shared" si="1871"/>
        <v>6223</v>
      </c>
      <c r="DR239" s="198">
        <f t="shared" si="1872"/>
        <v>12346</v>
      </c>
      <c r="DS239" s="198">
        <f t="shared" si="1873"/>
        <v>5584052</v>
      </c>
      <c r="DT239" s="198">
        <f t="shared" si="1874"/>
        <v>7566</v>
      </c>
      <c r="DU239" s="198">
        <f t="shared" si="1875"/>
        <v>15894</v>
      </c>
      <c r="DV239" s="198">
        <f t="shared" si="1876"/>
        <v>167181</v>
      </c>
      <c r="DW239" s="198">
        <f t="shared" si="1877"/>
        <v>8799</v>
      </c>
      <c r="DX239" s="198">
        <f t="shared" si="1878"/>
        <v>17371</v>
      </c>
      <c r="DY239" s="198">
        <f t="shared" si="1879"/>
        <v>11336604</v>
      </c>
      <c r="DZ239" s="198">
        <f t="shared" si="1880"/>
        <v>9172</v>
      </c>
      <c r="EA239" s="198">
        <f t="shared" si="1881"/>
        <v>19346</v>
      </c>
      <c r="EB239" s="202"/>
      <c r="EC239" s="198">
        <f t="shared" si="1882"/>
        <v>12</v>
      </c>
      <c r="ED239" s="199">
        <f t="shared" ref="ED239" si="1916">LEFT($B239,4)+IF(EC239&lt;4,1,0)</f>
        <v>2018</v>
      </c>
      <c r="EE239" s="200">
        <f t="shared" si="1883"/>
        <v>43435</v>
      </c>
      <c r="EF239" s="196">
        <f t="shared" si="1884"/>
        <v>31</v>
      </c>
      <c r="EG239" s="195"/>
      <c r="EH239" s="198">
        <f t="shared" si="1899"/>
        <v>163746</v>
      </c>
      <c r="EI239" s="198">
        <f t="shared" si="1899"/>
        <v>0</v>
      </c>
      <c r="EJ239" s="198">
        <f t="shared" si="1899"/>
        <v>1801206</v>
      </c>
      <c r="EK239" s="198">
        <f t="shared" si="1899"/>
        <v>5157999</v>
      </c>
      <c r="EL239" s="198">
        <f t="shared" si="1899"/>
        <v>3312144</v>
      </c>
      <c r="EM239" s="198">
        <f t="shared" si="1899"/>
        <v>3441293</v>
      </c>
      <c r="EN239" s="198">
        <f t="shared" si="1899"/>
        <v>149718912</v>
      </c>
      <c r="EO239" s="198">
        <f t="shared" si="1899"/>
        <v>184817708</v>
      </c>
      <c r="EP239" s="198">
        <f t="shared" si="1899"/>
        <v>18125991</v>
      </c>
      <c r="EQ239" s="198">
        <f t="shared" si="1899"/>
        <v>0</v>
      </c>
      <c r="ER239" s="198">
        <f t="shared" si="1900"/>
        <v>0</v>
      </c>
      <c r="ES239" s="198">
        <f t="shared" si="1900"/>
        <v>0</v>
      </c>
      <c r="ET239" s="198">
        <f t="shared" si="1900"/>
        <v>0</v>
      </c>
      <c r="EU239" s="198">
        <f t="shared" si="1900"/>
        <v>0</v>
      </c>
      <c r="EV239" s="198">
        <f t="shared" si="1900"/>
        <v>0</v>
      </c>
      <c r="EW239" s="198">
        <f t="shared" si="1900"/>
        <v>0</v>
      </c>
      <c r="EX239" s="198">
        <f t="shared" si="1900"/>
        <v>0</v>
      </c>
      <c r="EY239" s="198">
        <f t="shared" si="1900"/>
        <v>0</v>
      </c>
      <c r="EZ239" s="198">
        <f t="shared" si="1900"/>
        <v>0</v>
      </c>
      <c r="FA239" s="198">
        <f t="shared" si="1900"/>
        <v>0</v>
      </c>
      <c r="FB239" s="198">
        <f t="shared" si="1901"/>
        <v>254520</v>
      </c>
      <c r="FC239" s="198">
        <f t="shared" si="1901"/>
        <v>220199</v>
      </c>
      <c r="FD239" s="198">
        <f t="shared" si="1901"/>
        <v>11531164</v>
      </c>
      <c r="FE239" s="198">
        <f t="shared" si="1901"/>
        <v>11729772</v>
      </c>
      <c r="FF239" s="198">
        <f t="shared" si="1901"/>
        <v>330049</v>
      </c>
      <c r="FG239" s="198">
        <f t="shared" si="1901"/>
        <v>23911656</v>
      </c>
      <c r="FH239" s="191"/>
      <c r="FI239" s="344"/>
      <c r="FJ239" s="344"/>
      <c r="FK239" s="344"/>
      <c r="FL239" s="344"/>
      <c r="FM239" s="344"/>
    </row>
    <row r="240" spans="1:169" s="257" customFormat="1" x14ac:dyDescent="0.2">
      <c r="A240" s="263" t="str">
        <f t="shared" ref="A240" si="1917">B240&amp;C240&amp;D240</f>
        <v>2018-19JANUARYY58</v>
      </c>
      <c r="B240" s="257" t="str">
        <f t="shared" si="1906"/>
        <v>2018-19</v>
      </c>
      <c r="C240" s="257" t="s">
        <v>767</v>
      </c>
      <c r="D240" s="264" t="str">
        <f t="shared" si="1891"/>
        <v>Y58</v>
      </c>
      <c r="E240" s="264" t="str">
        <f t="shared" si="1891"/>
        <v>South West</v>
      </c>
      <c r="F240" s="264" t="str">
        <f t="shared" ref="F240" si="1918">D240</f>
        <v>Y58</v>
      </c>
      <c r="H240" s="198">
        <f t="shared" si="1809"/>
        <v>109505</v>
      </c>
      <c r="I240" s="198">
        <f t="shared" si="1809"/>
        <v>85070</v>
      </c>
      <c r="J240" s="198">
        <f t="shared" si="1809"/>
        <v>436436</v>
      </c>
      <c r="K240" s="198">
        <f t="shared" si="1810"/>
        <v>5</v>
      </c>
      <c r="L240" s="198">
        <f t="shared" si="1811"/>
        <v>2</v>
      </c>
      <c r="M240" s="198">
        <f t="shared" si="1812"/>
        <v>0</v>
      </c>
      <c r="N240" s="198">
        <f t="shared" si="1813"/>
        <v>23</v>
      </c>
      <c r="O240" s="198">
        <f t="shared" si="1814"/>
        <v>61</v>
      </c>
      <c r="P240" s="198" t="s">
        <v>717</v>
      </c>
      <c r="Q240" s="198">
        <f t="shared" si="1895"/>
        <v>0</v>
      </c>
      <c r="R240" s="198">
        <f t="shared" si="1895"/>
        <v>0</v>
      </c>
      <c r="S240" s="198">
        <f t="shared" si="1895"/>
        <v>0</v>
      </c>
      <c r="T240" s="198">
        <f t="shared" si="1895"/>
        <v>77051</v>
      </c>
      <c r="U240" s="198">
        <f t="shared" si="1895"/>
        <v>4256</v>
      </c>
      <c r="V240" s="198">
        <f t="shared" si="1895"/>
        <v>2651</v>
      </c>
      <c r="W240" s="198">
        <f t="shared" si="1895"/>
        <v>42606</v>
      </c>
      <c r="X240" s="198">
        <f t="shared" si="1895"/>
        <v>18352</v>
      </c>
      <c r="Y240" s="198">
        <f t="shared" si="1895"/>
        <v>1628</v>
      </c>
      <c r="Z240" s="198">
        <f t="shared" si="1895"/>
        <v>1719788</v>
      </c>
      <c r="AA240" s="198">
        <f t="shared" si="1816"/>
        <v>404</v>
      </c>
      <c r="AB240" s="198">
        <f t="shared" si="1817"/>
        <v>721</v>
      </c>
      <c r="AC240" s="198">
        <f t="shared" si="1818"/>
        <v>1739566</v>
      </c>
      <c r="AD240" s="198">
        <f t="shared" si="1819"/>
        <v>656</v>
      </c>
      <c r="AE240" s="198">
        <f t="shared" si="1820"/>
        <v>1190</v>
      </c>
      <c r="AF240" s="198">
        <f t="shared" si="1821"/>
        <v>74981883</v>
      </c>
      <c r="AG240" s="198">
        <f t="shared" si="1822"/>
        <v>1760</v>
      </c>
      <c r="AH240" s="198">
        <f t="shared" si="1823"/>
        <v>3705</v>
      </c>
      <c r="AI240" s="198">
        <f t="shared" si="1824"/>
        <v>86216484</v>
      </c>
      <c r="AJ240" s="198">
        <f t="shared" si="1825"/>
        <v>4698</v>
      </c>
      <c r="AK240" s="198">
        <f t="shared" si="1826"/>
        <v>10703</v>
      </c>
      <c r="AL240" s="198">
        <f t="shared" si="1827"/>
        <v>10149619</v>
      </c>
      <c r="AM240" s="198">
        <f t="shared" si="1828"/>
        <v>6234</v>
      </c>
      <c r="AN240" s="198">
        <f t="shared" si="1829"/>
        <v>13941</v>
      </c>
      <c r="AO240" s="198">
        <f t="shared" si="1896"/>
        <v>5214</v>
      </c>
      <c r="AP240" s="198">
        <f t="shared" si="1896"/>
        <v>648</v>
      </c>
      <c r="AQ240" s="198">
        <f t="shared" si="1896"/>
        <v>1938</v>
      </c>
      <c r="AR240" s="198">
        <f t="shared" si="1896"/>
        <v>5357</v>
      </c>
      <c r="AS240" s="198">
        <f t="shared" si="1896"/>
        <v>661</v>
      </c>
      <c r="AT240" s="198">
        <f t="shared" si="1896"/>
        <v>1967</v>
      </c>
      <c r="AU240" s="198">
        <f t="shared" si="1896"/>
        <v>17</v>
      </c>
      <c r="AV240" s="198">
        <f t="shared" si="1896"/>
        <v>40701</v>
      </c>
      <c r="AW240" s="198">
        <f t="shared" si="1896"/>
        <v>4250</v>
      </c>
      <c r="AX240" s="198">
        <f t="shared" si="1896"/>
        <v>26886</v>
      </c>
      <c r="AY240" s="198">
        <f t="shared" si="1897"/>
        <v>71837</v>
      </c>
      <c r="AZ240" s="198">
        <f t="shared" si="1897"/>
        <v>9864</v>
      </c>
      <c r="BA240" s="198">
        <f t="shared" si="1897"/>
        <v>7647</v>
      </c>
      <c r="BB240" s="198">
        <f t="shared" si="1897"/>
        <v>6115</v>
      </c>
      <c r="BC240" s="198">
        <f t="shared" si="1897"/>
        <v>4802</v>
      </c>
      <c r="BD240" s="198">
        <f t="shared" si="1897"/>
        <v>58072</v>
      </c>
      <c r="BE240" s="198">
        <f t="shared" si="1897"/>
        <v>49090</v>
      </c>
      <c r="BF240" s="198">
        <f t="shared" si="1897"/>
        <v>26502</v>
      </c>
      <c r="BG240" s="198">
        <f t="shared" si="1897"/>
        <v>19619</v>
      </c>
      <c r="BH240" s="198">
        <f t="shared" si="1897"/>
        <v>2157</v>
      </c>
      <c r="BI240" s="198">
        <f t="shared" si="1897"/>
        <v>1699</v>
      </c>
      <c r="BJ240" s="198">
        <f t="shared" si="1897"/>
        <v>0</v>
      </c>
      <c r="BK240" s="198">
        <f t="shared" si="1897"/>
        <v>0</v>
      </c>
      <c r="BL240" s="198" t="str">
        <f t="shared" si="1832"/>
        <v>-</v>
      </c>
      <c r="BM240" s="198" t="str">
        <f t="shared" si="1833"/>
        <v>-</v>
      </c>
      <c r="BN240" s="198">
        <f t="shared" si="1834"/>
        <v>0</v>
      </c>
      <c r="BO240" s="198">
        <f t="shared" si="1834"/>
        <v>0</v>
      </c>
      <c r="BP240" s="198" t="str">
        <f t="shared" si="1835"/>
        <v>-</v>
      </c>
      <c r="BQ240" s="198" t="str">
        <f t="shared" si="1836"/>
        <v>-</v>
      </c>
      <c r="BR240" s="198">
        <f t="shared" si="1837"/>
        <v>0</v>
      </c>
      <c r="BS240" s="198">
        <f t="shared" si="1837"/>
        <v>0</v>
      </c>
      <c r="BT240" s="198" t="str">
        <f t="shared" si="1838"/>
        <v>-</v>
      </c>
      <c r="BU240" s="198" t="str">
        <f t="shared" si="1839"/>
        <v>-</v>
      </c>
      <c r="BV240" s="198">
        <f t="shared" si="1840"/>
        <v>0</v>
      </c>
      <c r="BW240" s="198">
        <f t="shared" si="1840"/>
        <v>0</v>
      </c>
      <c r="BX240" s="198" t="str">
        <f t="shared" si="1841"/>
        <v>-</v>
      </c>
      <c r="BY240" s="198" t="str">
        <f t="shared" si="1842"/>
        <v>-</v>
      </c>
      <c r="BZ240" s="198">
        <f t="shared" si="1843"/>
        <v>0</v>
      </c>
      <c r="CA240" s="198">
        <f t="shared" si="1843"/>
        <v>0</v>
      </c>
      <c r="CB240" s="198" t="str">
        <f t="shared" si="1844"/>
        <v>-</v>
      </c>
      <c r="CC240" s="198" t="str">
        <f t="shared" si="1845"/>
        <v>-</v>
      </c>
      <c r="CD240" s="198">
        <f t="shared" si="1846"/>
        <v>0</v>
      </c>
      <c r="CE240" s="198">
        <f t="shared" si="1846"/>
        <v>0</v>
      </c>
      <c r="CF240" s="198" t="str">
        <f t="shared" si="1847"/>
        <v>-</v>
      </c>
      <c r="CG240" s="198" t="str">
        <f t="shared" si="1848"/>
        <v>-</v>
      </c>
      <c r="CH240" s="198">
        <f t="shared" si="1849"/>
        <v>0</v>
      </c>
      <c r="CI240" s="198">
        <f t="shared" si="1849"/>
        <v>0</v>
      </c>
      <c r="CJ240" s="198" t="str">
        <f t="shared" si="1850"/>
        <v>-</v>
      </c>
      <c r="CK240" s="198" t="str">
        <f t="shared" si="1851"/>
        <v>-</v>
      </c>
      <c r="CL240" s="198">
        <f t="shared" si="1852"/>
        <v>0</v>
      </c>
      <c r="CM240" s="198">
        <f t="shared" si="1852"/>
        <v>0</v>
      </c>
      <c r="CN240" s="198" t="str">
        <f t="shared" si="1853"/>
        <v>-</v>
      </c>
      <c r="CO240" s="198" t="str">
        <f t="shared" si="1854"/>
        <v>-</v>
      </c>
      <c r="CP240" s="198">
        <f t="shared" si="1855"/>
        <v>0</v>
      </c>
      <c r="CQ240" s="198">
        <f t="shared" si="1855"/>
        <v>0</v>
      </c>
      <c r="CR240" s="198" t="str">
        <f t="shared" si="1856"/>
        <v>-</v>
      </c>
      <c r="CS240" s="198" t="str">
        <f t="shared" si="1857"/>
        <v>-</v>
      </c>
      <c r="CT240" s="198">
        <f t="shared" si="1858"/>
        <v>0</v>
      </c>
      <c r="CU240" s="198">
        <f t="shared" si="1858"/>
        <v>0</v>
      </c>
      <c r="CV240" s="198" t="str">
        <f t="shared" si="1859"/>
        <v>-</v>
      </c>
      <c r="CW240" s="198" t="str">
        <f t="shared" si="1860"/>
        <v>-</v>
      </c>
      <c r="CX240" s="198">
        <f t="shared" si="1861"/>
        <v>451</v>
      </c>
      <c r="CY240" s="198">
        <f t="shared" si="1861"/>
        <v>155644</v>
      </c>
      <c r="CZ240" s="198">
        <f t="shared" si="1862"/>
        <v>345</v>
      </c>
      <c r="DA240" s="198">
        <f t="shared" si="1863"/>
        <v>612</v>
      </c>
      <c r="DB240" s="198">
        <f t="shared" si="1864"/>
        <v>2513</v>
      </c>
      <c r="DC240" s="198">
        <f t="shared" si="1864"/>
        <v>103780</v>
      </c>
      <c r="DD240" s="198">
        <f t="shared" si="1865"/>
        <v>41</v>
      </c>
      <c r="DE240" s="198">
        <f t="shared" si="1866"/>
        <v>75</v>
      </c>
      <c r="DF240" s="198">
        <f t="shared" si="1867"/>
        <v>0</v>
      </c>
      <c r="DG240" s="198">
        <f t="shared" si="1867"/>
        <v>0</v>
      </c>
      <c r="DH240" s="198" t="str">
        <f t="shared" si="1868"/>
        <v>-</v>
      </c>
      <c r="DI240" s="198" t="str">
        <f t="shared" si="1869"/>
        <v>-</v>
      </c>
      <c r="DJ240" s="198">
        <f t="shared" si="1898"/>
        <v>0</v>
      </c>
      <c r="DK240" s="198">
        <f t="shared" si="1898"/>
        <v>165</v>
      </c>
      <c r="DL240" s="198">
        <f t="shared" si="1898"/>
        <v>1064</v>
      </c>
      <c r="DM240" s="198">
        <f t="shared" si="1898"/>
        <v>765</v>
      </c>
      <c r="DN240" s="198">
        <f t="shared" si="1898"/>
        <v>15</v>
      </c>
      <c r="DO240" s="198">
        <f t="shared" si="1898"/>
        <v>1133</v>
      </c>
      <c r="DP240" s="198">
        <f t="shared" si="1898"/>
        <v>7074455</v>
      </c>
      <c r="DQ240" s="198">
        <f t="shared" si="1871"/>
        <v>6649</v>
      </c>
      <c r="DR240" s="198">
        <f t="shared" si="1872"/>
        <v>13999</v>
      </c>
      <c r="DS240" s="198">
        <f t="shared" si="1873"/>
        <v>6327387</v>
      </c>
      <c r="DT240" s="198">
        <f t="shared" si="1874"/>
        <v>8271</v>
      </c>
      <c r="DU240" s="198">
        <f t="shared" si="1875"/>
        <v>17049</v>
      </c>
      <c r="DV240" s="198">
        <f t="shared" si="1876"/>
        <v>111325</v>
      </c>
      <c r="DW240" s="198">
        <f t="shared" si="1877"/>
        <v>7422</v>
      </c>
      <c r="DX240" s="198">
        <f t="shared" si="1878"/>
        <v>16962</v>
      </c>
      <c r="DY240" s="198">
        <f t="shared" si="1879"/>
        <v>12130412</v>
      </c>
      <c r="DZ240" s="198">
        <f t="shared" si="1880"/>
        <v>10706</v>
      </c>
      <c r="EA240" s="198">
        <f t="shared" si="1881"/>
        <v>21081</v>
      </c>
      <c r="EB240" s="202"/>
      <c r="EC240" s="198">
        <f t="shared" si="1882"/>
        <v>1</v>
      </c>
      <c r="ED240" s="199">
        <f t="shared" ref="ED240" si="1919">LEFT($B240,4)+IF(EC240&lt;4,1,0)</f>
        <v>2019</v>
      </c>
      <c r="EE240" s="200">
        <f t="shared" si="1883"/>
        <v>43466</v>
      </c>
      <c r="EF240" s="196">
        <f t="shared" si="1884"/>
        <v>31</v>
      </c>
      <c r="EG240" s="195"/>
      <c r="EH240" s="198">
        <f t="shared" si="1899"/>
        <v>170140</v>
      </c>
      <c r="EI240" s="198">
        <f t="shared" si="1899"/>
        <v>0</v>
      </c>
      <c r="EJ240" s="198">
        <f t="shared" si="1899"/>
        <v>1956610</v>
      </c>
      <c r="EK240" s="198">
        <f t="shared" si="1899"/>
        <v>5189270</v>
      </c>
      <c r="EL240" s="198">
        <f t="shared" si="1899"/>
        <v>3068576</v>
      </c>
      <c r="EM240" s="198">
        <f t="shared" si="1899"/>
        <v>3154690</v>
      </c>
      <c r="EN240" s="198">
        <f t="shared" si="1899"/>
        <v>157855230</v>
      </c>
      <c r="EO240" s="198">
        <f t="shared" si="1899"/>
        <v>196421456</v>
      </c>
      <c r="EP240" s="198">
        <f t="shared" si="1899"/>
        <v>22695948</v>
      </c>
      <c r="EQ240" s="198">
        <f t="shared" si="1899"/>
        <v>0</v>
      </c>
      <c r="ER240" s="198">
        <f t="shared" si="1900"/>
        <v>0</v>
      </c>
      <c r="ES240" s="198">
        <f t="shared" si="1900"/>
        <v>0</v>
      </c>
      <c r="ET240" s="198">
        <f t="shared" si="1900"/>
        <v>0</v>
      </c>
      <c r="EU240" s="198">
        <f t="shared" si="1900"/>
        <v>0</v>
      </c>
      <c r="EV240" s="198">
        <f t="shared" si="1900"/>
        <v>0</v>
      </c>
      <c r="EW240" s="198">
        <f t="shared" si="1900"/>
        <v>0</v>
      </c>
      <c r="EX240" s="198">
        <f t="shared" si="1900"/>
        <v>0</v>
      </c>
      <c r="EY240" s="198">
        <f t="shared" si="1900"/>
        <v>0</v>
      </c>
      <c r="EZ240" s="198">
        <f t="shared" si="1900"/>
        <v>0</v>
      </c>
      <c r="FA240" s="198">
        <f t="shared" si="1900"/>
        <v>0</v>
      </c>
      <c r="FB240" s="198">
        <f t="shared" si="1901"/>
        <v>276012</v>
      </c>
      <c r="FC240" s="198">
        <f t="shared" si="1901"/>
        <v>188475</v>
      </c>
      <c r="FD240" s="198">
        <f t="shared" si="1901"/>
        <v>14894936</v>
      </c>
      <c r="FE240" s="198">
        <f t="shared" si="1901"/>
        <v>13042485</v>
      </c>
      <c r="FF240" s="198">
        <f t="shared" si="1901"/>
        <v>254430</v>
      </c>
      <c r="FG240" s="198">
        <f t="shared" si="1901"/>
        <v>23884773</v>
      </c>
      <c r="FH240" s="191"/>
      <c r="FI240" s="344"/>
      <c r="FJ240" s="344"/>
      <c r="FK240" s="344"/>
      <c r="FL240" s="344"/>
      <c r="FM240" s="344"/>
    </row>
    <row r="241" spans="1:169" s="257" customFormat="1" x14ac:dyDescent="0.2">
      <c r="A241" s="263" t="str">
        <f t="shared" ref="A241" si="1920">B241&amp;C241&amp;D241</f>
        <v>2018-19FEBRUARYY58</v>
      </c>
      <c r="B241" s="257" t="str">
        <f t="shared" si="1906"/>
        <v>2018-19</v>
      </c>
      <c r="C241" s="257" t="s">
        <v>771</v>
      </c>
      <c r="D241" s="264" t="str">
        <f t="shared" si="1891"/>
        <v>Y58</v>
      </c>
      <c r="E241" s="264" t="str">
        <f t="shared" si="1891"/>
        <v>South West</v>
      </c>
      <c r="F241" s="264" t="str">
        <f t="shared" ref="F241" si="1921">D241</f>
        <v>Y58</v>
      </c>
      <c r="H241" s="198">
        <f t="shared" si="1809"/>
        <v>99344</v>
      </c>
      <c r="I241" s="198">
        <f t="shared" si="1809"/>
        <v>75607</v>
      </c>
      <c r="J241" s="198">
        <f t="shared" si="1809"/>
        <v>414992</v>
      </c>
      <c r="K241" s="198">
        <f t="shared" si="1810"/>
        <v>5</v>
      </c>
      <c r="L241" s="198">
        <f t="shared" si="1811"/>
        <v>2</v>
      </c>
      <c r="M241" s="198">
        <f t="shared" si="1812"/>
        <v>0</v>
      </c>
      <c r="N241" s="198">
        <f t="shared" si="1813"/>
        <v>26</v>
      </c>
      <c r="O241" s="198">
        <f t="shared" si="1814"/>
        <v>63</v>
      </c>
      <c r="P241" s="198" t="s">
        <v>717</v>
      </c>
      <c r="Q241" s="198">
        <f t="shared" si="1895"/>
        <v>0</v>
      </c>
      <c r="R241" s="198">
        <f t="shared" si="1895"/>
        <v>0</v>
      </c>
      <c r="S241" s="198">
        <f t="shared" si="1895"/>
        <v>0</v>
      </c>
      <c r="T241" s="198">
        <f t="shared" si="1895"/>
        <v>68949</v>
      </c>
      <c r="U241" s="198">
        <f t="shared" si="1895"/>
        <v>3938</v>
      </c>
      <c r="V241" s="198">
        <f t="shared" si="1895"/>
        <v>2440</v>
      </c>
      <c r="W241" s="198">
        <f t="shared" si="1895"/>
        <v>37741</v>
      </c>
      <c r="X241" s="198">
        <f t="shared" si="1895"/>
        <v>16811</v>
      </c>
      <c r="Y241" s="198">
        <f t="shared" si="1895"/>
        <v>1409</v>
      </c>
      <c r="Z241" s="198">
        <f t="shared" si="1895"/>
        <v>1659779</v>
      </c>
      <c r="AA241" s="198">
        <f t="shared" si="1816"/>
        <v>421</v>
      </c>
      <c r="AB241" s="198">
        <f t="shared" si="1817"/>
        <v>768</v>
      </c>
      <c r="AC241" s="198">
        <f t="shared" si="1818"/>
        <v>1666827</v>
      </c>
      <c r="AD241" s="198">
        <f t="shared" si="1819"/>
        <v>683</v>
      </c>
      <c r="AE241" s="198">
        <f t="shared" si="1820"/>
        <v>1249</v>
      </c>
      <c r="AF241" s="198">
        <f t="shared" si="1821"/>
        <v>68034004</v>
      </c>
      <c r="AG241" s="198">
        <f t="shared" si="1822"/>
        <v>1803</v>
      </c>
      <c r="AH241" s="198">
        <f t="shared" si="1823"/>
        <v>3813</v>
      </c>
      <c r="AI241" s="198">
        <f t="shared" si="1824"/>
        <v>77819343</v>
      </c>
      <c r="AJ241" s="198">
        <f t="shared" si="1825"/>
        <v>4629</v>
      </c>
      <c r="AK241" s="198">
        <f t="shared" si="1826"/>
        <v>10685</v>
      </c>
      <c r="AL241" s="198">
        <f t="shared" si="1827"/>
        <v>8669278</v>
      </c>
      <c r="AM241" s="198">
        <f t="shared" si="1828"/>
        <v>6153</v>
      </c>
      <c r="AN241" s="198">
        <f t="shared" si="1829"/>
        <v>13258</v>
      </c>
      <c r="AO241" s="198">
        <f t="shared" si="1896"/>
        <v>4779</v>
      </c>
      <c r="AP241" s="198">
        <f t="shared" si="1896"/>
        <v>590</v>
      </c>
      <c r="AQ241" s="198">
        <f t="shared" si="1896"/>
        <v>1699</v>
      </c>
      <c r="AR241" s="198">
        <f t="shared" si="1896"/>
        <v>4076</v>
      </c>
      <c r="AS241" s="198">
        <f t="shared" si="1896"/>
        <v>575</v>
      </c>
      <c r="AT241" s="198">
        <f t="shared" si="1896"/>
        <v>1915</v>
      </c>
      <c r="AU241" s="198">
        <f t="shared" si="1896"/>
        <v>6</v>
      </c>
      <c r="AV241" s="198">
        <f t="shared" si="1896"/>
        <v>35940</v>
      </c>
      <c r="AW241" s="198">
        <f t="shared" si="1896"/>
        <v>3488</v>
      </c>
      <c r="AX241" s="198">
        <f t="shared" si="1896"/>
        <v>24742</v>
      </c>
      <c r="AY241" s="198">
        <f t="shared" si="1897"/>
        <v>64170</v>
      </c>
      <c r="AZ241" s="198">
        <f t="shared" si="1897"/>
        <v>8831</v>
      </c>
      <c r="BA241" s="198">
        <f t="shared" si="1897"/>
        <v>6902</v>
      </c>
      <c r="BB241" s="198">
        <f t="shared" si="1897"/>
        <v>5506</v>
      </c>
      <c r="BC241" s="198">
        <f t="shared" si="1897"/>
        <v>4346</v>
      </c>
      <c r="BD241" s="198">
        <f t="shared" si="1897"/>
        <v>51218</v>
      </c>
      <c r="BE241" s="198">
        <f t="shared" si="1897"/>
        <v>43293</v>
      </c>
      <c r="BF241" s="198">
        <f t="shared" si="1897"/>
        <v>24111</v>
      </c>
      <c r="BG241" s="198">
        <f t="shared" si="1897"/>
        <v>18006</v>
      </c>
      <c r="BH241" s="198">
        <f t="shared" si="1897"/>
        <v>1884</v>
      </c>
      <c r="BI241" s="198">
        <f t="shared" si="1897"/>
        <v>1469</v>
      </c>
      <c r="BJ241" s="198">
        <f t="shared" si="1897"/>
        <v>0</v>
      </c>
      <c r="BK241" s="198">
        <f t="shared" si="1897"/>
        <v>0</v>
      </c>
      <c r="BL241" s="198" t="str">
        <f t="shared" si="1832"/>
        <v>-</v>
      </c>
      <c r="BM241" s="198" t="str">
        <f t="shared" si="1833"/>
        <v>-</v>
      </c>
      <c r="BN241" s="198">
        <f t="shared" si="1834"/>
        <v>0</v>
      </c>
      <c r="BO241" s="198">
        <f t="shared" si="1834"/>
        <v>0</v>
      </c>
      <c r="BP241" s="198" t="str">
        <f t="shared" si="1835"/>
        <v>-</v>
      </c>
      <c r="BQ241" s="198" t="str">
        <f t="shared" si="1836"/>
        <v>-</v>
      </c>
      <c r="BR241" s="198">
        <f t="shared" si="1837"/>
        <v>0</v>
      </c>
      <c r="BS241" s="198">
        <f t="shared" si="1837"/>
        <v>0</v>
      </c>
      <c r="BT241" s="198" t="str">
        <f t="shared" si="1838"/>
        <v>-</v>
      </c>
      <c r="BU241" s="198" t="str">
        <f t="shared" si="1839"/>
        <v>-</v>
      </c>
      <c r="BV241" s="198">
        <f t="shared" si="1840"/>
        <v>0</v>
      </c>
      <c r="BW241" s="198">
        <f t="shared" si="1840"/>
        <v>0</v>
      </c>
      <c r="BX241" s="198" t="str">
        <f t="shared" si="1841"/>
        <v>-</v>
      </c>
      <c r="BY241" s="198" t="str">
        <f t="shared" si="1842"/>
        <v>-</v>
      </c>
      <c r="BZ241" s="198">
        <f t="shared" si="1843"/>
        <v>0</v>
      </c>
      <c r="CA241" s="198">
        <f t="shared" si="1843"/>
        <v>0</v>
      </c>
      <c r="CB241" s="198" t="str">
        <f t="shared" si="1844"/>
        <v>-</v>
      </c>
      <c r="CC241" s="198" t="str">
        <f t="shared" si="1845"/>
        <v>-</v>
      </c>
      <c r="CD241" s="198">
        <f t="shared" si="1846"/>
        <v>0</v>
      </c>
      <c r="CE241" s="198">
        <f t="shared" si="1846"/>
        <v>0</v>
      </c>
      <c r="CF241" s="198" t="str">
        <f t="shared" si="1847"/>
        <v>-</v>
      </c>
      <c r="CG241" s="198" t="str">
        <f t="shared" si="1848"/>
        <v>-</v>
      </c>
      <c r="CH241" s="198">
        <f t="shared" si="1849"/>
        <v>0</v>
      </c>
      <c r="CI241" s="198">
        <f t="shared" si="1849"/>
        <v>0</v>
      </c>
      <c r="CJ241" s="198" t="str">
        <f t="shared" si="1850"/>
        <v>-</v>
      </c>
      <c r="CK241" s="198" t="str">
        <f t="shared" si="1851"/>
        <v>-</v>
      </c>
      <c r="CL241" s="198">
        <f t="shared" si="1852"/>
        <v>0</v>
      </c>
      <c r="CM241" s="198">
        <f t="shared" si="1852"/>
        <v>0</v>
      </c>
      <c r="CN241" s="198" t="str">
        <f t="shared" si="1853"/>
        <v>-</v>
      </c>
      <c r="CO241" s="198" t="str">
        <f t="shared" si="1854"/>
        <v>-</v>
      </c>
      <c r="CP241" s="198">
        <f t="shared" si="1855"/>
        <v>0</v>
      </c>
      <c r="CQ241" s="198">
        <f t="shared" si="1855"/>
        <v>0</v>
      </c>
      <c r="CR241" s="198" t="str">
        <f t="shared" si="1856"/>
        <v>-</v>
      </c>
      <c r="CS241" s="198" t="str">
        <f t="shared" si="1857"/>
        <v>-</v>
      </c>
      <c r="CT241" s="198">
        <f t="shared" si="1858"/>
        <v>0</v>
      </c>
      <c r="CU241" s="198">
        <f t="shared" si="1858"/>
        <v>0</v>
      </c>
      <c r="CV241" s="198" t="str">
        <f t="shared" si="1859"/>
        <v>-</v>
      </c>
      <c r="CW241" s="198" t="str">
        <f t="shared" si="1860"/>
        <v>-</v>
      </c>
      <c r="CX241" s="198">
        <f t="shared" si="1861"/>
        <v>394</v>
      </c>
      <c r="CY241" s="198">
        <f t="shared" si="1861"/>
        <v>130854</v>
      </c>
      <c r="CZ241" s="198">
        <f t="shared" si="1862"/>
        <v>332</v>
      </c>
      <c r="DA241" s="198">
        <f t="shared" si="1863"/>
        <v>555</v>
      </c>
      <c r="DB241" s="198">
        <f t="shared" si="1864"/>
        <v>2344</v>
      </c>
      <c r="DC241" s="198">
        <f t="shared" si="1864"/>
        <v>91145</v>
      </c>
      <c r="DD241" s="198">
        <f t="shared" si="1865"/>
        <v>39</v>
      </c>
      <c r="DE241" s="198">
        <f t="shared" si="1866"/>
        <v>66</v>
      </c>
      <c r="DF241" s="198">
        <f t="shared" si="1867"/>
        <v>0</v>
      </c>
      <c r="DG241" s="198">
        <f t="shared" si="1867"/>
        <v>0</v>
      </c>
      <c r="DH241" s="198" t="str">
        <f t="shared" si="1868"/>
        <v>-</v>
      </c>
      <c r="DI241" s="198" t="str">
        <f t="shared" si="1869"/>
        <v>-</v>
      </c>
      <c r="DJ241" s="198">
        <f t="shared" si="1898"/>
        <v>0</v>
      </c>
      <c r="DK241" s="198">
        <f t="shared" si="1898"/>
        <v>155</v>
      </c>
      <c r="DL241" s="198">
        <f t="shared" si="1898"/>
        <v>750</v>
      </c>
      <c r="DM241" s="198">
        <f t="shared" si="1898"/>
        <v>630</v>
      </c>
      <c r="DN241" s="198">
        <f t="shared" si="1898"/>
        <v>10</v>
      </c>
      <c r="DO241" s="198">
        <f t="shared" si="1898"/>
        <v>979</v>
      </c>
      <c r="DP241" s="198">
        <f t="shared" si="1898"/>
        <v>5107671</v>
      </c>
      <c r="DQ241" s="198">
        <f t="shared" si="1871"/>
        <v>6810</v>
      </c>
      <c r="DR241" s="198">
        <f t="shared" si="1872"/>
        <v>14486</v>
      </c>
      <c r="DS241" s="198">
        <f t="shared" si="1873"/>
        <v>5028390</v>
      </c>
      <c r="DT241" s="198">
        <f t="shared" si="1874"/>
        <v>7982</v>
      </c>
      <c r="DU241" s="198">
        <f t="shared" si="1875"/>
        <v>16208</v>
      </c>
      <c r="DV241" s="198">
        <f t="shared" si="1876"/>
        <v>86068</v>
      </c>
      <c r="DW241" s="198">
        <f t="shared" si="1877"/>
        <v>8607</v>
      </c>
      <c r="DX241" s="198">
        <f t="shared" si="1878"/>
        <v>14154</v>
      </c>
      <c r="DY241" s="198">
        <f t="shared" si="1879"/>
        <v>9762601</v>
      </c>
      <c r="DZ241" s="198">
        <f t="shared" si="1880"/>
        <v>9972</v>
      </c>
      <c r="EA241" s="198">
        <f t="shared" si="1881"/>
        <v>21253</v>
      </c>
      <c r="EB241" s="202"/>
      <c r="EC241" s="198">
        <f t="shared" si="1882"/>
        <v>2</v>
      </c>
      <c r="ED241" s="199">
        <f t="shared" ref="ED241" si="1922">LEFT($B241,4)+IF(EC241&lt;4,1,0)</f>
        <v>2019</v>
      </c>
      <c r="EE241" s="200">
        <f t="shared" si="1883"/>
        <v>43497</v>
      </c>
      <c r="EF241" s="196">
        <f t="shared" si="1884"/>
        <v>28</v>
      </c>
      <c r="EG241" s="195"/>
      <c r="EH241" s="198">
        <f t="shared" si="1899"/>
        <v>151214</v>
      </c>
      <c r="EI241" s="198">
        <f t="shared" si="1899"/>
        <v>0</v>
      </c>
      <c r="EJ241" s="198">
        <f t="shared" si="1899"/>
        <v>1965782</v>
      </c>
      <c r="EK241" s="198">
        <f t="shared" si="1899"/>
        <v>4763241</v>
      </c>
      <c r="EL241" s="198">
        <f t="shared" si="1899"/>
        <v>3024384</v>
      </c>
      <c r="EM241" s="198">
        <f t="shared" si="1899"/>
        <v>3047560</v>
      </c>
      <c r="EN241" s="198">
        <f t="shared" si="1899"/>
        <v>143906433</v>
      </c>
      <c r="EO241" s="198">
        <f t="shared" si="1899"/>
        <v>179625535</v>
      </c>
      <c r="EP241" s="198">
        <f t="shared" si="1899"/>
        <v>18680522</v>
      </c>
      <c r="EQ241" s="198">
        <f t="shared" si="1899"/>
        <v>0</v>
      </c>
      <c r="ER241" s="198">
        <f t="shared" si="1900"/>
        <v>0</v>
      </c>
      <c r="ES241" s="198">
        <f t="shared" si="1900"/>
        <v>0</v>
      </c>
      <c r="ET241" s="198">
        <f t="shared" si="1900"/>
        <v>0</v>
      </c>
      <c r="EU241" s="198">
        <f t="shared" si="1900"/>
        <v>0</v>
      </c>
      <c r="EV241" s="198">
        <f t="shared" si="1900"/>
        <v>0</v>
      </c>
      <c r="EW241" s="198">
        <f t="shared" si="1900"/>
        <v>0</v>
      </c>
      <c r="EX241" s="198">
        <f t="shared" si="1900"/>
        <v>0</v>
      </c>
      <c r="EY241" s="198">
        <f t="shared" si="1900"/>
        <v>0</v>
      </c>
      <c r="EZ241" s="198">
        <f t="shared" si="1900"/>
        <v>0</v>
      </c>
      <c r="FA241" s="198">
        <f t="shared" si="1900"/>
        <v>0</v>
      </c>
      <c r="FB241" s="198">
        <f t="shared" si="1901"/>
        <v>218670</v>
      </c>
      <c r="FC241" s="198">
        <f t="shared" si="1901"/>
        <v>154704</v>
      </c>
      <c r="FD241" s="198">
        <f t="shared" si="1901"/>
        <v>10864500</v>
      </c>
      <c r="FE241" s="198">
        <f t="shared" si="1901"/>
        <v>10211040</v>
      </c>
      <c r="FF241" s="198">
        <f t="shared" si="1901"/>
        <v>141540</v>
      </c>
      <c r="FG241" s="198">
        <f t="shared" si="1901"/>
        <v>20806687</v>
      </c>
      <c r="FH241" s="191"/>
      <c r="FI241" s="344"/>
      <c r="FJ241" s="344"/>
      <c r="FK241" s="344"/>
      <c r="FL241" s="344"/>
      <c r="FM241" s="344"/>
    </row>
    <row r="242" spans="1:169" s="257" customFormat="1" x14ac:dyDescent="0.2">
      <c r="A242" s="263" t="str">
        <f t="shared" ref="A242" si="1923">B242&amp;C242&amp;D242</f>
        <v>2018-19MARCHY58</v>
      </c>
      <c r="B242" s="257" t="str">
        <f t="shared" si="1906"/>
        <v>2018-19</v>
      </c>
      <c r="C242" s="257" t="s">
        <v>772</v>
      </c>
      <c r="D242" s="264" t="str">
        <f t="shared" si="1891"/>
        <v>Y58</v>
      </c>
      <c r="E242" s="264" t="str">
        <f t="shared" si="1891"/>
        <v>South West</v>
      </c>
      <c r="F242" s="264" t="str">
        <f t="shared" ref="F242" si="1924">D242</f>
        <v>Y58</v>
      </c>
      <c r="H242" s="198">
        <f t="shared" si="1809"/>
        <v>108540</v>
      </c>
      <c r="I242" s="198">
        <f t="shared" si="1809"/>
        <v>83304</v>
      </c>
      <c r="J242" s="198">
        <f t="shared" si="1809"/>
        <v>427001</v>
      </c>
      <c r="K242" s="198">
        <f t="shared" si="1810"/>
        <v>5</v>
      </c>
      <c r="L242" s="198">
        <f t="shared" si="1811"/>
        <v>2</v>
      </c>
      <c r="M242" s="198">
        <f t="shared" si="1812"/>
        <v>0</v>
      </c>
      <c r="N242" s="198">
        <f t="shared" si="1813"/>
        <v>24</v>
      </c>
      <c r="O242" s="198">
        <f t="shared" si="1814"/>
        <v>59</v>
      </c>
      <c r="P242" s="198" t="s">
        <v>717</v>
      </c>
      <c r="Q242" s="198">
        <f t="shared" si="1895"/>
        <v>0</v>
      </c>
      <c r="R242" s="198">
        <f t="shared" si="1895"/>
        <v>0</v>
      </c>
      <c r="S242" s="198">
        <f t="shared" si="1895"/>
        <v>0</v>
      </c>
      <c r="T242" s="198">
        <f t="shared" si="1895"/>
        <v>75293</v>
      </c>
      <c r="U242" s="198">
        <f t="shared" si="1895"/>
        <v>4415</v>
      </c>
      <c r="V242" s="198">
        <f t="shared" si="1895"/>
        <v>2744</v>
      </c>
      <c r="W242" s="198">
        <f t="shared" si="1895"/>
        <v>41075</v>
      </c>
      <c r="X242" s="198">
        <f t="shared" si="1895"/>
        <v>18729</v>
      </c>
      <c r="Y242" s="198">
        <f t="shared" si="1895"/>
        <v>1424</v>
      </c>
      <c r="Z242" s="198">
        <f t="shared" si="1895"/>
        <v>1796545</v>
      </c>
      <c r="AA242" s="198">
        <f t="shared" si="1816"/>
        <v>407</v>
      </c>
      <c r="AB242" s="198">
        <f t="shared" si="1817"/>
        <v>735</v>
      </c>
      <c r="AC242" s="198">
        <f t="shared" si="1818"/>
        <v>1771383</v>
      </c>
      <c r="AD242" s="198">
        <f t="shared" si="1819"/>
        <v>646</v>
      </c>
      <c r="AE242" s="198">
        <f t="shared" si="1820"/>
        <v>1253</v>
      </c>
      <c r="AF242" s="198">
        <f t="shared" si="1821"/>
        <v>73252344</v>
      </c>
      <c r="AG242" s="198">
        <f t="shared" si="1822"/>
        <v>1783</v>
      </c>
      <c r="AH242" s="198">
        <f t="shared" si="1823"/>
        <v>3739</v>
      </c>
      <c r="AI242" s="198">
        <f t="shared" si="1824"/>
        <v>84439355</v>
      </c>
      <c r="AJ242" s="198">
        <f t="shared" si="1825"/>
        <v>4508</v>
      </c>
      <c r="AK242" s="198">
        <f t="shared" si="1826"/>
        <v>10553</v>
      </c>
      <c r="AL242" s="198">
        <f t="shared" si="1827"/>
        <v>8668587</v>
      </c>
      <c r="AM242" s="198">
        <f t="shared" si="1828"/>
        <v>6087</v>
      </c>
      <c r="AN242" s="198">
        <f t="shared" si="1829"/>
        <v>13314</v>
      </c>
      <c r="AO242" s="198">
        <f t="shared" si="1896"/>
        <v>4869</v>
      </c>
      <c r="AP242" s="198">
        <f t="shared" si="1896"/>
        <v>599</v>
      </c>
      <c r="AQ242" s="198">
        <f t="shared" si="1896"/>
        <v>1682</v>
      </c>
      <c r="AR242" s="198">
        <f t="shared" si="1896"/>
        <v>3903</v>
      </c>
      <c r="AS242" s="198">
        <f t="shared" si="1896"/>
        <v>681</v>
      </c>
      <c r="AT242" s="198">
        <f t="shared" si="1896"/>
        <v>1907</v>
      </c>
      <c r="AU242" s="198">
        <f t="shared" si="1896"/>
        <v>7</v>
      </c>
      <c r="AV242" s="198">
        <f t="shared" si="1896"/>
        <v>39908</v>
      </c>
      <c r="AW242" s="198">
        <f t="shared" si="1896"/>
        <v>3581</v>
      </c>
      <c r="AX242" s="198">
        <f t="shared" si="1896"/>
        <v>26935</v>
      </c>
      <c r="AY242" s="198">
        <f t="shared" si="1897"/>
        <v>70424</v>
      </c>
      <c r="AZ242" s="198">
        <f t="shared" si="1897"/>
        <v>9989</v>
      </c>
      <c r="BA242" s="198">
        <f t="shared" si="1897"/>
        <v>7751</v>
      </c>
      <c r="BB242" s="198">
        <f t="shared" si="1897"/>
        <v>6270</v>
      </c>
      <c r="BC242" s="198">
        <f t="shared" si="1897"/>
        <v>4903</v>
      </c>
      <c r="BD242" s="198">
        <f t="shared" si="1897"/>
        <v>56044</v>
      </c>
      <c r="BE242" s="198">
        <f t="shared" si="1897"/>
        <v>47410</v>
      </c>
      <c r="BF242" s="198">
        <f t="shared" si="1897"/>
        <v>26684</v>
      </c>
      <c r="BG242" s="198">
        <f t="shared" si="1897"/>
        <v>20107</v>
      </c>
      <c r="BH242" s="198">
        <f t="shared" si="1897"/>
        <v>1878</v>
      </c>
      <c r="BI242" s="198">
        <f t="shared" si="1897"/>
        <v>1493</v>
      </c>
      <c r="BJ242" s="198">
        <f t="shared" si="1897"/>
        <v>0</v>
      </c>
      <c r="BK242" s="198">
        <f t="shared" si="1897"/>
        <v>0</v>
      </c>
      <c r="BL242" s="198" t="str">
        <f t="shared" si="1832"/>
        <v>-</v>
      </c>
      <c r="BM242" s="198" t="str">
        <f t="shared" si="1833"/>
        <v>-</v>
      </c>
      <c r="BN242" s="198">
        <f t="shared" si="1834"/>
        <v>0</v>
      </c>
      <c r="BO242" s="198">
        <f t="shared" si="1834"/>
        <v>0</v>
      </c>
      <c r="BP242" s="198" t="str">
        <f t="shared" si="1835"/>
        <v>-</v>
      </c>
      <c r="BQ242" s="198" t="str">
        <f t="shared" si="1836"/>
        <v>-</v>
      </c>
      <c r="BR242" s="198">
        <f t="shared" si="1837"/>
        <v>0</v>
      </c>
      <c r="BS242" s="198">
        <f t="shared" si="1837"/>
        <v>0</v>
      </c>
      <c r="BT242" s="198" t="str">
        <f t="shared" si="1838"/>
        <v>-</v>
      </c>
      <c r="BU242" s="198" t="str">
        <f t="shared" si="1839"/>
        <v>-</v>
      </c>
      <c r="BV242" s="198">
        <f t="shared" si="1840"/>
        <v>0</v>
      </c>
      <c r="BW242" s="198">
        <f t="shared" si="1840"/>
        <v>0</v>
      </c>
      <c r="BX242" s="198" t="str">
        <f t="shared" si="1841"/>
        <v>-</v>
      </c>
      <c r="BY242" s="198" t="str">
        <f t="shared" si="1842"/>
        <v>-</v>
      </c>
      <c r="BZ242" s="198">
        <f t="shared" si="1843"/>
        <v>0</v>
      </c>
      <c r="CA242" s="198">
        <f t="shared" si="1843"/>
        <v>0</v>
      </c>
      <c r="CB242" s="198" t="str">
        <f t="shared" si="1844"/>
        <v>-</v>
      </c>
      <c r="CC242" s="198" t="str">
        <f t="shared" si="1845"/>
        <v>-</v>
      </c>
      <c r="CD242" s="198">
        <f t="shared" si="1846"/>
        <v>0</v>
      </c>
      <c r="CE242" s="198">
        <f t="shared" si="1846"/>
        <v>0</v>
      </c>
      <c r="CF242" s="198" t="str">
        <f t="shared" si="1847"/>
        <v>-</v>
      </c>
      <c r="CG242" s="198" t="str">
        <f t="shared" si="1848"/>
        <v>-</v>
      </c>
      <c r="CH242" s="198">
        <f t="shared" si="1849"/>
        <v>0</v>
      </c>
      <c r="CI242" s="198">
        <f t="shared" si="1849"/>
        <v>0</v>
      </c>
      <c r="CJ242" s="198" t="str">
        <f t="shared" si="1850"/>
        <v>-</v>
      </c>
      <c r="CK242" s="198" t="str">
        <f t="shared" si="1851"/>
        <v>-</v>
      </c>
      <c r="CL242" s="198">
        <f t="shared" si="1852"/>
        <v>0</v>
      </c>
      <c r="CM242" s="198">
        <f t="shared" si="1852"/>
        <v>0</v>
      </c>
      <c r="CN242" s="198" t="str">
        <f t="shared" si="1853"/>
        <v>-</v>
      </c>
      <c r="CO242" s="198" t="str">
        <f t="shared" si="1854"/>
        <v>-</v>
      </c>
      <c r="CP242" s="198">
        <f t="shared" si="1855"/>
        <v>0</v>
      </c>
      <c r="CQ242" s="198">
        <f t="shared" si="1855"/>
        <v>0</v>
      </c>
      <c r="CR242" s="198" t="str">
        <f t="shared" si="1856"/>
        <v>-</v>
      </c>
      <c r="CS242" s="198" t="str">
        <f t="shared" si="1857"/>
        <v>-</v>
      </c>
      <c r="CT242" s="198">
        <f t="shared" si="1858"/>
        <v>0</v>
      </c>
      <c r="CU242" s="198">
        <f t="shared" si="1858"/>
        <v>0</v>
      </c>
      <c r="CV242" s="198" t="str">
        <f t="shared" si="1859"/>
        <v>-</v>
      </c>
      <c r="CW242" s="198" t="str">
        <f t="shared" si="1860"/>
        <v>-</v>
      </c>
      <c r="CX242" s="198">
        <f t="shared" si="1861"/>
        <v>422</v>
      </c>
      <c r="CY242" s="198">
        <f t="shared" si="1861"/>
        <v>151740</v>
      </c>
      <c r="CZ242" s="198">
        <f t="shared" si="1862"/>
        <v>360</v>
      </c>
      <c r="DA242" s="198">
        <f t="shared" si="1863"/>
        <v>578</v>
      </c>
      <c r="DB242" s="198">
        <f t="shared" si="1864"/>
        <v>2685</v>
      </c>
      <c r="DC242" s="198">
        <f t="shared" si="1864"/>
        <v>102239</v>
      </c>
      <c r="DD242" s="198">
        <f t="shared" si="1865"/>
        <v>38</v>
      </c>
      <c r="DE242" s="198">
        <f t="shared" si="1866"/>
        <v>67</v>
      </c>
      <c r="DF242" s="198">
        <f t="shared" si="1867"/>
        <v>0</v>
      </c>
      <c r="DG242" s="198">
        <f t="shared" si="1867"/>
        <v>0</v>
      </c>
      <c r="DH242" s="198" t="str">
        <f t="shared" si="1868"/>
        <v>-</v>
      </c>
      <c r="DI242" s="198" t="str">
        <f t="shared" si="1869"/>
        <v>-</v>
      </c>
      <c r="DJ242" s="198">
        <f t="shared" si="1898"/>
        <v>0</v>
      </c>
      <c r="DK242" s="198">
        <f t="shared" si="1898"/>
        <v>175</v>
      </c>
      <c r="DL242" s="198">
        <f t="shared" si="1898"/>
        <v>878</v>
      </c>
      <c r="DM242" s="198">
        <f t="shared" si="1898"/>
        <v>734</v>
      </c>
      <c r="DN242" s="198">
        <f t="shared" si="1898"/>
        <v>12</v>
      </c>
      <c r="DO242" s="198">
        <f t="shared" si="1898"/>
        <v>1034</v>
      </c>
      <c r="DP242" s="198">
        <f t="shared" si="1898"/>
        <v>5388919</v>
      </c>
      <c r="DQ242" s="198">
        <f t="shared" si="1871"/>
        <v>6138</v>
      </c>
      <c r="DR242" s="198">
        <f t="shared" si="1872"/>
        <v>13133</v>
      </c>
      <c r="DS242" s="198">
        <f t="shared" si="1873"/>
        <v>5989959</v>
      </c>
      <c r="DT242" s="198">
        <f t="shared" si="1874"/>
        <v>8161</v>
      </c>
      <c r="DU242" s="198">
        <f t="shared" si="1875"/>
        <v>16818</v>
      </c>
      <c r="DV242" s="198">
        <f t="shared" si="1876"/>
        <v>59672</v>
      </c>
      <c r="DW242" s="198">
        <f t="shared" si="1877"/>
        <v>4973</v>
      </c>
      <c r="DX242" s="198">
        <f t="shared" si="1878"/>
        <v>9223</v>
      </c>
      <c r="DY242" s="198">
        <f t="shared" si="1879"/>
        <v>10763393</v>
      </c>
      <c r="DZ242" s="198">
        <f t="shared" si="1880"/>
        <v>10409</v>
      </c>
      <c r="EA242" s="198">
        <f t="shared" si="1881"/>
        <v>21497</v>
      </c>
      <c r="EB242" s="202"/>
      <c r="EC242" s="198">
        <f t="shared" si="1882"/>
        <v>3</v>
      </c>
      <c r="ED242" s="199">
        <f t="shared" ref="ED242" si="1925">LEFT($B242,4)+IF(EC242&lt;4,1,0)</f>
        <v>2019</v>
      </c>
      <c r="EE242" s="200">
        <f t="shared" si="1883"/>
        <v>43525</v>
      </c>
      <c r="EF242" s="196">
        <f t="shared" si="1884"/>
        <v>31</v>
      </c>
      <c r="EG242" s="195"/>
      <c r="EH242" s="198">
        <f t="shared" si="1899"/>
        <v>166608</v>
      </c>
      <c r="EI242" s="198">
        <f t="shared" si="1899"/>
        <v>0</v>
      </c>
      <c r="EJ242" s="198">
        <f t="shared" si="1899"/>
        <v>1999296</v>
      </c>
      <c r="EK242" s="198">
        <f t="shared" si="1899"/>
        <v>4914936</v>
      </c>
      <c r="EL242" s="198">
        <f t="shared" si="1899"/>
        <v>3245025</v>
      </c>
      <c r="EM242" s="198">
        <f t="shared" si="1899"/>
        <v>3438232</v>
      </c>
      <c r="EN242" s="198">
        <f t="shared" si="1899"/>
        <v>153579425</v>
      </c>
      <c r="EO242" s="198">
        <f t="shared" si="1899"/>
        <v>197647137</v>
      </c>
      <c r="EP242" s="198">
        <f t="shared" si="1899"/>
        <v>18959136</v>
      </c>
      <c r="EQ242" s="198">
        <f t="shared" si="1899"/>
        <v>0</v>
      </c>
      <c r="ER242" s="198">
        <f t="shared" si="1900"/>
        <v>0</v>
      </c>
      <c r="ES242" s="198">
        <f t="shared" si="1900"/>
        <v>0</v>
      </c>
      <c r="ET242" s="198">
        <f t="shared" si="1900"/>
        <v>0</v>
      </c>
      <c r="EU242" s="198">
        <f t="shared" si="1900"/>
        <v>0</v>
      </c>
      <c r="EV242" s="198">
        <f t="shared" si="1900"/>
        <v>0</v>
      </c>
      <c r="EW242" s="198">
        <f t="shared" si="1900"/>
        <v>0</v>
      </c>
      <c r="EX242" s="198">
        <f t="shared" si="1900"/>
        <v>0</v>
      </c>
      <c r="EY242" s="198">
        <f t="shared" si="1900"/>
        <v>0</v>
      </c>
      <c r="EZ242" s="198">
        <f t="shared" si="1900"/>
        <v>0</v>
      </c>
      <c r="FA242" s="198">
        <f t="shared" si="1900"/>
        <v>0</v>
      </c>
      <c r="FB242" s="198">
        <f t="shared" si="1901"/>
        <v>243916</v>
      </c>
      <c r="FC242" s="198">
        <f t="shared" si="1901"/>
        <v>179895</v>
      </c>
      <c r="FD242" s="198">
        <f t="shared" si="1901"/>
        <v>11530774</v>
      </c>
      <c r="FE242" s="198">
        <f t="shared" si="1901"/>
        <v>12344412</v>
      </c>
      <c r="FF242" s="198">
        <f t="shared" si="1901"/>
        <v>110676</v>
      </c>
      <c r="FG242" s="198">
        <f t="shared" si="1901"/>
        <v>22227898</v>
      </c>
      <c r="FH242" s="191"/>
      <c r="FI242" s="344"/>
      <c r="FJ242" s="344"/>
      <c r="FK242" s="344"/>
      <c r="FL242" s="344"/>
      <c r="FM242" s="344"/>
    </row>
    <row r="243" spans="1:169" s="257" customFormat="1" x14ac:dyDescent="0.2">
      <c r="A243" s="263" t="str">
        <f t="shared" ref="A243" si="1926">B243&amp;C243&amp;D243</f>
        <v>2019-20APRILY58</v>
      </c>
      <c r="B243" s="257" t="str">
        <f t="shared" si="1906"/>
        <v>2019-20</v>
      </c>
      <c r="C243" s="257" t="s">
        <v>774</v>
      </c>
      <c r="D243" s="264" t="str">
        <f t="shared" si="1891"/>
        <v>Y58</v>
      </c>
      <c r="E243" s="264" t="str">
        <f t="shared" si="1891"/>
        <v>South West</v>
      </c>
      <c r="F243" s="264" t="str">
        <f t="shared" ref="F243" si="1927">D243</f>
        <v>Y58</v>
      </c>
      <c r="H243" s="198">
        <f t="shared" si="1809"/>
        <v>106512</v>
      </c>
      <c r="I243" s="198">
        <f t="shared" si="1809"/>
        <v>82044</v>
      </c>
      <c r="J243" s="198">
        <f t="shared" si="1809"/>
        <v>457527</v>
      </c>
      <c r="K243" s="198">
        <f t="shared" si="1810"/>
        <v>6</v>
      </c>
      <c r="L243" s="198">
        <f t="shared" si="1811"/>
        <v>2</v>
      </c>
      <c r="M243" s="198">
        <f t="shared" si="1812"/>
        <v>7</v>
      </c>
      <c r="N243" s="198">
        <f t="shared" si="1813"/>
        <v>25</v>
      </c>
      <c r="O243" s="198">
        <f t="shared" si="1814"/>
        <v>68</v>
      </c>
      <c r="P243" s="198" t="s">
        <v>717</v>
      </c>
      <c r="Q243" s="198">
        <f t="shared" ref="Q243:Z252" si="1928">SUMIFS(Q$255:Q$1524,$B$255:$B$1524,$B243,$C$255:$C$1524,$C243,$D$255:$D$1524,$D243)</f>
        <v>0</v>
      </c>
      <c r="R243" s="198">
        <f t="shared" si="1928"/>
        <v>0</v>
      </c>
      <c r="S243" s="198">
        <f t="shared" si="1928"/>
        <v>0</v>
      </c>
      <c r="T243" s="198">
        <f t="shared" si="1928"/>
        <v>73028</v>
      </c>
      <c r="U243" s="198">
        <f t="shared" si="1928"/>
        <v>4242</v>
      </c>
      <c r="V243" s="198">
        <f t="shared" si="1928"/>
        <v>2652</v>
      </c>
      <c r="W243" s="198">
        <f t="shared" si="1928"/>
        <v>39991</v>
      </c>
      <c r="X243" s="198">
        <f t="shared" si="1928"/>
        <v>17846</v>
      </c>
      <c r="Y243" s="198">
        <f t="shared" si="1928"/>
        <v>1531</v>
      </c>
      <c r="Z243" s="198">
        <f t="shared" si="1928"/>
        <v>1781619</v>
      </c>
      <c r="AA243" s="198">
        <f t="shared" si="1816"/>
        <v>420</v>
      </c>
      <c r="AB243" s="198">
        <f t="shared" si="1817"/>
        <v>785</v>
      </c>
      <c r="AC243" s="198">
        <f t="shared" si="1818"/>
        <v>1832409</v>
      </c>
      <c r="AD243" s="198">
        <f t="shared" si="1819"/>
        <v>691</v>
      </c>
      <c r="AE243" s="198">
        <f t="shared" si="1820"/>
        <v>1308</v>
      </c>
      <c r="AF243" s="198">
        <f t="shared" si="1821"/>
        <v>71606064</v>
      </c>
      <c r="AG243" s="198">
        <f t="shared" si="1822"/>
        <v>1791</v>
      </c>
      <c r="AH243" s="198">
        <f t="shared" si="1823"/>
        <v>3774</v>
      </c>
      <c r="AI243" s="198">
        <f t="shared" si="1824"/>
        <v>85146642</v>
      </c>
      <c r="AJ243" s="198">
        <f t="shared" si="1825"/>
        <v>4771</v>
      </c>
      <c r="AK243" s="198">
        <f t="shared" si="1826"/>
        <v>11167</v>
      </c>
      <c r="AL243" s="198">
        <f t="shared" si="1827"/>
        <v>8762326</v>
      </c>
      <c r="AM243" s="198">
        <f t="shared" si="1828"/>
        <v>5723</v>
      </c>
      <c r="AN243" s="198">
        <f t="shared" si="1829"/>
        <v>12608</v>
      </c>
      <c r="AO243" s="198">
        <f t="shared" ref="AO243:AX252" si="1929">SUMIFS(AO$255:AO$1524,$B$255:$B$1524,$B243,$C$255:$C$1524,$C243,$D$255:$D$1524,$D243)</f>
        <v>4699</v>
      </c>
      <c r="AP243" s="198">
        <f t="shared" si="1929"/>
        <v>530</v>
      </c>
      <c r="AQ243" s="198">
        <f t="shared" si="1929"/>
        <v>1606</v>
      </c>
      <c r="AR243" s="198">
        <f t="shared" si="1929"/>
        <v>3824</v>
      </c>
      <c r="AS243" s="198">
        <f t="shared" si="1929"/>
        <v>695</v>
      </c>
      <c r="AT243" s="198">
        <f t="shared" si="1929"/>
        <v>1868</v>
      </c>
      <c r="AU243" s="198">
        <f t="shared" si="1929"/>
        <v>10</v>
      </c>
      <c r="AV243" s="198">
        <f t="shared" si="1929"/>
        <v>39023</v>
      </c>
      <c r="AW243" s="198">
        <f t="shared" si="1929"/>
        <v>3366</v>
      </c>
      <c r="AX243" s="198">
        <f t="shared" si="1929"/>
        <v>25940</v>
      </c>
      <c r="AY243" s="198">
        <f t="shared" ref="AY243:BK252" si="1930">SUMIFS(AY$255:AY$1524,$B$255:$B$1524,$B243,$C$255:$C$1524,$C243,$D$255:$D$1524,$D243)</f>
        <v>68329</v>
      </c>
      <c r="AZ243" s="198">
        <f t="shared" si="1930"/>
        <v>9688</v>
      </c>
      <c r="BA243" s="198">
        <f t="shared" si="1930"/>
        <v>7547</v>
      </c>
      <c r="BB243" s="198">
        <f t="shared" si="1930"/>
        <v>6111</v>
      </c>
      <c r="BC243" s="198">
        <f t="shared" si="1930"/>
        <v>4827</v>
      </c>
      <c r="BD243" s="198">
        <f t="shared" si="1930"/>
        <v>54348</v>
      </c>
      <c r="BE243" s="198">
        <f t="shared" si="1930"/>
        <v>46083</v>
      </c>
      <c r="BF243" s="198">
        <f t="shared" si="1930"/>
        <v>25727</v>
      </c>
      <c r="BG243" s="198">
        <f t="shared" si="1930"/>
        <v>19298</v>
      </c>
      <c r="BH243" s="198">
        <f t="shared" si="1930"/>
        <v>2056</v>
      </c>
      <c r="BI243" s="198">
        <f t="shared" si="1930"/>
        <v>1608</v>
      </c>
      <c r="BJ243" s="198">
        <f t="shared" si="1930"/>
        <v>0</v>
      </c>
      <c r="BK243" s="198">
        <f t="shared" si="1930"/>
        <v>0</v>
      </c>
      <c r="BL243" s="198" t="str">
        <f t="shared" si="1832"/>
        <v>-</v>
      </c>
      <c r="BM243" s="198" t="str">
        <f t="shared" si="1833"/>
        <v>-</v>
      </c>
      <c r="BN243" s="198">
        <f t="shared" si="1834"/>
        <v>0</v>
      </c>
      <c r="BO243" s="198">
        <f t="shared" si="1834"/>
        <v>0</v>
      </c>
      <c r="BP243" s="198" t="str">
        <f t="shared" si="1835"/>
        <v>-</v>
      </c>
      <c r="BQ243" s="198" t="str">
        <f t="shared" si="1836"/>
        <v>-</v>
      </c>
      <c r="BR243" s="198">
        <f t="shared" si="1837"/>
        <v>0</v>
      </c>
      <c r="BS243" s="198">
        <f t="shared" si="1837"/>
        <v>0</v>
      </c>
      <c r="BT243" s="198" t="str">
        <f t="shared" si="1838"/>
        <v>-</v>
      </c>
      <c r="BU243" s="198" t="str">
        <f t="shared" si="1839"/>
        <v>-</v>
      </c>
      <c r="BV243" s="198">
        <f t="shared" si="1840"/>
        <v>0</v>
      </c>
      <c r="BW243" s="198">
        <f t="shared" si="1840"/>
        <v>0</v>
      </c>
      <c r="BX243" s="198" t="str">
        <f t="shared" si="1841"/>
        <v>-</v>
      </c>
      <c r="BY243" s="198" t="str">
        <f t="shared" si="1842"/>
        <v>-</v>
      </c>
      <c r="BZ243" s="198">
        <f t="shared" si="1843"/>
        <v>0</v>
      </c>
      <c r="CA243" s="198">
        <f t="shared" si="1843"/>
        <v>0</v>
      </c>
      <c r="CB243" s="198" t="str">
        <f t="shared" si="1844"/>
        <v>-</v>
      </c>
      <c r="CC243" s="198" t="str">
        <f t="shared" si="1845"/>
        <v>-</v>
      </c>
      <c r="CD243" s="198">
        <f t="shared" si="1846"/>
        <v>0</v>
      </c>
      <c r="CE243" s="198">
        <f t="shared" si="1846"/>
        <v>0</v>
      </c>
      <c r="CF243" s="198" t="str">
        <f t="shared" si="1847"/>
        <v>-</v>
      </c>
      <c r="CG243" s="198" t="str">
        <f t="shared" si="1848"/>
        <v>-</v>
      </c>
      <c r="CH243" s="198">
        <f t="shared" si="1849"/>
        <v>0</v>
      </c>
      <c r="CI243" s="198">
        <f t="shared" si="1849"/>
        <v>0</v>
      </c>
      <c r="CJ243" s="198" t="str">
        <f t="shared" si="1850"/>
        <v>-</v>
      </c>
      <c r="CK243" s="198" t="str">
        <f t="shared" si="1851"/>
        <v>-</v>
      </c>
      <c r="CL243" s="198">
        <f t="shared" si="1852"/>
        <v>0</v>
      </c>
      <c r="CM243" s="198">
        <f t="shared" si="1852"/>
        <v>0</v>
      </c>
      <c r="CN243" s="198" t="str">
        <f t="shared" si="1853"/>
        <v>-</v>
      </c>
      <c r="CO243" s="198" t="str">
        <f t="shared" si="1854"/>
        <v>-</v>
      </c>
      <c r="CP243" s="198">
        <f t="shared" si="1855"/>
        <v>0</v>
      </c>
      <c r="CQ243" s="198">
        <f t="shared" si="1855"/>
        <v>0</v>
      </c>
      <c r="CR243" s="198" t="str">
        <f t="shared" si="1856"/>
        <v>-</v>
      </c>
      <c r="CS243" s="198" t="str">
        <f t="shared" si="1857"/>
        <v>-</v>
      </c>
      <c r="CT243" s="198">
        <f t="shared" si="1858"/>
        <v>0</v>
      </c>
      <c r="CU243" s="198">
        <f t="shared" si="1858"/>
        <v>0</v>
      </c>
      <c r="CV243" s="198" t="str">
        <f t="shared" si="1859"/>
        <v>-</v>
      </c>
      <c r="CW243" s="198" t="str">
        <f t="shared" si="1860"/>
        <v>-</v>
      </c>
      <c r="CX243" s="198">
        <f t="shared" si="1861"/>
        <v>436</v>
      </c>
      <c r="CY243" s="198">
        <f t="shared" si="1861"/>
        <v>151551</v>
      </c>
      <c r="CZ243" s="198">
        <f t="shared" si="1862"/>
        <v>348</v>
      </c>
      <c r="DA243" s="198">
        <f t="shared" si="1863"/>
        <v>594</v>
      </c>
      <c r="DB243" s="198">
        <f t="shared" si="1864"/>
        <v>2511</v>
      </c>
      <c r="DC243" s="198">
        <f t="shared" si="1864"/>
        <v>96803</v>
      </c>
      <c r="DD243" s="198">
        <f t="shared" si="1865"/>
        <v>39</v>
      </c>
      <c r="DE243" s="198">
        <f t="shared" si="1866"/>
        <v>69</v>
      </c>
      <c r="DF243" s="198">
        <f t="shared" si="1867"/>
        <v>117</v>
      </c>
      <c r="DG243" s="198">
        <f t="shared" si="1867"/>
        <v>206072</v>
      </c>
      <c r="DH243" s="198">
        <f t="shared" si="1868"/>
        <v>1761</v>
      </c>
      <c r="DI243" s="198">
        <f t="shared" si="1869"/>
        <v>3416</v>
      </c>
      <c r="DJ243" s="198">
        <f t="shared" ref="DJ243:DP248" si="1931">SUMIFS(DJ$255:DJ$1524,$B$255:$B$1524,$B243,$C$255:$C$1524,$C243,$D$255:$D$1524,$D243)</f>
        <v>104</v>
      </c>
      <c r="DK243" s="198">
        <f t="shared" si="1931"/>
        <v>196</v>
      </c>
      <c r="DL243" s="198">
        <f t="shared" si="1931"/>
        <v>814</v>
      </c>
      <c r="DM243" s="198">
        <f t="shared" si="1931"/>
        <v>690</v>
      </c>
      <c r="DN243" s="198">
        <f t="shared" si="1931"/>
        <v>13</v>
      </c>
      <c r="DO243" s="198">
        <f t="shared" si="1931"/>
        <v>1080</v>
      </c>
      <c r="DP243" s="198">
        <f t="shared" si="1931"/>
        <v>4917528</v>
      </c>
      <c r="DQ243" s="198">
        <f t="shared" si="1871"/>
        <v>6041</v>
      </c>
      <c r="DR243" s="198">
        <f t="shared" si="1872"/>
        <v>12051</v>
      </c>
      <c r="DS243" s="198">
        <f t="shared" si="1873"/>
        <v>5114541</v>
      </c>
      <c r="DT243" s="198">
        <f t="shared" si="1874"/>
        <v>7412</v>
      </c>
      <c r="DU243" s="198">
        <f t="shared" si="1875"/>
        <v>15008</v>
      </c>
      <c r="DV243" s="198">
        <f t="shared" si="1876"/>
        <v>100623</v>
      </c>
      <c r="DW243" s="198">
        <f t="shared" si="1877"/>
        <v>7740</v>
      </c>
      <c r="DX243" s="198">
        <f t="shared" si="1878"/>
        <v>13060</v>
      </c>
      <c r="DY243" s="198">
        <f t="shared" si="1879"/>
        <v>10115647</v>
      </c>
      <c r="DZ243" s="198">
        <f t="shared" si="1880"/>
        <v>9366</v>
      </c>
      <c r="EA243" s="198">
        <f t="shared" si="1881"/>
        <v>19517</v>
      </c>
      <c r="EB243" s="202"/>
      <c r="EC243" s="198">
        <f t="shared" si="1882"/>
        <v>4</v>
      </c>
      <c r="ED243" s="199">
        <f t="shared" ref="ED243" si="1932">LEFT($B243,4)+IF(EC243&lt;4,1,0)</f>
        <v>2019</v>
      </c>
      <c r="EE243" s="200">
        <f t="shared" si="1883"/>
        <v>43556</v>
      </c>
      <c r="EF243" s="196">
        <f t="shared" si="1884"/>
        <v>30</v>
      </c>
      <c r="EG243" s="195"/>
      <c r="EH243" s="198">
        <f t="shared" ref="EH243:EQ252" si="1933">SUMIFS(EH$255:EH$1524,$B$255:$B$1524,$B243,$C$255:$C$1524,$C243,$D$255:$D$1524,$D243)</f>
        <v>164088</v>
      </c>
      <c r="EI243" s="198">
        <f t="shared" si="1933"/>
        <v>574308</v>
      </c>
      <c r="EJ243" s="198">
        <f t="shared" si="1933"/>
        <v>2051100</v>
      </c>
      <c r="EK243" s="198">
        <f t="shared" si="1933"/>
        <v>5578992</v>
      </c>
      <c r="EL243" s="198">
        <f t="shared" si="1933"/>
        <v>3329970</v>
      </c>
      <c r="EM243" s="198">
        <f t="shared" si="1933"/>
        <v>3468816</v>
      </c>
      <c r="EN243" s="198">
        <f t="shared" si="1933"/>
        <v>150926034</v>
      </c>
      <c r="EO243" s="198">
        <f t="shared" si="1933"/>
        <v>199286282</v>
      </c>
      <c r="EP243" s="198">
        <f t="shared" si="1933"/>
        <v>19302848</v>
      </c>
      <c r="EQ243" s="198">
        <f t="shared" si="1933"/>
        <v>0</v>
      </c>
      <c r="ER243" s="198">
        <f t="shared" ref="ER243:FA252" si="1934">SUMIFS(ER$255:ER$1524,$B$255:$B$1524,$B243,$C$255:$C$1524,$C243,$D$255:$D$1524,$D243)</f>
        <v>0</v>
      </c>
      <c r="ES243" s="198">
        <f t="shared" si="1934"/>
        <v>0</v>
      </c>
      <c r="ET243" s="198">
        <f t="shared" si="1934"/>
        <v>0</v>
      </c>
      <c r="EU243" s="198">
        <f t="shared" si="1934"/>
        <v>0</v>
      </c>
      <c r="EV243" s="198">
        <f t="shared" si="1934"/>
        <v>0</v>
      </c>
      <c r="EW243" s="198">
        <f t="shared" si="1934"/>
        <v>0</v>
      </c>
      <c r="EX243" s="198">
        <f t="shared" si="1934"/>
        <v>0</v>
      </c>
      <c r="EY243" s="198">
        <f t="shared" si="1934"/>
        <v>0</v>
      </c>
      <c r="EZ243" s="198">
        <f t="shared" si="1934"/>
        <v>0</v>
      </c>
      <c r="FA243" s="198">
        <f t="shared" si="1934"/>
        <v>399672</v>
      </c>
      <c r="FB243" s="198">
        <f t="shared" ref="FB243:FG252" si="1935">SUMIFS(FB$255:FB$1524,$B$255:$B$1524,$B243,$C$255:$C$1524,$C243,$D$255:$D$1524,$D243)</f>
        <v>258984</v>
      </c>
      <c r="FC243" s="198">
        <f t="shared" si="1935"/>
        <v>173259</v>
      </c>
      <c r="FD243" s="198">
        <f t="shared" si="1935"/>
        <v>9809514</v>
      </c>
      <c r="FE243" s="198">
        <f t="shared" si="1935"/>
        <v>10355520</v>
      </c>
      <c r="FF243" s="198">
        <f t="shared" si="1935"/>
        <v>169780</v>
      </c>
      <c r="FG243" s="198">
        <f t="shared" si="1935"/>
        <v>21078360</v>
      </c>
      <c r="FH243" s="191"/>
      <c r="FI243" s="344"/>
      <c r="FJ243" s="344"/>
      <c r="FK243" s="344"/>
      <c r="FL243" s="344"/>
      <c r="FM243" s="344"/>
    </row>
    <row r="244" spans="1:169" s="257" customFormat="1" x14ac:dyDescent="0.2">
      <c r="A244" s="263" t="str">
        <f t="shared" ref="A244" si="1936">B244&amp;C244&amp;D244</f>
        <v>2019-20MAYY58</v>
      </c>
      <c r="B244" s="257" t="str">
        <f t="shared" si="1906"/>
        <v>2019-20</v>
      </c>
      <c r="C244" s="257" t="s">
        <v>812</v>
      </c>
      <c r="D244" s="264" t="str">
        <f t="shared" si="1891"/>
        <v>Y58</v>
      </c>
      <c r="E244" s="264" t="str">
        <f t="shared" si="1891"/>
        <v>South West</v>
      </c>
      <c r="F244" s="264" t="str">
        <f t="shared" ref="F244" si="1937">D244</f>
        <v>Y58</v>
      </c>
      <c r="H244" s="198">
        <f t="shared" si="1809"/>
        <v>108053</v>
      </c>
      <c r="I244" s="198">
        <f t="shared" si="1809"/>
        <v>83345</v>
      </c>
      <c r="J244" s="198">
        <f t="shared" si="1809"/>
        <v>513633</v>
      </c>
      <c r="K244" s="198">
        <f t="shared" si="1810"/>
        <v>6</v>
      </c>
      <c r="L244" s="198">
        <f t="shared" si="1811"/>
        <v>2</v>
      </c>
      <c r="M244" s="198">
        <f t="shared" si="1812"/>
        <v>12</v>
      </c>
      <c r="N244" s="198">
        <f t="shared" si="1813"/>
        <v>31</v>
      </c>
      <c r="O244" s="198">
        <f t="shared" si="1814"/>
        <v>72</v>
      </c>
      <c r="P244" s="198" t="s">
        <v>717</v>
      </c>
      <c r="Q244" s="198">
        <f t="shared" si="1928"/>
        <v>0</v>
      </c>
      <c r="R244" s="198">
        <f t="shared" si="1928"/>
        <v>0</v>
      </c>
      <c r="S244" s="198">
        <f t="shared" si="1928"/>
        <v>0</v>
      </c>
      <c r="T244" s="198">
        <f t="shared" si="1928"/>
        <v>74945</v>
      </c>
      <c r="U244" s="198">
        <f t="shared" si="1928"/>
        <v>4116</v>
      </c>
      <c r="V244" s="198">
        <f t="shared" si="1928"/>
        <v>2594</v>
      </c>
      <c r="W244" s="198">
        <f t="shared" si="1928"/>
        <v>40532</v>
      </c>
      <c r="X244" s="198">
        <f t="shared" si="1928"/>
        <v>18932</v>
      </c>
      <c r="Y244" s="198">
        <f t="shared" si="1928"/>
        <v>1608</v>
      </c>
      <c r="Z244" s="198">
        <f t="shared" si="1928"/>
        <v>1672739</v>
      </c>
      <c r="AA244" s="198">
        <f t="shared" si="1816"/>
        <v>406</v>
      </c>
      <c r="AB244" s="198">
        <f t="shared" si="1817"/>
        <v>747</v>
      </c>
      <c r="AC244" s="198">
        <f t="shared" si="1818"/>
        <v>1731539</v>
      </c>
      <c r="AD244" s="198">
        <f t="shared" si="1819"/>
        <v>668</v>
      </c>
      <c r="AE244" s="198">
        <f t="shared" si="1820"/>
        <v>1301</v>
      </c>
      <c r="AF244" s="198">
        <f t="shared" si="1821"/>
        <v>69374467</v>
      </c>
      <c r="AG244" s="198">
        <f t="shared" si="1822"/>
        <v>1712</v>
      </c>
      <c r="AH244" s="198">
        <f t="shared" si="1823"/>
        <v>3597</v>
      </c>
      <c r="AI244" s="198">
        <f t="shared" si="1824"/>
        <v>82313586</v>
      </c>
      <c r="AJ244" s="198">
        <f t="shared" si="1825"/>
        <v>4348</v>
      </c>
      <c r="AK244" s="198">
        <f t="shared" si="1826"/>
        <v>10304</v>
      </c>
      <c r="AL244" s="198">
        <f t="shared" si="1827"/>
        <v>8362977</v>
      </c>
      <c r="AM244" s="198">
        <f t="shared" si="1828"/>
        <v>5201</v>
      </c>
      <c r="AN244" s="198">
        <f t="shared" si="1829"/>
        <v>11780</v>
      </c>
      <c r="AO244" s="198">
        <f t="shared" si="1929"/>
        <v>4871</v>
      </c>
      <c r="AP244" s="198">
        <f t="shared" si="1929"/>
        <v>460</v>
      </c>
      <c r="AQ244" s="198">
        <f t="shared" si="1929"/>
        <v>1533</v>
      </c>
      <c r="AR244" s="198">
        <f t="shared" si="1929"/>
        <v>4129</v>
      </c>
      <c r="AS244" s="198">
        <f t="shared" si="1929"/>
        <v>733</v>
      </c>
      <c r="AT244" s="198">
        <f t="shared" si="1929"/>
        <v>2145</v>
      </c>
      <c r="AU244" s="198">
        <f t="shared" si="1929"/>
        <v>11</v>
      </c>
      <c r="AV244" s="198">
        <f t="shared" si="1929"/>
        <v>39903</v>
      </c>
      <c r="AW244" s="198">
        <f t="shared" si="1929"/>
        <v>3552</v>
      </c>
      <c r="AX244" s="198">
        <f t="shared" si="1929"/>
        <v>26619</v>
      </c>
      <c r="AY244" s="198">
        <f t="shared" si="1930"/>
        <v>70074</v>
      </c>
      <c r="AZ244" s="198">
        <f t="shared" si="1930"/>
        <v>9110</v>
      </c>
      <c r="BA244" s="198">
        <f t="shared" si="1930"/>
        <v>7236</v>
      </c>
      <c r="BB244" s="198">
        <f t="shared" si="1930"/>
        <v>5825</v>
      </c>
      <c r="BC244" s="198">
        <f t="shared" si="1930"/>
        <v>4679</v>
      </c>
      <c r="BD244" s="198">
        <f t="shared" si="1930"/>
        <v>54837</v>
      </c>
      <c r="BE244" s="198">
        <f t="shared" si="1930"/>
        <v>46456</v>
      </c>
      <c r="BF244" s="198">
        <f t="shared" si="1930"/>
        <v>26938</v>
      </c>
      <c r="BG244" s="198">
        <f t="shared" si="1930"/>
        <v>20409</v>
      </c>
      <c r="BH244" s="198">
        <f t="shared" si="1930"/>
        <v>2090</v>
      </c>
      <c r="BI244" s="198">
        <f t="shared" si="1930"/>
        <v>1658</v>
      </c>
      <c r="BJ244" s="198">
        <f t="shared" si="1930"/>
        <v>0</v>
      </c>
      <c r="BK244" s="198">
        <f t="shared" si="1930"/>
        <v>0</v>
      </c>
      <c r="BL244" s="198" t="str">
        <f t="shared" si="1832"/>
        <v>-</v>
      </c>
      <c r="BM244" s="198" t="str">
        <f t="shared" si="1833"/>
        <v>-</v>
      </c>
      <c r="BN244" s="198">
        <f t="shared" si="1834"/>
        <v>0</v>
      </c>
      <c r="BO244" s="198">
        <f t="shared" si="1834"/>
        <v>0</v>
      </c>
      <c r="BP244" s="198" t="str">
        <f t="shared" si="1835"/>
        <v>-</v>
      </c>
      <c r="BQ244" s="198" t="str">
        <f t="shared" si="1836"/>
        <v>-</v>
      </c>
      <c r="BR244" s="198">
        <f t="shared" si="1837"/>
        <v>0</v>
      </c>
      <c r="BS244" s="198">
        <f t="shared" si="1837"/>
        <v>0</v>
      </c>
      <c r="BT244" s="198" t="str">
        <f t="shared" si="1838"/>
        <v>-</v>
      </c>
      <c r="BU244" s="198" t="str">
        <f t="shared" si="1839"/>
        <v>-</v>
      </c>
      <c r="BV244" s="198">
        <f t="shared" si="1840"/>
        <v>0</v>
      </c>
      <c r="BW244" s="198">
        <f t="shared" si="1840"/>
        <v>0</v>
      </c>
      <c r="BX244" s="198" t="str">
        <f t="shared" si="1841"/>
        <v>-</v>
      </c>
      <c r="BY244" s="198" t="str">
        <f t="shared" si="1842"/>
        <v>-</v>
      </c>
      <c r="BZ244" s="198">
        <f t="shared" si="1843"/>
        <v>0</v>
      </c>
      <c r="CA244" s="198">
        <f t="shared" si="1843"/>
        <v>0</v>
      </c>
      <c r="CB244" s="198" t="str">
        <f t="shared" si="1844"/>
        <v>-</v>
      </c>
      <c r="CC244" s="198" t="str">
        <f t="shared" si="1845"/>
        <v>-</v>
      </c>
      <c r="CD244" s="198">
        <f t="shared" si="1846"/>
        <v>0</v>
      </c>
      <c r="CE244" s="198">
        <f t="shared" si="1846"/>
        <v>0</v>
      </c>
      <c r="CF244" s="198" t="str">
        <f t="shared" si="1847"/>
        <v>-</v>
      </c>
      <c r="CG244" s="198" t="str">
        <f t="shared" si="1848"/>
        <v>-</v>
      </c>
      <c r="CH244" s="198">
        <f t="shared" si="1849"/>
        <v>0</v>
      </c>
      <c r="CI244" s="198">
        <f t="shared" si="1849"/>
        <v>0</v>
      </c>
      <c r="CJ244" s="198" t="str">
        <f t="shared" si="1850"/>
        <v>-</v>
      </c>
      <c r="CK244" s="198" t="str">
        <f t="shared" si="1851"/>
        <v>-</v>
      </c>
      <c r="CL244" s="198">
        <f t="shared" si="1852"/>
        <v>0</v>
      </c>
      <c r="CM244" s="198">
        <f t="shared" si="1852"/>
        <v>0</v>
      </c>
      <c r="CN244" s="198" t="str">
        <f t="shared" si="1853"/>
        <v>-</v>
      </c>
      <c r="CO244" s="198" t="str">
        <f t="shared" si="1854"/>
        <v>-</v>
      </c>
      <c r="CP244" s="198">
        <f t="shared" si="1855"/>
        <v>0</v>
      </c>
      <c r="CQ244" s="198">
        <f t="shared" si="1855"/>
        <v>0</v>
      </c>
      <c r="CR244" s="198" t="str">
        <f t="shared" si="1856"/>
        <v>-</v>
      </c>
      <c r="CS244" s="198" t="str">
        <f t="shared" si="1857"/>
        <v>-</v>
      </c>
      <c r="CT244" s="198">
        <f t="shared" si="1858"/>
        <v>0</v>
      </c>
      <c r="CU244" s="198">
        <f t="shared" si="1858"/>
        <v>0</v>
      </c>
      <c r="CV244" s="198" t="str">
        <f t="shared" si="1859"/>
        <v>-</v>
      </c>
      <c r="CW244" s="198" t="str">
        <f t="shared" si="1860"/>
        <v>-</v>
      </c>
      <c r="CX244" s="198">
        <f t="shared" si="1861"/>
        <v>369</v>
      </c>
      <c r="CY244" s="198">
        <f t="shared" si="1861"/>
        <v>129293</v>
      </c>
      <c r="CZ244" s="198">
        <f t="shared" si="1862"/>
        <v>350</v>
      </c>
      <c r="DA244" s="198">
        <f t="shared" si="1863"/>
        <v>558</v>
      </c>
      <c r="DB244" s="198">
        <f t="shared" si="1864"/>
        <v>2373</v>
      </c>
      <c r="DC244" s="198">
        <f t="shared" si="1864"/>
        <v>92057</v>
      </c>
      <c r="DD244" s="198">
        <f t="shared" si="1865"/>
        <v>39</v>
      </c>
      <c r="DE244" s="198">
        <f t="shared" si="1866"/>
        <v>69</v>
      </c>
      <c r="DF244" s="198">
        <f t="shared" si="1867"/>
        <v>134</v>
      </c>
      <c r="DG244" s="198">
        <f t="shared" si="1867"/>
        <v>205572</v>
      </c>
      <c r="DH244" s="198">
        <f t="shared" si="1868"/>
        <v>1534</v>
      </c>
      <c r="DI244" s="198">
        <f t="shared" si="1869"/>
        <v>3146</v>
      </c>
      <c r="DJ244" s="198">
        <f t="shared" si="1931"/>
        <v>123</v>
      </c>
      <c r="DK244" s="198">
        <f t="shared" si="1931"/>
        <v>201</v>
      </c>
      <c r="DL244" s="198">
        <f t="shared" si="1931"/>
        <v>862</v>
      </c>
      <c r="DM244" s="198">
        <f t="shared" si="1931"/>
        <v>686</v>
      </c>
      <c r="DN244" s="198">
        <f t="shared" si="1931"/>
        <v>16</v>
      </c>
      <c r="DO244" s="198">
        <f t="shared" si="1931"/>
        <v>1086</v>
      </c>
      <c r="DP244" s="198">
        <f t="shared" si="1931"/>
        <v>4856845</v>
      </c>
      <c r="DQ244" s="198">
        <f t="shared" si="1871"/>
        <v>5634</v>
      </c>
      <c r="DR244" s="198">
        <f t="shared" si="1872"/>
        <v>11003</v>
      </c>
      <c r="DS244" s="198">
        <f t="shared" si="1873"/>
        <v>5031067</v>
      </c>
      <c r="DT244" s="198">
        <f t="shared" si="1874"/>
        <v>7334</v>
      </c>
      <c r="DU244" s="198">
        <f t="shared" si="1875"/>
        <v>15125</v>
      </c>
      <c r="DV244" s="198">
        <f t="shared" si="1876"/>
        <v>165586</v>
      </c>
      <c r="DW244" s="198">
        <f t="shared" si="1877"/>
        <v>10349</v>
      </c>
      <c r="DX244" s="198">
        <f t="shared" si="1878"/>
        <v>16953</v>
      </c>
      <c r="DY244" s="198">
        <f t="shared" si="1879"/>
        <v>9285715</v>
      </c>
      <c r="DZ244" s="198">
        <f t="shared" si="1880"/>
        <v>8550</v>
      </c>
      <c r="EA244" s="198">
        <f t="shared" si="1881"/>
        <v>18613</v>
      </c>
      <c r="EB244" s="202"/>
      <c r="EC244" s="198">
        <f t="shared" si="1882"/>
        <v>5</v>
      </c>
      <c r="ED244" s="199">
        <f t="shared" ref="ED244" si="1938">LEFT($B244,4)+IF(EC244&lt;4,1,0)</f>
        <v>2019</v>
      </c>
      <c r="EE244" s="200">
        <f t="shared" si="1883"/>
        <v>43586</v>
      </c>
      <c r="EF244" s="196">
        <f t="shared" si="1884"/>
        <v>31</v>
      </c>
      <c r="EG244" s="195"/>
      <c r="EH244" s="198">
        <f t="shared" si="1933"/>
        <v>166690</v>
      </c>
      <c r="EI244" s="198">
        <f t="shared" si="1933"/>
        <v>1000140</v>
      </c>
      <c r="EJ244" s="198">
        <f t="shared" si="1933"/>
        <v>2583695</v>
      </c>
      <c r="EK244" s="198">
        <f t="shared" si="1933"/>
        <v>6000840</v>
      </c>
      <c r="EL244" s="198">
        <f t="shared" si="1933"/>
        <v>3074652</v>
      </c>
      <c r="EM244" s="198">
        <f t="shared" si="1933"/>
        <v>3374794</v>
      </c>
      <c r="EN244" s="198">
        <f t="shared" si="1933"/>
        <v>145793604</v>
      </c>
      <c r="EO244" s="198">
        <f t="shared" si="1933"/>
        <v>195075328</v>
      </c>
      <c r="EP244" s="198">
        <f t="shared" si="1933"/>
        <v>18942240</v>
      </c>
      <c r="EQ244" s="198">
        <f t="shared" si="1933"/>
        <v>0</v>
      </c>
      <c r="ER244" s="198">
        <f t="shared" si="1934"/>
        <v>0</v>
      </c>
      <c r="ES244" s="198">
        <f t="shared" si="1934"/>
        <v>0</v>
      </c>
      <c r="ET244" s="198">
        <f t="shared" si="1934"/>
        <v>0</v>
      </c>
      <c r="EU244" s="198">
        <f t="shared" si="1934"/>
        <v>0</v>
      </c>
      <c r="EV244" s="198">
        <f t="shared" si="1934"/>
        <v>0</v>
      </c>
      <c r="EW244" s="198">
        <f t="shared" si="1934"/>
        <v>0</v>
      </c>
      <c r="EX244" s="198">
        <f t="shared" si="1934"/>
        <v>0</v>
      </c>
      <c r="EY244" s="198">
        <f t="shared" si="1934"/>
        <v>0</v>
      </c>
      <c r="EZ244" s="198">
        <f t="shared" si="1934"/>
        <v>0</v>
      </c>
      <c r="FA244" s="198">
        <f t="shared" si="1934"/>
        <v>421564</v>
      </c>
      <c r="FB244" s="198">
        <f t="shared" si="1935"/>
        <v>205902</v>
      </c>
      <c r="FC244" s="198">
        <f t="shared" si="1935"/>
        <v>163737</v>
      </c>
      <c r="FD244" s="198">
        <f t="shared" si="1935"/>
        <v>9484586</v>
      </c>
      <c r="FE244" s="198">
        <f t="shared" si="1935"/>
        <v>10375750</v>
      </c>
      <c r="FF244" s="198">
        <f t="shared" si="1935"/>
        <v>271248</v>
      </c>
      <c r="FG244" s="198">
        <f t="shared" si="1935"/>
        <v>20213718</v>
      </c>
      <c r="FH244" s="191"/>
      <c r="FI244" s="344"/>
      <c r="FJ244" s="344"/>
      <c r="FK244" s="344"/>
      <c r="FL244" s="344"/>
      <c r="FM244" s="344"/>
    </row>
    <row r="245" spans="1:169" s="257" customFormat="1" x14ac:dyDescent="0.2">
      <c r="A245" s="263" t="str">
        <f t="shared" ref="A245" si="1939">B245&amp;C245&amp;D245</f>
        <v>2019-20JUNEY58</v>
      </c>
      <c r="B245" s="257" t="str">
        <f t="shared" si="1906"/>
        <v>2019-20</v>
      </c>
      <c r="C245" s="257" t="s">
        <v>822</v>
      </c>
      <c r="D245" s="264" t="str">
        <f t="shared" si="1891"/>
        <v>Y58</v>
      </c>
      <c r="E245" s="264" t="str">
        <f t="shared" si="1891"/>
        <v>South West</v>
      </c>
      <c r="F245" s="264" t="str">
        <f t="shared" ref="F245" si="1940">D245</f>
        <v>Y58</v>
      </c>
      <c r="H245" s="198">
        <f t="shared" si="1809"/>
        <v>106398</v>
      </c>
      <c r="I245" s="198">
        <f t="shared" si="1809"/>
        <v>82793</v>
      </c>
      <c r="J245" s="198">
        <f t="shared" si="1809"/>
        <v>668003</v>
      </c>
      <c r="K245" s="198">
        <f t="shared" si="1810"/>
        <v>8</v>
      </c>
      <c r="L245" s="198">
        <f t="shared" si="1811"/>
        <v>2</v>
      </c>
      <c r="M245" s="198">
        <f t="shared" si="1812"/>
        <v>22</v>
      </c>
      <c r="N245" s="198">
        <f t="shared" si="1813"/>
        <v>42</v>
      </c>
      <c r="O245" s="198">
        <f t="shared" si="1814"/>
        <v>91</v>
      </c>
      <c r="P245" s="198" t="s">
        <v>717</v>
      </c>
      <c r="Q245" s="198">
        <f t="shared" si="1928"/>
        <v>0</v>
      </c>
      <c r="R245" s="198">
        <f t="shared" si="1928"/>
        <v>0</v>
      </c>
      <c r="S245" s="198">
        <f t="shared" si="1928"/>
        <v>0</v>
      </c>
      <c r="T245" s="198">
        <f t="shared" si="1928"/>
        <v>72624</v>
      </c>
      <c r="U245" s="198">
        <f t="shared" si="1928"/>
        <v>4269</v>
      </c>
      <c r="V245" s="198">
        <f t="shared" si="1928"/>
        <v>2658</v>
      </c>
      <c r="W245" s="198">
        <f t="shared" si="1928"/>
        <v>39512</v>
      </c>
      <c r="X245" s="198">
        <f t="shared" si="1928"/>
        <v>18050</v>
      </c>
      <c r="Y245" s="198">
        <f t="shared" si="1928"/>
        <v>1444</v>
      </c>
      <c r="Z245" s="198">
        <f t="shared" si="1928"/>
        <v>1789113</v>
      </c>
      <c r="AA245" s="198">
        <f t="shared" si="1816"/>
        <v>419</v>
      </c>
      <c r="AB245" s="198">
        <f t="shared" si="1817"/>
        <v>774</v>
      </c>
      <c r="AC245" s="198">
        <f t="shared" si="1818"/>
        <v>1730209</v>
      </c>
      <c r="AD245" s="198">
        <f t="shared" si="1819"/>
        <v>651</v>
      </c>
      <c r="AE245" s="198">
        <f t="shared" si="1820"/>
        <v>1247</v>
      </c>
      <c r="AF245" s="198">
        <f t="shared" si="1821"/>
        <v>69839918</v>
      </c>
      <c r="AG245" s="198">
        <f t="shared" si="1822"/>
        <v>1768</v>
      </c>
      <c r="AH245" s="198">
        <f t="shared" si="1823"/>
        <v>3707</v>
      </c>
      <c r="AI245" s="198">
        <f t="shared" si="1824"/>
        <v>84170268</v>
      </c>
      <c r="AJ245" s="198">
        <f t="shared" si="1825"/>
        <v>4663</v>
      </c>
      <c r="AK245" s="198">
        <f t="shared" si="1826"/>
        <v>11149</v>
      </c>
      <c r="AL245" s="198">
        <f t="shared" si="1827"/>
        <v>8709849</v>
      </c>
      <c r="AM245" s="198">
        <f t="shared" si="1828"/>
        <v>6032</v>
      </c>
      <c r="AN245" s="198">
        <f t="shared" si="1829"/>
        <v>13589</v>
      </c>
      <c r="AO245" s="198">
        <f t="shared" si="1929"/>
        <v>4756</v>
      </c>
      <c r="AP245" s="198">
        <f t="shared" si="1929"/>
        <v>507</v>
      </c>
      <c r="AQ245" s="198">
        <f t="shared" si="1929"/>
        <v>1483</v>
      </c>
      <c r="AR245" s="198">
        <f t="shared" si="1929"/>
        <v>3846</v>
      </c>
      <c r="AS245" s="198">
        <f t="shared" si="1929"/>
        <v>663</v>
      </c>
      <c r="AT245" s="198">
        <f t="shared" si="1929"/>
        <v>2103</v>
      </c>
      <c r="AU245" s="198">
        <f t="shared" si="1929"/>
        <v>13</v>
      </c>
      <c r="AV245" s="198">
        <f t="shared" si="1929"/>
        <v>38550</v>
      </c>
      <c r="AW245" s="198">
        <f t="shared" si="1929"/>
        <v>3383</v>
      </c>
      <c r="AX245" s="198">
        <f t="shared" si="1929"/>
        <v>25935</v>
      </c>
      <c r="AY245" s="198">
        <f t="shared" si="1930"/>
        <v>67868</v>
      </c>
      <c r="AZ245" s="198">
        <f t="shared" si="1930"/>
        <v>9648</v>
      </c>
      <c r="BA245" s="198">
        <f t="shared" si="1930"/>
        <v>7473</v>
      </c>
      <c r="BB245" s="198">
        <f t="shared" si="1930"/>
        <v>6030</v>
      </c>
      <c r="BC245" s="198">
        <f t="shared" si="1930"/>
        <v>4744</v>
      </c>
      <c r="BD245" s="198">
        <f t="shared" si="1930"/>
        <v>53742</v>
      </c>
      <c r="BE245" s="198">
        <f t="shared" si="1930"/>
        <v>45441</v>
      </c>
      <c r="BF245" s="198">
        <f t="shared" si="1930"/>
        <v>25991</v>
      </c>
      <c r="BG245" s="198">
        <f t="shared" si="1930"/>
        <v>19536</v>
      </c>
      <c r="BH245" s="198">
        <f t="shared" si="1930"/>
        <v>1966</v>
      </c>
      <c r="BI245" s="198">
        <f t="shared" si="1930"/>
        <v>1541</v>
      </c>
      <c r="BJ245" s="198">
        <f t="shared" si="1930"/>
        <v>0</v>
      </c>
      <c r="BK245" s="198">
        <f t="shared" si="1930"/>
        <v>0</v>
      </c>
      <c r="BL245" s="198" t="str">
        <f t="shared" si="1832"/>
        <v>-</v>
      </c>
      <c r="BM245" s="198" t="str">
        <f t="shared" si="1833"/>
        <v>-</v>
      </c>
      <c r="BN245" s="198">
        <f t="shared" si="1834"/>
        <v>0</v>
      </c>
      <c r="BO245" s="198">
        <f t="shared" si="1834"/>
        <v>0</v>
      </c>
      <c r="BP245" s="198" t="str">
        <f t="shared" si="1835"/>
        <v>-</v>
      </c>
      <c r="BQ245" s="198" t="str">
        <f t="shared" si="1836"/>
        <v>-</v>
      </c>
      <c r="BR245" s="198">
        <f t="shared" si="1837"/>
        <v>0</v>
      </c>
      <c r="BS245" s="198">
        <f t="shared" si="1837"/>
        <v>0</v>
      </c>
      <c r="BT245" s="198" t="str">
        <f t="shared" si="1838"/>
        <v>-</v>
      </c>
      <c r="BU245" s="198" t="str">
        <f t="shared" si="1839"/>
        <v>-</v>
      </c>
      <c r="BV245" s="198">
        <f t="shared" si="1840"/>
        <v>0</v>
      </c>
      <c r="BW245" s="198">
        <f t="shared" si="1840"/>
        <v>0</v>
      </c>
      <c r="BX245" s="198" t="str">
        <f t="shared" si="1841"/>
        <v>-</v>
      </c>
      <c r="BY245" s="198" t="str">
        <f t="shared" si="1842"/>
        <v>-</v>
      </c>
      <c r="BZ245" s="198">
        <f t="shared" si="1843"/>
        <v>0</v>
      </c>
      <c r="CA245" s="198">
        <f t="shared" si="1843"/>
        <v>0</v>
      </c>
      <c r="CB245" s="198" t="str">
        <f t="shared" si="1844"/>
        <v>-</v>
      </c>
      <c r="CC245" s="198" t="str">
        <f t="shared" si="1845"/>
        <v>-</v>
      </c>
      <c r="CD245" s="198">
        <f t="shared" si="1846"/>
        <v>0</v>
      </c>
      <c r="CE245" s="198">
        <f t="shared" si="1846"/>
        <v>0</v>
      </c>
      <c r="CF245" s="198" t="str">
        <f t="shared" si="1847"/>
        <v>-</v>
      </c>
      <c r="CG245" s="198" t="str">
        <f t="shared" si="1848"/>
        <v>-</v>
      </c>
      <c r="CH245" s="198">
        <f t="shared" si="1849"/>
        <v>0</v>
      </c>
      <c r="CI245" s="198">
        <f t="shared" si="1849"/>
        <v>0</v>
      </c>
      <c r="CJ245" s="198" t="str">
        <f t="shared" si="1850"/>
        <v>-</v>
      </c>
      <c r="CK245" s="198" t="str">
        <f t="shared" si="1851"/>
        <v>-</v>
      </c>
      <c r="CL245" s="198">
        <f t="shared" si="1852"/>
        <v>0</v>
      </c>
      <c r="CM245" s="198">
        <f t="shared" si="1852"/>
        <v>0</v>
      </c>
      <c r="CN245" s="198" t="str">
        <f t="shared" si="1853"/>
        <v>-</v>
      </c>
      <c r="CO245" s="198" t="str">
        <f t="shared" si="1854"/>
        <v>-</v>
      </c>
      <c r="CP245" s="198">
        <f t="shared" si="1855"/>
        <v>0</v>
      </c>
      <c r="CQ245" s="198">
        <f t="shared" si="1855"/>
        <v>0</v>
      </c>
      <c r="CR245" s="198" t="str">
        <f t="shared" si="1856"/>
        <v>-</v>
      </c>
      <c r="CS245" s="198" t="str">
        <f t="shared" si="1857"/>
        <v>-</v>
      </c>
      <c r="CT245" s="198">
        <f t="shared" si="1858"/>
        <v>0</v>
      </c>
      <c r="CU245" s="198">
        <f t="shared" si="1858"/>
        <v>0</v>
      </c>
      <c r="CV245" s="198" t="str">
        <f t="shared" si="1859"/>
        <v>-</v>
      </c>
      <c r="CW245" s="198" t="str">
        <f t="shared" si="1860"/>
        <v>-</v>
      </c>
      <c r="CX245" s="198">
        <f t="shared" si="1861"/>
        <v>387</v>
      </c>
      <c r="CY245" s="198">
        <f t="shared" si="1861"/>
        <v>144811</v>
      </c>
      <c r="CZ245" s="198">
        <f t="shared" si="1862"/>
        <v>374</v>
      </c>
      <c r="DA245" s="198">
        <f t="shared" si="1863"/>
        <v>621</v>
      </c>
      <c r="DB245" s="198">
        <f t="shared" si="1864"/>
        <v>2448</v>
      </c>
      <c r="DC245" s="198">
        <f t="shared" si="1864"/>
        <v>97682</v>
      </c>
      <c r="DD245" s="198">
        <f t="shared" si="1865"/>
        <v>40</v>
      </c>
      <c r="DE245" s="198">
        <f t="shared" si="1866"/>
        <v>71</v>
      </c>
      <c r="DF245" s="198">
        <f t="shared" si="1867"/>
        <v>129</v>
      </c>
      <c r="DG245" s="198">
        <f t="shared" si="1867"/>
        <v>216259</v>
      </c>
      <c r="DH245" s="198">
        <f t="shared" si="1868"/>
        <v>1676</v>
      </c>
      <c r="DI245" s="198">
        <f t="shared" si="1869"/>
        <v>3318</v>
      </c>
      <c r="DJ245" s="198">
        <f t="shared" si="1931"/>
        <v>115</v>
      </c>
      <c r="DK245" s="198">
        <f t="shared" si="1931"/>
        <v>176</v>
      </c>
      <c r="DL245" s="198">
        <f t="shared" si="1931"/>
        <v>749</v>
      </c>
      <c r="DM245" s="198">
        <f t="shared" si="1931"/>
        <v>661</v>
      </c>
      <c r="DN245" s="198">
        <f t="shared" si="1931"/>
        <v>15</v>
      </c>
      <c r="DO245" s="198">
        <f t="shared" si="1931"/>
        <v>1001</v>
      </c>
      <c r="DP245" s="198">
        <f t="shared" si="1931"/>
        <v>4329818</v>
      </c>
      <c r="DQ245" s="198">
        <f t="shared" si="1871"/>
        <v>5781</v>
      </c>
      <c r="DR245" s="198">
        <f t="shared" si="1872"/>
        <v>11625</v>
      </c>
      <c r="DS245" s="198">
        <f t="shared" si="1873"/>
        <v>4926977</v>
      </c>
      <c r="DT245" s="198">
        <f t="shared" si="1874"/>
        <v>7454</v>
      </c>
      <c r="DU245" s="198">
        <f t="shared" si="1875"/>
        <v>13874</v>
      </c>
      <c r="DV245" s="198">
        <f t="shared" si="1876"/>
        <v>110128</v>
      </c>
      <c r="DW245" s="198">
        <f t="shared" si="1877"/>
        <v>7342</v>
      </c>
      <c r="DX245" s="198">
        <f t="shared" si="1878"/>
        <v>15459</v>
      </c>
      <c r="DY245" s="198">
        <f t="shared" si="1879"/>
        <v>9348123</v>
      </c>
      <c r="DZ245" s="198">
        <f t="shared" si="1880"/>
        <v>9339</v>
      </c>
      <c r="EA245" s="198">
        <f t="shared" si="1881"/>
        <v>19105</v>
      </c>
      <c r="EB245" s="202"/>
      <c r="EC245" s="198">
        <f t="shared" si="1882"/>
        <v>6</v>
      </c>
      <c r="ED245" s="199">
        <f t="shared" ref="ED245" si="1941">LEFT($B245,4)+IF(EC245&lt;4,1,0)</f>
        <v>2019</v>
      </c>
      <c r="EE245" s="200">
        <f t="shared" si="1883"/>
        <v>43617</v>
      </c>
      <c r="EF245" s="196">
        <f t="shared" si="1884"/>
        <v>30</v>
      </c>
      <c r="EG245" s="195"/>
      <c r="EH245" s="198">
        <f t="shared" si="1933"/>
        <v>165586</v>
      </c>
      <c r="EI245" s="198">
        <f t="shared" si="1933"/>
        <v>1821446</v>
      </c>
      <c r="EJ245" s="198">
        <f t="shared" si="1933"/>
        <v>3477306</v>
      </c>
      <c r="EK245" s="198">
        <f t="shared" si="1933"/>
        <v>7534163</v>
      </c>
      <c r="EL245" s="198">
        <f t="shared" si="1933"/>
        <v>3304206</v>
      </c>
      <c r="EM245" s="198">
        <f t="shared" si="1933"/>
        <v>3314526</v>
      </c>
      <c r="EN245" s="198">
        <f t="shared" si="1933"/>
        <v>146470984</v>
      </c>
      <c r="EO245" s="198">
        <f t="shared" si="1933"/>
        <v>201239450</v>
      </c>
      <c r="EP245" s="198">
        <f t="shared" si="1933"/>
        <v>19622516</v>
      </c>
      <c r="EQ245" s="198">
        <f t="shared" si="1933"/>
        <v>0</v>
      </c>
      <c r="ER245" s="198">
        <f t="shared" si="1934"/>
        <v>0</v>
      </c>
      <c r="ES245" s="198">
        <f t="shared" si="1934"/>
        <v>0</v>
      </c>
      <c r="ET245" s="198">
        <f t="shared" si="1934"/>
        <v>0</v>
      </c>
      <c r="EU245" s="198">
        <f t="shared" si="1934"/>
        <v>0</v>
      </c>
      <c r="EV245" s="198">
        <f t="shared" si="1934"/>
        <v>0</v>
      </c>
      <c r="EW245" s="198">
        <f t="shared" si="1934"/>
        <v>0</v>
      </c>
      <c r="EX245" s="198">
        <f t="shared" si="1934"/>
        <v>0</v>
      </c>
      <c r="EY245" s="198">
        <f t="shared" si="1934"/>
        <v>0</v>
      </c>
      <c r="EZ245" s="198">
        <f t="shared" si="1934"/>
        <v>0</v>
      </c>
      <c r="FA245" s="198">
        <f t="shared" si="1934"/>
        <v>428022</v>
      </c>
      <c r="FB245" s="198">
        <f t="shared" si="1935"/>
        <v>240327</v>
      </c>
      <c r="FC245" s="198">
        <f t="shared" si="1935"/>
        <v>173808</v>
      </c>
      <c r="FD245" s="198">
        <f t="shared" si="1935"/>
        <v>8707125</v>
      </c>
      <c r="FE245" s="198">
        <f t="shared" si="1935"/>
        <v>9170714</v>
      </c>
      <c r="FF245" s="198">
        <f t="shared" si="1935"/>
        <v>231885</v>
      </c>
      <c r="FG245" s="198">
        <f t="shared" si="1935"/>
        <v>19124105</v>
      </c>
      <c r="FH245" s="191"/>
      <c r="FI245" s="344"/>
      <c r="FJ245" s="344"/>
      <c r="FK245" s="344"/>
      <c r="FL245" s="344"/>
      <c r="FM245" s="344"/>
    </row>
    <row r="246" spans="1:169" s="257" customFormat="1" x14ac:dyDescent="0.2">
      <c r="A246" s="263" t="str">
        <f t="shared" ref="A246" si="1942">B246&amp;C246&amp;D246</f>
        <v>2019-20JULYY58</v>
      </c>
      <c r="B246" s="257" t="str">
        <f t="shared" si="1906"/>
        <v>2019-20</v>
      </c>
      <c r="C246" s="257" t="s">
        <v>825</v>
      </c>
      <c r="D246" s="264" t="str">
        <f t="shared" si="1891"/>
        <v>Y58</v>
      </c>
      <c r="E246" s="264" t="str">
        <f t="shared" si="1891"/>
        <v>South West</v>
      </c>
      <c r="F246" s="264" t="str">
        <f t="shared" ref="F246" si="1943">D246</f>
        <v>Y58</v>
      </c>
      <c r="H246" s="198">
        <f t="shared" si="1809"/>
        <v>110805</v>
      </c>
      <c r="I246" s="198">
        <f t="shared" si="1809"/>
        <v>87116</v>
      </c>
      <c r="J246" s="198">
        <f t="shared" si="1809"/>
        <v>933969</v>
      </c>
      <c r="K246" s="198">
        <f t="shared" si="1810"/>
        <v>11</v>
      </c>
      <c r="L246" s="198">
        <f t="shared" si="1811"/>
        <v>3</v>
      </c>
      <c r="M246" s="198">
        <f t="shared" si="1812"/>
        <v>34</v>
      </c>
      <c r="N246" s="198">
        <f t="shared" si="1813"/>
        <v>55</v>
      </c>
      <c r="O246" s="198">
        <f t="shared" si="1814"/>
        <v>99</v>
      </c>
      <c r="P246" s="198" t="s">
        <v>717</v>
      </c>
      <c r="Q246" s="198">
        <f t="shared" si="1928"/>
        <v>0</v>
      </c>
      <c r="R246" s="198">
        <f t="shared" si="1928"/>
        <v>0</v>
      </c>
      <c r="S246" s="198">
        <f t="shared" si="1928"/>
        <v>0</v>
      </c>
      <c r="T246" s="198">
        <f t="shared" si="1928"/>
        <v>75410</v>
      </c>
      <c r="U246" s="198">
        <f t="shared" si="1928"/>
        <v>4485</v>
      </c>
      <c r="V246" s="198">
        <f t="shared" si="1928"/>
        <v>2746</v>
      </c>
      <c r="W246" s="198">
        <f t="shared" si="1928"/>
        <v>41039</v>
      </c>
      <c r="X246" s="198">
        <f t="shared" si="1928"/>
        <v>18611</v>
      </c>
      <c r="Y246" s="198">
        <f t="shared" si="1928"/>
        <v>1522</v>
      </c>
      <c r="Z246" s="198">
        <f t="shared" si="1928"/>
        <v>1930169</v>
      </c>
      <c r="AA246" s="198">
        <f t="shared" si="1816"/>
        <v>430</v>
      </c>
      <c r="AB246" s="198">
        <f t="shared" si="1817"/>
        <v>787</v>
      </c>
      <c r="AC246" s="198">
        <f t="shared" si="1818"/>
        <v>1777975</v>
      </c>
      <c r="AD246" s="198">
        <f t="shared" si="1819"/>
        <v>647</v>
      </c>
      <c r="AE246" s="198">
        <f t="shared" si="1820"/>
        <v>1215</v>
      </c>
      <c r="AF246" s="198">
        <f t="shared" si="1821"/>
        <v>72404429</v>
      </c>
      <c r="AG246" s="198">
        <f t="shared" si="1822"/>
        <v>1764</v>
      </c>
      <c r="AH246" s="198">
        <f t="shared" si="1823"/>
        <v>3703</v>
      </c>
      <c r="AI246" s="198">
        <f t="shared" si="1824"/>
        <v>89315965</v>
      </c>
      <c r="AJ246" s="198">
        <f t="shared" si="1825"/>
        <v>4799</v>
      </c>
      <c r="AK246" s="198">
        <f t="shared" si="1826"/>
        <v>11334</v>
      </c>
      <c r="AL246" s="198">
        <f t="shared" si="1827"/>
        <v>9063636</v>
      </c>
      <c r="AM246" s="198">
        <f t="shared" si="1828"/>
        <v>5955</v>
      </c>
      <c r="AN246" s="198">
        <f t="shared" si="1829"/>
        <v>14251</v>
      </c>
      <c r="AO246" s="198">
        <f t="shared" si="1929"/>
        <v>4858</v>
      </c>
      <c r="AP246" s="198">
        <f t="shared" si="1929"/>
        <v>565</v>
      </c>
      <c r="AQ246" s="198">
        <f t="shared" si="1929"/>
        <v>1478</v>
      </c>
      <c r="AR246" s="198">
        <f t="shared" si="1929"/>
        <v>3561</v>
      </c>
      <c r="AS246" s="198">
        <f t="shared" si="1929"/>
        <v>643</v>
      </c>
      <c r="AT246" s="198">
        <f t="shared" si="1929"/>
        <v>2172</v>
      </c>
      <c r="AU246" s="198">
        <f t="shared" si="1929"/>
        <v>7</v>
      </c>
      <c r="AV246" s="198">
        <f t="shared" si="1929"/>
        <v>39705</v>
      </c>
      <c r="AW246" s="198">
        <f t="shared" si="1929"/>
        <v>3580</v>
      </c>
      <c r="AX246" s="198">
        <f t="shared" si="1929"/>
        <v>27267</v>
      </c>
      <c r="AY246" s="198">
        <f t="shared" si="1930"/>
        <v>70552</v>
      </c>
      <c r="AZ246" s="198">
        <f t="shared" si="1930"/>
        <v>10206</v>
      </c>
      <c r="BA246" s="198">
        <f t="shared" si="1930"/>
        <v>7973</v>
      </c>
      <c r="BB246" s="198">
        <f t="shared" si="1930"/>
        <v>6310</v>
      </c>
      <c r="BC246" s="198">
        <f t="shared" si="1930"/>
        <v>5002</v>
      </c>
      <c r="BD246" s="198">
        <f t="shared" si="1930"/>
        <v>55812</v>
      </c>
      <c r="BE246" s="198">
        <f t="shared" si="1930"/>
        <v>46964</v>
      </c>
      <c r="BF246" s="198">
        <f t="shared" si="1930"/>
        <v>26838</v>
      </c>
      <c r="BG246" s="198">
        <f t="shared" si="1930"/>
        <v>20215</v>
      </c>
      <c r="BH246" s="198">
        <f t="shared" si="1930"/>
        <v>2069</v>
      </c>
      <c r="BI246" s="198">
        <f t="shared" si="1930"/>
        <v>1615</v>
      </c>
      <c r="BJ246" s="198">
        <f t="shared" si="1930"/>
        <v>0</v>
      </c>
      <c r="BK246" s="198">
        <f t="shared" si="1930"/>
        <v>0</v>
      </c>
      <c r="BL246" s="198" t="str">
        <f t="shared" si="1832"/>
        <v>-</v>
      </c>
      <c r="BM246" s="198" t="str">
        <f t="shared" si="1833"/>
        <v>-</v>
      </c>
      <c r="BN246" s="198">
        <f t="shared" si="1834"/>
        <v>0</v>
      </c>
      <c r="BO246" s="198">
        <f t="shared" si="1834"/>
        <v>0</v>
      </c>
      <c r="BP246" s="198" t="str">
        <f t="shared" si="1835"/>
        <v>-</v>
      </c>
      <c r="BQ246" s="198" t="str">
        <f t="shared" si="1836"/>
        <v>-</v>
      </c>
      <c r="BR246" s="198">
        <f t="shared" si="1837"/>
        <v>0</v>
      </c>
      <c r="BS246" s="198">
        <f t="shared" si="1837"/>
        <v>0</v>
      </c>
      <c r="BT246" s="198" t="str">
        <f t="shared" si="1838"/>
        <v>-</v>
      </c>
      <c r="BU246" s="198" t="str">
        <f t="shared" si="1839"/>
        <v>-</v>
      </c>
      <c r="BV246" s="198">
        <f t="shared" si="1840"/>
        <v>0</v>
      </c>
      <c r="BW246" s="198">
        <f t="shared" si="1840"/>
        <v>0</v>
      </c>
      <c r="BX246" s="198" t="str">
        <f t="shared" si="1841"/>
        <v>-</v>
      </c>
      <c r="BY246" s="198" t="str">
        <f t="shared" si="1842"/>
        <v>-</v>
      </c>
      <c r="BZ246" s="198">
        <f t="shared" si="1843"/>
        <v>0</v>
      </c>
      <c r="CA246" s="198">
        <f t="shared" si="1843"/>
        <v>0</v>
      </c>
      <c r="CB246" s="198" t="str">
        <f t="shared" si="1844"/>
        <v>-</v>
      </c>
      <c r="CC246" s="198" t="str">
        <f t="shared" si="1845"/>
        <v>-</v>
      </c>
      <c r="CD246" s="198">
        <f t="shared" si="1846"/>
        <v>0</v>
      </c>
      <c r="CE246" s="198">
        <f t="shared" si="1846"/>
        <v>0</v>
      </c>
      <c r="CF246" s="198" t="str">
        <f t="shared" si="1847"/>
        <v>-</v>
      </c>
      <c r="CG246" s="198" t="str">
        <f t="shared" si="1848"/>
        <v>-</v>
      </c>
      <c r="CH246" s="198">
        <f t="shared" si="1849"/>
        <v>0</v>
      </c>
      <c r="CI246" s="198">
        <f t="shared" si="1849"/>
        <v>0</v>
      </c>
      <c r="CJ246" s="198" t="str">
        <f t="shared" si="1850"/>
        <v>-</v>
      </c>
      <c r="CK246" s="198" t="str">
        <f t="shared" si="1851"/>
        <v>-</v>
      </c>
      <c r="CL246" s="198">
        <f t="shared" si="1852"/>
        <v>0</v>
      </c>
      <c r="CM246" s="198">
        <f t="shared" si="1852"/>
        <v>0</v>
      </c>
      <c r="CN246" s="198" t="str">
        <f t="shared" si="1853"/>
        <v>-</v>
      </c>
      <c r="CO246" s="198" t="str">
        <f t="shared" si="1854"/>
        <v>-</v>
      </c>
      <c r="CP246" s="198">
        <f t="shared" si="1855"/>
        <v>0</v>
      </c>
      <c r="CQ246" s="198">
        <f t="shared" si="1855"/>
        <v>0</v>
      </c>
      <c r="CR246" s="198" t="str">
        <f t="shared" si="1856"/>
        <v>-</v>
      </c>
      <c r="CS246" s="198" t="str">
        <f t="shared" si="1857"/>
        <v>-</v>
      </c>
      <c r="CT246" s="198">
        <f t="shared" si="1858"/>
        <v>0</v>
      </c>
      <c r="CU246" s="198">
        <f t="shared" si="1858"/>
        <v>0</v>
      </c>
      <c r="CV246" s="198" t="str">
        <f t="shared" si="1859"/>
        <v>-</v>
      </c>
      <c r="CW246" s="198" t="str">
        <f t="shared" si="1860"/>
        <v>-</v>
      </c>
      <c r="CX246" s="198">
        <f t="shared" si="1861"/>
        <v>408</v>
      </c>
      <c r="CY246" s="198">
        <f t="shared" si="1861"/>
        <v>150352</v>
      </c>
      <c r="CZ246" s="198">
        <f t="shared" si="1862"/>
        <v>369</v>
      </c>
      <c r="DA246" s="198">
        <f t="shared" si="1863"/>
        <v>633</v>
      </c>
      <c r="DB246" s="198">
        <f t="shared" si="1864"/>
        <v>2551</v>
      </c>
      <c r="DC246" s="198">
        <f t="shared" si="1864"/>
        <v>108163</v>
      </c>
      <c r="DD246" s="198">
        <f t="shared" si="1865"/>
        <v>42</v>
      </c>
      <c r="DE246" s="198">
        <f t="shared" si="1866"/>
        <v>79</v>
      </c>
      <c r="DF246" s="198">
        <f t="shared" si="1867"/>
        <v>142</v>
      </c>
      <c r="DG246" s="198">
        <f t="shared" si="1867"/>
        <v>246796</v>
      </c>
      <c r="DH246" s="198">
        <f t="shared" si="1868"/>
        <v>1738</v>
      </c>
      <c r="DI246" s="198">
        <f t="shared" si="1869"/>
        <v>3337</v>
      </c>
      <c r="DJ246" s="198">
        <f t="shared" si="1931"/>
        <v>128</v>
      </c>
      <c r="DK246" s="198">
        <f t="shared" si="1931"/>
        <v>196</v>
      </c>
      <c r="DL246" s="198">
        <f t="shared" si="1931"/>
        <v>779</v>
      </c>
      <c r="DM246" s="198">
        <f t="shared" si="1931"/>
        <v>656</v>
      </c>
      <c r="DN246" s="198">
        <f t="shared" si="1931"/>
        <v>13</v>
      </c>
      <c r="DO246" s="198">
        <f t="shared" si="1931"/>
        <v>1108</v>
      </c>
      <c r="DP246" s="198">
        <f t="shared" si="1931"/>
        <v>4941880</v>
      </c>
      <c r="DQ246" s="198">
        <f t="shared" si="1871"/>
        <v>6344</v>
      </c>
      <c r="DR246" s="198">
        <f t="shared" si="1872"/>
        <v>13750</v>
      </c>
      <c r="DS246" s="198">
        <f t="shared" si="1873"/>
        <v>4911911</v>
      </c>
      <c r="DT246" s="198">
        <f t="shared" si="1874"/>
        <v>7488</v>
      </c>
      <c r="DU246" s="198">
        <f t="shared" si="1875"/>
        <v>15034</v>
      </c>
      <c r="DV246" s="198">
        <f t="shared" si="1876"/>
        <v>102485</v>
      </c>
      <c r="DW246" s="198">
        <f t="shared" si="1877"/>
        <v>7883</v>
      </c>
      <c r="DX246" s="198">
        <f t="shared" si="1878"/>
        <v>16476</v>
      </c>
      <c r="DY246" s="198">
        <f t="shared" si="1879"/>
        <v>10298090</v>
      </c>
      <c r="DZ246" s="198">
        <f t="shared" si="1880"/>
        <v>9294</v>
      </c>
      <c r="EA246" s="198">
        <f t="shared" si="1881"/>
        <v>19590</v>
      </c>
      <c r="EB246" s="202"/>
      <c r="EC246" s="198">
        <f t="shared" si="1882"/>
        <v>7</v>
      </c>
      <c r="ED246" s="199">
        <f t="shared" ref="ED246" si="1944">LEFT($B246,4)+IF(EC246&lt;4,1,0)</f>
        <v>2019</v>
      </c>
      <c r="EE246" s="200">
        <f t="shared" si="1883"/>
        <v>43647</v>
      </c>
      <c r="EF246" s="196">
        <f t="shared" si="1884"/>
        <v>31</v>
      </c>
      <c r="EG246" s="195"/>
      <c r="EH246" s="198">
        <f t="shared" si="1933"/>
        <v>261348</v>
      </c>
      <c r="EI246" s="198">
        <f t="shared" si="1933"/>
        <v>2961944</v>
      </c>
      <c r="EJ246" s="198">
        <f t="shared" si="1933"/>
        <v>4791380</v>
      </c>
      <c r="EK246" s="198">
        <f t="shared" si="1933"/>
        <v>8624484</v>
      </c>
      <c r="EL246" s="198">
        <f t="shared" si="1933"/>
        <v>3529695</v>
      </c>
      <c r="EM246" s="198">
        <f t="shared" si="1933"/>
        <v>3336390</v>
      </c>
      <c r="EN246" s="198">
        <f t="shared" si="1933"/>
        <v>151967417</v>
      </c>
      <c r="EO246" s="198">
        <f t="shared" si="1933"/>
        <v>210937074</v>
      </c>
      <c r="EP246" s="198">
        <f t="shared" si="1933"/>
        <v>21690022</v>
      </c>
      <c r="EQ246" s="198">
        <f t="shared" si="1933"/>
        <v>0</v>
      </c>
      <c r="ER246" s="198">
        <f t="shared" si="1934"/>
        <v>0</v>
      </c>
      <c r="ES246" s="198">
        <f t="shared" si="1934"/>
        <v>0</v>
      </c>
      <c r="ET246" s="198">
        <f t="shared" si="1934"/>
        <v>0</v>
      </c>
      <c r="EU246" s="198">
        <f t="shared" si="1934"/>
        <v>0</v>
      </c>
      <c r="EV246" s="198">
        <f t="shared" si="1934"/>
        <v>0</v>
      </c>
      <c r="EW246" s="198">
        <f t="shared" si="1934"/>
        <v>0</v>
      </c>
      <c r="EX246" s="198">
        <f t="shared" si="1934"/>
        <v>0</v>
      </c>
      <c r="EY246" s="198">
        <f t="shared" si="1934"/>
        <v>0</v>
      </c>
      <c r="EZ246" s="198">
        <f t="shared" si="1934"/>
        <v>0</v>
      </c>
      <c r="FA246" s="198">
        <f t="shared" si="1934"/>
        <v>473854</v>
      </c>
      <c r="FB246" s="198">
        <f t="shared" si="1935"/>
        <v>258264</v>
      </c>
      <c r="FC246" s="198">
        <f t="shared" si="1935"/>
        <v>201529</v>
      </c>
      <c r="FD246" s="198">
        <f t="shared" si="1935"/>
        <v>10711250</v>
      </c>
      <c r="FE246" s="198">
        <f t="shared" si="1935"/>
        <v>9862304</v>
      </c>
      <c r="FF246" s="198">
        <f t="shared" si="1935"/>
        <v>214188</v>
      </c>
      <c r="FG246" s="198">
        <f t="shared" si="1935"/>
        <v>21705720</v>
      </c>
      <c r="FH246" s="191"/>
      <c r="FI246" s="344"/>
      <c r="FJ246" s="344"/>
      <c r="FK246" s="344"/>
      <c r="FL246" s="344"/>
      <c r="FM246" s="344"/>
    </row>
    <row r="247" spans="1:169" s="257" customFormat="1" x14ac:dyDescent="0.2">
      <c r="A247" s="263" t="str">
        <f t="shared" ref="A247" si="1945">B247&amp;C247&amp;D247</f>
        <v>2019-20AUGUSTY58</v>
      </c>
      <c r="B247" s="257" t="str">
        <f t="shared" si="1906"/>
        <v>2019-20</v>
      </c>
      <c r="C247" s="257" t="s">
        <v>649</v>
      </c>
      <c r="D247" s="264" t="str">
        <f t="shared" si="1891"/>
        <v>Y58</v>
      </c>
      <c r="E247" s="264" t="str">
        <f t="shared" si="1891"/>
        <v>South West</v>
      </c>
      <c r="F247" s="264" t="str">
        <f t="shared" ref="F247" si="1946">D247</f>
        <v>Y58</v>
      </c>
      <c r="H247" s="198">
        <f t="shared" si="1809"/>
        <v>106290</v>
      </c>
      <c r="I247" s="198">
        <f t="shared" si="1809"/>
        <v>83192</v>
      </c>
      <c r="J247" s="198">
        <f t="shared" si="1809"/>
        <v>855310</v>
      </c>
      <c r="K247" s="198">
        <f t="shared" si="1810"/>
        <v>10</v>
      </c>
      <c r="L247" s="198">
        <f t="shared" si="1811"/>
        <v>2</v>
      </c>
      <c r="M247" s="198">
        <f t="shared" si="1812"/>
        <v>34</v>
      </c>
      <c r="N247" s="198">
        <f t="shared" si="1813"/>
        <v>56</v>
      </c>
      <c r="O247" s="198">
        <f t="shared" si="1814"/>
        <v>98</v>
      </c>
      <c r="P247" s="198" t="s">
        <v>717</v>
      </c>
      <c r="Q247" s="198">
        <f t="shared" si="1928"/>
        <v>0</v>
      </c>
      <c r="R247" s="198">
        <f t="shared" si="1928"/>
        <v>0</v>
      </c>
      <c r="S247" s="198">
        <f t="shared" si="1928"/>
        <v>0</v>
      </c>
      <c r="T247" s="198">
        <f t="shared" si="1928"/>
        <v>73924</v>
      </c>
      <c r="U247" s="198">
        <f t="shared" si="1928"/>
        <v>4417</v>
      </c>
      <c r="V247" s="198">
        <f t="shared" si="1928"/>
        <v>2742</v>
      </c>
      <c r="W247" s="198">
        <f t="shared" si="1928"/>
        <v>40360</v>
      </c>
      <c r="X247" s="198">
        <f t="shared" si="1928"/>
        <v>18217</v>
      </c>
      <c r="Y247" s="198">
        <f t="shared" si="1928"/>
        <v>1414</v>
      </c>
      <c r="Z247" s="198">
        <f t="shared" si="1928"/>
        <v>1915776</v>
      </c>
      <c r="AA247" s="198">
        <f t="shared" si="1816"/>
        <v>434</v>
      </c>
      <c r="AB247" s="198">
        <f t="shared" si="1817"/>
        <v>794</v>
      </c>
      <c r="AC247" s="198">
        <f t="shared" si="1818"/>
        <v>1795920</v>
      </c>
      <c r="AD247" s="198">
        <f t="shared" si="1819"/>
        <v>655</v>
      </c>
      <c r="AE247" s="198">
        <f t="shared" si="1820"/>
        <v>1266</v>
      </c>
      <c r="AF247" s="198">
        <f t="shared" si="1821"/>
        <v>67481169</v>
      </c>
      <c r="AG247" s="198">
        <f t="shared" si="1822"/>
        <v>1672</v>
      </c>
      <c r="AH247" s="198">
        <f t="shared" si="1823"/>
        <v>3478</v>
      </c>
      <c r="AI247" s="198">
        <f t="shared" si="1824"/>
        <v>81359712</v>
      </c>
      <c r="AJ247" s="198">
        <f t="shared" si="1825"/>
        <v>4466</v>
      </c>
      <c r="AK247" s="198">
        <f t="shared" si="1826"/>
        <v>10653</v>
      </c>
      <c r="AL247" s="198">
        <f t="shared" si="1827"/>
        <v>7247836</v>
      </c>
      <c r="AM247" s="198">
        <f t="shared" si="1828"/>
        <v>5126</v>
      </c>
      <c r="AN247" s="198">
        <f t="shared" si="1829"/>
        <v>12494</v>
      </c>
      <c r="AO247" s="198">
        <f t="shared" si="1929"/>
        <v>4497</v>
      </c>
      <c r="AP247" s="198">
        <f t="shared" si="1929"/>
        <v>449</v>
      </c>
      <c r="AQ247" s="198">
        <f t="shared" si="1929"/>
        <v>1489</v>
      </c>
      <c r="AR247" s="198">
        <f t="shared" si="1929"/>
        <v>3845</v>
      </c>
      <c r="AS247" s="198">
        <f t="shared" si="1929"/>
        <v>517</v>
      </c>
      <c r="AT247" s="198">
        <f t="shared" si="1929"/>
        <v>2042</v>
      </c>
      <c r="AU247" s="198">
        <f t="shared" si="1929"/>
        <v>10</v>
      </c>
      <c r="AV247" s="198">
        <f t="shared" si="1929"/>
        <v>39328</v>
      </c>
      <c r="AW247" s="198">
        <f t="shared" si="1929"/>
        <v>3428</v>
      </c>
      <c r="AX247" s="198">
        <f t="shared" si="1929"/>
        <v>26671</v>
      </c>
      <c r="AY247" s="198">
        <f t="shared" si="1930"/>
        <v>69427</v>
      </c>
      <c r="AZ247" s="198">
        <f t="shared" si="1930"/>
        <v>9808</v>
      </c>
      <c r="BA247" s="198">
        <f t="shared" si="1930"/>
        <v>7676</v>
      </c>
      <c r="BB247" s="198">
        <f t="shared" si="1930"/>
        <v>6125</v>
      </c>
      <c r="BC247" s="198">
        <f t="shared" si="1930"/>
        <v>4867</v>
      </c>
      <c r="BD247" s="198">
        <f t="shared" si="1930"/>
        <v>55374</v>
      </c>
      <c r="BE247" s="198">
        <f t="shared" si="1930"/>
        <v>46332</v>
      </c>
      <c r="BF247" s="198">
        <f t="shared" si="1930"/>
        <v>26427</v>
      </c>
      <c r="BG247" s="198">
        <f t="shared" si="1930"/>
        <v>19746</v>
      </c>
      <c r="BH247" s="198">
        <f t="shared" si="1930"/>
        <v>1932</v>
      </c>
      <c r="BI247" s="198">
        <f t="shared" si="1930"/>
        <v>1518</v>
      </c>
      <c r="BJ247" s="198">
        <f t="shared" si="1930"/>
        <v>0</v>
      </c>
      <c r="BK247" s="198">
        <f t="shared" si="1930"/>
        <v>0</v>
      </c>
      <c r="BL247" s="198" t="str">
        <f t="shared" si="1832"/>
        <v>-</v>
      </c>
      <c r="BM247" s="198" t="str">
        <f t="shared" si="1833"/>
        <v>-</v>
      </c>
      <c r="BN247" s="198">
        <f t="shared" si="1834"/>
        <v>0</v>
      </c>
      <c r="BO247" s="198">
        <f t="shared" si="1834"/>
        <v>0</v>
      </c>
      <c r="BP247" s="198" t="str">
        <f t="shared" si="1835"/>
        <v>-</v>
      </c>
      <c r="BQ247" s="198" t="str">
        <f t="shared" si="1836"/>
        <v>-</v>
      </c>
      <c r="BR247" s="198">
        <f t="shared" si="1837"/>
        <v>0</v>
      </c>
      <c r="BS247" s="198">
        <f t="shared" si="1837"/>
        <v>0</v>
      </c>
      <c r="BT247" s="198" t="str">
        <f t="shared" si="1838"/>
        <v>-</v>
      </c>
      <c r="BU247" s="198" t="str">
        <f t="shared" si="1839"/>
        <v>-</v>
      </c>
      <c r="BV247" s="198">
        <f t="shared" si="1840"/>
        <v>0</v>
      </c>
      <c r="BW247" s="198">
        <f t="shared" si="1840"/>
        <v>0</v>
      </c>
      <c r="BX247" s="198" t="str">
        <f t="shared" si="1841"/>
        <v>-</v>
      </c>
      <c r="BY247" s="198" t="str">
        <f t="shared" si="1842"/>
        <v>-</v>
      </c>
      <c r="BZ247" s="198">
        <f t="shared" si="1843"/>
        <v>0</v>
      </c>
      <c r="CA247" s="198">
        <f t="shared" si="1843"/>
        <v>0</v>
      </c>
      <c r="CB247" s="198" t="str">
        <f t="shared" si="1844"/>
        <v>-</v>
      </c>
      <c r="CC247" s="198" t="str">
        <f t="shared" si="1845"/>
        <v>-</v>
      </c>
      <c r="CD247" s="198">
        <f t="shared" si="1846"/>
        <v>0</v>
      </c>
      <c r="CE247" s="198">
        <f t="shared" si="1846"/>
        <v>0</v>
      </c>
      <c r="CF247" s="198" t="str">
        <f t="shared" si="1847"/>
        <v>-</v>
      </c>
      <c r="CG247" s="198" t="str">
        <f t="shared" si="1848"/>
        <v>-</v>
      </c>
      <c r="CH247" s="198">
        <f t="shared" si="1849"/>
        <v>0</v>
      </c>
      <c r="CI247" s="198">
        <f t="shared" si="1849"/>
        <v>0</v>
      </c>
      <c r="CJ247" s="198" t="str">
        <f t="shared" si="1850"/>
        <v>-</v>
      </c>
      <c r="CK247" s="198" t="str">
        <f t="shared" si="1851"/>
        <v>-</v>
      </c>
      <c r="CL247" s="198">
        <f t="shared" si="1852"/>
        <v>0</v>
      </c>
      <c r="CM247" s="198">
        <f t="shared" si="1852"/>
        <v>0</v>
      </c>
      <c r="CN247" s="198" t="str">
        <f t="shared" si="1853"/>
        <v>-</v>
      </c>
      <c r="CO247" s="198" t="str">
        <f t="shared" si="1854"/>
        <v>-</v>
      </c>
      <c r="CP247" s="198">
        <f t="shared" si="1855"/>
        <v>0</v>
      </c>
      <c r="CQ247" s="198">
        <f t="shared" si="1855"/>
        <v>0</v>
      </c>
      <c r="CR247" s="198" t="str">
        <f t="shared" si="1856"/>
        <v>-</v>
      </c>
      <c r="CS247" s="198" t="str">
        <f t="shared" si="1857"/>
        <v>-</v>
      </c>
      <c r="CT247" s="198">
        <f t="shared" si="1858"/>
        <v>0</v>
      </c>
      <c r="CU247" s="198">
        <f t="shared" si="1858"/>
        <v>0</v>
      </c>
      <c r="CV247" s="198" t="str">
        <f t="shared" si="1859"/>
        <v>-</v>
      </c>
      <c r="CW247" s="198" t="str">
        <f t="shared" si="1860"/>
        <v>-</v>
      </c>
      <c r="CX247" s="198">
        <f t="shared" si="1861"/>
        <v>383</v>
      </c>
      <c r="CY247" s="198">
        <f t="shared" si="1861"/>
        <v>137652</v>
      </c>
      <c r="CZ247" s="198">
        <f t="shared" si="1862"/>
        <v>359</v>
      </c>
      <c r="DA247" s="198">
        <f t="shared" si="1863"/>
        <v>608</v>
      </c>
      <c r="DB247" s="198">
        <f t="shared" si="1864"/>
        <v>2502</v>
      </c>
      <c r="DC247" s="198">
        <f t="shared" si="1864"/>
        <v>106978</v>
      </c>
      <c r="DD247" s="198">
        <f t="shared" si="1865"/>
        <v>43</v>
      </c>
      <c r="DE247" s="198">
        <f t="shared" si="1866"/>
        <v>81</v>
      </c>
      <c r="DF247" s="198">
        <f t="shared" si="1867"/>
        <v>175</v>
      </c>
      <c r="DG247" s="198">
        <f t="shared" si="1867"/>
        <v>267696</v>
      </c>
      <c r="DH247" s="198">
        <f t="shared" si="1868"/>
        <v>1530</v>
      </c>
      <c r="DI247" s="198">
        <f t="shared" si="1869"/>
        <v>3112</v>
      </c>
      <c r="DJ247" s="198">
        <f t="shared" si="1931"/>
        <v>161</v>
      </c>
      <c r="DK247" s="198">
        <f t="shared" si="1931"/>
        <v>149</v>
      </c>
      <c r="DL247" s="198">
        <f t="shared" si="1931"/>
        <v>153</v>
      </c>
      <c r="DM247" s="198">
        <f t="shared" si="1931"/>
        <v>1469</v>
      </c>
      <c r="DN247" s="198">
        <f t="shared" si="1931"/>
        <v>4</v>
      </c>
      <c r="DO247" s="198">
        <f t="shared" si="1931"/>
        <v>1101</v>
      </c>
      <c r="DP247" s="198">
        <f t="shared" si="1931"/>
        <v>992255</v>
      </c>
      <c r="DQ247" s="198">
        <f t="shared" si="1871"/>
        <v>6485</v>
      </c>
      <c r="DR247" s="198">
        <f t="shared" si="1872"/>
        <v>11578</v>
      </c>
      <c r="DS247" s="198">
        <f t="shared" si="1873"/>
        <v>7390668</v>
      </c>
      <c r="DT247" s="198">
        <f t="shared" si="1874"/>
        <v>5031</v>
      </c>
      <c r="DU247" s="198">
        <f t="shared" si="1875"/>
        <v>9919</v>
      </c>
      <c r="DV247" s="198">
        <f t="shared" si="1876"/>
        <v>15979</v>
      </c>
      <c r="DW247" s="198">
        <f t="shared" si="1877"/>
        <v>3995</v>
      </c>
      <c r="DX247" s="198">
        <f t="shared" si="1878"/>
        <v>6507</v>
      </c>
      <c r="DY247" s="198">
        <f t="shared" si="1879"/>
        <v>8301901</v>
      </c>
      <c r="DZ247" s="198">
        <f t="shared" si="1880"/>
        <v>7540</v>
      </c>
      <c r="EA247" s="198">
        <f t="shared" si="1881"/>
        <v>16386</v>
      </c>
      <c r="EB247" s="202"/>
      <c r="EC247" s="198">
        <f t="shared" si="1882"/>
        <v>8</v>
      </c>
      <c r="ED247" s="199">
        <f t="shared" ref="ED247" si="1947">LEFT($B247,4)+IF(EC247&lt;4,1,0)</f>
        <v>2019</v>
      </c>
      <c r="EE247" s="200">
        <f t="shared" si="1883"/>
        <v>43678</v>
      </c>
      <c r="EF247" s="196">
        <f t="shared" si="1884"/>
        <v>31</v>
      </c>
      <c r="EG247" s="195"/>
      <c r="EH247" s="198">
        <f t="shared" si="1933"/>
        <v>166384</v>
      </c>
      <c r="EI247" s="198">
        <f t="shared" si="1933"/>
        <v>2828528</v>
      </c>
      <c r="EJ247" s="198">
        <f t="shared" si="1933"/>
        <v>4658752</v>
      </c>
      <c r="EK247" s="198">
        <f t="shared" si="1933"/>
        <v>8152816</v>
      </c>
      <c r="EL247" s="198">
        <f t="shared" si="1933"/>
        <v>3507098</v>
      </c>
      <c r="EM247" s="198">
        <f t="shared" si="1933"/>
        <v>3471372</v>
      </c>
      <c r="EN247" s="198">
        <f t="shared" si="1933"/>
        <v>140372080</v>
      </c>
      <c r="EO247" s="198">
        <f t="shared" si="1933"/>
        <v>194065701</v>
      </c>
      <c r="EP247" s="198">
        <f t="shared" si="1933"/>
        <v>17666516</v>
      </c>
      <c r="EQ247" s="198">
        <f t="shared" si="1933"/>
        <v>0</v>
      </c>
      <c r="ER247" s="198">
        <f t="shared" si="1934"/>
        <v>0</v>
      </c>
      <c r="ES247" s="198">
        <f t="shared" si="1934"/>
        <v>0</v>
      </c>
      <c r="ET247" s="198">
        <f t="shared" si="1934"/>
        <v>0</v>
      </c>
      <c r="EU247" s="198">
        <f t="shared" si="1934"/>
        <v>0</v>
      </c>
      <c r="EV247" s="198">
        <f t="shared" si="1934"/>
        <v>0</v>
      </c>
      <c r="EW247" s="198">
        <f t="shared" si="1934"/>
        <v>0</v>
      </c>
      <c r="EX247" s="198">
        <f t="shared" si="1934"/>
        <v>0</v>
      </c>
      <c r="EY247" s="198">
        <f t="shared" si="1934"/>
        <v>0</v>
      </c>
      <c r="EZ247" s="198">
        <f t="shared" si="1934"/>
        <v>0</v>
      </c>
      <c r="FA247" s="198">
        <f t="shared" si="1934"/>
        <v>544600</v>
      </c>
      <c r="FB247" s="198">
        <f t="shared" si="1935"/>
        <v>232864</v>
      </c>
      <c r="FC247" s="198">
        <f t="shared" si="1935"/>
        <v>202662</v>
      </c>
      <c r="FD247" s="198">
        <f t="shared" si="1935"/>
        <v>1771434</v>
      </c>
      <c r="FE247" s="198">
        <f t="shared" si="1935"/>
        <v>14571011</v>
      </c>
      <c r="FF247" s="198">
        <f t="shared" si="1935"/>
        <v>26028</v>
      </c>
      <c r="FG247" s="198">
        <f t="shared" si="1935"/>
        <v>18040986</v>
      </c>
      <c r="FH247" s="191"/>
      <c r="FI247" s="344"/>
      <c r="FJ247" s="344"/>
      <c r="FK247" s="344"/>
      <c r="FL247" s="344"/>
      <c r="FM247" s="344"/>
    </row>
    <row r="248" spans="1:169" s="257" customFormat="1" x14ac:dyDescent="0.2">
      <c r="A248" s="263" t="str">
        <f t="shared" ref="A248" si="1948">B248&amp;C248&amp;D248</f>
        <v>2019-20SEPTEMBERY58</v>
      </c>
      <c r="B248" s="257" t="str">
        <f t="shared" si="1906"/>
        <v>2019-20</v>
      </c>
      <c r="C248" s="257" t="s">
        <v>673</v>
      </c>
      <c r="D248" s="264" t="str">
        <f t="shared" si="1891"/>
        <v>Y58</v>
      </c>
      <c r="E248" s="264" t="str">
        <f t="shared" si="1891"/>
        <v>South West</v>
      </c>
      <c r="F248" s="264" t="str">
        <f t="shared" ref="F248" si="1949">D248</f>
        <v>Y58</v>
      </c>
      <c r="H248" s="198">
        <f t="shared" si="1809"/>
        <v>104514</v>
      </c>
      <c r="I248" s="198">
        <f t="shared" si="1809"/>
        <v>81840</v>
      </c>
      <c r="J248" s="198">
        <f t="shared" si="1809"/>
        <v>881236</v>
      </c>
      <c r="K248" s="198">
        <f t="shared" si="1810"/>
        <v>11</v>
      </c>
      <c r="L248" s="198">
        <f t="shared" si="1811"/>
        <v>3</v>
      </c>
      <c r="M248" s="198">
        <f t="shared" si="1812"/>
        <v>35</v>
      </c>
      <c r="N248" s="198">
        <f t="shared" si="1813"/>
        <v>57</v>
      </c>
      <c r="O248" s="198">
        <f t="shared" si="1814"/>
        <v>101</v>
      </c>
      <c r="P248" s="198" t="s">
        <v>717</v>
      </c>
      <c r="Q248" s="198">
        <f t="shared" si="1928"/>
        <v>0</v>
      </c>
      <c r="R248" s="198">
        <f t="shared" si="1928"/>
        <v>0</v>
      </c>
      <c r="S248" s="198">
        <f t="shared" si="1928"/>
        <v>0</v>
      </c>
      <c r="T248" s="198">
        <f t="shared" si="1928"/>
        <v>72214</v>
      </c>
      <c r="U248" s="198">
        <f t="shared" si="1928"/>
        <v>4463</v>
      </c>
      <c r="V248" s="198">
        <f t="shared" si="1928"/>
        <v>2828</v>
      </c>
      <c r="W248" s="198">
        <f t="shared" si="1928"/>
        <v>39718</v>
      </c>
      <c r="X248" s="198">
        <f t="shared" si="1928"/>
        <v>17596</v>
      </c>
      <c r="Y248" s="198">
        <f t="shared" si="1928"/>
        <v>1293</v>
      </c>
      <c r="Z248" s="198">
        <f t="shared" si="1928"/>
        <v>1924478</v>
      </c>
      <c r="AA248" s="198">
        <f t="shared" si="1816"/>
        <v>431</v>
      </c>
      <c r="AB248" s="198">
        <f t="shared" si="1817"/>
        <v>800</v>
      </c>
      <c r="AC248" s="198">
        <f t="shared" si="1818"/>
        <v>1788544</v>
      </c>
      <c r="AD248" s="198">
        <f t="shared" si="1819"/>
        <v>632</v>
      </c>
      <c r="AE248" s="198">
        <f t="shared" si="1820"/>
        <v>1176</v>
      </c>
      <c r="AF248" s="198">
        <f t="shared" si="1821"/>
        <v>71629380</v>
      </c>
      <c r="AG248" s="198">
        <f t="shared" si="1822"/>
        <v>1803</v>
      </c>
      <c r="AH248" s="198">
        <f t="shared" si="1823"/>
        <v>3771</v>
      </c>
      <c r="AI248" s="198">
        <f t="shared" si="1824"/>
        <v>86827647</v>
      </c>
      <c r="AJ248" s="198">
        <f t="shared" si="1825"/>
        <v>4935</v>
      </c>
      <c r="AK248" s="198">
        <f t="shared" si="1826"/>
        <v>11654</v>
      </c>
      <c r="AL248" s="198">
        <f t="shared" si="1827"/>
        <v>7025084</v>
      </c>
      <c r="AM248" s="198">
        <f t="shared" si="1828"/>
        <v>5433</v>
      </c>
      <c r="AN248" s="198">
        <f t="shared" si="1829"/>
        <v>12890</v>
      </c>
      <c r="AO248" s="198">
        <f t="shared" si="1929"/>
        <v>4261</v>
      </c>
      <c r="AP248" s="198">
        <f t="shared" si="1929"/>
        <v>379</v>
      </c>
      <c r="AQ248" s="198">
        <f t="shared" si="1929"/>
        <v>1479</v>
      </c>
      <c r="AR248" s="198">
        <f t="shared" si="1929"/>
        <v>3476</v>
      </c>
      <c r="AS248" s="198">
        <f t="shared" si="1929"/>
        <v>424</v>
      </c>
      <c r="AT248" s="198">
        <f t="shared" si="1929"/>
        <v>1979</v>
      </c>
      <c r="AU248" s="198">
        <f t="shared" si="1929"/>
        <v>8</v>
      </c>
      <c r="AV248" s="198">
        <f t="shared" si="1929"/>
        <v>38623</v>
      </c>
      <c r="AW248" s="198">
        <f t="shared" si="1929"/>
        <v>3395</v>
      </c>
      <c r="AX248" s="198">
        <f t="shared" si="1929"/>
        <v>25935</v>
      </c>
      <c r="AY248" s="198">
        <f t="shared" si="1930"/>
        <v>67953</v>
      </c>
      <c r="AZ248" s="198">
        <f t="shared" si="1930"/>
        <v>10075</v>
      </c>
      <c r="BA248" s="198">
        <f t="shared" si="1930"/>
        <v>7817</v>
      </c>
      <c r="BB248" s="198">
        <f t="shared" si="1930"/>
        <v>6416</v>
      </c>
      <c r="BC248" s="198">
        <f t="shared" si="1930"/>
        <v>5009</v>
      </c>
      <c r="BD248" s="198">
        <f t="shared" si="1930"/>
        <v>54484</v>
      </c>
      <c r="BE248" s="198">
        <f t="shared" si="1930"/>
        <v>45656</v>
      </c>
      <c r="BF248" s="198">
        <f t="shared" si="1930"/>
        <v>25760</v>
      </c>
      <c r="BG248" s="198">
        <f t="shared" si="1930"/>
        <v>19172</v>
      </c>
      <c r="BH248" s="198">
        <f t="shared" si="1930"/>
        <v>1764</v>
      </c>
      <c r="BI248" s="198">
        <f t="shared" si="1930"/>
        <v>1393</v>
      </c>
      <c r="BJ248" s="198">
        <f t="shared" si="1930"/>
        <v>0</v>
      </c>
      <c r="BK248" s="198">
        <f t="shared" si="1930"/>
        <v>0</v>
      </c>
      <c r="BL248" s="198" t="str">
        <f t="shared" si="1832"/>
        <v>-</v>
      </c>
      <c r="BM248" s="198" t="str">
        <f t="shared" si="1833"/>
        <v>-</v>
      </c>
      <c r="BN248" s="198">
        <f t="shared" si="1834"/>
        <v>0</v>
      </c>
      <c r="BO248" s="198">
        <f t="shared" si="1834"/>
        <v>0</v>
      </c>
      <c r="BP248" s="198" t="str">
        <f t="shared" si="1835"/>
        <v>-</v>
      </c>
      <c r="BQ248" s="198" t="str">
        <f t="shared" si="1836"/>
        <v>-</v>
      </c>
      <c r="BR248" s="198">
        <f t="shared" si="1837"/>
        <v>0</v>
      </c>
      <c r="BS248" s="198">
        <f t="shared" si="1837"/>
        <v>0</v>
      </c>
      <c r="BT248" s="198" t="str">
        <f t="shared" si="1838"/>
        <v>-</v>
      </c>
      <c r="BU248" s="198" t="str">
        <f t="shared" si="1839"/>
        <v>-</v>
      </c>
      <c r="BV248" s="198">
        <f t="shared" si="1840"/>
        <v>0</v>
      </c>
      <c r="BW248" s="198">
        <f t="shared" si="1840"/>
        <v>0</v>
      </c>
      <c r="BX248" s="198" t="str">
        <f t="shared" si="1841"/>
        <v>-</v>
      </c>
      <c r="BY248" s="198" t="str">
        <f t="shared" si="1842"/>
        <v>-</v>
      </c>
      <c r="BZ248" s="198">
        <f t="shared" si="1843"/>
        <v>0</v>
      </c>
      <c r="CA248" s="198">
        <f t="shared" si="1843"/>
        <v>0</v>
      </c>
      <c r="CB248" s="198" t="str">
        <f t="shared" si="1844"/>
        <v>-</v>
      </c>
      <c r="CC248" s="198" t="str">
        <f t="shared" si="1845"/>
        <v>-</v>
      </c>
      <c r="CD248" s="198">
        <f t="shared" si="1846"/>
        <v>0</v>
      </c>
      <c r="CE248" s="198">
        <f t="shared" si="1846"/>
        <v>0</v>
      </c>
      <c r="CF248" s="198" t="str">
        <f t="shared" si="1847"/>
        <v>-</v>
      </c>
      <c r="CG248" s="198" t="str">
        <f t="shared" si="1848"/>
        <v>-</v>
      </c>
      <c r="CH248" s="198">
        <f t="shared" si="1849"/>
        <v>0</v>
      </c>
      <c r="CI248" s="198">
        <f t="shared" si="1849"/>
        <v>0</v>
      </c>
      <c r="CJ248" s="198" t="str">
        <f t="shared" si="1850"/>
        <v>-</v>
      </c>
      <c r="CK248" s="198" t="str">
        <f t="shared" si="1851"/>
        <v>-</v>
      </c>
      <c r="CL248" s="198">
        <f t="shared" si="1852"/>
        <v>0</v>
      </c>
      <c r="CM248" s="198">
        <f t="shared" si="1852"/>
        <v>0</v>
      </c>
      <c r="CN248" s="198" t="str">
        <f t="shared" si="1853"/>
        <v>-</v>
      </c>
      <c r="CO248" s="198" t="str">
        <f t="shared" si="1854"/>
        <v>-</v>
      </c>
      <c r="CP248" s="198">
        <f t="shared" si="1855"/>
        <v>0</v>
      </c>
      <c r="CQ248" s="198">
        <f t="shared" si="1855"/>
        <v>0</v>
      </c>
      <c r="CR248" s="198" t="str">
        <f t="shared" si="1856"/>
        <v>-</v>
      </c>
      <c r="CS248" s="198" t="str">
        <f t="shared" si="1857"/>
        <v>-</v>
      </c>
      <c r="CT248" s="198">
        <f t="shared" si="1858"/>
        <v>0</v>
      </c>
      <c r="CU248" s="198">
        <f t="shared" si="1858"/>
        <v>0</v>
      </c>
      <c r="CV248" s="198" t="str">
        <f t="shared" si="1859"/>
        <v>-</v>
      </c>
      <c r="CW248" s="198" t="str">
        <f t="shared" si="1860"/>
        <v>-</v>
      </c>
      <c r="CX248" s="198">
        <f t="shared" si="1861"/>
        <v>378</v>
      </c>
      <c r="CY248" s="198">
        <f t="shared" si="1861"/>
        <v>145007</v>
      </c>
      <c r="CZ248" s="198">
        <f t="shared" si="1862"/>
        <v>384</v>
      </c>
      <c r="DA248" s="198">
        <f t="shared" si="1863"/>
        <v>671</v>
      </c>
      <c r="DB248" s="198">
        <f t="shared" si="1864"/>
        <v>2447</v>
      </c>
      <c r="DC248" s="198">
        <f t="shared" si="1864"/>
        <v>103460</v>
      </c>
      <c r="DD248" s="198">
        <f t="shared" si="1865"/>
        <v>42</v>
      </c>
      <c r="DE248" s="198">
        <f t="shared" si="1866"/>
        <v>79</v>
      </c>
      <c r="DF248" s="198">
        <f t="shared" si="1867"/>
        <v>148</v>
      </c>
      <c r="DG248" s="198">
        <f t="shared" si="1867"/>
        <v>252786</v>
      </c>
      <c r="DH248" s="198">
        <f t="shared" si="1868"/>
        <v>1708</v>
      </c>
      <c r="DI248" s="198">
        <f t="shared" si="1869"/>
        <v>3462</v>
      </c>
      <c r="DJ248" s="198">
        <f t="shared" si="1931"/>
        <v>130</v>
      </c>
      <c r="DK248" s="198">
        <f t="shared" si="1931"/>
        <v>149</v>
      </c>
      <c r="DL248" s="198">
        <f t="shared" si="1931"/>
        <v>5</v>
      </c>
      <c r="DM248" s="198">
        <f t="shared" si="1931"/>
        <v>1745</v>
      </c>
      <c r="DN248" s="198">
        <f t="shared" si="1931"/>
        <v>0</v>
      </c>
      <c r="DO248" s="198">
        <f t="shared" si="1931"/>
        <v>971</v>
      </c>
      <c r="DP248" s="198">
        <f t="shared" si="1931"/>
        <v>51663</v>
      </c>
      <c r="DQ248" s="198">
        <f t="shared" si="1871"/>
        <v>10333</v>
      </c>
      <c r="DR248" s="198">
        <f t="shared" si="1872"/>
        <v>25680</v>
      </c>
      <c r="DS248" s="198">
        <f t="shared" si="1873"/>
        <v>9418189</v>
      </c>
      <c r="DT248" s="198">
        <f t="shared" si="1874"/>
        <v>5397</v>
      </c>
      <c r="DU248" s="198">
        <f t="shared" si="1875"/>
        <v>11480</v>
      </c>
      <c r="DV248" s="198">
        <f t="shared" si="1876"/>
        <v>0</v>
      </c>
      <c r="DW248" s="198" t="str">
        <f t="shared" si="1877"/>
        <v>-</v>
      </c>
      <c r="DX248" s="198" t="str">
        <f t="shared" si="1878"/>
        <v>-</v>
      </c>
      <c r="DY248" s="198">
        <f t="shared" si="1879"/>
        <v>7686693</v>
      </c>
      <c r="DZ248" s="198">
        <f t="shared" si="1880"/>
        <v>7916</v>
      </c>
      <c r="EA248" s="198">
        <f t="shared" si="1881"/>
        <v>17300</v>
      </c>
      <c r="EB248" s="202"/>
      <c r="EC248" s="198">
        <f t="shared" si="1882"/>
        <v>9</v>
      </c>
      <c r="ED248" s="199">
        <f t="shared" ref="ED248" si="1950">LEFT($B248,4)+IF(EC248&lt;4,1,0)</f>
        <v>2019</v>
      </c>
      <c r="EE248" s="200">
        <f t="shared" si="1883"/>
        <v>43709</v>
      </c>
      <c r="EF248" s="196">
        <f t="shared" si="1884"/>
        <v>30</v>
      </c>
      <c r="EG248" s="195"/>
      <c r="EH248" s="198">
        <f t="shared" si="1933"/>
        <v>245520</v>
      </c>
      <c r="EI248" s="198">
        <f t="shared" si="1933"/>
        <v>2864400</v>
      </c>
      <c r="EJ248" s="198">
        <f t="shared" si="1933"/>
        <v>4664880</v>
      </c>
      <c r="EK248" s="198">
        <f t="shared" si="1933"/>
        <v>8265840</v>
      </c>
      <c r="EL248" s="198">
        <f t="shared" si="1933"/>
        <v>3570400</v>
      </c>
      <c r="EM248" s="198">
        <f t="shared" si="1933"/>
        <v>3325728</v>
      </c>
      <c r="EN248" s="198">
        <f t="shared" si="1933"/>
        <v>149776578</v>
      </c>
      <c r="EO248" s="198">
        <f t="shared" si="1933"/>
        <v>205063784</v>
      </c>
      <c r="EP248" s="198">
        <f t="shared" si="1933"/>
        <v>16666770</v>
      </c>
      <c r="EQ248" s="198">
        <f t="shared" si="1933"/>
        <v>0</v>
      </c>
      <c r="ER248" s="198">
        <f t="shared" si="1934"/>
        <v>0</v>
      </c>
      <c r="ES248" s="198">
        <f t="shared" si="1934"/>
        <v>0</v>
      </c>
      <c r="ET248" s="198">
        <f t="shared" si="1934"/>
        <v>0</v>
      </c>
      <c r="EU248" s="198">
        <f t="shared" si="1934"/>
        <v>0</v>
      </c>
      <c r="EV248" s="198">
        <f t="shared" si="1934"/>
        <v>0</v>
      </c>
      <c r="EW248" s="198">
        <f t="shared" si="1934"/>
        <v>0</v>
      </c>
      <c r="EX248" s="198">
        <f t="shared" si="1934"/>
        <v>0</v>
      </c>
      <c r="EY248" s="198">
        <f t="shared" si="1934"/>
        <v>0</v>
      </c>
      <c r="EZ248" s="198">
        <f t="shared" si="1934"/>
        <v>0</v>
      </c>
      <c r="FA248" s="198">
        <f t="shared" si="1934"/>
        <v>512376</v>
      </c>
      <c r="FB248" s="198">
        <f t="shared" si="1935"/>
        <v>253638</v>
      </c>
      <c r="FC248" s="198">
        <f t="shared" si="1935"/>
        <v>193313</v>
      </c>
      <c r="FD248" s="198">
        <f t="shared" si="1935"/>
        <v>128400</v>
      </c>
      <c r="FE248" s="198">
        <f t="shared" si="1935"/>
        <v>20032600</v>
      </c>
      <c r="FF248" s="198">
        <f t="shared" si="1935"/>
        <v>0</v>
      </c>
      <c r="FG248" s="198">
        <f t="shared" si="1935"/>
        <v>16798300</v>
      </c>
      <c r="FH248" s="191"/>
      <c r="FI248" s="344"/>
      <c r="FJ248" s="344"/>
      <c r="FK248" s="344"/>
      <c r="FL248" s="344"/>
      <c r="FM248" s="344"/>
    </row>
    <row r="249" spans="1:169" s="257" customFormat="1" x14ac:dyDescent="0.2">
      <c r="A249" s="263" t="str">
        <f t="shared" ref="A249" si="1951">B249&amp;C249&amp;D249</f>
        <v>2019-20OCTOBERY58</v>
      </c>
      <c r="B249" s="257" t="str">
        <f t="shared" si="1906"/>
        <v>2019-20</v>
      </c>
      <c r="C249" s="257" t="s">
        <v>716</v>
      </c>
      <c r="D249" s="264" t="str">
        <f t="shared" si="1891"/>
        <v>Y58</v>
      </c>
      <c r="E249" s="264" t="str">
        <f t="shared" si="1891"/>
        <v>South West</v>
      </c>
      <c r="F249" s="264" t="str">
        <f t="shared" ref="F249" si="1952">D249</f>
        <v>Y58</v>
      </c>
      <c r="H249" s="198">
        <f t="shared" si="1809"/>
        <v>108163</v>
      </c>
      <c r="I249" s="198">
        <f t="shared" si="1809"/>
        <v>84452</v>
      </c>
      <c r="J249" s="198">
        <f t="shared" si="1809"/>
        <v>856026</v>
      </c>
      <c r="K249" s="198">
        <f t="shared" si="1810"/>
        <v>10</v>
      </c>
      <c r="L249" s="198">
        <f t="shared" si="1811"/>
        <v>3</v>
      </c>
      <c r="M249" s="198">
        <f t="shared" si="1812"/>
        <v>32</v>
      </c>
      <c r="N249" s="198">
        <f t="shared" si="1813"/>
        <v>54</v>
      </c>
      <c r="O249" s="198">
        <f t="shared" si="1814"/>
        <v>100</v>
      </c>
      <c r="P249" s="198" t="s">
        <v>717</v>
      </c>
      <c r="Q249" s="198">
        <f t="shared" si="1928"/>
        <v>167</v>
      </c>
      <c r="R249" s="198">
        <f t="shared" si="1928"/>
        <v>59</v>
      </c>
      <c r="S249" s="198">
        <f t="shared" si="1928"/>
        <v>2103</v>
      </c>
      <c r="T249" s="198">
        <f t="shared" si="1928"/>
        <v>76314</v>
      </c>
      <c r="U249" s="198">
        <f t="shared" si="1928"/>
        <v>4861</v>
      </c>
      <c r="V249" s="198">
        <f t="shared" si="1928"/>
        <v>3021</v>
      </c>
      <c r="W249" s="198">
        <f t="shared" si="1928"/>
        <v>42243</v>
      </c>
      <c r="X249" s="198">
        <f t="shared" si="1928"/>
        <v>18173</v>
      </c>
      <c r="Y249" s="198">
        <f t="shared" si="1928"/>
        <v>1393</v>
      </c>
      <c r="Z249" s="198">
        <f t="shared" si="1928"/>
        <v>2049173</v>
      </c>
      <c r="AA249" s="198">
        <f t="shared" si="1816"/>
        <v>422</v>
      </c>
      <c r="AB249" s="198">
        <f t="shared" si="1817"/>
        <v>768</v>
      </c>
      <c r="AC249" s="198">
        <f t="shared" si="1818"/>
        <v>1891553</v>
      </c>
      <c r="AD249" s="198">
        <f t="shared" si="1819"/>
        <v>626</v>
      </c>
      <c r="AE249" s="198">
        <f t="shared" si="1820"/>
        <v>1170</v>
      </c>
      <c r="AF249" s="198">
        <f t="shared" si="1821"/>
        <v>71847156</v>
      </c>
      <c r="AG249" s="198">
        <f t="shared" si="1822"/>
        <v>1701</v>
      </c>
      <c r="AH249" s="198">
        <f t="shared" si="1823"/>
        <v>3546</v>
      </c>
      <c r="AI249" s="198">
        <f t="shared" si="1824"/>
        <v>80289140</v>
      </c>
      <c r="AJ249" s="198">
        <f t="shared" si="1825"/>
        <v>4418</v>
      </c>
      <c r="AK249" s="198">
        <f t="shared" si="1826"/>
        <v>10370</v>
      </c>
      <c r="AL249" s="198">
        <f t="shared" si="1827"/>
        <v>6645509</v>
      </c>
      <c r="AM249" s="198">
        <f t="shared" si="1828"/>
        <v>4771</v>
      </c>
      <c r="AN249" s="198">
        <f t="shared" si="1829"/>
        <v>11508</v>
      </c>
      <c r="AO249" s="198">
        <f t="shared" si="1929"/>
        <v>4233</v>
      </c>
      <c r="AP249" s="198">
        <f t="shared" si="1929"/>
        <v>323</v>
      </c>
      <c r="AQ249" s="198">
        <f t="shared" si="1929"/>
        <v>1536</v>
      </c>
      <c r="AR249" s="198">
        <f t="shared" si="1929"/>
        <v>3750</v>
      </c>
      <c r="AS249" s="198">
        <f t="shared" si="1929"/>
        <v>396</v>
      </c>
      <c r="AT249" s="198">
        <f t="shared" si="1929"/>
        <v>1978</v>
      </c>
      <c r="AU249" s="198">
        <f t="shared" si="1929"/>
        <v>6</v>
      </c>
      <c r="AV249" s="198">
        <f t="shared" si="1929"/>
        <v>41003</v>
      </c>
      <c r="AW249" s="198">
        <f t="shared" si="1929"/>
        <v>3591</v>
      </c>
      <c r="AX249" s="198">
        <f t="shared" si="1929"/>
        <v>27487</v>
      </c>
      <c r="AY249" s="198">
        <f t="shared" si="1930"/>
        <v>72081</v>
      </c>
      <c r="AZ249" s="198">
        <f t="shared" si="1930"/>
        <v>10991</v>
      </c>
      <c r="BA249" s="198">
        <f t="shared" si="1930"/>
        <v>8470</v>
      </c>
      <c r="BB249" s="198">
        <f t="shared" si="1930"/>
        <v>6932</v>
      </c>
      <c r="BC249" s="198">
        <f t="shared" si="1930"/>
        <v>5376</v>
      </c>
      <c r="BD249" s="198">
        <f t="shared" si="1930"/>
        <v>57158</v>
      </c>
      <c r="BE249" s="198">
        <f t="shared" si="1930"/>
        <v>48134</v>
      </c>
      <c r="BF249" s="198">
        <f t="shared" si="1930"/>
        <v>26313</v>
      </c>
      <c r="BG249" s="198">
        <f t="shared" si="1930"/>
        <v>19754</v>
      </c>
      <c r="BH249" s="198">
        <f t="shared" si="1930"/>
        <v>1898</v>
      </c>
      <c r="BI249" s="198">
        <f t="shared" si="1930"/>
        <v>1486</v>
      </c>
      <c r="BJ249" s="198">
        <f t="shared" si="1930"/>
        <v>48</v>
      </c>
      <c r="BK249" s="198">
        <f t="shared" si="1930"/>
        <v>25826</v>
      </c>
      <c r="BL249" s="198">
        <f t="shared" si="1832"/>
        <v>538</v>
      </c>
      <c r="BM249" s="198">
        <f t="shared" si="1833"/>
        <v>956</v>
      </c>
      <c r="BN249" s="198">
        <f t="shared" si="1834"/>
        <v>61</v>
      </c>
      <c r="BO249" s="198">
        <f t="shared" si="1834"/>
        <v>29389</v>
      </c>
      <c r="BP249" s="198">
        <f t="shared" si="1835"/>
        <v>482</v>
      </c>
      <c r="BQ249" s="198">
        <f t="shared" si="1836"/>
        <v>930</v>
      </c>
      <c r="BR249" s="198">
        <f t="shared" si="1837"/>
        <v>4752</v>
      </c>
      <c r="BS249" s="198">
        <f t="shared" si="1837"/>
        <v>1993958</v>
      </c>
      <c r="BT249" s="198">
        <f t="shared" si="1838"/>
        <v>420</v>
      </c>
      <c r="BU249" s="198">
        <f t="shared" si="1839"/>
        <v>765</v>
      </c>
      <c r="BV249" s="198">
        <f t="shared" si="1840"/>
        <v>2510</v>
      </c>
      <c r="BW249" s="198">
        <f t="shared" si="1840"/>
        <v>4418711</v>
      </c>
      <c r="BX249" s="198">
        <f t="shared" si="1841"/>
        <v>1760</v>
      </c>
      <c r="BY249" s="198">
        <f t="shared" si="1842"/>
        <v>3410</v>
      </c>
      <c r="BZ249" s="198">
        <f t="shared" si="1843"/>
        <v>966</v>
      </c>
      <c r="CA249" s="198">
        <f t="shared" si="1843"/>
        <v>1592896</v>
      </c>
      <c r="CB249" s="198">
        <f t="shared" si="1844"/>
        <v>1649</v>
      </c>
      <c r="CC249" s="198">
        <f t="shared" si="1845"/>
        <v>3420</v>
      </c>
      <c r="CD249" s="198">
        <f t="shared" si="1846"/>
        <v>38767</v>
      </c>
      <c r="CE249" s="198">
        <f t="shared" si="1846"/>
        <v>65835549</v>
      </c>
      <c r="CF249" s="198">
        <f t="shared" si="1847"/>
        <v>1698</v>
      </c>
      <c r="CG249" s="198">
        <f t="shared" si="1848"/>
        <v>3566</v>
      </c>
      <c r="CH249" s="198">
        <f t="shared" si="1849"/>
        <v>1986</v>
      </c>
      <c r="CI249" s="198">
        <f t="shared" si="1849"/>
        <v>9135487</v>
      </c>
      <c r="CJ249" s="198">
        <f t="shared" si="1850"/>
        <v>4600</v>
      </c>
      <c r="CK249" s="198">
        <f t="shared" si="1851"/>
        <v>9990</v>
      </c>
      <c r="CL249" s="198">
        <f t="shared" si="1852"/>
        <v>376</v>
      </c>
      <c r="CM249" s="198">
        <f t="shared" si="1852"/>
        <v>1509111</v>
      </c>
      <c r="CN249" s="198">
        <f t="shared" si="1853"/>
        <v>4014</v>
      </c>
      <c r="CO249" s="198">
        <f t="shared" si="1854"/>
        <v>9589</v>
      </c>
      <c r="CP249" s="198">
        <f t="shared" si="1855"/>
        <v>916</v>
      </c>
      <c r="CQ249" s="198">
        <f t="shared" si="1855"/>
        <v>6961548</v>
      </c>
      <c r="CR249" s="198">
        <f t="shared" si="1856"/>
        <v>7600</v>
      </c>
      <c r="CS249" s="198">
        <f t="shared" si="1857"/>
        <v>16637</v>
      </c>
      <c r="CT249" s="198">
        <f t="shared" si="1858"/>
        <v>62</v>
      </c>
      <c r="CU249" s="198">
        <f t="shared" si="1858"/>
        <v>343018</v>
      </c>
      <c r="CV249" s="198">
        <f t="shared" si="1859"/>
        <v>5533</v>
      </c>
      <c r="CW249" s="198">
        <f t="shared" si="1860"/>
        <v>13577</v>
      </c>
      <c r="CX249" s="198">
        <f t="shared" si="1861"/>
        <v>427</v>
      </c>
      <c r="CY249" s="198">
        <f t="shared" si="1861"/>
        <v>173773</v>
      </c>
      <c r="CZ249" s="198">
        <f t="shared" si="1862"/>
        <v>407</v>
      </c>
      <c r="DA249" s="198">
        <f t="shared" si="1863"/>
        <v>654</v>
      </c>
      <c r="DB249" s="198">
        <f t="shared" si="1864"/>
        <v>2735</v>
      </c>
      <c r="DC249" s="198">
        <f t="shared" si="1864"/>
        <v>104772</v>
      </c>
      <c r="DD249" s="198">
        <f t="shared" si="1865"/>
        <v>38</v>
      </c>
      <c r="DE249" s="198">
        <f t="shared" si="1866"/>
        <v>72</v>
      </c>
      <c r="DF249" s="198">
        <f t="shared" si="1867"/>
        <v>146</v>
      </c>
      <c r="DG249" s="198">
        <f t="shared" si="1867"/>
        <v>233218</v>
      </c>
      <c r="DH249" s="198">
        <f t="shared" si="1868"/>
        <v>1597</v>
      </c>
      <c r="DI249" s="198">
        <f t="shared" si="1869"/>
        <v>3291</v>
      </c>
      <c r="DJ249" s="198">
        <f t="shared" ref="DJ249:DK252" si="1953">SUMIFS(DJ$255:DJ$1524,$B$255:$B$1524,$B249,$C$255:$C$1524,$C249,$D$255:$D$1524,$D249)</f>
        <v>132</v>
      </c>
      <c r="DK249" s="198">
        <f t="shared" si="1953"/>
        <v>4</v>
      </c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202"/>
      <c r="EC249" s="198">
        <f t="shared" si="1882"/>
        <v>10</v>
      </c>
      <c r="ED249" s="199">
        <f t="shared" ref="ED249" si="1954">LEFT($B249,4)+IF(EC249&lt;4,1,0)</f>
        <v>2019</v>
      </c>
      <c r="EE249" s="200">
        <f t="shared" si="1883"/>
        <v>43739</v>
      </c>
      <c r="EF249" s="196">
        <f t="shared" si="1884"/>
        <v>31</v>
      </c>
      <c r="EG249" s="195"/>
      <c r="EH249" s="198">
        <f t="shared" si="1933"/>
        <v>253356</v>
      </c>
      <c r="EI249" s="198">
        <f t="shared" si="1933"/>
        <v>2702464</v>
      </c>
      <c r="EJ249" s="198">
        <f t="shared" si="1933"/>
        <v>4560408</v>
      </c>
      <c r="EK249" s="198">
        <f t="shared" si="1933"/>
        <v>8445200</v>
      </c>
      <c r="EL249" s="198">
        <f t="shared" si="1933"/>
        <v>3733248</v>
      </c>
      <c r="EM249" s="198">
        <f t="shared" si="1933"/>
        <v>3534570</v>
      </c>
      <c r="EN249" s="198">
        <f t="shared" si="1933"/>
        <v>149793678</v>
      </c>
      <c r="EO249" s="198">
        <f t="shared" si="1933"/>
        <v>188454010</v>
      </c>
      <c r="EP249" s="198">
        <f t="shared" si="1933"/>
        <v>16030644</v>
      </c>
      <c r="EQ249" s="198">
        <f t="shared" si="1933"/>
        <v>45888</v>
      </c>
      <c r="ER249" s="198">
        <f t="shared" si="1934"/>
        <v>56730</v>
      </c>
      <c r="ES249" s="198">
        <f t="shared" si="1934"/>
        <v>3635280</v>
      </c>
      <c r="ET249" s="198">
        <f t="shared" si="1934"/>
        <v>8559100</v>
      </c>
      <c r="EU249" s="198">
        <f t="shared" si="1934"/>
        <v>3303720</v>
      </c>
      <c r="EV249" s="198">
        <f t="shared" si="1934"/>
        <v>138243122</v>
      </c>
      <c r="EW249" s="198">
        <f t="shared" si="1934"/>
        <v>19840140</v>
      </c>
      <c r="EX249" s="198">
        <f t="shared" si="1934"/>
        <v>3605464</v>
      </c>
      <c r="EY249" s="198">
        <f t="shared" si="1934"/>
        <v>15239492</v>
      </c>
      <c r="EZ249" s="198">
        <f t="shared" si="1934"/>
        <v>841774</v>
      </c>
      <c r="FA249" s="198">
        <f t="shared" si="1934"/>
        <v>480486</v>
      </c>
      <c r="FB249" s="198">
        <f t="shared" si="1935"/>
        <v>279258</v>
      </c>
      <c r="FC249" s="198">
        <f t="shared" si="1935"/>
        <v>196920</v>
      </c>
      <c r="FD249" s="198">
        <f t="shared" si="1935"/>
        <v>0</v>
      </c>
      <c r="FE249" s="198">
        <f t="shared" si="1935"/>
        <v>0</v>
      </c>
      <c r="FF249" s="198">
        <f t="shared" si="1935"/>
        <v>0</v>
      </c>
      <c r="FG249" s="198">
        <f t="shared" si="1935"/>
        <v>0</v>
      </c>
      <c r="FH249" s="191"/>
      <c r="FI249" s="344"/>
      <c r="FJ249" s="344"/>
      <c r="FK249" s="344"/>
      <c r="FL249" s="344"/>
      <c r="FM249" s="344"/>
    </row>
    <row r="250" spans="1:169" s="257" customFormat="1" x14ac:dyDescent="0.2">
      <c r="A250" s="263" t="str">
        <f t="shared" ref="A250" si="1955">B250&amp;C250&amp;D250</f>
        <v>2019-20NOVEMBERY58</v>
      </c>
      <c r="B250" s="257" t="str">
        <f t="shared" si="1906"/>
        <v>2019-20</v>
      </c>
      <c r="C250" s="257" t="s">
        <v>722</v>
      </c>
      <c r="D250" s="264" t="str">
        <f t="shared" si="1891"/>
        <v>Y58</v>
      </c>
      <c r="E250" s="264" t="str">
        <f t="shared" si="1891"/>
        <v>South West</v>
      </c>
      <c r="F250" s="264" t="str">
        <f t="shared" ref="F250" si="1956">D250</f>
        <v>Y58</v>
      </c>
      <c r="H250" s="198">
        <f t="shared" si="1809"/>
        <v>109416</v>
      </c>
      <c r="I250" s="198">
        <f t="shared" si="1809"/>
        <v>85276</v>
      </c>
      <c r="J250" s="198">
        <f t="shared" si="1809"/>
        <v>970603</v>
      </c>
      <c r="K250" s="198">
        <f t="shared" si="1810"/>
        <v>11</v>
      </c>
      <c r="L250" s="198">
        <f t="shared" si="1811"/>
        <v>3</v>
      </c>
      <c r="M250" s="198">
        <f t="shared" si="1812"/>
        <v>38</v>
      </c>
      <c r="N250" s="198">
        <f t="shared" si="1813"/>
        <v>58</v>
      </c>
      <c r="O250" s="198">
        <f t="shared" si="1814"/>
        <v>98</v>
      </c>
      <c r="P250" s="198" t="s">
        <v>717</v>
      </c>
      <c r="Q250" s="198">
        <f t="shared" si="1928"/>
        <v>177</v>
      </c>
      <c r="R250" s="198">
        <f t="shared" si="1928"/>
        <v>67</v>
      </c>
      <c r="S250" s="198">
        <f t="shared" si="1928"/>
        <v>2518</v>
      </c>
      <c r="T250" s="198">
        <f t="shared" si="1928"/>
        <v>76081</v>
      </c>
      <c r="U250" s="198">
        <f t="shared" si="1928"/>
        <v>4772</v>
      </c>
      <c r="V250" s="198">
        <f t="shared" si="1928"/>
        <v>2980</v>
      </c>
      <c r="W250" s="198">
        <f t="shared" si="1928"/>
        <v>42831</v>
      </c>
      <c r="X250" s="198">
        <f t="shared" si="1928"/>
        <v>17149</v>
      </c>
      <c r="Y250" s="198">
        <f t="shared" si="1928"/>
        <v>1386</v>
      </c>
      <c r="Z250" s="198">
        <f t="shared" si="1928"/>
        <v>2052709</v>
      </c>
      <c r="AA250" s="198">
        <f t="shared" si="1816"/>
        <v>430</v>
      </c>
      <c r="AB250" s="198">
        <f t="shared" si="1817"/>
        <v>795</v>
      </c>
      <c r="AC250" s="198">
        <f t="shared" si="1818"/>
        <v>1808922</v>
      </c>
      <c r="AD250" s="198">
        <f t="shared" si="1819"/>
        <v>607</v>
      </c>
      <c r="AE250" s="198">
        <f t="shared" si="1820"/>
        <v>1132</v>
      </c>
      <c r="AF250" s="198">
        <f t="shared" si="1821"/>
        <v>75330849</v>
      </c>
      <c r="AG250" s="198">
        <f t="shared" si="1822"/>
        <v>1759</v>
      </c>
      <c r="AH250" s="198">
        <f t="shared" si="1823"/>
        <v>3689</v>
      </c>
      <c r="AI250" s="198">
        <f t="shared" si="1824"/>
        <v>80884898</v>
      </c>
      <c r="AJ250" s="198">
        <f t="shared" si="1825"/>
        <v>4717</v>
      </c>
      <c r="AK250" s="198">
        <f t="shared" si="1826"/>
        <v>11444</v>
      </c>
      <c r="AL250" s="198">
        <f t="shared" si="1827"/>
        <v>7712831</v>
      </c>
      <c r="AM250" s="198">
        <f t="shared" si="1828"/>
        <v>5565</v>
      </c>
      <c r="AN250" s="198">
        <f t="shared" si="1829"/>
        <v>13439</v>
      </c>
      <c r="AO250" s="198">
        <f t="shared" si="1929"/>
        <v>4205</v>
      </c>
      <c r="AP250" s="198">
        <f t="shared" si="1929"/>
        <v>319</v>
      </c>
      <c r="AQ250" s="198">
        <f t="shared" si="1929"/>
        <v>1533</v>
      </c>
      <c r="AR250" s="198">
        <f t="shared" si="1929"/>
        <v>3366</v>
      </c>
      <c r="AS250" s="198">
        <f t="shared" si="1929"/>
        <v>442</v>
      </c>
      <c r="AT250" s="198">
        <f t="shared" si="1929"/>
        <v>1911</v>
      </c>
      <c r="AU250" s="198">
        <f t="shared" si="1929"/>
        <v>10</v>
      </c>
      <c r="AV250" s="198">
        <f t="shared" si="1929"/>
        <v>40764</v>
      </c>
      <c r="AW250" s="198">
        <f t="shared" si="1929"/>
        <v>3560</v>
      </c>
      <c r="AX250" s="198">
        <f t="shared" si="1929"/>
        <v>27552</v>
      </c>
      <c r="AY250" s="198">
        <f t="shared" si="1930"/>
        <v>71876</v>
      </c>
      <c r="AZ250" s="198">
        <f t="shared" si="1930"/>
        <v>10775</v>
      </c>
      <c r="BA250" s="198">
        <f t="shared" si="1930"/>
        <v>8257</v>
      </c>
      <c r="BB250" s="198">
        <f t="shared" si="1930"/>
        <v>6730</v>
      </c>
      <c r="BC250" s="198">
        <f t="shared" si="1930"/>
        <v>5239</v>
      </c>
      <c r="BD250" s="198">
        <f t="shared" si="1930"/>
        <v>57944</v>
      </c>
      <c r="BE250" s="198">
        <f t="shared" si="1930"/>
        <v>48517</v>
      </c>
      <c r="BF250" s="198">
        <f t="shared" si="1930"/>
        <v>25062</v>
      </c>
      <c r="BG250" s="198">
        <f t="shared" si="1930"/>
        <v>18585</v>
      </c>
      <c r="BH250" s="198">
        <f t="shared" si="1930"/>
        <v>1914</v>
      </c>
      <c r="BI250" s="198">
        <f t="shared" si="1930"/>
        <v>1474</v>
      </c>
      <c r="BJ250" s="198">
        <f t="shared" si="1930"/>
        <v>41</v>
      </c>
      <c r="BK250" s="198">
        <f t="shared" si="1930"/>
        <v>21552</v>
      </c>
      <c r="BL250" s="198">
        <f t="shared" si="1832"/>
        <v>526</v>
      </c>
      <c r="BM250" s="198">
        <f t="shared" si="1833"/>
        <v>925</v>
      </c>
      <c r="BN250" s="198">
        <f t="shared" si="1834"/>
        <v>34</v>
      </c>
      <c r="BO250" s="198">
        <f t="shared" si="1834"/>
        <v>19849</v>
      </c>
      <c r="BP250" s="198">
        <f t="shared" si="1835"/>
        <v>584</v>
      </c>
      <c r="BQ250" s="198">
        <f t="shared" si="1836"/>
        <v>1148</v>
      </c>
      <c r="BR250" s="198">
        <f t="shared" si="1837"/>
        <v>4697</v>
      </c>
      <c r="BS250" s="198">
        <f t="shared" si="1837"/>
        <v>2011308</v>
      </c>
      <c r="BT250" s="198">
        <f t="shared" si="1838"/>
        <v>428</v>
      </c>
      <c r="BU250" s="198">
        <f t="shared" si="1839"/>
        <v>790</v>
      </c>
      <c r="BV250" s="198">
        <f t="shared" si="1840"/>
        <v>2504</v>
      </c>
      <c r="BW250" s="198">
        <f t="shared" si="1840"/>
        <v>4583778</v>
      </c>
      <c r="BX250" s="198">
        <f t="shared" si="1841"/>
        <v>1831</v>
      </c>
      <c r="BY250" s="198">
        <f t="shared" si="1842"/>
        <v>3638</v>
      </c>
      <c r="BZ250" s="198">
        <f t="shared" si="1843"/>
        <v>920</v>
      </c>
      <c r="CA250" s="198">
        <f t="shared" si="1843"/>
        <v>1522811</v>
      </c>
      <c r="CB250" s="198">
        <f t="shared" si="1844"/>
        <v>1655</v>
      </c>
      <c r="CC250" s="198">
        <f t="shared" si="1845"/>
        <v>3462</v>
      </c>
      <c r="CD250" s="198">
        <f t="shared" si="1846"/>
        <v>39407</v>
      </c>
      <c r="CE250" s="198">
        <f t="shared" si="1846"/>
        <v>69224260</v>
      </c>
      <c r="CF250" s="198">
        <f t="shared" si="1847"/>
        <v>1757</v>
      </c>
      <c r="CG250" s="198">
        <f t="shared" si="1848"/>
        <v>3700</v>
      </c>
      <c r="CH250" s="198">
        <f t="shared" si="1849"/>
        <v>1943</v>
      </c>
      <c r="CI250" s="198">
        <f t="shared" si="1849"/>
        <v>9746462</v>
      </c>
      <c r="CJ250" s="198">
        <f t="shared" si="1850"/>
        <v>5016</v>
      </c>
      <c r="CK250" s="198">
        <f t="shared" si="1851"/>
        <v>10174</v>
      </c>
      <c r="CL250" s="198">
        <f t="shared" si="1852"/>
        <v>376</v>
      </c>
      <c r="CM250" s="198">
        <f t="shared" si="1852"/>
        <v>1703547</v>
      </c>
      <c r="CN250" s="198">
        <f t="shared" si="1853"/>
        <v>4531</v>
      </c>
      <c r="CO250" s="198">
        <f t="shared" si="1854"/>
        <v>10383</v>
      </c>
      <c r="CP250" s="198">
        <f t="shared" si="1855"/>
        <v>879</v>
      </c>
      <c r="CQ250" s="198">
        <f t="shared" si="1855"/>
        <v>6975984</v>
      </c>
      <c r="CR250" s="198">
        <f t="shared" si="1856"/>
        <v>7936</v>
      </c>
      <c r="CS250" s="198">
        <f t="shared" si="1857"/>
        <v>17274</v>
      </c>
      <c r="CT250" s="198">
        <f t="shared" si="1858"/>
        <v>57</v>
      </c>
      <c r="CU250" s="198">
        <f t="shared" si="1858"/>
        <v>467231</v>
      </c>
      <c r="CV250" s="198">
        <f t="shared" si="1859"/>
        <v>8197</v>
      </c>
      <c r="CW250" s="198">
        <f t="shared" si="1860"/>
        <v>16072</v>
      </c>
      <c r="CX250" s="198">
        <f t="shared" si="1861"/>
        <v>440</v>
      </c>
      <c r="CY250" s="198">
        <f t="shared" si="1861"/>
        <v>153204</v>
      </c>
      <c r="CZ250" s="198">
        <f t="shared" si="1862"/>
        <v>348</v>
      </c>
      <c r="DA250" s="198">
        <f t="shared" si="1863"/>
        <v>556</v>
      </c>
      <c r="DB250" s="198">
        <f t="shared" si="1864"/>
        <v>2781</v>
      </c>
      <c r="DC250" s="198">
        <f t="shared" si="1864"/>
        <v>109339</v>
      </c>
      <c r="DD250" s="198">
        <f t="shared" si="1865"/>
        <v>39</v>
      </c>
      <c r="DE250" s="198">
        <f t="shared" si="1866"/>
        <v>73</v>
      </c>
      <c r="DF250" s="198">
        <f t="shared" si="1867"/>
        <v>129</v>
      </c>
      <c r="DG250" s="198">
        <f t="shared" si="1867"/>
        <v>227763</v>
      </c>
      <c r="DH250" s="198">
        <f t="shared" si="1868"/>
        <v>1766</v>
      </c>
      <c r="DI250" s="198">
        <f t="shared" si="1869"/>
        <v>3841</v>
      </c>
      <c r="DJ250" s="198">
        <f t="shared" si="1953"/>
        <v>116</v>
      </c>
      <c r="DK250" s="198">
        <f t="shared" si="1953"/>
        <v>4</v>
      </c>
      <c r="DL250" s="198"/>
      <c r="DM250" s="198"/>
      <c r="DN250" s="198"/>
      <c r="DO250" s="198"/>
      <c r="DP250" s="198"/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202"/>
      <c r="EC250" s="198">
        <f t="shared" ref="EC250" si="1957">MONTH(1&amp;C250)</f>
        <v>11</v>
      </c>
      <c r="ED250" s="199">
        <f t="shared" ref="ED250" si="1958">LEFT($B250,4)+IF(EC250&lt;4,1,0)</f>
        <v>2019</v>
      </c>
      <c r="EE250" s="200">
        <f t="shared" si="1883"/>
        <v>43770</v>
      </c>
      <c r="EF250" s="196">
        <f t="shared" si="1884"/>
        <v>30</v>
      </c>
      <c r="EG250" s="195"/>
      <c r="EH250" s="198">
        <f t="shared" si="1933"/>
        <v>255828</v>
      </c>
      <c r="EI250" s="198">
        <f t="shared" si="1933"/>
        <v>3240488</v>
      </c>
      <c r="EJ250" s="198">
        <f t="shared" si="1933"/>
        <v>4946008</v>
      </c>
      <c r="EK250" s="198">
        <f t="shared" si="1933"/>
        <v>8357048</v>
      </c>
      <c r="EL250" s="198">
        <f t="shared" si="1933"/>
        <v>3793740</v>
      </c>
      <c r="EM250" s="198">
        <f t="shared" si="1933"/>
        <v>3373360</v>
      </c>
      <c r="EN250" s="198">
        <f t="shared" si="1933"/>
        <v>158003559</v>
      </c>
      <c r="EO250" s="198">
        <f t="shared" si="1933"/>
        <v>196253156</v>
      </c>
      <c r="EP250" s="198">
        <f t="shared" si="1933"/>
        <v>18626454</v>
      </c>
      <c r="EQ250" s="198">
        <f t="shared" si="1933"/>
        <v>37925</v>
      </c>
      <c r="ER250" s="198">
        <f t="shared" si="1934"/>
        <v>39032</v>
      </c>
      <c r="ES250" s="198">
        <f t="shared" si="1934"/>
        <v>3710630</v>
      </c>
      <c r="ET250" s="198">
        <f t="shared" si="1934"/>
        <v>9109552</v>
      </c>
      <c r="EU250" s="198">
        <f t="shared" si="1934"/>
        <v>3185040</v>
      </c>
      <c r="EV250" s="198">
        <f t="shared" si="1934"/>
        <v>145805900</v>
      </c>
      <c r="EW250" s="198">
        <f t="shared" si="1934"/>
        <v>19768082</v>
      </c>
      <c r="EX250" s="198">
        <f t="shared" si="1934"/>
        <v>3904008</v>
      </c>
      <c r="EY250" s="198">
        <f t="shared" si="1934"/>
        <v>15183846</v>
      </c>
      <c r="EZ250" s="198">
        <f t="shared" si="1934"/>
        <v>916104</v>
      </c>
      <c r="FA250" s="198">
        <f t="shared" si="1934"/>
        <v>495489</v>
      </c>
      <c r="FB250" s="198">
        <f t="shared" si="1935"/>
        <v>244640</v>
      </c>
      <c r="FC250" s="198">
        <f t="shared" si="1935"/>
        <v>203013</v>
      </c>
      <c r="FD250" s="198">
        <f t="shared" si="1935"/>
        <v>0</v>
      </c>
      <c r="FE250" s="198">
        <f t="shared" si="1935"/>
        <v>0</v>
      </c>
      <c r="FF250" s="198">
        <f t="shared" si="1935"/>
        <v>0</v>
      </c>
      <c r="FG250" s="198">
        <f t="shared" si="1935"/>
        <v>0</v>
      </c>
      <c r="FH250" s="191"/>
      <c r="FI250" s="344"/>
      <c r="FJ250" s="344"/>
      <c r="FK250" s="344"/>
      <c r="FL250" s="344"/>
      <c r="FM250" s="344"/>
    </row>
    <row r="251" spans="1:169" s="257" customFormat="1" x14ac:dyDescent="0.2">
      <c r="A251" s="263" t="str">
        <f t="shared" ref="A251" si="1959">B251&amp;C251&amp;D251</f>
        <v>2019-20DECEMBERY58</v>
      </c>
      <c r="B251" s="257" t="str">
        <f t="shared" si="1906"/>
        <v>2019-20</v>
      </c>
      <c r="C251" s="257" t="s">
        <v>730</v>
      </c>
      <c r="D251" s="264" t="str">
        <f t="shared" si="1891"/>
        <v>Y58</v>
      </c>
      <c r="E251" s="264" t="str">
        <f t="shared" si="1891"/>
        <v>South West</v>
      </c>
      <c r="F251" s="264" t="str">
        <f t="shared" ref="F251" si="1960">D251</f>
        <v>Y58</v>
      </c>
      <c r="H251" s="198">
        <f t="shared" si="1809"/>
        <v>119125</v>
      </c>
      <c r="I251" s="198">
        <f t="shared" si="1809"/>
        <v>92987</v>
      </c>
      <c r="J251" s="198">
        <f t="shared" si="1809"/>
        <v>790771</v>
      </c>
      <c r="K251" s="198">
        <f t="shared" ref="K251" si="1961">IFERROR(ROUND(J251/I251,$H$1),"-")</f>
        <v>9</v>
      </c>
      <c r="L251" s="198">
        <f t="shared" ref="L251" si="1962">IFERROR(ROUND(EH251/I251,$H$1),"-")</f>
        <v>2</v>
      </c>
      <c r="M251" s="198">
        <f t="shared" ref="M251" si="1963">IFERROR(ROUND(EI251/I251,$H$1),"-")</f>
        <v>25</v>
      </c>
      <c r="N251" s="198">
        <f t="shared" ref="N251" si="1964">IFERROR(ROUND(EJ251/I251,$H$1),"-")</f>
        <v>47</v>
      </c>
      <c r="O251" s="198">
        <f t="shared" ref="O251" si="1965">IFERROR(ROUND(EK251/I251,$H$1),"-")</f>
        <v>94</v>
      </c>
      <c r="P251" s="198" t="s">
        <v>717</v>
      </c>
      <c r="Q251" s="198">
        <f t="shared" si="1928"/>
        <v>252</v>
      </c>
      <c r="R251" s="198">
        <f t="shared" si="1928"/>
        <v>44</v>
      </c>
      <c r="S251" s="198">
        <f t="shared" si="1928"/>
        <v>5585</v>
      </c>
      <c r="T251" s="198">
        <f t="shared" si="1928"/>
        <v>82002</v>
      </c>
      <c r="U251" s="198">
        <f t="shared" si="1928"/>
        <v>5726</v>
      </c>
      <c r="V251" s="198">
        <f t="shared" si="1928"/>
        <v>3665</v>
      </c>
      <c r="W251" s="198">
        <f t="shared" si="1928"/>
        <v>46909</v>
      </c>
      <c r="X251" s="198">
        <f t="shared" si="1928"/>
        <v>14679</v>
      </c>
      <c r="Y251" s="198">
        <f t="shared" si="1928"/>
        <v>1006</v>
      </c>
      <c r="Z251" s="198">
        <f t="shared" si="1928"/>
        <v>2448122</v>
      </c>
      <c r="AA251" s="198">
        <f t="shared" ref="AA251" si="1966">IFERROR(ROUND(Z251/U251,$H$1),"-")</f>
        <v>428</v>
      </c>
      <c r="AB251" s="198">
        <f t="shared" ref="AB251" si="1967">IFERROR(ROUND(EL251/U251,$H$1),"-")</f>
        <v>777</v>
      </c>
      <c r="AC251" s="198">
        <f t="shared" si="1818"/>
        <v>2281208</v>
      </c>
      <c r="AD251" s="198">
        <f t="shared" ref="AD251" si="1968">IFERROR(ROUND(AC251/V251,$H$1),"-")</f>
        <v>622</v>
      </c>
      <c r="AE251" s="198">
        <f t="shared" ref="AE251" si="1969">IFERROR(ROUND(EM251/V251,$H$1),"-")</f>
        <v>1158</v>
      </c>
      <c r="AF251" s="198">
        <f t="shared" si="1821"/>
        <v>84743731</v>
      </c>
      <c r="AG251" s="198">
        <f t="shared" ref="AG251" si="1970">IFERROR(ROUND(AF251/W251,$H$1),"-")</f>
        <v>1807</v>
      </c>
      <c r="AH251" s="198">
        <f t="shared" ref="AH251" si="1971">IFERROR(ROUND(EN251/W251,$H$1),"-")</f>
        <v>3786</v>
      </c>
      <c r="AI251" s="198">
        <f t="shared" si="1824"/>
        <v>80728711</v>
      </c>
      <c r="AJ251" s="198">
        <f t="shared" ref="AJ251" si="1972">IFERROR(ROUND(AI251/X251,$H$1),"-")</f>
        <v>5500</v>
      </c>
      <c r="AK251" s="198">
        <f t="shared" ref="AK251" si="1973">IFERROR(ROUND(EO251/X251,$H$1),"-")</f>
        <v>13710</v>
      </c>
      <c r="AL251" s="198">
        <f t="shared" si="1827"/>
        <v>6704041</v>
      </c>
      <c r="AM251" s="198">
        <f t="shared" ref="AM251" si="1974">IFERROR(ROUND(AL251/Y251,$H$1),"-")</f>
        <v>6664</v>
      </c>
      <c r="AN251" s="198">
        <f t="shared" ref="AN251" si="1975">IFERROR(ROUND(EP251/Y251,$H$1),"-")</f>
        <v>15658</v>
      </c>
      <c r="AO251" s="198">
        <f t="shared" si="1929"/>
        <v>4910</v>
      </c>
      <c r="AP251" s="198">
        <f t="shared" si="1929"/>
        <v>325</v>
      </c>
      <c r="AQ251" s="198">
        <f t="shared" si="1929"/>
        <v>1450</v>
      </c>
      <c r="AR251" s="198">
        <f t="shared" si="1929"/>
        <v>2887</v>
      </c>
      <c r="AS251" s="198">
        <f t="shared" si="1929"/>
        <v>580</v>
      </c>
      <c r="AT251" s="198">
        <f t="shared" si="1929"/>
        <v>2555</v>
      </c>
      <c r="AU251" s="198">
        <f t="shared" si="1929"/>
        <v>6</v>
      </c>
      <c r="AV251" s="198">
        <f t="shared" si="1929"/>
        <v>43236</v>
      </c>
      <c r="AW251" s="198">
        <f t="shared" si="1929"/>
        <v>3629</v>
      </c>
      <c r="AX251" s="198">
        <f t="shared" si="1929"/>
        <v>30227</v>
      </c>
      <c r="AY251" s="198">
        <f t="shared" si="1930"/>
        <v>77092</v>
      </c>
      <c r="AZ251" s="198">
        <f t="shared" si="1930"/>
        <v>12612</v>
      </c>
      <c r="BA251" s="198">
        <f t="shared" si="1930"/>
        <v>9715</v>
      </c>
      <c r="BB251" s="198">
        <f t="shared" si="1930"/>
        <v>8084</v>
      </c>
      <c r="BC251" s="198">
        <f t="shared" si="1930"/>
        <v>6247</v>
      </c>
      <c r="BD251" s="198">
        <f t="shared" si="1930"/>
        <v>64193</v>
      </c>
      <c r="BE251" s="198">
        <f t="shared" si="1930"/>
        <v>52913</v>
      </c>
      <c r="BF251" s="198">
        <f t="shared" si="1930"/>
        <v>22326</v>
      </c>
      <c r="BG251" s="198">
        <f t="shared" si="1930"/>
        <v>15970</v>
      </c>
      <c r="BH251" s="198">
        <f t="shared" si="1930"/>
        <v>1423</v>
      </c>
      <c r="BI251" s="198">
        <f t="shared" si="1930"/>
        <v>1063</v>
      </c>
      <c r="BJ251" s="198">
        <f t="shared" si="1930"/>
        <v>46</v>
      </c>
      <c r="BK251" s="198">
        <f t="shared" si="1930"/>
        <v>27147</v>
      </c>
      <c r="BL251" s="198">
        <f t="shared" ref="BL251" si="1976">IFERROR(ROUND(BK251/BJ251,$H$1),"-")</f>
        <v>590</v>
      </c>
      <c r="BM251" s="198">
        <f t="shared" ref="BM251" si="1977">IFERROR(ROUND(EQ251/BJ251,$H$1),"-")</f>
        <v>1024</v>
      </c>
      <c r="BN251" s="198">
        <f t="shared" si="1834"/>
        <v>71</v>
      </c>
      <c r="BO251" s="198">
        <f t="shared" si="1834"/>
        <v>40575</v>
      </c>
      <c r="BP251" s="198">
        <f t="shared" ref="BP251" si="1978">IFERROR(ROUND(BO251/BN251,$H$1),"-")</f>
        <v>571</v>
      </c>
      <c r="BQ251" s="198">
        <f t="shared" ref="BQ251" si="1979">IFERROR(ROUND(ER251/BN251,$H$1),"-")</f>
        <v>1061</v>
      </c>
      <c r="BR251" s="198">
        <f t="shared" si="1837"/>
        <v>5609</v>
      </c>
      <c r="BS251" s="198">
        <f t="shared" si="1837"/>
        <v>2380400</v>
      </c>
      <c r="BT251" s="198">
        <f t="shared" ref="BT251" si="1980">IFERROR(ROUND(BS251/BR251,$H$1),"-")</f>
        <v>424</v>
      </c>
      <c r="BU251" s="198">
        <f t="shared" ref="BU251" si="1981">IFERROR(ROUND(ES251/BR251,$H$1),"-")</f>
        <v>772</v>
      </c>
      <c r="BV251" s="198">
        <f t="shared" si="1840"/>
        <v>2501</v>
      </c>
      <c r="BW251" s="198">
        <f t="shared" si="1840"/>
        <v>4633980</v>
      </c>
      <c r="BX251" s="198">
        <f t="shared" ref="BX251" si="1982">IFERROR(ROUND(BW251/BV251,$H$1),"-")</f>
        <v>1853</v>
      </c>
      <c r="BY251" s="198">
        <f t="shared" ref="BY251" si="1983">IFERROR(ROUND(ET251/BV251,$H$1),"-")</f>
        <v>3681</v>
      </c>
      <c r="BZ251" s="198">
        <f t="shared" si="1843"/>
        <v>1052</v>
      </c>
      <c r="CA251" s="198">
        <f t="shared" si="1843"/>
        <v>1839297</v>
      </c>
      <c r="CB251" s="198">
        <f t="shared" ref="CB251" si="1984">IFERROR(ROUND(CA251/BZ251,$H$1),"-")</f>
        <v>1748</v>
      </c>
      <c r="CC251" s="198">
        <f t="shared" ref="CC251" si="1985">IFERROR(ROUND(EU251/BZ251,$H$1),"-")</f>
        <v>3686</v>
      </c>
      <c r="CD251" s="198">
        <f t="shared" si="1846"/>
        <v>43356</v>
      </c>
      <c r="CE251" s="198">
        <f t="shared" si="1846"/>
        <v>78270454</v>
      </c>
      <c r="CF251" s="198">
        <f t="shared" ref="CF251" si="1986">IFERROR(ROUND(CE251/CD251,$H$1),"-")</f>
        <v>1805</v>
      </c>
      <c r="CG251" s="198">
        <f t="shared" ref="CG251" si="1987">IFERROR(ROUND(EV251/CD251,$H$1),"-")</f>
        <v>3792</v>
      </c>
      <c r="CH251" s="198">
        <f t="shared" si="1849"/>
        <v>1873</v>
      </c>
      <c r="CI251" s="198">
        <f t="shared" si="1849"/>
        <v>9873937</v>
      </c>
      <c r="CJ251" s="198">
        <f t="shared" ref="CJ251" si="1988">IFERROR(ROUND(CI251/CH251,$H$1),"-")</f>
        <v>5272</v>
      </c>
      <c r="CK251" s="198">
        <f t="shared" ref="CK251" si="1989">IFERROR(ROUND(EW251/CH251,$H$1),"-")</f>
        <v>11099</v>
      </c>
      <c r="CL251" s="198">
        <f t="shared" si="1852"/>
        <v>383</v>
      </c>
      <c r="CM251" s="198">
        <f t="shared" si="1852"/>
        <v>2008463</v>
      </c>
      <c r="CN251" s="198">
        <f t="shared" ref="CN251" si="1990">IFERROR(ROUND(CM251/CL251,$H$1),"-")</f>
        <v>5244</v>
      </c>
      <c r="CO251" s="198">
        <f t="shared" ref="CO251" si="1991">IFERROR(ROUND(EX251/CL251,$H$1),"-")</f>
        <v>11837</v>
      </c>
      <c r="CP251" s="198">
        <f t="shared" si="1855"/>
        <v>930</v>
      </c>
      <c r="CQ251" s="198">
        <f t="shared" si="1855"/>
        <v>7734721</v>
      </c>
      <c r="CR251" s="198">
        <f t="shared" ref="CR251" si="1992">IFERROR(ROUND(CQ251/CP251,$H$1),"-")</f>
        <v>8317</v>
      </c>
      <c r="CS251" s="198">
        <f t="shared" ref="CS251" si="1993">IFERROR(ROUND(EY251/CP251,$H$1),"-")</f>
        <v>17947</v>
      </c>
      <c r="CT251" s="198">
        <f t="shared" si="1858"/>
        <v>48</v>
      </c>
      <c r="CU251" s="198">
        <f t="shared" si="1858"/>
        <v>388187</v>
      </c>
      <c r="CV251" s="198">
        <f t="shared" ref="CV251" si="1994">IFERROR(ROUND(CU251/CT251,$H$1),"-")</f>
        <v>8087</v>
      </c>
      <c r="CW251" s="198">
        <f t="shared" ref="CW251" si="1995">IFERROR(ROUND(EZ251/CT251,$H$1),"-")</f>
        <v>21027</v>
      </c>
      <c r="CX251" s="198">
        <f t="shared" si="1861"/>
        <v>504</v>
      </c>
      <c r="CY251" s="198">
        <f t="shared" si="1861"/>
        <v>181132</v>
      </c>
      <c r="CZ251" s="198">
        <f t="shared" ref="CZ251" si="1996">IFERROR(ROUND(CY251/CX251,$H$1),"-")</f>
        <v>359</v>
      </c>
      <c r="DA251" s="198">
        <f t="shared" ref="DA251" si="1997">IFERROR(ROUND(FB251/CX251,$H$1),"-")</f>
        <v>638</v>
      </c>
      <c r="DB251" s="198">
        <f t="shared" si="1864"/>
        <v>3121</v>
      </c>
      <c r="DC251" s="198">
        <f t="shared" si="1864"/>
        <v>113488</v>
      </c>
      <c r="DD251" s="198">
        <f t="shared" ref="DD251" si="1998">IFERROR(ROUND(DC251/DB251,$H$1),"-")</f>
        <v>36</v>
      </c>
      <c r="DE251" s="198">
        <f t="shared" ref="DE251" si="1999">IFERROR(ROUND(FC251/DB251,$H$1),"-")</f>
        <v>64</v>
      </c>
      <c r="DF251" s="198">
        <f t="shared" si="1867"/>
        <v>131</v>
      </c>
      <c r="DG251" s="198">
        <f t="shared" si="1867"/>
        <v>226818</v>
      </c>
      <c r="DH251" s="198">
        <f t="shared" ref="DH251" si="2000">IFERROR(ROUND(DG251/DF251,$H$1),"-")</f>
        <v>1731</v>
      </c>
      <c r="DI251" s="198">
        <f t="shared" ref="DI251" si="2001">IFERROR(ROUND(FA251/DF251,$H$1),"-")</f>
        <v>3507</v>
      </c>
      <c r="DJ251" s="198">
        <f t="shared" si="1953"/>
        <v>115</v>
      </c>
      <c r="DK251" s="198">
        <f t="shared" si="1953"/>
        <v>3</v>
      </c>
      <c r="DL251" s="198"/>
      <c r="DM251" s="198"/>
      <c r="DN251" s="198"/>
      <c r="DO251" s="198"/>
      <c r="DP251" s="198"/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202"/>
      <c r="EC251" s="198">
        <f t="shared" ref="EC251" si="2002">MONTH(1&amp;C251)</f>
        <v>12</v>
      </c>
      <c r="ED251" s="199">
        <f t="shared" ref="ED251" si="2003">LEFT($B251,4)+IF(EC251&lt;4,1,0)</f>
        <v>2019</v>
      </c>
      <c r="EE251" s="200">
        <f t="shared" si="1883"/>
        <v>43800</v>
      </c>
      <c r="EF251" s="196">
        <f t="shared" si="1884"/>
        <v>31</v>
      </c>
      <c r="EG251" s="195"/>
      <c r="EH251" s="198">
        <f t="shared" si="1933"/>
        <v>185974</v>
      </c>
      <c r="EI251" s="198">
        <f t="shared" si="1933"/>
        <v>2324675</v>
      </c>
      <c r="EJ251" s="198">
        <f t="shared" si="1933"/>
        <v>4370389</v>
      </c>
      <c r="EK251" s="198">
        <f t="shared" si="1933"/>
        <v>8740778</v>
      </c>
      <c r="EL251" s="198">
        <f t="shared" si="1933"/>
        <v>4449102</v>
      </c>
      <c r="EM251" s="198">
        <f t="shared" si="1933"/>
        <v>4244070</v>
      </c>
      <c r="EN251" s="198">
        <f t="shared" si="1933"/>
        <v>177597474</v>
      </c>
      <c r="EO251" s="198">
        <f t="shared" si="1933"/>
        <v>201249090</v>
      </c>
      <c r="EP251" s="198">
        <f t="shared" si="1933"/>
        <v>15751948</v>
      </c>
      <c r="EQ251" s="198">
        <f t="shared" si="1933"/>
        <v>47104</v>
      </c>
      <c r="ER251" s="198">
        <f t="shared" si="1934"/>
        <v>75331</v>
      </c>
      <c r="ES251" s="198">
        <f t="shared" si="1934"/>
        <v>4330148</v>
      </c>
      <c r="ET251" s="198">
        <f t="shared" si="1934"/>
        <v>9206181</v>
      </c>
      <c r="EU251" s="198">
        <f t="shared" si="1934"/>
        <v>3877672</v>
      </c>
      <c r="EV251" s="198">
        <f t="shared" si="1934"/>
        <v>164405952</v>
      </c>
      <c r="EW251" s="198">
        <f t="shared" si="1934"/>
        <v>20788427</v>
      </c>
      <c r="EX251" s="198">
        <f t="shared" si="1934"/>
        <v>4533571</v>
      </c>
      <c r="EY251" s="198">
        <f t="shared" si="1934"/>
        <v>16690710</v>
      </c>
      <c r="EZ251" s="198">
        <f t="shared" si="1934"/>
        <v>1009296</v>
      </c>
      <c r="FA251" s="198">
        <f t="shared" si="1934"/>
        <v>459417</v>
      </c>
      <c r="FB251" s="198">
        <f t="shared" si="1935"/>
        <v>321552</v>
      </c>
      <c r="FC251" s="198">
        <f t="shared" si="1935"/>
        <v>199744</v>
      </c>
      <c r="FD251" s="198">
        <f t="shared" si="1935"/>
        <v>0</v>
      </c>
      <c r="FE251" s="198">
        <f t="shared" si="1935"/>
        <v>0</v>
      </c>
      <c r="FF251" s="198">
        <f t="shared" si="1935"/>
        <v>0</v>
      </c>
      <c r="FG251" s="198">
        <f t="shared" si="1935"/>
        <v>0</v>
      </c>
      <c r="FH251" s="191"/>
      <c r="FI251" s="344"/>
      <c r="FJ251" s="344"/>
      <c r="FK251" s="344"/>
      <c r="FL251" s="344"/>
      <c r="FM251" s="344"/>
    </row>
    <row r="252" spans="1:169" s="257" customFormat="1" x14ac:dyDescent="0.2">
      <c r="A252" s="263" t="str">
        <f t="shared" ref="A252" si="2004">B252&amp;C252&amp;D252</f>
        <v>2019-20JANUARYY58</v>
      </c>
      <c r="B252" s="257" t="str">
        <f t="shared" si="1906"/>
        <v>2019-20</v>
      </c>
      <c r="C252" s="257" t="s">
        <v>767</v>
      </c>
      <c r="D252" s="264" t="str">
        <f t="shared" si="1891"/>
        <v>Y58</v>
      </c>
      <c r="E252" s="264" t="str">
        <f t="shared" si="1891"/>
        <v>South West</v>
      </c>
      <c r="F252" s="264" t="str">
        <f t="shared" ref="F252" si="2005">D252</f>
        <v>Y58</v>
      </c>
      <c r="H252" s="198">
        <f t="shared" si="1809"/>
        <v>107254</v>
      </c>
      <c r="I252" s="198">
        <f t="shared" si="1809"/>
        <v>81644</v>
      </c>
      <c r="J252" s="198">
        <f t="shared" si="1809"/>
        <v>351387</v>
      </c>
      <c r="K252" s="198">
        <f t="shared" ref="K252" si="2006">IFERROR(ROUND(J252/I252,$H$1),"-")</f>
        <v>4</v>
      </c>
      <c r="L252" s="198">
        <f t="shared" ref="L252" si="2007">IFERROR(ROUND(EH252/I252,$H$1),"-")</f>
        <v>2</v>
      </c>
      <c r="M252" s="198">
        <f t="shared" ref="M252" si="2008">IFERROR(ROUND(EI252/I252,$H$1),"-")</f>
        <v>3</v>
      </c>
      <c r="N252" s="198">
        <f t="shared" ref="N252" si="2009">IFERROR(ROUND(EJ252/I252,$H$1),"-")</f>
        <v>11</v>
      </c>
      <c r="O252" s="198">
        <f t="shared" ref="O252" si="2010">IFERROR(ROUND(EK252/I252,$H$1),"-")</f>
        <v>56</v>
      </c>
      <c r="P252" s="198" t="s">
        <v>717</v>
      </c>
      <c r="Q252" s="198">
        <f t="shared" si="1928"/>
        <v>217</v>
      </c>
      <c r="R252" s="198">
        <f t="shared" si="1928"/>
        <v>63</v>
      </c>
      <c r="S252" s="198">
        <f t="shared" si="1928"/>
        <v>6070</v>
      </c>
      <c r="T252" s="198">
        <f t="shared" si="1928"/>
        <v>77259</v>
      </c>
      <c r="U252" s="198">
        <f t="shared" si="1928"/>
        <v>5249</v>
      </c>
      <c r="V252" s="198">
        <f t="shared" si="1928"/>
        <v>3290</v>
      </c>
      <c r="W252" s="198">
        <f t="shared" si="1928"/>
        <v>42101</v>
      </c>
      <c r="X252" s="198">
        <f t="shared" si="1928"/>
        <v>15236</v>
      </c>
      <c r="Y252" s="198">
        <f t="shared" si="1928"/>
        <v>720</v>
      </c>
      <c r="Z252" s="198">
        <f t="shared" si="1928"/>
        <v>2159672</v>
      </c>
      <c r="AA252" s="198">
        <f t="shared" ref="AA252" si="2011">IFERROR(ROUND(Z252/U252,$H$1),"-")</f>
        <v>411</v>
      </c>
      <c r="AB252" s="198">
        <f t="shared" ref="AB252" si="2012">IFERROR(ROUND(EL252/U252,$H$1),"-")</f>
        <v>745</v>
      </c>
      <c r="AC252" s="198">
        <f t="shared" si="1818"/>
        <v>1916486</v>
      </c>
      <c r="AD252" s="198">
        <f t="shared" ref="AD252" si="2013">IFERROR(ROUND(AC252/V252,$H$1),"-")</f>
        <v>583</v>
      </c>
      <c r="AE252" s="198">
        <f t="shared" ref="AE252" si="2014">IFERROR(ROUND(EM252/V252,$H$1),"-")</f>
        <v>1077</v>
      </c>
      <c r="AF252" s="198">
        <f t="shared" si="1821"/>
        <v>65498818</v>
      </c>
      <c r="AG252" s="198">
        <f t="shared" ref="AG252" si="2015">IFERROR(ROUND(AF252/W252,$H$1),"-")</f>
        <v>1556</v>
      </c>
      <c r="AH252" s="198">
        <f t="shared" ref="AH252" si="2016">IFERROR(ROUND(EN252/W252,$H$1),"-")</f>
        <v>3222</v>
      </c>
      <c r="AI252" s="198">
        <f t="shared" si="1824"/>
        <v>56992174</v>
      </c>
      <c r="AJ252" s="198">
        <f t="shared" ref="AJ252" si="2017">IFERROR(ROUND(AI252/X252,$H$1),"-")</f>
        <v>3741</v>
      </c>
      <c r="AK252" s="198">
        <f t="shared" ref="AK252" si="2018">IFERROR(ROUND(EO252/X252,$H$1),"-")</f>
        <v>8779</v>
      </c>
      <c r="AL252" s="198">
        <f t="shared" si="1827"/>
        <v>3774298</v>
      </c>
      <c r="AM252" s="198">
        <f t="shared" ref="AM252" si="2019">IFERROR(ROUND(AL252/Y252,$H$1),"-")</f>
        <v>5242</v>
      </c>
      <c r="AN252" s="198">
        <f t="shared" ref="AN252" si="2020">IFERROR(ROUND(EP252/Y252,$H$1),"-")</f>
        <v>12629</v>
      </c>
      <c r="AO252" s="198">
        <f t="shared" si="1929"/>
        <v>4132</v>
      </c>
      <c r="AP252" s="198">
        <f t="shared" si="1929"/>
        <v>271</v>
      </c>
      <c r="AQ252" s="198">
        <f t="shared" si="1929"/>
        <v>1019</v>
      </c>
      <c r="AR252" s="198">
        <f t="shared" si="1929"/>
        <v>2579</v>
      </c>
      <c r="AS252" s="198">
        <f t="shared" si="1929"/>
        <v>504</v>
      </c>
      <c r="AT252" s="198">
        <f t="shared" si="1929"/>
        <v>2338</v>
      </c>
      <c r="AU252" s="198">
        <f t="shared" si="1929"/>
        <v>7</v>
      </c>
      <c r="AV252" s="198">
        <f t="shared" si="1929"/>
        <v>41275</v>
      </c>
      <c r="AW252" s="198">
        <f t="shared" si="1929"/>
        <v>3719</v>
      </c>
      <c r="AX252" s="198">
        <f t="shared" si="1929"/>
        <v>28133</v>
      </c>
      <c r="AY252" s="198">
        <f t="shared" si="1930"/>
        <v>73127</v>
      </c>
      <c r="AZ252" s="198">
        <f t="shared" si="1930"/>
        <v>11606</v>
      </c>
      <c r="BA252" s="198">
        <f t="shared" si="1930"/>
        <v>8883</v>
      </c>
      <c r="BB252" s="198">
        <f t="shared" si="1930"/>
        <v>7230</v>
      </c>
      <c r="BC252" s="198">
        <f t="shared" si="1930"/>
        <v>5575</v>
      </c>
      <c r="BD252" s="198">
        <f t="shared" si="1930"/>
        <v>56092</v>
      </c>
      <c r="BE252" s="198">
        <f t="shared" si="1930"/>
        <v>47220</v>
      </c>
      <c r="BF252" s="198">
        <f t="shared" si="1930"/>
        <v>22277</v>
      </c>
      <c r="BG252" s="198">
        <f t="shared" si="1930"/>
        <v>16470</v>
      </c>
      <c r="BH252" s="198">
        <f t="shared" si="1930"/>
        <v>1034</v>
      </c>
      <c r="BI252" s="198">
        <f t="shared" si="1930"/>
        <v>775</v>
      </c>
      <c r="BJ252" s="198">
        <f t="shared" si="1930"/>
        <v>41</v>
      </c>
      <c r="BK252" s="198">
        <f t="shared" si="1930"/>
        <v>27329</v>
      </c>
      <c r="BL252" s="198">
        <f t="shared" ref="BL252" si="2021">IFERROR(ROUND(BK252/BJ252,$H$1),"-")</f>
        <v>667</v>
      </c>
      <c r="BM252" s="198">
        <f t="shared" ref="BM252" si="2022">IFERROR(ROUND(EQ252/BJ252,$H$1),"-")</f>
        <v>1131</v>
      </c>
      <c r="BN252" s="198">
        <f t="shared" si="1834"/>
        <v>60</v>
      </c>
      <c r="BO252" s="198">
        <f t="shared" si="1834"/>
        <v>30065</v>
      </c>
      <c r="BP252" s="198">
        <f t="shared" ref="BP252" si="2023">IFERROR(ROUND(BO252/BN252,$H$1),"-")</f>
        <v>501</v>
      </c>
      <c r="BQ252" s="198">
        <f t="shared" ref="BQ252" si="2024">IFERROR(ROUND(ER252/BN252,$H$1),"-")</f>
        <v>1209</v>
      </c>
      <c r="BR252" s="198">
        <f t="shared" si="1837"/>
        <v>5148</v>
      </c>
      <c r="BS252" s="198">
        <f t="shared" si="1837"/>
        <v>2102278</v>
      </c>
      <c r="BT252" s="198">
        <f t="shared" ref="BT252" si="2025">IFERROR(ROUND(BS252/BR252,$H$1),"-")</f>
        <v>408</v>
      </c>
      <c r="BU252" s="198">
        <f t="shared" ref="BU252" si="2026">IFERROR(ROUND(ES252/BR252,$H$1),"-")</f>
        <v>738</v>
      </c>
      <c r="BV252" s="198">
        <f t="shared" si="1840"/>
        <v>2716</v>
      </c>
      <c r="BW252" s="198">
        <f t="shared" si="1840"/>
        <v>4465879</v>
      </c>
      <c r="BX252" s="198">
        <f t="shared" ref="BX252" si="2027">IFERROR(ROUND(BW252/BV252,$H$1),"-")</f>
        <v>1644</v>
      </c>
      <c r="BY252" s="198">
        <f t="shared" ref="BY252" si="2028">IFERROR(ROUND(ET252/BV252,$H$1),"-")</f>
        <v>3264</v>
      </c>
      <c r="BZ252" s="198">
        <f t="shared" si="1843"/>
        <v>960</v>
      </c>
      <c r="CA252" s="198">
        <f t="shared" si="1843"/>
        <v>1442994</v>
      </c>
      <c r="CB252" s="198">
        <f t="shared" ref="CB252" si="2029">IFERROR(ROUND(CA252/BZ252,$H$1),"-")</f>
        <v>1503</v>
      </c>
      <c r="CC252" s="198">
        <f t="shared" ref="CC252" si="2030">IFERROR(ROUND(EU252/BZ252,$H$1),"-")</f>
        <v>3106</v>
      </c>
      <c r="CD252" s="198">
        <f t="shared" si="1846"/>
        <v>38425</v>
      </c>
      <c r="CE252" s="198">
        <f t="shared" si="1846"/>
        <v>59589945</v>
      </c>
      <c r="CF252" s="198">
        <f t="shared" ref="CF252" si="2031">IFERROR(ROUND(CE252/CD252,$H$1),"-")</f>
        <v>1551</v>
      </c>
      <c r="CG252" s="198">
        <f t="shared" ref="CG252" si="2032">IFERROR(ROUND(EV252/CD252,$H$1),"-")</f>
        <v>3219</v>
      </c>
      <c r="CH252" s="198">
        <f t="shared" si="1849"/>
        <v>2181</v>
      </c>
      <c r="CI252" s="198">
        <f t="shared" si="1849"/>
        <v>8861229</v>
      </c>
      <c r="CJ252" s="198">
        <f t="shared" ref="CJ252" si="2033">IFERROR(ROUND(CI252/CH252,$H$1),"-")</f>
        <v>4063</v>
      </c>
      <c r="CK252" s="198">
        <f t="shared" ref="CK252" si="2034">IFERROR(ROUND(EW252/CH252,$H$1),"-")</f>
        <v>8510</v>
      </c>
      <c r="CL252" s="198">
        <f t="shared" si="1852"/>
        <v>395</v>
      </c>
      <c r="CM252" s="198">
        <f t="shared" si="1852"/>
        <v>1265583</v>
      </c>
      <c r="CN252" s="198">
        <f t="shared" ref="CN252" si="2035">IFERROR(ROUND(CM252/CL252,$H$1),"-")</f>
        <v>3204</v>
      </c>
      <c r="CO252" s="198">
        <f t="shared" ref="CO252" si="2036">IFERROR(ROUND(EX252/CL252,$H$1),"-")</f>
        <v>7731</v>
      </c>
      <c r="CP252" s="198">
        <f t="shared" si="1855"/>
        <v>1143</v>
      </c>
      <c r="CQ252" s="198">
        <f t="shared" si="1855"/>
        <v>7982390</v>
      </c>
      <c r="CR252" s="198">
        <f t="shared" ref="CR252" si="2037">IFERROR(ROUND(CQ252/CP252,$H$1),"-")</f>
        <v>6984</v>
      </c>
      <c r="CS252" s="198">
        <f t="shared" ref="CS252" si="2038">IFERROR(ROUND(EY252/CP252,$H$1),"-")</f>
        <v>15626</v>
      </c>
      <c r="CT252" s="198">
        <f t="shared" si="1858"/>
        <v>56</v>
      </c>
      <c r="CU252" s="198">
        <f t="shared" si="1858"/>
        <v>266816</v>
      </c>
      <c r="CV252" s="198">
        <f t="shared" ref="CV252" si="2039">IFERROR(ROUND(CU252/CT252,$H$1),"-")</f>
        <v>4765</v>
      </c>
      <c r="CW252" s="198">
        <f t="shared" ref="CW252" si="2040">IFERROR(ROUND(EZ252/CT252,$H$1),"-")</f>
        <v>13309</v>
      </c>
      <c r="CX252" s="198">
        <f t="shared" si="1861"/>
        <v>489</v>
      </c>
      <c r="CY252" s="198">
        <f t="shared" si="1861"/>
        <v>176097</v>
      </c>
      <c r="CZ252" s="198">
        <f t="shared" ref="CZ252" si="2041">IFERROR(ROUND(CY252/CX252,$H$1),"-")</f>
        <v>360</v>
      </c>
      <c r="DA252" s="198">
        <f t="shared" ref="DA252" si="2042">IFERROR(ROUND(FB252/CX252,$H$1),"-")</f>
        <v>613</v>
      </c>
      <c r="DB252" s="198">
        <f t="shared" si="1864"/>
        <v>2927</v>
      </c>
      <c r="DC252" s="198">
        <f t="shared" si="1864"/>
        <v>97645</v>
      </c>
      <c r="DD252" s="198">
        <f t="shared" ref="DD252" si="2043">IFERROR(ROUND(DC252/DB252,$H$1),"-")</f>
        <v>33</v>
      </c>
      <c r="DE252" s="198">
        <f t="shared" ref="DE252" si="2044">IFERROR(ROUND(FC252/DB252,$H$1),"-")</f>
        <v>56</v>
      </c>
      <c r="DF252" s="198">
        <f t="shared" si="1867"/>
        <v>165</v>
      </c>
      <c r="DG252" s="198">
        <f t="shared" si="1867"/>
        <v>255002</v>
      </c>
      <c r="DH252" s="198">
        <f t="shared" ref="DH252" si="2045">IFERROR(ROUND(DG252/DF252,$H$1),"-")</f>
        <v>1545</v>
      </c>
      <c r="DI252" s="198">
        <f t="shared" ref="DI252" si="2046">IFERROR(ROUND(FA252/DF252,$H$1),"-")</f>
        <v>3354</v>
      </c>
      <c r="DJ252" s="198">
        <f t="shared" si="1953"/>
        <v>153</v>
      </c>
      <c r="DK252" s="198">
        <f t="shared" si="1953"/>
        <v>33</v>
      </c>
      <c r="DL252" s="198"/>
      <c r="DM252" s="198"/>
      <c r="DN252" s="198"/>
      <c r="DO252" s="198"/>
      <c r="DP252" s="198"/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202"/>
      <c r="EC252" s="198">
        <f t="shared" ref="EC252" si="2047">MONTH(1&amp;C252)</f>
        <v>1</v>
      </c>
      <c r="ED252" s="199">
        <f t="shared" ref="ED252" si="2048">LEFT($B252,4)+IF(EC252&lt;4,1,0)</f>
        <v>2020</v>
      </c>
      <c r="EE252" s="200">
        <f t="shared" si="1883"/>
        <v>43831</v>
      </c>
      <c r="EF252" s="196">
        <f t="shared" si="1884"/>
        <v>31</v>
      </c>
      <c r="EG252" s="195"/>
      <c r="EH252" s="198">
        <f t="shared" si="1933"/>
        <v>163288</v>
      </c>
      <c r="EI252" s="198">
        <f t="shared" si="1933"/>
        <v>244932</v>
      </c>
      <c r="EJ252" s="198">
        <f t="shared" si="1933"/>
        <v>898084</v>
      </c>
      <c r="EK252" s="198">
        <f t="shared" si="1933"/>
        <v>4572064</v>
      </c>
      <c r="EL252" s="198">
        <f t="shared" si="1933"/>
        <v>3910505</v>
      </c>
      <c r="EM252" s="198">
        <f t="shared" si="1933"/>
        <v>3543330</v>
      </c>
      <c r="EN252" s="198">
        <f t="shared" si="1933"/>
        <v>135649422</v>
      </c>
      <c r="EO252" s="198">
        <f t="shared" si="1933"/>
        <v>133756844</v>
      </c>
      <c r="EP252" s="198">
        <f t="shared" si="1933"/>
        <v>9092880</v>
      </c>
      <c r="EQ252" s="198">
        <f t="shared" si="1933"/>
        <v>46371</v>
      </c>
      <c r="ER252" s="198">
        <f t="shared" si="1934"/>
        <v>72540</v>
      </c>
      <c r="ES252" s="198">
        <f t="shared" si="1934"/>
        <v>3799224</v>
      </c>
      <c r="ET252" s="198">
        <f t="shared" si="1934"/>
        <v>8865024</v>
      </c>
      <c r="EU252" s="198">
        <f t="shared" si="1934"/>
        <v>2981760</v>
      </c>
      <c r="EV252" s="198">
        <f t="shared" si="1934"/>
        <v>123690075</v>
      </c>
      <c r="EW252" s="198">
        <f t="shared" si="1934"/>
        <v>18560310</v>
      </c>
      <c r="EX252" s="198">
        <f t="shared" si="1934"/>
        <v>3053745</v>
      </c>
      <c r="EY252" s="198">
        <f t="shared" si="1934"/>
        <v>17860518</v>
      </c>
      <c r="EZ252" s="198">
        <f t="shared" si="1934"/>
        <v>745304</v>
      </c>
      <c r="FA252" s="198">
        <f t="shared" si="1934"/>
        <v>553410</v>
      </c>
      <c r="FB252" s="198">
        <f t="shared" si="1935"/>
        <v>299757</v>
      </c>
      <c r="FC252" s="198">
        <f t="shared" si="1935"/>
        <v>163912</v>
      </c>
      <c r="FD252" s="198">
        <f t="shared" si="1935"/>
        <v>0</v>
      </c>
      <c r="FE252" s="198">
        <f t="shared" si="1935"/>
        <v>0</v>
      </c>
      <c r="FF252" s="198">
        <f t="shared" si="1935"/>
        <v>0</v>
      </c>
      <c r="FG252" s="198">
        <f t="shared" si="1935"/>
        <v>0</v>
      </c>
      <c r="FH252" s="191"/>
      <c r="FI252" s="344"/>
      <c r="FJ252" s="344"/>
      <c r="FK252" s="344"/>
      <c r="FL252" s="344"/>
      <c r="FM252" s="344"/>
    </row>
    <row r="253" spans="1:169" s="257" customFormat="1" x14ac:dyDescent="0.2">
      <c r="A253" s="263"/>
      <c r="D253" s="264"/>
      <c r="E253" s="264"/>
      <c r="F253" s="264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 s="198"/>
      <c r="CO253" s="198"/>
      <c r="CP253" s="198"/>
      <c r="CQ253" s="198"/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98"/>
      <c r="DJ253" s="198"/>
      <c r="DK253" s="198"/>
      <c r="DL253" s="198"/>
      <c r="DM253" s="198"/>
      <c r="DN253" s="198"/>
      <c r="DO253" s="198"/>
      <c r="DP253" s="198"/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202"/>
      <c r="EC253" s="198"/>
      <c r="ED253" s="198"/>
      <c r="EE253" s="203"/>
      <c r="EF253" s="196"/>
      <c r="EG253" s="195"/>
      <c r="EH253" s="198"/>
      <c r="EI253" s="198"/>
      <c r="EJ253" s="198"/>
      <c r="EK253" s="198"/>
      <c r="EL253" s="198"/>
      <c r="EM253" s="198"/>
      <c r="EN253" s="198"/>
      <c r="EO253" s="198"/>
      <c r="EP253" s="198"/>
      <c r="EQ253" s="198"/>
      <c r="ER253" s="198"/>
      <c r="ES253" s="198"/>
      <c r="ET253" s="198"/>
      <c r="EU253" s="198"/>
      <c r="EV253" s="198"/>
      <c r="EW253" s="198"/>
      <c r="EX253" s="198"/>
      <c r="EY253" s="198"/>
      <c r="EZ253" s="198"/>
      <c r="FA253" s="198"/>
      <c r="FB253" s="198"/>
      <c r="FC253" s="198"/>
      <c r="FD253" s="198"/>
      <c r="FE253" s="198"/>
      <c r="FF253" s="198"/>
      <c r="FG253" s="198"/>
      <c r="FH253" s="191"/>
      <c r="FI253" s="344"/>
      <c r="FJ253" s="344"/>
      <c r="FK253" s="344"/>
      <c r="FL253" s="344"/>
      <c r="FM253" s="344"/>
    </row>
    <row r="254" spans="1:169" s="257" customFormat="1" x14ac:dyDescent="0.2">
      <c r="A254" s="342"/>
      <c r="B254" s="257" t="s">
        <v>745</v>
      </c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05"/>
      <c r="BO254" s="205"/>
      <c r="BP254" s="205"/>
      <c r="BQ254" s="205"/>
      <c r="BR254" s="205"/>
      <c r="BS254" s="205"/>
      <c r="BT254" s="205"/>
      <c r="BU254" s="205"/>
      <c r="BV254" s="205"/>
      <c r="BW254" s="205"/>
      <c r="BX254" s="205"/>
      <c r="BY254" s="205"/>
      <c r="BZ254" s="205"/>
      <c r="CA254" s="205"/>
      <c r="CB254" s="205"/>
      <c r="CC254" s="205"/>
      <c r="CD254" s="205"/>
      <c r="CE254" s="205"/>
      <c r="CF254" s="205"/>
      <c r="CG254" s="205"/>
      <c r="CH254" s="205"/>
      <c r="CI254" s="205"/>
      <c r="CJ254" s="205"/>
      <c r="CK254" s="205"/>
      <c r="CL254" s="205"/>
      <c r="CM254" s="205"/>
      <c r="CN254" s="205"/>
      <c r="CO254" s="205"/>
      <c r="CP254" s="205"/>
      <c r="CQ254" s="205"/>
      <c r="CR254" s="205"/>
      <c r="CS254" s="205"/>
      <c r="CT254" s="205"/>
      <c r="CU254" s="205"/>
      <c r="CV254" s="205"/>
      <c r="CW254" s="205"/>
      <c r="CX254" s="205"/>
      <c r="CY254" s="205"/>
      <c r="CZ254" s="205"/>
      <c r="DA254" s="205"/>
      <c r="DB254" s="205"/>
      <c r="DC254" s="205"/>
      <c r="DD254" s="205"/>
      <c r="DE254" s="205"/>
      <c r="DF254" s="205"/>
      <c r="DG254" s="205"/>
      <c r="DH254" s="205"/>
      <c r="DI254" s="205"/>
      <c r="DJ254" s="205"/>
      <c r="DK254" s="205"/>
      <c r="DL254" s="205"/>
      <c r="DM254" s="205"/>
      <c r="DN254" s="205"/>
      <c r="DO254" s="205"/>
      <c r="DP254" s="205"/>
      <c r="DQ254" s="205"/>
      <c r="DR254" s="205"/>
      <c r="DS254" s="205"/>
      <c r="DT254" s="205"/>
      <c r="DU254" s="205"/>
      <c r="DV254" s="205"/>
      <c r="DW254" s="205"/>
      <c r="DX254" s="205"/>
      <c r="DY254" s="205"/>
      <c r="DZ254" s="205"/>
      <c r="EA254" s="205"/>
      <c r="EB254" s="87"/>
      <c r="EC254" s="205"/>
      <c r="ED254" s="206"/>
      <c r="EE254" s="207"/>
      <c r="EF254" s="190"/>
      <c r="EG254" s="194"/>
      <c r="EH254" s="191"/>
      <c r="EI254" s="191"/>
      <c r="EJ254" s="191"/>
      <c r="EK254" s="191"/>
      <c r="EL254" s="191"/>
      <c r="EM254" s="191"/>
      <c r="EN254" s="191"/>
      <c r="EO254" s="191"/>
      <c r="EP254" s="191"/>
      <c r="EQ254" s="191"/>
      <c r="ER254" s="191"/>
      <c r="ES254" s="191"/>
      <c r="ET254" s="191"/>
      <c r="EU254" s="191"/>
      <c r="EV254" s="191"/>
      <c r="EW254" s="191"/>
      <c r="EX254" s="191"/>
      <c r="EY254" s="191"/>
      <c r="EZ254" s="191"/>
      <c r="FA254" s="191"/>
      <c r="FB254" s="191"/>
      <c r="FC254" s="191"/>
      <c r="FD254" s="191"/>
      <c r="FE254" s="191"/>
      <c r="FF254" s="191"/>
      <c r="FG254" s="191"/>
      <c r="FH254" s="197"/>
      <c r="FI254" s="344"/>
      <c r="FJ254" s="344"/>
      <c r="FK254" s="344"/>
      <c r="FL254" s="344"/>
      <c r="FM254" s="344"/>
    </row>
    <row r="255" spans="1:169" s="257" customFormat="1" x14ac:dyDescent="0.2">
      <c r="A255" s="272" t="str">
        <f t="shared" ref="A255:A318" si="2049">B255&amp;C255&amp;F255</f>
        <v>2017-18AUGUSTRX9</v>
      </c>
      <c r="B255" s="273" t="s">
        <v>648</v>
      </c>
      <c r="C255" s="273" t="s">
        <v>649</v>
      </c>
      <c r="D255" s="274" t="str">
        <f t="shared" ref="D255:D318" si="2050">INDEX($FK$16:$FL$26,MATCH($F255,Area_Code,0),2)</f>
        <v>Y60</v>
      </c>
      <c r="E255" s="274" t="str">
        <f t="shared" ref="E255:E318" si="2051">INDEX($FK$8:$FM$14,MATCH($D255,Reg_Code,0),3)</f>
        <v>Midlands</v>
      </c>
      <c r="F255" s="275" t="s">
        <v>661</v>
      </c>
      <c r="G255" s="275" t="s">
        <v>662</v>
      </c>
      <c r="H255" s="107">
        <v>78197</v>
      </c>
      <c r="I255" s="107">
        <v>65196</v>
      </c>
      <c r="J255" s="107">
        <v>330364</v>
      </c>
      <c r="K255" s="107">
        <v>5</v>
      </c>
      <c r="L255" s="107">
        <v>2</v>
      </c>
      <c r="M255" s="107" t="s">
        <v>717</v>
      </c>
      <c r="N255" s="107">
        <v>37</v>
      </c>
      <c r="O255" s="107">
        <v>105</v>
      </c>
      <c r="P255" s="107" t="s">
        <v>717</v>
      </c>
      <c r="Q255" s="107" t="s">
        <v>717</v>
      </c>
      <c r="R255" s="107" t="s">
        <v>717</v>
      </c>
      <c r="S255" s="107" t="s">
        <v>717</v>
      </c>
      <c r="T255" s="107">
        <v>58813</v>
      </c>
      <c r="U255" s="107">
        <v>4260</v>
      </c>
      <c r="V255" s="107">
        <v>2750</v>
      </c>
      <c r="W255" s="107">
        <v>30513</v>
      </c>
      <c r="X255" s="107">
        <v>13988</v>
      </c>
      <c r="Y255" s="107">
        <v>251</v>
      </c>
      <c r="Z255" s="107">
        <v>2043438</v>
      </c>
      <c r="AA255" s="107">
        <v>480</v>
      </c>
      <c r="AB255" s="107">
        <v>845</v>
      </c>
      <c r="AC255" s="107">
        <v>3120718</v>
      </c>
      <c r="AD255" s="107">
        <v>1135</v>
      </c>
      <c r="AE255" s="107">
        <v>2607</v>
      </c>
      <c r="AF255" s="107">
        <v>42873166</v>
      </c>
      <c r="AG255" s="107">
        <v>1405</v>
      </c>
      <c r="AH255" s="107">
        <v>2986</v>
      </c>
      <c r="AI255" s="107">
        <v>51297861</v>
      </c>
      <c r="AJ255" s="107">
        <v>3667</v>
      </c>
      <c r="AK255" s="107">
        <v>8696</v>
      </c>
      <c r="AL255" s="107">
        <v>831404</v>
      </c>
      <c r="AM255" s="107">
        <v>3312</v>
      </c>
      <c r="AN255" s="107">
        <v>8303</v>
      </c>
      <c r="AO255" s="107">
        <v>6083</v>
      </c>
      <c r="AP255" s="107">
        <v>0</v>
      </c>
      <c r="AQ255" s="107">
        <v>2714</v>
      </c>
      <c r="AR255" s="107">
        <v>7</v>
      </c>
      <c r="AS255" s="107">
        <v>0</v>
      </c>
      <c r="AT255" s="107">
        <v>3369</v>
      </c>
      <c r="AU255" s="107">
        <v>13</v>
      </c>
      <c r="AV255" s="107">
        <v>36658</v>
      </c>
      <c r="AW255" s="107">
        <v>761</v>
      </c>
      <c r="AX255" s="107">
        <v>15311</v>
      </c>
      <c r="AY255" s="107">
        <v>52730</v>
      </c>
      <c r="AZ255" s="107">
        <v>7979</v>
      </c>
      <c r="BA255" s="107">
        <v>6604</v>
      </c>
      <c r="BB255" s="107">
        <v>5321</v>
      </c>
      <c r="BC255" s="107">
        <v>4491</v>
      </c>
      <c r="BD255" s="107">
        <v>38992</v>
      </c>
      <c r="BE255" s="107">
        <v>34260</v>
      </c>
      <c r="BF255" s="107">
        <v>18479</v>
      </c>
      <c r="BG255" s="107">
        <v>14916</v>
      </c>
      <c r="BH255" s="107">
        <v>316</v>
      </c>
      <c r="BI255" s="107">
        <v>261</v>
      </c>
      <c r="BJ255" s="107" t="s">
        <v>717</v>
      </c>
      <c r="BK255" s="107" t="s">
        <v>717</v>
      </c>
      <c r="BL255" s="107" t="s">
        <v>717</v>
      </c>
      <c r="BM255" s="107" t="s">
        <v>717</v>
      </c>
      <c r="BN255" s="107" t="s">
        <v>717</v>
      </c>
      <c r="BO255" s="107" t="s">
        <v>717</v>
      </c>
      <c r="BP255" s="107" t="s">
        <v>717</v>
      </c>
      <c r="BQ255" s="107" t="s">
        <v>717</v>
      </c>
      <c r="BR255" s="107" t="s">
        <v>717</v>
      </c>
      <c r="BS255" s="107" t="s">
        <v>717</v>
      </c>
      <c r="BT255" s="107" t="s">
        <v>717</v>
      </c>
      <c r="BU255" s="107" t="s">
        <v>717</v>
      </c>
      <c r="BV255" s="107" t="s">
        <v>717</v>
      </c>
      <c r="BW255" s="107" t="s">
        <v>717</v>
      </c>
      <c r="BX255" s="107" t="s">
        <v>717</v>
      </c>
      <c r="BY255" s="107" t="s">
        <v>717</v>
      </c>
      <c r="BZ255" s="107" t="s">
        <v>717</v>
      </c>
      <c r="CA255" s="107" t="s">
        <v>717</v>
      </c>
      <c r="CB255" s="107" t="s">
        <v>717</v>
      </c>
      <c r="CC255" s="107" t="s">
        <v>717</v>
      </c>
      <c r="CD255" s="107" t="s">
        <v>717</v>
      </c>
      <c r="CE255" s="107" t="s">
        <v>717</v>
      </c>
      <c r="CF255" s="107" t="s">
        <v>717</v>
      </c>
      <c r="CG255" s="107" t="s">
        <v>717</v>
      </c>
      <c r="CH255" s="107" t="s">
        <v>717</v>
      </c>
      <c r="CI255" s="107" t="s">
        <v>717</v>
      </c>
      <c r="CJ255" s="107" t="s">
        <v>717</v>
      </c>
      <c r="CK255" s="107" t="s">
        <v>717</v>
      </c>
      <c r="CL255" s="107" t="s">
        <v>717</v>
      </c>
      <c r="CM255" s="107" t="s">
        <v>717</v>
      </c>
      <c r="CN255" s="107" t="s">
        <v>717</v>
      </c>
      <c r="CO255" s="107" t="s">
        <v>717</v>
      </c>
      <c r="CP255" s="107" t="s">
        <v>717</v>
      </c>
      <c r="CQ255" s="107" t="s">
        <v>717</v>
      </c>
      <c r="CR255" s="107" t="s">
        <v>717</v>
      </c>
      <c r="CS255" s="107" t="s">
        <v>717</v>
      </c>
      <c r="CT255" s="107" t="s">
        <v>717</v>
      </c>
      <c r="CU255" s="107" t="s">
        <v>717</v>
      </c>
      <c r="CV255" s="107" t="s">
        <v>717</v>
      </c>
      <c r="CW255" s="107" t="s">
        <v>717</v>
      </c>
      <c r="CX255" s="107">
        <v>0</v>
      </c>
      <c r="CY255" s="107">
        <v>0</v>
      </c>
      <c r="CZ255" s="107">
        <v>0</v>
      </c>
      <c r="DA255" s="107">
        <v>0</v>
      </c>
      <c r="DB255" s="107">
        <v>0</v>
      </c>
      <c r="DC255" s="107">
        <v>0</v>
      </c>
      <c r="DD255" s="107">
        <v>0</v>
      </c>
      <c r="DE255" s="107">
        <v>0</v>
      </c>
      <c r="DF255" s="107" t="s">
        <v>717</v>
      </c>
      <c r="DG255" s="107" t="s">
        <v>717</v>
      </c>
      <c r="DH255" s="107" t="s">
        <v>717</v>
      </c>
      <c r="DI255" s="107" t="s">
        <v>717</v>
      </c>
      <c r="DJ255" s="107" t="s">
        <v>717</v>
      </c>
      <c r="DK255" s="107">
        <v>0</v>
      </c>
      <c r="DL255" s="107">
        <v>950</v>
      </c>
      <c r="DM255" s="107">
        <v>1061</v>
      </c>
      <c r="DN255" s="107">
        <v>8</v>
      </c>
      <c r="DO255" s="107">
        <v>1699</v>
      </c>
      <c r="DP255" s="107">
        <v>5110633</v>
      </c>
      <c r="DQ255" s="107">
        <v>5380</v>
      </c>
      <c r="DR255" s="107">
        <v>10208</v>
      </c>
      <c r="DS255" s="107">
        <v>8059250</v>
      </c>
      <c r="DT255" s="107">
        <v>7596</v>
      </c>
      <c r="DU255" s="107">
        <v>13348</v>
      </c>
      <c r="DV255" s="107">
        <v>91873</v>
      </c>
      <c r="DW255" s="107">
        <v>11484</v>
      </c>
      <c r="DX255" s="107">
        <v>14577</v>
      </c>
      <c r="DY255" s="107">
        <v>20475613</v>
      </c>
      <c r="DZ255" s="107">
        <v>12052</v>
      </c>
      <c r="EA255" s="107">
        <v>21964</v>
      </c>
      <c r="EB255" s="255"/>
      <c r="EC255" s="204">
        <f t="shared" ref="EC255:EC318" si="2052">MONTH(1&amp;C255)</f>
        <v>8</v>
      </c>
      <c r="ED255" s="199">
        <f t="shared" ref="ED255:ED318" si="2053">LEFT($B255,4)+IF(EC255&lt;4,1,0)</f>
        <v>2017</v>
      </c>
      <c r="EE255" s="200">
        <f t="shared" ref="EE255:EE318" si="2054">DATE($ED255,$EC255,1)</f>
        <v>42948</v>
      </c>
      <c r="EF255" s="196">
        <f t="shared" ref="EF255:EF318" si="2055">DAY(DATE($ED255,$EC255+1,1)-1)</f>
        <v>31</v>
      </c>
      <c r="EG255" s="195"/>
      <c r="EH255" s="204">
        <f t="shared" ref="EH255:EQ264" si="2056">IFERROR(INDEX($H255:$EB255,,MATCH(EH$1,$H$5:$EB$5,0))*INDEX($H255:$EB255,,MATCH(EH$2,$H$5:$EB$5,0)),$H$2)</f>
        <v>130392</v>
      </c>
      <c r="EI255" s="204" t="str">
        <f t="shared" si="2056"/>
        <v>-</v>
      </c>
      <c r="EJ255" s="204">
        <f t="shared" si="2056"/>
        <v>2412252</v>
      </c>
      <c r="EK255" s="204">
        <f t="shared" si="2056"/>
        <v>6845580</v>
      </c>
      <c r="EL255" s="204">
        <f t="shared" si="2056"/>
        <v>3599700</v>
      </c>
      <c r="EM255" s="204">
        <f t="shared" si="2056"/>
        <v>7169250</v>
      </c>
      <c r="EN255" s="204">
        <f t="shared" si="2056"/>
        <v>91111818</v>
      </c>
      <c r="EO255" s="204">
        <f t="shared" si="2056"/>
        <v>121639648</v>
      </c>
      <c r="EP255" s="204">
        <f t="shared" si="2056"/>
        <v>2084053</v>
      </c>
      <c r="EQ255" s="204" t="str">
        <f t="shared" si="2056"/>
        <v>-</v>
      </c>
      <c r="ER255" s="204" t="str">
        <f t="shared" ref="ER255:FA264" si="2057">IFERROR(INDEX($H255:$EB255,,MATCH(ER$1,$H$5:$EB$5,0))*INDEX($H255:$EB255,,MATCH(ER$2,$H$5:$EB$5,0)),$H$2)</f>
        <v>-</v>
      </c>
      <c r="ES255" s="204" t="str">
        <f t="shared" si="2057"/>
        <v>-</v>
      </c>
      <c r="ET255" s="204" t="str">
        <f t="shared" si="2057"/>
        <v>-</v>
      </c>
      <c r="EU255" s="204" t="str">
        <f t="shared" si="2057"/>
        <v>-</v>
      </c>
      <c r="EV255" s="204" t="str">
        <f t="shared" si="2057"/>
        <v>-</v>
      </c>
      <c r="EW255" s="204" t="str">
        <f t="shared" si="2057"/>
        <v>-</v>
      </c>
      <c r="EX255" s="204" t="str">
        <f t="shared" si="2057"/>
        <v>-</v>
      </c>
      <c r="EY255" s="204" t="str">
        <f t="shared" si="2057"/>
        <v>-</v>
      </c>
      <c r="EZ255" s="204" t="str">
        <f t="shared" si="2057"/>
        <v>-</v>
      </c>
      <c r="FA255" s="204" t="str">
        <f t="shared" si="2057"/>
        <v>-</v>
      </c>
      <c r="FB255" s="204">
        <f t="shared" ref="FB255:FG264" si="2058">IFERROR(INDEX($H255:$EB255,,MATCH(FB$1,$H$5:$EB$5,0))*INDEX($H255:$EB255,,MATCH(FB$2,$H$5:$EB$5,0)),$H$2)</f>
        <v>0</v>
      </c>
      <c r="FC255" s="204">
        <f t="shared" si="2058"/>
        <v>0</v>
      </c>
      <c r="FD255" s="204">
        <f t="shared" si="2058"/>
        <v>9697600</v>
      </c>
      <c r="FE255" s="204">
        <f t="shared" si="2058"/>
        <v>14162228</v>
      </c>
      <c r="FF255" s="204">
        <f t="shared" si="2058"/>
        <v>116616</v>
      </c>
      <c r="FG255" s="204">
        <f t="shared" si="2058"/>
        <v>37316836</v>
      </c>
      <c r="FH255" s="191"/>
      <c r="FI255" s="256"/>
      <c r="FJ255" s="256"/>
      <c r="FK255" s="256"/>
      <c r="FL255" s="256"/>
      <c r="FM255" s="256"/>
    </row>
    <row r="256" spans="1:169" s="257" customFormat="1" x14ac:dyDescent="0.2">
      <c r="A256" s="263" t="str">
        <f t="shared" si="2049"/>
        <v>2017-18AUGUSTRYC</v>
      </c>
      <c r="B256" s="257" t="s">
        <v>648</v>
      </c>
      <c r="C256" s="257" t="s">
        <v>649</v>
      </c>
      <c r="D256" s="264" t="str">
        <f t="shared" si="2050"/>
        <v>Y61</v>
      </c>
      <c r="E256" s="264" t="str">
        <f t="shared" si="2051"/>
        <v>East of England</v>
      </c>
      <c r="F256" s="265" t="s">
        <v>665</v>
      </c>
      <c r="G256" s="265" t="s">
        <v>666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 t="s">
        <v>717</v>
      </c>
      <c r="N256" s="108">
        <v>0</v>
      </c>
      <c r="O256" s="108">
        <v>0</v>
      </c>
      <c r="P256" s="108" t="s">
        <v>717</v>
      </c>
      <c r="Q256" s="108" t="s">
        <v>717</v>
      </c>
      <c r="R256" s="108" t="s">
        <v>717</v>
      </c>
      <c r="S256" s="108" t="s">
        <v>717</v>
      </c>
      <c r="T256" s="108">
        <v>0</v>
      </c>
      <c r="U256" s="108">
        <v>0</v>
      </c>
      <c r="V256" s="108">
        <v>0</v>
      </c>
      <c r="W256" s="108">
        <v>0</v>
      </c>
      <c r="X256" s="108">
        <v>0</v>
      </c>
      <c r="Y256" s="108">
        <v>0</v>
      </c>
      <c r="Z256" s="108">
        <v>0</v>
      </c>
      <c r="AA256" s="108">
        <v>0</v>
      </c>
      <c r="AB256" s="108">
        <v>0</v>
      </c>
      <c r="AC256" s="108">
        <v>0</v>
      </c>
      <c r="AD256" s="108">
        <v>0</v>
      </c>
      <c r="AE256" s="108">
        <v>0</v>
      </c>
      <c r="AF256" s="108">
        <v>0</v>
      </c>
      <c r="AG256" s="108">
        <v>0</v>
      </c>
      <c r="AH256" s="108">
        <v>0</v>
      </c>
      <c r="AI256" s="108">
        <v>0</v>
      </c>
      <c r="AJ256" s="108">
        <v>0</v>
      </c>
      <c r="AK256" s="108">
        <v>0</v>
      </c>
      <c r="AL256" s="108">
        <v>0</v>
      </c>
      <c r="AM256" s="108">
        <v>0</v>
      </c>
      <c r="AN256" s="108">
        <v>0</v>
      </c>
      <c r="AO256" s="108">
        <v>0</v>
      </c>
      <c r="AP256" s="108">
        <v>0</v>
      </c>
      <c r="AQ256" s="108">
        <v>0</v>
      </c>
      <c r="AR256" s="108">
        <v>0</v>
      </c>
      <c r="AS256" s="108">
        <v>0</v>
      </c>
      <c r="AT256" s="108">
        <v>0</v>
      </c>
      <c r="AU256" s="108">
        <v>0</v>
      </c>
      <c r="AV256" s="108">
        <v>0</v>
      </c>
      <c r="AW256" s="108">
        <v>0</v>
      </c>
      <c r="AX256" s="108">
        <v>0</v>
      </c>
      <c r="AY256" s="108">
        <v>0</v>
      </c>
      <c r="AZ256" s="108">
        <v>0</v>
      </c>
      <c r="BA256" s="108">
        <v>0</v>
      </c>
      <c r="BB256" s="108">
        <v>0</v>
      </c>
      <c r="BC256" s="108">
        <v>0</v>
      </c>
      <c r="BD256" s="108">
        <v>0</v>
      </c>
      <c r="BE256" s="108">
        <v>0</v>
      </c>
      <c r="BF256" s="108">
        <v>0</v>
      </c>
      <c r="BG256" s="108">
        <v>0</v>
      </c>
      <c r="BH256" s="108">
        <v>0</v>
      </c>
      <c r="BI256" s="108">
        <v>0</v>
      </c>
      <c r="BJ256" s="108" t="s">
        <v>717</v>
      </c>
      <c r="BK256" s="108" t="s">
        <v>717</v>
      </c>
      <c r="BL256" s="108" t="s">
        <v>717</v>
      </c>
      <c r="BM256" s="108" t="s">
        <v>717</v>
      </c>
      <c r="BN256" s="108" t="s">
        <v>717</v>
      </c>
      <c r="BO256" s="108" t="s">
        <v>717</v>
      </c>
      <c r="BP256" s="108" t="s">
        <v>717</v>
      </c>
      <c r="BQ256" s="108" t="s">
        <v>717</v>
      </c>
      <c r="BR256" s="108" t="s">
        <v>717</v>
      </c>
      <c r="BS256" s="108" t="s">
        <v>717</v>
      </c>
      <c r="BT256" s="108" t="s">
        <v>717</v>
      </c>
      <c r="BU256" s="108" t="s">
        <v>717</v>
      </c>
      <c r="BV256" s="108" t="s">
        <v>717</v>
      </c>
      <c r="BW256" s="108" t="s">
        <v>717</v>
      </c>
      <c r="BX256" s="108" t="s">
        <v>717</v>
      </c>
      <c r="BY256" s="108" t="s">
        <v>717</v>
      </c>
      <c r="BZ256" s="108" t="s">
        <v>717</v>
      </c>
      <c r="CA256" s="108" t="s">
        <v>717</v>
      </c>
      <c r="CB256" s="108" t="s">
        <v>717</v>
      </c>
      <c r="CC256" s="108" t="s">
        <v>717</v>
      </c>
      <c r="CD256" s="108" t="s">
        <v>717</v>
      </c>
      <c r="CE256" s="108" t="s">
        <v>717</v>
      </c>
      <c r="CF256" s="108" t="s">
        <v>717</v>
      </c>
      <c r="CG256" s="108" t="s">
        <v>717</v>
      </c>
      <c r="CH256" s="108" t="s">
        <v>717</v>
      </c>
      <c r="CI256" s="108" t="s">
        <v>717</v>
      </c>
      <c r="CJ256" s="108" t="s">
        <v>717</v>
      </c>
      <c r="CK256" s="108" t="s">
        <v>717</v>
      </c>
      <c r="CL256" s="108" t="s">
        <v>717</v>
      </c>
      <c r="CM256" s="108" t="s">
        <v>717</v>
      </c>
      <c r="CN256" s="108" t="s">
        <v>717</v>
      </c>
      <c r="CO256" s="108" t="s">
        <v>717</v>
      </c>
      <c r="CP256" s="108" t="s">
        <v>717</v>
      </c>
      <c r="CQ256" s="108" t="s">
        <v>717</v>
      </c>
      <c r="CR256" s="108" t="s">
        <v>717</v>
      </c>
      <c r="CS256" s="108" t="s">
        <v>717</v>
      </c>
      <c r="CT256" s="108" t="s">
        <v>717</v>
      </c>
      <c r="CU256" s="108" t="s">
        <v>717</v>
      </c>
      <c r="CV256" s="108" t="s">
        <v>717</v>
      </c>
      <c r="CW256" s="108" t="s">
        <v>717</v>
      </c>
      <c r="CX256" s="108">
        <v>0</v>
      </c>
      <c r="CY256" s="108">
        <v>0</v>
      </c>
      <c r="CZ256" s="108">
        <v>0</v>
      </c>
      <c r="DA256" s="108">
        <v>0</v>
      </c>
      <c r="DB256" s="108">
        <v>0</v>
      </c>
      <c r="DC256" s="108">
        <v>0</v>
      </c>
      <c r="DD256" s="108">
        <v>0</v>
      </c>
      <c r="DE256" s="108">
        <v>0</v>
      </c>
      <c r="DF256" s="108" t="s">
        <v>717</v>
      </c>
      <c r="DG256" s="108" t="s">
        <v>717</v>
      </c>
      <c r="DH256" s="108" t="s">
        <v>717</v>
      </c>
      <c r="DI256" s="108" t="s">
        <v>717</v>
      </c>
      <c r="DJ256" s="108" t="s">
        <v>717</v>
      </c>
      <c r="DK256" s="108">
        <v>0</v>
      </c>
      <c r="DL256" s="108">
        <v>0</v>
      </c>
      <c r="DM256" s="108">
        <v>0</v>
      </c>
      <c r="DN256" s="108">
        <v>0</v>
      </c>
      <c r="DO256" s="108">
        <v>0</v>
      </c>
      <c r="DP256" s="108">
        <v>0</v>
      </c>
      <c r="DQ256" s="108">
        <v>0</v>
      </c>
      <c r="DR256" s="108">
        <v>0</v>
      </c>
      <c r="DS256" s="108">
        <v>0</v>
      </c>
      <c r="DT256" s="108">
        <v>0</v>
      </c>
      <c r="DU256" s="108">
        <v>0</v>
      </c>
      <c r="DV256" s="108">
        <v>0</v>
      </c>
      <c r="DW256" s="108">
        <v>0</v>
      </c>
      <c r="DX256" s="108">
        <v>0</v>
      </c>
      <c r="DY256" s="108">
        <v>0</v>
      </c>
      <c r="DZ256" s="108">
        <v>0</v>
      </c>
      <c r="EA256" s="108">
        <v>0</v>
      </c>
      <c r="EB256" s="255"/>
      <c r="EC256" s="198">
        <f t="shared" si="2052"/>
        <v>8</v>
      </c>
      <c r="ED256" s="199">
        <f t="shared" si="2053"/>
        <v>2017</v>
      </c>
      <c r="EE256" s="200">
        <f t="shared" si="2054"/>
        <v>42948</v>
      </c>
      <c r="EF256" s="196">
        <f t="shared" si="2055"/>
        <v>31</v>
      </c>
      <c r="EG256" s="195"/>
      <c r="EH256" s="198">
        <f t="shared" si="2056"/>
        <v>0</v>
      </c>
      <c r="EI256" s="198" t="str">
        <f t="shared" si="2056"/>
        <v>-</v>
      </c>
      <c r="EJ256" s="198">
        <f t="shared" si="2056"/>
        <v>0</v>
      </c>
      <c r="EK256" s="198">
        <f t="shared" si="2056"/>
        <v>0</v>
      </c>
      <c r="EL256" s="198">
        <f t="shared" si="2056"/>
        <v>0</v>
      </c>
      <c r="EM256" s="198">
        <f t="shared" si="2056"/>
        <v>0</v>
      </c>
      <c r="EN256" s="198">
        <f t="shared" si="2056"/>
        <v>0</v>
      </c>
      <c r="EO256" s="198">
        <f t="shared" si="2056"/>
        <v>0</v>
      </c>
      <c r="EP256" s="198">
        <f t="shared" si="2056"/>
        <v>0</v>
      </c>
      <c r="EQ256" s="198" t="str">
        <f t="shared" si="2056"/>
        <v>-</v>
      </c>
      <c r="ER256" s="198" t="str">
        <f t="shared" si="2057"/>
        <v>-</v>
      </c>
      <c r="ES256" s="198" t="str">
        <f t="shared" si="2057"/>
        <v>-</v>
      </c>
      <c r="ET256" s="198" t="str">
        <f t="shared" si="2057"/>
        <v>-</v>
      </c>
      <c r="EU256" s="198" t="str">
        <f t="shared" si="2057"/>
        <v>-</v>
      </c>
      <c r="EV256" s="198" t="str">
        <f t="shared" si="2057"/>
        <v>-</v>
      </c>
      <c r="EW256" s="198" t="str">
        <f t="shared" si="2057"/>
        <v>-</v>
      </c>
      <c r="EX256" s="198" t="str">
        <f t="shared" si="2057"/>
        <v>-</v>
      </c>
      <c r="EY256" s="198" t="str">
        <f t="shared" si="2057"/>
        <v>-</v>
      </c>
      <c r="EZ256" s="198" t="str">
        <f t="shared" si="2057"/>
        <v>-</v>
      </c>
      <c r="FA256" s="198" t="str">
        <f t="shared" si="2057"/>
        <v>-</v>
      </c>
      <c r="FB256" s="198">
        <f t="shared" si="2058"/>
        <v>0</v>
      </c>
      <c r="FC256" s="198">
        <f t="shared" si="2058"/>
        <v>0</v>
      </c>
      <c r="FD256" s="198">
        <f t="shared" si="2058"/>
        <v>0</v>
      </c>
      <c r="FE256" s="198">
        <f t="shared" si="2058"/>
        <v>0</v>
      </c>
      <c r="FF256" s="198">
        <f t="shared" si="2058"/>
        <v>0</v>
      </c>
      <c r="FG256" s="198">
        <f t="shared" si="2058"/>
        <v>0</v>
      </c>
      <c r="FH256" s="191"/>
      <c r="FI256" s="256"/>
      <c r="FJ256" s="256"/>
      <c r="FK256" s="256"/>
      <c r="FL256" s="256"/>
      <c r="FM256" s="256"/>
    </row>
    <row r="257" spans="1:169" s="257" customFormat="1" x14ac:dyDescent="0.2">
      <c r="A257" s="251" t="str">
        <f t="shared" si="2049"/>
        <v>2017-18AUGUSTR1F</v>
      </c>
      <c r="B257" s="252" t="s">
        <v>648</v>
      </c>
      <c r="C257" s="252" t="s">
        <v>649</v>
      </c>
      <c r="D257" s="253" t="str">
        <f t="shared" si="2050"/>
        <v>Y59</v>
      </c>
      <c r="E257" s="253" t="str">
        <f t="shared" si="2051"/>
        <v>South East</v>
      </c>
      <c r="F257" s="254" t="s">
        <v>650</v>
      </c>
      <c r="G257" s="254" t="s">
        <v>651</v>
      </c>
      <c r="H257" s="160">
        <v>0</v>
      </c>
      <c r="I257" s="160">
        <v>0</v>
      </c>
      <c r="J257" s="160">
        <v>0</v>
      </c>
      <c r="K257" s="160">
        <v>0</v>
      </c>
      <c r="L257" s="160">
        <v>0</v>
      </c>
      <c r="M257" s="160" t="s">
        <v>717</v>
      </c>
      <c r="N257" s="160">
        <v>0</v>
      </c>
      <c r="O257" s="160">
        <v>0</v>
      </c>
      <c r="P257" s="160" t="s">
        <v>717</v>
      </c>
      <c r="Q257" s="160" t="s">
        <v>717</v>
      </c>
      <c r="R257" s="160" t="s">
        <v>717</v>
      </c>
      <c r="S257" s="160" t="s">
        <v>717</v>
      </c>
      <c r="T257" s="160">
        <v>0</v>
      </c>
      <c r="U257" s="160">
        <v>0</v>
      </c>
      <c r="V257" s="160">
        <v>0</v>
      </c>
      <c r="W257" s="160">
        <v>0</v>
      </c>
      <c r="X257" s="160">
        <v>0</v>
      </c>
      <c r="Y257" s="160">
        <v>0</v>
      </c>
      <c r="Z257" s="160">
        <v>0</v>
      </c>
      <c r="AA257" s="160">
        <v>0</v>
      </c>
      <c r="AB257" s="160">
        <v>0</v>
      </c>
      <c r="AC257" s="160">
        <v>0</v>
      </c>
      <c r="AD257" s="160">
        <v>0</v>
      </c>
      <c r="AE257" s="160">
        <v>0</v>
      </c>
      <c r="AF257" s="160">
        <v>0</v>
      </c>
      <c r="AG257" s="160">
        <v>0</v>
      </c>
      <c r="AH257" s="160">
        <v>0</v>
      </c>
      <c r="AI257" s="160">
        <v>0</v>
      </c>
      <c r="AJ257" s="160">
        <v>0</v>
      </c>
      <c r="AK257" s="160">
        <v>0</v>
      </c>
      <c r="AL257" s="160">
        <v>0</v>
      </c>
      <c r="AM257" s="160">
        <v>0</v>
      </c>
      <c r="AN257" s="160">
        <v>0</v>
      </c>
      <c r="AO257" s="160">
        <v>0</v>
      </c>
      <c r="AP257" s="160">
        <v>0</v>
      </c>
      <c r="AQ257" s="160">
        <v>0</v>
      </c>
      <c r="AR257" s="160">
        <v>0</v>
      </c>
      <c r="AS257" s="160">
        <v>0</v>
      </c>
      <c r="AT257" s="160">
        <v>0</v>
      </c>
      <c r="AU257" s="160">
        <v>0</v>
      </c>
      <c r="AV257" s="160">
        <v>0</v>
      </c>
      <c r="AW257" s="160">
        <v>0</v>
      </c>
      <c r="AX257" s="160">
        <v>0</v>
      </c>
      <c r="AY257" s="160">
        <v>0</v>
      </c>
      <c r="AZ257" s="160">
        <v>0</v>
      </c>
      <c r="BA257" s="160">
        <v>0</v>
      </c>
      <c r="BB257" s="160">
        <v>0</v>
      </c>
      <c r="BC257" s="160">
        <v>0</v>
      </c>
      <c r="BD257" s="160">
        <v>0</v>
      </c>
      <c r="BE257" s="160">
        <v>0</v>
      </c>
      <c r="BF257" s="160">
        <v>0</v>
      </c>
      <c r="BG257" s="160">
        <v>0</v>
      </c>
      <c r="BH257" s="160">
        <v>0</v>
      </c>
      <c r="BI257" s="160">
        <v>0</v>
      </c>
      <c r="BJ257" s="160" t="s">
        <v>717</v>
      </c>
      <c r="BK257" s="160" t="s">
        <v>717</v>
      </c>
      <c r="BL257" s="160" t="s">
        <v>717</v>
      </c>
      <c r="BM257" s="160" t="s">
        <v>717</v>
      </c>
      <c r="BN257" s="160" t="s">
        <v>717</v>
      </c>
      <c r="BO257" s="160" t="s">
        <v>717</v>
      </c>
      <c r="BP257" s="160" t="s">
        <v>717</v>
      </c>
      <c r="BQ257" s="160" t="s">
        <v>717</v>
      </c>
      <c r="BR257" s="160" t="s">
        <v>717</v>
      </c>
      <c r="BS257" s="160" t="s">
        <v>717</v>
      </c>
      <c r="BT257" s="160" t="s">
        <v>717</v>
      </c>
      <c r="BU257" s="160" t="s">
        <v>717</v>
      </c>
      <c r="BV257" s="160" t="s">
        <v>717</v>
      </c>
      <c r="BW257" s="160" t="s">
        <v>717</v>
      </c>
      <c r="BX257" s="160" t="s">
        <v>717</v>
      </c>
      <c r="BY257" s="160" t="s">
        <v>717</v>
      </c>
      <c r="BZ257" s="160" t="s">
        <v>717</v>
      </c>
      <c r="CA257" s="160" t="s">
        <v>717</v>
      </c>
      <c r="CB257" s="160" t="s">
        <v>717</v>
      </c>
      <c r="CC257" s="160" t="s">
        <v>717</v>
      </c>
      <c r="CD257" s="160" t="s">
        <v>717</v>
      </c>
      <c r="CE257" s="160" t="s">
        <v>717</v>
      </c>
      <c r="CF257" s="160" t="s">
        <v>717</v>
      </c>
      <c r="CG257" s="160" t="s">
        <v>717</v>
      </c>
      <c r="CH257" s="160" t="s">
        <v>717</v>
      </c>
      <c r="CI257" s="160" t="s">
        <v>717</v>
      </c>
      <c r="CJ257" s="160" t="s">
        <v>717</v>
      </c>
      <c r="CK257" s="160" t="s">
        <v>717</v>
      </c>
      <c r="CL257" s="160" t="s">
        <v>717</v>
      </c>
      <c r="CM257" s="160" t="s">
        <v>717</v>
      </c>
      <c r="CN257" s="160" t="s">
        <v>717</v>
      </c>
      <c r="CO257" s="160" t="s">
        <v>717</v>
      </c>
      <c r="CP257" s="160" t="s">
        <v>717</v>
      </c>
      <c r="CQ257" s="160" t="s">
        <v>717</v>
      </c>
      <c r="CR257" s="160" t="s">
        <v>717</v>
      </c>
      <c r="CS257" s="160" t="s">
        <v>717</v>
      </c>
      <c r="CT257" s="160" t="s">
        <v>717</v>
      </c>
      <c r="CU257" s="160" t="s">
        <v>717</v>
      </c>
      <c r="CV257" s="160" t="s">
        <v>717</v>
      </c>
      <c r="CW257" s="160" t="s">
        <v>717</v>
      </c>
      <c r="CX257" s="160">
        <v>0</v>
      </c>
      <c r="CY257" s="160">
        <v>0</v>
      </c>
      <c r="CZ257" s="160">
        <v>0</v>
      </c>
      <c r="DA257" s="160">
        <v>0</v>
      </c>
      <c r="DB257" s="160">
        <v>0</v>
      </c>
      <c r="DC257" s="160">
        <v>0</v>
      </c>
      <c r="DD257" s="160">
        <v>0</v>
      </c>
      <c r="DE257" s="160">
        <v>0</v>
      </c>
      <c r="DF257" s="160" t="s">
        <v>717</v>
      </c>
      <c r="DG257" s="160" t="s">
        <v>717</v>
      </c>
      <c r="DH257" s="160" t="s">
        <v>717</v>
      </c>
      <c r="DI257" s="160" t="s">
        <v>717</v>
      </c>
      <c r="DJ257" s="160" t="s">
        <v>717</v>
      </c>
      <c r="DK257" s="160">
        <v>0</v>
      </c>
      <c r="DL257" s="160">
        <v>0</v>
      </c>
      <c r="DM257" s="160">
        <v>0</v>
      </c>
      <c r="DN257" s="160">
        <v>0</v>
      </c>
      <c r="DO257" s="160">
        <v>0</v>
      </c>
      <c r="DP257" s="160">
        <v>0</v>
      </c>
      <c r="DQ257" s="160">
        <v>0</v>
      </c>
      <c r="DR257" s="160">
        <v>0</v>
      </c>
      <c r="DS257" s="160">
        <v>0</v>
      </c>
      <c r="DT257" s="160">
        <v>0</v>
      </c>
      <c r="DU257" s="160">
        <v>0</v>
      </c>
      <c r="DV257" s="160">
        <v>0</v>
      </c>
      <c r="DW257" s="160">
        <v>0</v>
      </c>
      <c r="DX257" s="160">
        <v>0</v>
      </c>
      <c r="DY257" s="160">
        <v>0</v>
      </c>
      <c r="DZ257" s="160">
        <v>0</v>
      </c>
      <c r="EA257" s="160">
        <v>0</v>
      </c>
      <c r="EB257" s="255"/>
      <c r="EC257" s="203">
        <f t="shared" si="2052"/>
        <v>8</v>
      </c>
      <c r="ED257" s="199">
        <f t="shared" si="2053"/>
        <v>2017</v>
      </c>
      <c r="EE257" s="200">
        <f t="shared" si="2054"/>
        <v>42948</v>
      </c>
      <c r="EF257" s="196">
        <f t="shared" si="2055"/>
        <v>31</v>
      </c>
      <c r="EG257" s="195"/>
      <c r="EH257" s="203">
        <f t="shared" si="2056"/>
        <v>0</v>
      </c>
      <c r="EI257" s="203" t="str">
        <f t="shared" si="2056"/>
        <v>-</v>
      </c>
      <c r="EJ257" s="203">
        <f t="shared" si="2056"/>
        <v>0</v>
      </c>
      <c r="EK257" s="203">
        <f t="shared" si="2056"/>
        <v>0</v>
      </c>
      <c r="EL257" s="203">
        <f t="shared" si="2056"/>
        <v>0</v>
      </c>
      <c r="EM257" s="203">
        <f t="shared" si="2056"/>
        <v>0</v>
      </c>
      <c r="EN257" s="203">
        <f t="shared" si="2056"/>
        <v>0</v>
      </c>
      <c r="EO257" s="203">
        <f t="shared" si="2056"/>
        <v>0</v>
      </c>
      <c r="EP257" s="203">
        <f t="shared" si="2056"/>
        <v>0</v>
      </c>
      <c r="EQ257" s="203" t="str">
        <f t="shared" si="2056"/>
        <v>-</v>
      </c>
      <c r="ER257" s="203" t="str">
        <f t="shared" si="2057"/>
        <v>-</v>
      </c>
      <c r="ES257" s="203" t="str">
        <f t="shared" si="2057"/>
        <v>-</v>
      </c>
      <c r="ET257" s="203" t="str">
        <f t="shared" si="2057"/>
        <v>-</v>
      </c>
      <c r="EU257" s="203" t="str">
        <f t="shared" si="2057"/>
        <v>-</v>
      </c>
      <c r="EV257" s="203" t="str">
        <f t="shared" si="2057"/>
        <v>-</v>
      </c>
      <c r="EW257" s="203" t="str">
        <f t="shared" si="2057"/>
        <v>-</v>
      </c>
      <c r="EX257" s="203" t="str">
        <f t="shared" si="2057"/>
        <v>-</v>
      </c>
      <c r="EY257" s="203" t="str">
        <f t="shared" si="2057"/>
        <v>-</v>
      </c>
      <c r="EZ257" s="203" t="str">
        <f t="shared" si="2057"/>
        <v>-</v>
      </c>
      <c r="FA257" s="203" t="str">
        <f t="shared" si="2057"/>
        <v>-</v>
      </c>
      <c r="FB257" s="203">
        <f t="shared" si="2058"/>
        <v>0</v>
      </c>
      <c r="FC257" s="203">
        <f t="shared" si="2058"/>
        <v>0</v>
      </c>
      <c r="FD257" s="203">
        <f t="shared" si="2058"/>
        <v>0</v>
      </c>
      <c r="FE257" s="203">
        <f t="shared" si="2058"/>
        <v>0</v>
      </c>
      <c r="FF257" s="203">
        <f t="shared" si="2058"/>
        <v>0</v>
      </c>
      <c r="FG257" s="203">
        <f t="shared" si="2058"/>
        <v>0</v>
      </c>
      <c r="FH257" s="191"/>
      <c r="FI257" s="344"/>
      <c r="FJ257" s="197"/>
      <c r="FK257" s="197"/>
      <c r="FL257" s="197"/>
      <c r="FM257" s="197"/>
    </row>
    <row r="258" spans="1:169" s="257" customFormat="1" x14ac:dyDescent="0.2">
      <c r="A258" s="263" t="str">
        <f t="shared" si="2049"/>
        <v>2017-18AUGUSTRRU</v>
      </c>
      <c r="B258" s="257" t="s">
        <v>648</v>
      </c>
      <c r="C258" s="257" t="s">
        <v>649</v>
      </c>
      <c r="D258" s="264" t="str">
        <f t="shared" si="2050"/>
        <v>Y56</v>
      </c>
      <c r="E258" s="264" t="str">
        <f t="shared" si="2051"/>
        <v>London</v>
      </c>
      <c r="F258" s="265" t="s">
        <v>653</v>
      </c>
      <c r="G258" s="265" t="s">
        <v>654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 t="s">
        <v>717</v>
      </c>
      <c r="N258" s="108">
        <v>0</v>
      </c>
      <c r="O258" s="108">
        <v>0</v>
      </c>
      <c r="P258" s="108" t="s">
        <v>717</v>
      </c>
      <c r="Q258" s="108" t="s">
        <v>717</v>
      </c>
      <c r="R258" s="108" t="s">
        <v>717</v>
      </c>
      <c r="S258" s="108" t="s">
        <v>717</v>
      </c>
      <c r="T258" s="108">
        <v>0</v>
      </c>
      <c r="U258" s="108">
        <v>0</v>
      </c>
      <c r="V258" s="108">
        <v>0</v>
      </c>
      <c r="W258" s="108">
        <v>0</v>
      </c>
      <c r="X258" s="108">
        <v>0</v>
      </c>
      <c r="Y258" s="108">
        <v>0</v>
      </c>
      <c r="Z258" s="108">
        <v>0</v>
      </c>
      <c r="AA258" s="108">
        <v>0</v>
      </c>
      <c r="AB258" s="108">
        <v>0</v>
      </c>
      <c r="AC258" s="108">
        <v>0</v>
      </c>
      <c r="AD258" s="108">
        <v>0</v>
      </c>
      <c r="AE258" s="108">
        <v>0</v>
      </c>
      <c r="AF258" s="108">
        <v>0</v>
      </c>
      <c r="AG258" s="108">
        <v>0</v>
      </c>
      <c r="AH258" s="108">
        <v>0</v>
      </c>
      <c r="AI258" s="108">
        <v>0</v>
      </c>
      <c r="AJ258" s="108">
        <v>0</v>
      </c>
      <c r="AK258" s="108">
        <v>0</v>
      </c>
      <c r="AL258" s="108">
        <v>0</v>
      </c>
      <c r="AM258" s="108">
        <v>0</v>
      </c>
      <c r="AN258" s="108">
        <v>0</v>
      </c>
      <c r="AO258" s="108">
        <v>0</v>
      </c>
      <c r="AP258" s="108">
        <v>0</v>
      </c>
      <c r="AQ258" s="108">
        <v>0</v>
      </c>
      <c r="AR258" s="108">
        <v>0</v>
      </c>
      <c r="AS258" s="108">
        <v>0</v>
      </c>
      <c r="AT258" s="108">
        <v>0</v>
      </c>
      <c r="AU258" s="108">
        <v>0</v>
      </c>
      <c r="AV258" s="108">
        <v>0</v>
      </c>
      <c r="AW258" s="108">
        <v>0</v>
      </c>
      <c r="AX258" s="108">
        <v>0</v>
      </c>
      <c r="AY258" s="108">
        <v>0</v>
      </c>
      <c r="AZ258" s="108">
        <v>0</v>
      </c>
      <c r="BA258" s="108">
        <v>0</v>
      </c>
      <c r="BB258" s="108">
        <v>0</v>
      </c>
      <c r="BC258" s="108">
        <v>0</v>
      </c>
      <c r="BD258" s="108">
        <v>0</v>
      </c>
      <c r="BE258" s="108">
        <v>0</v>
      </c>
      <c r="BF258" s="108">
        <v>0</v>
      </c>
      <c r="BG258" s="108">
        <v>0</v>
      </c>
      <c r="BH258" s="108">
        <v>0</v>
      </c>
      <c r="BI258" s="108">
        <v>0</v>
      </c>
      <c r="BJ258" s="108" t="s">
        <v>717</v>
      </c>
      <c r="BK258" s="108" t="s">
        <v>717</v>
      </c>
      <c r="BL258" s="108" t="s">
        <v>717</v>
      </c>
      <c r="BM258" s="108" t="s">
        <v>717</v>
      </c>
      <c r="BN258" s="108" t="s">
        <v>717</v>
      </c>
      <c r="BO258" s="108" t="s">
        <v>717</v>
      </c>
      <c r="BP258" s="108" t="s">
        <v>717</v>
      </c>
      <c r="BQ258" s="108" t="s">
        <v>717</v>
      </c>
      <c r="BR258" s="108" t="s">
        <v>717</v>
      </c>
      <c r="BS258" s="108" t="s">
        <v>717</v>
      </c>
      <c r="BT258" s="108" t="s">
        <v>717</v>
      </c>
      <c r="BU258" s="108" t="s">
        <v>717</v>
      </c>
      <c r="BV258" s="108" t="s">
        <v>717</v>
      </c>
      <c r="BW258" s="108" t="s">
        <v>717</v>
      </c>
      <c r="BX258" s="108" t="s">
        <v>717</v>
      </c>
      <c r="BY258" s="108" t="s">
        <v>717</v>
      </c>
      <c r="BZ258" s="108" t="s">
        <v>717</v>
      </c>
      <c r="CA258" s="108" t="s">
        <v>717</v>
      </c>
      <c r="CB258" s="108" t="s">
        <v>717</v>
      </c>
      <c r="CC258" s="108" t="s">
        <v>717</v>
      </c>
      <c r="CD258" s="108" t="s">
        <v>717</v>
      </c>
      <c r="CE258" s="108" t="s">
        <v>717</v>
      </c>
      <c r="CF258" s="108" t="s">
        <v>717</v>
      </c>
      <c r="CG258" s="108" t="s">
        <v>717</v>
      </c>
      <c r="CH258" s="108" t="s">
        <v>717</v>
      </c>
      <c r="CI258" s="108" t="s">
        <v>717</v>
      </c>
      <c r="CJ258" s="108" t="s">
        <v>717</v>
      </c>
      <c r="CK258" s="108" t="s">
        <v>717</v>
      </c>
      <c r="CL258" s="108" t="s">
        <v>717</v>
      </c>
      <c r="CM258" s="108" t="s">
        <v>717</v>
      </c>
      <c r="CN258" s="108" t="s">
        <v>717</v>
      </c>
      <c r="CO258" s="108" t="s">
        <v>717</v>
      </c>
      <c r="CP258" s="108" t="s">
        <v>717</v>
      </c>
      <c r="CQ258" s="108" t="s">
        <v>717</v>
      </c>
      <c r="CR258" s="108" t="s">
        <v>717</v>
      </c>
      <c r="CS258" s="108" t="s">
        <v>717</v>
      </c>
      <c r="CT258" s="108" t="s">
        <v>717</v>
      </c>
      <c r="CU258" s="108" t="s">
        <v>717</v>
      </c>
      <c r="CV258" s="108" t="s">
        <v>717</v>
      </c>
      <c r="CW258" s="108" t="s">
        <v>717</v>
      </c>
      <c r="CX258" s="108">
        <v>0</v>
      </c>
      <c r="CY258" s="108">
        <v>0</v>
      </c>
      <c r="CZ258" s="108">
        <v>0</v>
      </c>
      <c r="DA258" s="108">
        <v>0</v>
      </c>
      <c r="DB258" s="108">
        <v>0</v>
      </c>
      <c r="DC258" s="108">
        <v>0</v>
      </c>
      <c r="DD258" s="108">
        <v>0</v>
      </c>
      <c r="DE258" s="108">
        <v>0</v>
      </c>
      <c r="DF258" s="108" t="s">
        <v>717</v>
      </c>
      <c r="DG258" s="108" t="s">
        <v>717</v>
      </c>
      <c r="DH258" s="108" t="s">
        <v>717</v>
      </c>
      <c r="DI258" s="108" t="s">
        <v>717</v>
      </c>
      <c r="DJ258" s="108" t="s">
        <v>717</v>
      </c>
      <c r="DK258" s="108">
        <v>0</v>
      </c>
      <c r="DL258" s="108">
        <v>0</v>
      </c>
      <c r="DM258" s="108">
        <v>0</v>
      </c>
      <c r="DN258" s="108">
        <v>0</v>
      </c>
      <c r="DO258" s="108">
        <v>0</v>
      </c>
      <c r="DP258" s="108">
        <v>0</v>
      </c>
      <c r="DQ258" s="108">
        <v>0</v>
      </c>
      <c r="DR258" s="108">
        <v>0</v>
      </c>
      <c r="DS258" s="108">
        <v>0</v>
      </c>
      <c r="DT258" s="108">
        <v>0</v>
      </c>
      <c r="DU258" s="108">
        <v>0</v>
      </c>
      <c r="DV258" s="108">
        <v>0</v>
      </c>
      <c r="DW258" s="108">
        <v>0</v>
      </c>
      <c r="DX258" s="108">
        <v>0</v>
      </c>
      <c r="DY258" s="108">
        <v>0</v>
      </c>
      <c r="DZ258" s="108">
        <v>0</v>
      </c>
      <c r="EA258" s="108">
        <v>0</v>
      </c>
      <c r="EB258" s="255"/>
      <c r="EC258" s="198">
        <f t="shared" si="2052"/>
        <v>8</v>
      </c>
      <c r="ED258" s="199">
        <f t="shared" si="2053"/>
        <v>2017</v>
      </c>
      <c r="EE258" s="200">
        <f t="shared" si="2054"/>
        <v>42948</v>
      </c>
      <c r="EF258" s="196">
        <f t="shared" si="2055"/>
        <v>31</v>
      </c>
      <c r="EG258" s="195"/>
      <c r="EH258" s="198">
        <f t="shared" si="2056"/>
        <v>0</v>
      </c>
      <c r="EI258" s="198" t="str">
        <f t="shared" si="2056"/>
        <v>-</v>
      </c>
      <c r="EJ258" s="198">
        <f t="shared" si="2056"/>
        <v>0</v>
      </c>
      <c r="EK258" s="198">
        <f t="shared" si="2056"/>
        <v>0</v>
      </c>
      <c r="EL258" s="198">
        <f t="shared" si="2056"/>
        <v>0</v>
      </c>
      <c r="EM258" s="198">
        <f t="shared" si="2056"/>
        <v>0</v>
      </c>
      <c r="EN258" s="198">
        <f t="shared" si="2056"/>
        <v>0</v>
      </c>
      <c r="EO258" s="198">
        <f t="shared" si="2056"/>
        <v>0</v>
      </c>
      <c r="EP258" s="198">
        <f t="shared" si="2056"/>
        <v>0</v>
      </c>
      <c r="EQ258" s="198" t="str">
        <f t="shared" si="2056"/>
        <v>-</v>
      </c>
      <c r="ER258" s="198" t="str">
        <f t="shared" si="2057"/>
        <v>-</v>
      </c>
      <c r="ES258" s="198" t="str">
        <f t="shared" si="2057"/>
        <v>-</v>
      </c>
      <c r="ET258" s="198" t="str">
        <f t="shared" si="2057"/>
        <v>-</v>
      </c>
      <c r="EU258" s="198" t="str">
        <f t="shared" si="2057"/>
        <v>-</v>
      </c>
      <c r="EV258" s="198" t="str">
        <f t="shared" si="2057"/>
        <v>-</v>
      </c>
      <c r="EW258" s="198" t="str">
        <f t="shared" si="2057"/>
        <v>-</v>
      </c>
      <c r="EX258" s="198" t="str">
        <f t="shared" si="2057"/>
        <v>-</v>
      </c>
      <c r="EY258" s="198" t="str">
        <f t="shared" si="2057"/>
        <v>-</v>
      </c>
      <c r="EZ258" s="198" t="str">
        <f t="shared" si="2057"/>
        <v>-</v>
      </c>
      <c r="FA258" s="198" t="str">
        <f t="shared" si="2057"/>
        <v>-</v>
      </c>
      <c r="FB258" s="198">
        <f t="shared" si="2058"/>
        <v>0</v>
      </c>
      <c r="FC258" s="198">
        <f t="shared" si="2058"/>
        <v>0</v>
      </c>
      <c r="FD258" s="198">
        <f t="shared" si="2058"/>
        <v>0</v>
      </c>
      <c r="FE258" s="198">
        <f t="shared" si="2058"/>
        <v>0</v>
      </c>
      <c r="FF258" s="198">
        <f t="shared" si="2058"/>
        <v>0</v>
      </c>
      <c r="FG258" s="198">
        <f t="shared" si="2058"/>
        <v>0</v>
      </c>
      <c r="FH258" s="191"/>
      <c r="FI258" s="197"/>
      <c r="FJ258" s="256"/>
      <c r="FK258" s="256"/>
      <c r="FL258" s="256"/>
      <c r="FM258" s="256"/>
    </row>
    <row r="259" spans="1:169" s="257" customFormat="1" x14ac:dyDescent="0.2">
      <c r="A259" s="263" t="str">
        <f t="shared" si="2049"/>
        <v>2017-18AUGUSTRX6</v>
      </c>
      <c r="B259" s="257" t="s">
        <v>648</v>
      </c>
      <c r="C259" s="257" t="s">
        <v>649</v>
      </c>
      <c r="D259" s="264" t="str">
        <f t="shared" si="2050"/>
        <v>Y63</v>
      </c>
      <c r="E259" s="264" t="str">
        <f t="shared" si="2051"/>
        <v>North East and Yorkshire</v>
      </c>
      <c r="F259" s="265" t="s">
        <v>655</v>
      </c>
      <c r="G259" s="265" t="s">
        <v>656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 t="s">
        <v>717</v>
      </c>
      <c r="N259" s="108">
        <v>0</v>
      </c>
      <c r="O259" s="108">
        <v>0</v>
      </c>
      <c r="P259" s="108" t="s">
        <v>717</v>
      </c>
      <c r="Q259" s="108" t="s">
        <v>717</v>
      </c>
      <c r="R259" s="108" t="s">
        <v>717</v>
      </c>
      <c r="S259" s="108" t="s">
        <v>717</v>
      </c>
      <c r="T259" s="108">
        <v>0</v>
      </c>
      <c r="U259" s="108">
        <v>0</v>
      </c>
      <c r="V259" s="108">
        <v>0</v>
      </c>
      <c r="W259" s="108">
        <v>0</v>
      </c>
      <c r="X259" s="108">
        <v>0</v>
      </c>
      <c r="Y259" s="108">
        <v>0</v>
      </c>
      <c r="Z259" s="108">
        <v>0</v>
      </c>
      <c r="AA259" s="108">
        <v>0</v>
      </c>
      <c r="AB259" s="108">
        <v>0</v>
      </c>
      <c r="AC259" s="108">
        <v>0</v>
      </c>
      <c r="AD259" s="108">
        <v>0</v>
      </c>
      <c r="AE259" s="108">
        <v>0</v>
      </c>
      <c r="AF259" s="108">
        <v>0</v>
      </c>
      <c r="AG259" s="108">
        <v>0</v>
      </c>
      <c r="AH259" s="108">
        <v>0</v>
      </c>
      <c r="AI259" s="108">
        <v>0</v>
      </c>
      <c r="AJ259" s="108">
        <v>0</v>
      </c>
      <c r="AK259" s="108">
        <v>0</v>
      </c>
      <c r="AL259" s="108">
        <v>0</v>
      </c>
      <c r="AM259" s="108">
        <v>0</v>
      </c>
      <c r="AN259" s="108">
        <v>0</v>
      </c>
      <c r="AO259" s="108">
        <v>0</v>
      </c>
      <c r="AP259" s="108">
        <v>0</v>
      </c>
      <c r="AQ259" s="108">
        <v>0</v>
      </c>
      <c r="AR259" s="108">
        <v>0</v>
      </c>
      <c r="AS259" s="108">
        <v>0</v>
      </c>
      <c r="AT259" s="108">
        <v>0</v>
      </c>
      <c r="AU259" s="108">
        <v>0</v>
      </c>
      <c r="AV259" s="108">
        <v>0</v>
      </c>
      <c r="AW259" s="108">
        <v>0</v>
      </c>
      <c r="AX259" s="108">
        <v>0</v>
      </c>
      <c r="AY259" s="108">
        <v>0</v>
      </c>
      <c r="AZ259" s="108">
        <v>0</v>
      </c>
      <c r="BA259" s="108">
        <v>0</v>
      </c>
      <c r="BB259" s="108">
        <v>0</v>
      </c>
      <c r="BC259" s="108">
        <v>0</v>
      </c>
      <c r="BD259" s="108">
        <v>0</v>
      </c>
      <c r="BE259" s="108">
        <v>0</v>
      </c>
      <c r="BF259" s="108">
        <v>0</v>
      </c>
      <c r="BG259" s="108">
        <v>0</v>
      </c>
      <c r="BH259" s="108">
        <v>0</v>
      </c>
      <c r="BI259" s="108">
        <v>0</v>
      </c>
      <c r="BJ259" s="108" t="s">
        <v>717</v>
      </c>
      <c r="BK259" s="108" t="s">
        <v>717</v>
      </c>
      <c r="BL259" s="108" t="s">
        <v>717</v>
      </c>
      <c r="BM259" s="108" t="s">
        <v>717</v>
      </c>
      <c r="BN259" s="108" t="s">
        <v>717</v>
      </c>
      <c r="BO259" s="108" t="s">
        <v>717</v>
      </c>
      <c r="BP259" s="108" t="s">
        <v>717</v>
      </c>
      <c r="BQ259" s="108" t="s">
        <v>717</v>
      </c>
      <c r="BR259" s="108" t="s">
        <v>717</v>
      </c>
      <c r="BS259" s="108" t="s">
        <v>717</v>
      </c>
      <c r="BT259" s="108" t="s">
        <v>717</v>
      </c>
      <c r="BU259" s="108" t="s">
        <v>717</v>
      </c>
      <c r="BV259" s="108" t="s">
        <v>717</v>
      </c>
      <c r="BW259" s="108" t="s">
        <v>717</v>
      </c>
      <c r="BX259" s="108" t="s">
        <v>717</v>
      </c>
      <c r="BY259" s="108" t="s">
        <v>717</v>
      </c>
      <c r="BZ259" s="108" t="s">
        <v>717</v>
      </c>
      <c r="CA259" s="108" t="s">
        <v>717</v>
      </c>
      <c r="CB259" s="108" t="s">
        <v>717</v>
      </c>
      <c r="CC259" s="108" t="s">
        <v>717</v>
      </c>
      <c r="CD259" s="108" t="s">
        <v>717</v>
      </c>
      <c r="CE259" s="108" t="s">
        <v>717</v>
      </c>
      <c r="CF259" s="108" t="s">
        <v>717</v>
      </c>
      <c r="CG259" s="108" t="s">
        <v>717</v>
      </c>
      <c r="CH259" s="108" t="s">
        <v>717</v>
      </c>
      <c r="CI259" s="108" t="s">
        <v>717</v>
      </c>
      <c r="CJ259" s="108" t="s">
        <v>717</v>
      </c>
      <c r="CK259" s="108" t="s">
        <v>717</v>
      </c>
      <c r="CL259" s="108" t="s">
        <v>717</v>
      </c>
      <c r="CM259" s="108" t="s">
        <v>717</v>
      </c>
      <c r="CN259" s="108" t="s">
        <v>717</v>
      </c>
      <c r="CO259" s="108" t="s">
        <v>717</v>
      </c>
      <c r="CP259" s="108" t="s">
        <v>717</v>
      </c>
      <c r="CQ259" s="108" t="s">
        <v>717</v>
      </c>
      <c r="CR259" s="108" t="s">
        <v>717</v>
      </c>
      <c r="CS259" s="108" t="s">
        <v>717</v>
      </c>
      <c r="CT259" s="108" t="s">
        <v>717</v>
      </c>
      <c r="CU259" s="108" t="s">
        <v>717</v>
      </c>
      <c r="CV259" s="108" t="s">
        <v>717</v>
      </c>
      <c r="CW259" s="108" t="s">
        <v>717</v>
      </c>
      <c r="CX259" s="108">
        <v>0</v>
      </c>
      <c r="CY259" s="108">
        <v>0</v>
      </c>
      <c r="CZ259" s="108">
        <v>0</v>
      </c>
      <c r="DA259" s="108">
        <v>0</v>
      </c>
      <c r="DB259" s="108">
        <v>0</v>
      </c>
      <c r="DC259" s="108">
        <v>0</v>
      </c>
      <c r="DD259" s="108">
        <v>0</v>
      </c>
      <c r="DE259" s="108">
        <v>0</v>
      </c>
      <c r="DF259" s="108" t="s">
        <v>717</v>
      </c>
      <c r="DG259" s="108" t="s">
        <v>717</v>
      </c>
      <c r="DH259" s="108" t="s">
        <v>717</v>
      </c>
      <c r="DI259" s="108" t="s">
        <v>717</v>
      </c>
      <c r="DJ259" s="108" t="s">
        <v>717</v>
      </c>
      <c r="DK259" s="108">
        <v>0</v>
      </c>
      <c r="DL259" s="108">
        <v>0</v>
      </c>
      <c r="DM259" s="108">
        <v>0</v>
      </c>
      <c r="DN259" s="108">
        <v>0</v>
      </c>
      <c r="DO259" s="108">
        <v>0</v>
      </c>
      <c r="DP259" s="108">
        <v>0</v>
      </c>
      <c r="DQ259" s="108">
        <v>0</v>
      </c>
      <c r="DR259" s="108">
        <v>0</v>
      </c>
      <c r="DS259" s="108">
        <v>0</v>
      </c>
      <c r="DT259" s="108">
        <v>0</v>
      </c>
      <c r="DU259" s="108">
        <v>0</v>
      </c>
      <c r="DV259" s="108">
        <v>0</v>
      </c>
      <c r="DW259" s="108">
        <v>0</v>
      </c>
      <c r="DX259" s="108">
        <v>0</v>
      </c>
      <c r="DY259" s="108">
        <v>0</v>
      </c>
      <c r="DZ259" s="108">
        <v>0</v>
      </c>
      <c r="EA259" s="108">
        <v>0</v>
      </c>
      <c r="EB259" s="255"/>
      <c r="EC259" s="198">
        <f t="shared" si="2052"/>
        <v>8</v>
      </c>
      <c r="ED259" s="199">
        <f t="shared" si="2053"/>
        <v>2017</v>
      </c>
      <c r="EE259" s="200">
        <f t="shared" si="2054"/>
        <v>42948</v>
      </c>
      <c r="EF259" s="196">
        <f t="shared" si="2055"/>
        <v>31</v>
      </c>
      <c r="EG259" s="195"/>
      <c r="EH259" s="198">
        <f t="shared" si="2056"/>
        <v>0</v>
      </c>
      <c r="EI259" s="198" t="str">
        <f t="shared" si="2056"/>
        <v>-</v>
      </c>
      <c r="EJ259" s="198">
        <f t="shared" si="2056"/>
        <v>0</v>
      </c>
      <c r="EK259" s="198">
        <f t="shared" si="2056"/>
        <v>0</v>
      </c>
      <c r="EL259" s="198">
        <f t="shared" si="2056"/>
        <v>0</v>
      </c>
      <c r="EM259" s="198">
        <f t="shared" si="2056"/>
        <v>0</v>
      </c>
      <c r="EN259" s="198">
        <f t="shared" si="2056"/>
        <v>0</v>
      </c>
      <c r="EO259" s="198">
        <f t="shared" si="2056"/>
        <v>0</v>
      </c>
      <c r="EP259" s="198">
        <f t="shared" si="2056"/>
        <v>0</v>
      </c>
      <c r="EQ259" s="198" t="str">
        <f t="shared" si="2056"/>
        <v>-</v>
      </c>
      <c r="ER259" s="198" t="str">
        <f t="shared" si="2057"/>
        <v>-</v>
      </c>
      <c r="ES259" s="198" t="str">
        <f t="shared" si="2057"/>
        <v>-</v>
      </c>
      <c r="ET259" s="198" t="str">
        <f t="shared" si="2057"/>
        <v>-</v>
      </c>
      <c r="EU259" s="198" t="str">
        <f t="shared" si="2057"/>
        <v>-</v>
      </c>
      <c r="EV259" s="198" t="str">
        <f t="shared" si="2057"/>
        <v>-</v>
      </c>
      <c r="EW259" s="198" t="str">
        <f t="shared" si="2057"/>
        <v>-</v>
      </c>
      <c r="EX259" s="198" t="str">
        <f t="shared" si="2057"/>
        <v>-</v>
      </c>
      <c r="EY259" s="198" t="str">
        <f t="shared" si="2057"/>
        <v>-</v>
      </c>
      <c r="EZ259" s="198" t="str">
        <f t="shared" si="2057"/>
        <v>-</v>
      </c>
      <c r="FA259" s="198" t="str">
        <f t="shared" si="2057"/>
        <v>-</v>
      </c>
      <c r="FB259" s="198">
        <f t="shared" si="2058"/>
        <v>0</v>
      </c>
      <c r="FC259" s="198">
        <f t="shared" si="2058"/>
        <v>0</v>
      </c>
      <c r="FD259" s="198">
        <f t="shared" si="2058"/>
        <v>0</v>
      </c>
      <c r="FE259" s="198">
        <f t="shared" si="2058"/>
        <v>0</v>
      </c>
      <c r="FF259" s="198">
        <f t="shared" si="2058"/>
        <v>0</v>
      </c>
      <c r="FG259" s="198">
        <f t="shared" si="2058"/>
        <v>0</v>
      </c>
      <c r="FH259" s="191"/>
      <c r="FI259" s="256"/>
      <c r="FJ259" s="256"/>
      <c r="FK259" s="256"/>
      <c r="FL259" s="256"/>
      <c r="FM259" s="256"/>
    </row>
    <row r="260" spans="1:169" s="257" customFormat="1" x14ac:dyDescent="0.2">
      <c r="A260" s="263" t="str">
        <f t="shared" si="2049"/>
        <v>2017-18AUGUSTRX7</v>
      </c>
      <c r="B260" s="257" t="s">
        <v>648</v>
      </c>
      <c r="C260" s="257" t="s">
        <v>649</v>
      </c>
      <c r="D260" s="264" t="str">
        <f t="shared" si="2050"/>
        <v>Y62</v>
      </c>
      <c r="E260" s="264" t="str">
        <f t="shared" si="2051"/>
        <v>North West</v>
      </c>
      <c r="F260" s="265" t="s">
        <v>657</v>
      </c>
      <c r="G260" s="265" t="s">
        <v>658</v>
      </c>
      <c r="H260" s="108">
        <v>99343</v>
      </c>
      <c r="I260" s="108">
        <v>75832</v>
      </c>
      <c r="J260" s="108">
        <v>1466629</v>
      </c>
      <c r="K260" s="108">
        <v>19</v>
      </c>
      <c r="L260" s="108">
        <v>1</v>
      </c>
      <c r="M260" s="108" t="s">
        <v>717</v>
      </c>
      <c r="N260" s="108">
        <v>98</v>
      </c>
      <c r="O260" s="108">
        <v>203</v>
      </c>
      <c r="P260" s="108" t="s">
        <v>717</v>
      </c>
      <c r="Q260" s="108" t="s">
        <v>717</v>
      </c>
      <c r="R260" s="108" t="s">
        <v>717</v>
      </c>
      <c r="S260" s="108" t="s">
        <v>717</v>
      </c>
      <c r="T260" s="108">
        <v>0</v>
      </c>
      <c r="U260" s="108">
        <v>5973</v>
      </c>
      <c r="V260" s="108">
        <v>4181</v>
      </c>
      <c r="W260" s="108">
        <v>37433</v>
      </c>
      <c r="X260" s="108">
        <v>18239</v>
      </c>
      <c r="Y260" s="108">
        <v>2359</v>
      </c>
      <c r="Z260" s="108">
        <v>3627802</v>
      </c>
      <c r="AA260" s="108">
        <v>607</v>
      </c>
      <c r="AB260" s="108">
        <v>959</v>
      </c>
      <c r="AC260" s="108">
        <v>3926783</v>
      </c>
      <c r="AD260" s="108">
        <v>939</v>
      </c>
      <c r="AE260" s="108">
        <v>1765</v>
      </c>
      <c r="AF260" s="108">
        <v>54641393</v>
      </c>
      <c r="AG260" s="108">
        <v>1460</v>
      </c>
      <c r="AH260" s="108">
        <v>3354</v>
      </c>
      <c r="AI260" s="108">
        <v>46719293</v>
      </c>
      <c r="AJ260" s="108">
        <v>2562</v>
      </c>
      <c r="AK260" s="108">
        <v>5849</v>
      </c>
      <c r="AL260" s="108">
        <v>11918626</v>
      </c>
      <c r="AM260" s="108">
        <v>5052</v>
      </c>
      <c r="AN260" s="108">
        <v>9261</v>
      </c>
      <c r="AO260" s="108">
        <v>0</v>
      </c>
      <c r="AP260" s="108">
        <v>0</v>
      </c>
      <c r="AQ260" s="108">
        <v>0</v>
      </c>
      <c r="AR260" s="108">
        <v>0</v>
      </c>
      <c r="AS260" s="108">
        <v>0</v>
      </c>
      <c r="AT260" s="108">
        <v>0</v>
      </c>
      <c r="AU260" s="108">
        <v>0</v>
      </c>
      <c r="AV260" s="108">
        <v>47271</v>
      </c>
      <c r="AW260" s="108">
        <v>5598</v>
      </c>
      <c r="AX260" s="108">
        <v>17661</v>
      </c>
      <c r="AY260" s="108">
        <v>70530</v>
      </c>
      <c r="AZ260" s="108">
        <v>12125</v>
      </c>
      <c r="BA260" s="108">
        <v>10524</v>
      </c>
      <c r="BB260" s="108">
        <v>8474</v>
      </c>
      <c r="BC260" s="108">
        <v>7508</v>
      </c>
      <c r="BD260" s="108">
        <v>52232</v>
      </c>
      <c r="BE260" s="108">
        <v>44938</v>
      </c>
      <c r="BF260" s="108">
        <v>26150</v>
      </c>
      <c r="BG260" s="108">
        <v>20740</v>
      </c>
      <c r="BH260" s="108">
        <v>3367</v>
      </c>
      <c r="BI260" s="108">
        <v>2579</v>
      </c>
      <c r="BJ260" s="108" t="s">
        <v>717</v>
      </c>
      <c r="BK260" s="108" t="s">
        <v>717</v>
      </c>
      <c r="BL260" s="108" t="s">
        <v>717</v>
      </c>
      <c r="BM260" s="108" t="s">
        <v>717</v>
      </c>
      <c r="BN260" s="108" t="s">
        <v>717</v>
      </c>
      <c r="BO260" s="108" t="s">
        <v>717</v>
      </c>
      <c r="BP260" s="108" t="s">
        <v>717</v>
      </c>
      <c r="BQ260" s="108" t="s">
        <v>717</v>
      </c>
      <c r="BR260" s="108" t="s">
        <v>717</v>
      </c>
      <c r="BS260" s="108" t="s">
        <v>717</v>
      </c>
      <c r="BT260" s="108" t="s">
        <v>717</v>
      </c>
      <c r="BU260" s="108" t="s">
        <v>717</v>
      </c>
      <c r="BV260" s="108" t="s">
        <v>717</v>
      </c>
      <c r="BW260" s="108" t="s">
        <v>717</v>
      </c>
      <c r="BX260" s="108" t="s">
        <v>717</v>
      </c>
      <c r="BY260" s="108" t="s">
        <v>717</v>
      </c>
      <c r="BZ260" s="108" t="s">
        <v>717</v>
      </c>
      <c r="CA260" s="108" t="s">
        <v>717</v>
      </c>
      <c r="CB260" s="108" t="s">
        <v>717</v>
      </c>
      <c r="CC260" s="108" t="s">
        <v>717</v>
      </c>
      <c r="CD260" s="108" t="s">
        <v>717</v>
      </c>
      <c r="CE260" s="108" t="s">
        <v>717</v>
      </c>
      <c r="CF260" s="108" t="s">
        <v>717</v>
      </c>
      <c r="CG260" s="108" t="s">
        <v>717</v>
      </c>
      <c r="CH260" s="108" t="s">
        <v>717</v>
      </c>
      <c r="CI260" s="108" t="s">
        <v>717</v>
      </c>
      <c r="CJ260" s="108" t="s">
        <v>717</v>
      </c>
      <c r="CK260" s="108" t="s">
        <v>717</v>
      </c>
      <c r="CL260" s="108" t="s">
        <v>717</v>
      </c>
      <c r="CM260" s="108" t="s">
        <v>717</v>
      </c>
      <c r="CN260" s="108" t="s">
        <v>717</v>
      </c>
      <c r="CO260" s="108" t="s">
        <v>717</v>
      </c>
      <c r="CP260" s="108" t="s">
        <v>717</v>
      </c>
      <c r="CQ260" s="108" t="s">
        <v>717</v>
      </c>
      <c r="CR260" s="108" t="s">
        <v>717</v>
      </c>
      <c r="CS260" s="108" t="s">
        <v>717</v>
      </c>
      <c r="CT260" s="108" t="s">
        <v>717</v>
      </c>
      <c r="CU260" s="108" t="s">
        <v>717</v>
      </c>
      <c r="CV260" s="108" t="s">
        <v>717</v>
      </c>
      <c r="CW260" s="108" t="s">
        <v>717</v>
      </c>
      <c r="CX260" s="108">
        <v>0</v>
      </c>
      <c r="CY260" s="108">
        <v>0</v>
      </c>
      <c r="CZ260" s="108">
        <v>0</v>
      </c>
      <c r="DA260" s="108">
        <v>0</v>
      </c>
      <c r="DB260" s="108">
        <v>1355</v>
      </c>
      <c r="DC260" s="108">
        <v>55934</v>
      </c>
      <c r="DD260" s="108">
        <v>41</v>
      </c>
      <c r="DE260" s="108">
        <v>94</v>
      </c>
      <c r="DF260" s="108" t="s">
        <v>717</v>
      </c>
      <c r="DG260" s="108" t="s">
        <v>717</v>
      </c>
      <c r="DH260" s="108" t="s">
        <v>717</v>
      </c>
      <c r="DI260" s="108" t="s">
        <v>717</v>
      </c>
      <c r="DJ260" s="108" t="s">
        <v>717</v>
      </c>
      <c r="DK260" s="108">
        <v>192</v>
      </c>
      <c r="DL260" s="108">
        <v>2722</v>
      </c>
      <c r="DM260" s="108">
        <v>1314</v>
      </c>
      <c r="DN260" s="108">
        <v>100</v>
      </c>
      <c r="DO260" s="108">
        <v>895</v>
      </c>
      <c r="DP260" s="108">
        <v>11920690</v>
      </c>
      <c r="DQ260" s="108">
        <v>4379</v>
      </c>
      <c r="DR260" s="108">
        <v>8741</v>
      </c>
      <c r="DS260" s="108">
        <v>6173884</v>
      </c>
      <c r="DT260" s="108">
        <v>4699</v>
      </c>
      <c r="DU260" s="108">
        <v>10027</v>
      </c>
      <c r="DV260" s="108">
        <v>559592</v>
      </c>
      <c r="DW260" s="108">
        <v>5596</v>
      </c>
      <c r="DX260" s="108">
        <v>12455</v>
      </c>
      <c r="DY260" s="108">
        <v>4816254</v>
      </c>
      <c r="DZ260" s="108">
        <v>5381</v>
      </c>
      <c r="EA260" s="108">
        <v>12379</v>
      </c>
      <c r="EB260" s="255"/>
      <c r="EC260" s="198">
        <f t="shared" si="2052"/>
        <v>8</v>
      </c>
      <c r="ED260" s="199">
        <f t="shared" si="2053"/>
        <v>2017</v>
      </c>
      <c r="EE260" s="200">
        <f t="shared" si="2054"/>
        <v>42948</v>
      </c>
      <c r="EF260" s="196">
        <f t="shared" si="2055"/>
        <v>31</v>
      </c>
      <c r="EG260" s="195"/>
      <c r="EH260" s="198">
        <f t="shared" si="2056"/>
        <v>75832</v>
      </c>
      <c r="EI260" s="198" t="str">
        <f t="shared" si="2056"/>
        <v>-</v>
      </c>
      <c r="EJ260" s="198">
        <f t="shared" si="2056"/>
        <v>7431536</v>
      </c>
      <c r="EK260" s="198">
        <f t="shared" si="2056"/>
        <v>15393896</v>
      </c>
      <c r="EL260" s="198">
        <f t="shared" si="2056"/>
        <v>5728107</v>
      </c>
      <c r="EM260" s="198">
        <f t="shared" si="2056"/>
        <v>7379465</v>
      </c>
      <c r="EN260" s="198">
        <f t="shared" si="2056"/>
        <v>125550282</v>
      </c>
      <c r="EO260" s="198">
        <f t="shared" si="2056"/>
        <v>106679911</v>
      </c>
      <c r="EP260" s="198">
        <f t="shared" si="2056"/>
        <v>21846699</v>
      </c>
      <c r="EQ260" s="198" t="str">
        <f t="shared" si="2056"/>
        <v>-</v>
      </c>
      <c r="ER260" s="198" t="str">
        <f t="shared" si="2057"/>
        <v>-</v>
      </c>
      <c r="ES260" s="198" t="str">
        <f t="shared" si="2057"/>
        <v>-</v>
      </c>
      <c r="ET260" s="198" t="str">
        <f t="shared" si="2057"/>
        <v>-</v>
      </c>
      <c r="EU260" s="198" t="str">
        <f t="shared" si="2057"/>
        <v>-</v>
      </c>
      <c r="EV260" s="198" t="str">
        <f t="shared" si="2057"/>
        <v>-</v>
      </c>
      <c r="EW260" s="198" t="str">
        <f t="shared" si="2057"/>
        <v>-</v>
      </c>
      <c r="EX260" s="198" t="str">
        <f t="shared" si="2057"/>
        <v>-</v>
      </c>
      <c r="EY260" s="198" t="str">
        <f t="shared" si="2057"/>
        <v>-</v>
      </c>
      <c r="EZ260" s="198" t="str">
        <f t="shared" si="2057"/>
        <v>-</v>
      </c>
      <c r="FA260" s="198" t="str">
        <f t="shared" si="2057"/>
        <v>-</v>
      </c>
      <c r="FB260" s="198">
        <f t="shared" si="2058"/>
        <v>0</v>
      </c>
      <c r="FC260" s="198">
        <f t="shared" si="2058"/>
        <v>127370</v>
      </c>
      <c r="FD260" s="198">
        <f t="shared" si="2058"/>
        <v>23793002</v>
      </c>
      <c r="FE260" s="198">
        <f t="shared" si="2058"/>
        <v>13175478</v>
      </c>
      <c r="FF260" s="198">
        <f t="shared" si="2058"/>
        <v>1245500</v>
      </c>
      <c r="FG260" s="198">
        <f t="shared" si="2058"/>
        <v>11079205</v>
      </c>
      <c r="FH260" s="191"/>
      <c r="FI260" s="256"/>
      <c r="FJ260" s="256"/>
      <c r="FK260" s="256"/>
      <c r="FL260" s="256"/>
      <c r="FM260" s="256"/>
    </row>
    <row r="261" spans="1:169" s="257" customFormat="1" x14ac:dyDescent="0.2">
      <c r="A261" s="263" t="str">
        <f t="shared" si="2049"/>
        <v>2017-18AUGUSTRYE</v>
      </c>
      <c r="B261" s="257" t="s">
        <v>648</v>
      </c>
      <c r="C261" s="257" t="s">
        <v>649</v>
      </c>
      <c r="D261" s="264" t="str">
        <f t="shared" si="2050"/>
        <v>Y59</v>
      </c>
      <c r="E261" s="264" t="str">
        <f t="shared" si="2051"/>
        <v>South East</v>
      </c>
      <c r="F261" s="265" t="s">
        <v>669</v>
      </c>
      <c r="G261" s="265" t="s">
        <v>670</v>
      </c>
      <c r="H261" s="108">
        <v>0</v>
      </c>
      <c r="I261" s="108">
        <v>0</v>
      </c>
      <c r="J261" s="108">
        <v>0</v>
      </c>
      <c r="K261" s="108">
        <v>0</v>
      </c>
      <c r="L261" s="108">
        <v>0</v>
      </c>
      <c r="M261" s="108" t="s">
        <v>717</v>
      </c>
      <c r="N261" s="108">
        <v>0</v>
      </c>
      <c r="O261" s="108">
        <v>0</v>
      </c>
      <c r="P261" s="108" t="s">
        <v>717</v>
      </c>
      <c r="Q261" s="108" t="s">
        <v>717</v>
      </c>
      <c r="R261" s="108" t="s">
        <v>717</v>
      </c>
      <c r="S261" s="108" t="s">
        <v>717</v>
      </c>
      <c r="T261" s="108">
        <v>0</v>
      </c>
      <c r="U261" s="108">
        <v>0</v>
      </c>
      <c r="V261" s="108">
        <v>0</v>
      </c>
      <c r="W261" s="108">
        <v>0</v>
      </c>
      <c r="X261" s="108">
        <v>0</v>
      </c>
      <c r="Y261" s="108">
        <v>0</v>
      </c>
      <c r="Z261" s="108">
        <v>0</v>
      </c>
      <c r="AA261" s="108">
        <v>0</v>
      </c>
      <c r="AB261" s="108">
        <v>0</v>
      </c>
      <c r="AC261" s="108">
        <v>0</v>
      </c>
      <c r="AD261" s="108">
        <v>0</v>
      </c>
      <c r="AE261" s="108">
        <v>0</v>
      </c>
      <c r="AF261" s="108">
        <v>0</v>
      </c>
      <c r="AG261" s="108">
        <v>0</v>
      </c>
      <c r="AH261" s="108">
        <v>0</v>
      </c>
      <c r="AI261" s="108">
        <v>0</v>
      </c>
      <c r="AJ261" s="108">
        <v>0</v>
      </c>
      <c r="AK261" s="108">
        <v>0</v>
      </c>
      <c r="AL261" s="108">
        <v>0</v>
      </c>
      <c r="AM261" s="108">
        <v>0</v>
      </c>
      <c r="AN261" s="108">
        <v>0</v>
      </c>
      <c r="AO261" s="108">
        <v>0</v>
      </c>
      <c r="AP261" s="108">
        <v>0</v>
      </c>
      <c r="AQ261" s="108">
        <v>0</v>
      </c>
      <c r="AR261" s="108">
        <v>0</v>
      </c>
      <c r="AS261" s="108">
        <v>0</v>
      </c>
      <c r="AT261" s="108">
        <v>0</v>
      </c>
      <c r="AU261" s="108">
        <v>0</v>
      </c>
      <c r="AV261" s="108">
        <v>0</v>
      </c>
      <c r="AW261" s="108">
        <v>0</v>
      </c>
      <c r="AX261" s="108">
        <v>0</v>
      </c>
      <c r="AY261" s="108">
        <v>0</v>
      </c>
      <c r="AZ261" s="108">
        <v>0</v>
      </c>
      <c r="BA261" s="108">
        <v>0</v>
      </c>
      <c r="BB261" s="108">
        <v>0</v>
      </c>
      <c r="BC261" s="108">
        <v>0</v>
      </c>
      <c r="BD261" s="108">
        <v>0</v>
      </c>
      <c r="BE261" s="108">
        <v>0</v>
      </c>
      <c r="BF261" s="108">
        <v>0</v>
      </c>
      <c r="BG261" s="108">
        <v>0</v>
      </c>
      <c r="BH261" s="108">
        <v>0</v>
      </c>
      <c r="BI261" s="108">
        <v>0</v>
      </c>
      <c r="BJ261" s="108" t="s">
        <v>717</v>
      </c>
      <c r="BK261" s="108" t="s">
        <v>717</v>
      </c>
      <c r="BL261" s="108" t="s">
        <v>717</v>
      </c>
      <c r="BM261" s="108" t="s">
        <v>717</v>
      </c>
      <c r="BN261" s="108" t="s">
        <v>717</v>
      </c>
      <c r="BO261" s="108" t="s">
        <v>717</v>
      </c>
      <c r="BP261" s="108" t="s">
        <v>717</v>
      </c>
      <c r="BQ261" s="108" t="s">
        <v>717</v>
      </c>
      <c r="BR261" s="108" t="s">
        <v>717</v>
      </c>
      <c r="BS261" s="108" t="s">
        <v>717</v>
      </c>
      <c r="BT261" s="108" t="s">
        <v>717</v>
      </c>
      <c r="BU261" s="108" t="s">
        <v>717</v>
      </c>
      <c r="BV261" s="108" t="s">
        <v>717</v>
      </c>
      <c r="BW261" s="108" t="s">
        <v>717</v>
      </c>
      <c r="BX261" s="108" t="s">
        <v>717</v>
      </c>
      <c r="BY261" s="108" t="s">
        <v>717</v>
      </c>
      <c r="BZ261" s="108" t="s">
        <v>717</v>
      </c>
      <c r="CA261" s="108" t="s">
        <v>717</v>
      </c>
      <c r="CB261" s="108" t="s">
        <v>717</v>
      </c>
      <c r="CC261" s="108" t="s">
        <v>717</v>
      </c>
      <c r="CD261" s="108" t="s">
        <v>717</v>
      </c>
      <c r="CE261" s="108" t="s">
        <v>717</v>
      </c>
      <c r="CF261" s="108" t="s">
        <v>717</v>
      </c>
      <c r="CG261" s="108" t="s">
        <v>717</v>
      </c>
      <c r="CH261" s="108" t="s">
        <v>717</v>
      </c>
      <c r="CI261" s="108" t="s">
        <v>717</v>
      </c>
      <c r="CJ261" s="108" t="s">
        <v>717</v>
      </c>
      <c r="CK261" s="108" t="s">
        <v>717</v>
      </c>
      <c r="CL261" s="108" t="s">
        <v>717</v>
      </c>
      <c r="CM261" s="108" t="s">
        <v>717</v>
      </c>
      <c r="CN261" s="108" t="s">
        <v>717</v>
      </c>
      <c r="CO261" s="108" t="s">
        <v>717</v>
      </c>
      <c r="CP261" s="108" t="s">
        <v>717</v>
      </c>
      <c r="CQ261" s="108" t="s">
        <v>717</v>
      </c>
      <c r="CR261" s="108" t="s">
        <v>717</v>
      </c>
      <c r="CS261" s="108" t="s">
        <v>717</v>
      </c>
      <c r="CT261" s="108" t="s">
        <v>717</v>
      </c>
      <c r="CU261" s="108" t="s">
        <v>717</v>
      </c>
      <c r="CV261" s="108" t="s">
        <v>717</v>
      </c>
      <c r="CW261" s="108" t="s">
        <v>717</v>
      </c>
      <c r="CX261" s="108">
        <v>0</v>
      </c>
      <c r="CY261" s="108">
        <v>0</v>
      </c>
      <c r="CZ261" s="108">
        <v>0</v>
      </c>
      <c r="DA261" s="108">
        <v>0</v>
      </c>
      <c r="DB261" s="108">
        <v>0</v>
      </c>
      <c r="DC261" s="108">
        <v>0</v>
      </c>
      <c r="DD261" s="108">
        <v>0</v>
      </c>
      <c r="DE261" s="108">
        <v>0</v>
      </c>
      <c r="DF261" s="108" t="s">
        <v>717</v>
      </c>
      <c r="DG261" s="108" t="s">
        <v>717</v>
      </c>
      <c r="DH261" s="108" t="s">
        <v>717</v>
      </c>
      <c r="DI261" s="108" t="s">
        <v>717</v>
      </c>
      <c r="DJ261" s="108" t="s">
        <v>717</v>
      </c>
      <c r="DK261" s="108">
        <v>0</v>
      </c>
      <c r="DL261" s="108">
        <v>0</v>
      </c>
      <c r="DM261" s="108">
        <v>0</v>
      </c>
      <c r="DN261" s="108">
        <v>0</v>
      </c>
      <c r="DO261" s="108">
        <v>0</v>
      </c>
      <c r="DP261" s="108">
        <v>0</v>
      </c>
      <c r="DQ261" s="108">
        <v>0</v>
      </c>
      <c r="DR261" s="108">
        <v>0</v>
      </c>
      <c r="DS261" s="108">
        <v>0</v>
      </c>
      <c r="DT261" s="108">
        <v>0</v>
      </c>
      <c r="DU261" s="108">
        <v>0</v>
      </c>
      <c r="DV261" s="108">
        <v>0</v>
      </c>
      <c r="DW261" s="108">
        <v>0</v>
      </c>
      <c r="DX261" s="108">
        <v>0</v>
      </c>
      <c r="DY261" s="108">
        <v>0</v>
      </c>
      <c r="DZ261" s="108">
        <v>0</v>
      </c>
      <c r="EA261" s="108">
        <v>0</v>
      </c>
      <c r="EB261" s="255"/>
      <c r="EC261" s="198">
        <f t="shared" si="2052"/>
        <v>8</v>
      </c>
      <c r="ED261" s="199">
        <f t="shared" si="2053"/>
        <v>2017</v>
      </c>
      <c r="EE261" s="200">
        <f t="shared" si="2054"/>
        <v>42948</v>
      </c>
      <c r="EF261" s="196">
        <f t="shared" si="2055"/>
        <v>31</v>
      </c>
      <c r="EG261" s="195"/>
      <c r="EH261" s="198">
        <f t="shared" si="2056"/>
        <v>0</v>
      </c>
      <c r="EI261" s="198" t="str">
        <f t="shared" si="2056"/>
        <v>-</v>
      </c>
      <c r="EJ261" s="198">
        <f t="shared" si="2056"/>
        <v>0</v>
      </c>
      <c r="EK261" s="198">
        <f t="shared" si="2056"/>
        <v>0</v>
      </c>
      <c r="EL261" s="198">
        <f t="shared" si="2056"/>
        <v>0</v>
      </c>
      <c r="EM261" s="198">
        <f t="shared" si="2056"/>
        <v>0</v>
      </c>
      <c r="EN261" s="198">
        <f t="shared" si="2056"/>
        <v>0</v>
      </c>
      <c r="EO261" s="198">
        <f t="shared" si="2056"/>
        <v>0</v>
      </c>
      <c r="EP261" s="198">
        <f t="shared" si="2056"/>
        <v>0</v>
      </c>
      <c r="EQ261" s="198" t="str">
        <f t="shared" si="2056"/>
        <v>-</v>
      </c>
      <c r="ER261" s="198" t="str">
        <f t="shared" si="2057"/>
        <v>-</v>
      </c>
      <c r="ES261" s="198" t="str">
        <f t="shared" si="2057"/>
        <v>-</v>
      </c>
      <c r="ET261" s="198" t="str">
        <f t="shared" si="2057"/>
        <v>-</v>
      </c>
      <c r="EU261" s="198" t="str">
        <f t="shared" si="2057"/>
        <v>-</v>
      </c>
      <c r="EV261" s="198" t="str">
        <f t="shared" si="2057"/>
        <v>-</v>
      </c>
      <c r="EW261" s="198" t="str">
        <f t="shared" si="2057"/>
        <v>-</v>
      </c>
      <c r="EX261" s="198" t="str">
        <f t="shared" si="2057"/>
        <v>-</v>
      </c>
      <c r="EY261" s="198" t="str">
        <f t="shared" si="2057"/>
        <v>-</v>
      </c>
      <c r="EZ261" s="198" t="str">
        <f t="shared" si="2057"/>
        <v>-</v>
      </c>
      <c r="FA261" s="198" t="str">
        <f t="shared" si="2057"/>
        <v>-</v>
      </c>
      <c r="FB261" s="198">
        <f t="shared" si="2058"/>
        <v>0</v>
      </c>
      <c r="FC261" s="198">
        <f t="shared" si="2058"/>
        <v>0</v>
      </c>
      <c r="FD261" s="198">
        <f t="shared" si="2058"/>
        <v>0</v>
      </c>
      <c r="FE261" s="198">
        <f t="shared" si="2058"/>
        <v>0</v>
      </c>
      <c r="FF261" s="198">
        <f t="shared" si="2058"/>
        <v>0</v>
      </c>
      <c r="FG261" s="198">
        <f t="shared" si="2058"/>
        <v>0</v>
      </c>
      <c r="FH261" s="191"/>
      <c r="FI261" s="256"/>
      <c r="FJ261" s="256"/>
      <c r="FK261" s="256"/>
      <c r="FL261" s="256"/>
      <c r="FM261" s="256"/>
    </row>
    <row r="262" spans="1:169" s="257" customFormat="1" x14ac:dyDescent="0.2">
      <c r="A262" s="263" t="str">
        <f t="shared" si="2049"/>
        <v>2017-18AUGUSTRYD</v>
      </c>
      <c r="B262" s="257" t="s">
        <v>648</v>
      </c>
      <c r="C262" s="257" t="s">
        <v>649</v>
      </c>
      <c r="D262" s="264" t="str">
        <f t="shared" si="2050"/>
        <v>Y59</v>
      </c>
      <c r="E262" s="264" t="str">
        <f t="shared" si="2051"/>
        <v>South East</v>
      </c>
      <c r="F262" s="265" t="s">
        <v>667</v>
      </c>
      <c r="G262" s="265" t="s">
        <v>668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 t="s">
        <v>717</v>
      </c>
      <c r="N262" s="108">
        <v>0</v>
      </c>
      <c r="O262" s="108">
        <v>0</v>
      </c>
      <c r="P262" s="108" t="s">
        <v>717</v>
      </c>
      <c r="Q262" s="108" t="s">
        <v>717</v>
      </c>
      <c r="R262" s="108" t="s">
        <v>717</v>
      </c>
      <c r="S262" s="108" t="s">
        <v>717</v>
      </c>
      <c r="T262" s="108">
        <v>0</v>
      </c>
      <c r="U262" s="108">
        <v>0</v>
      </c>
      <c r="V262" s="108">
        <v>0</v>
      </c>
      <c r="W262" s="108">
        <v>0</v>
      </c>
      <c r="X262" s="108">
        <v>0</v>
      </c>
      <c r="Y262" s="108">
        <v>0</v>
      </c>
      <c r="Z262" s="108">
        <v>0</v>
      </c>
      <c r="AA262" s="108">
        <v>0</v>
      </c>
      <c r="AB262" s="108">
        <v>0</v>
      </c>
      <c r="AC262" s="108">
        <v>0</v>
      </c>
      <c r="AD262" s="108">
        <v>0</v>
      </c>
      <c r="AE262" s="108">
        <v>0</v>
      </c>
      <c r="AF262" s="108">
        <v>0</v>
      </c>
      <c r="AG262" s="108">
        <v>0</v>
      </c>
      <c r="AH262" s="108">
        <v>0</v>
      </c>
      <c r="AI262" s="108">
        <v>0</v>
      </c>
      <c r="AJ262" s="108">
        <v>0</v>
      </c>
      <c r="AK262" s="108">
        <v>0</v>
      </c>
      <c r="AL262" s="108">
        <v>0</v>
      </c>
      <c r="AM262" s="108">
        <v>0</v>
      </c>
      <c r="AN262" s="108">
        <v>0</v>
      </c>
      <c r="AO262" s="108">
        <v>0</v>
      </c>
      <c r="AP262" s="108">
        <v>0</v>
      </c>
      <c r="AQ262" s="108">
        <v>0</v>
      </c>
      <c r="AR262" s="108">
        <v>0</v>
      </c>
      <c r="AS262" s="108">
        <v>0</v>
      </c>
      <c r="AT262" s="108">
        <v>0</v>
      </c>
      <c r="AU262" s="108">
        <v>0</v>
      </c>
      <c r="AV262" s="108">
        <v>0</v>
      </c>
      <c r="AW262" s="108">
        <v>0</v>
      </c>
      <c r="AX262" s="108">
        <v>0</v>
      </c>
      <c r="AY262" s="108">
        <v>0</v>
      </c>
      <c r="AZ262" s="108">
        <v>0</v>
      </c>
      <c r="BA262" s="108">
        <v>0</v>
      </c>
      <c r="BB262" s="108">
        <v>0</v>
      </c>
      <c r="BC262" s="108">
        <v>0</v>
      </c>
      <c r="BD262" s="108">
        <v>0</v>
      </c>
      <c r="BE262" s="108">
        <v>0</v>
      </c>
      <c r="BF262" s="108">
        <v>0</v>
      </c>
      <c r="BG262" s="108">
        <v>0</v>
      </c>
      <c r="BH262" s="108">
        <v>0</v>
      </c>
      <c r="BI262" s="108">
        <v>0</v>
      </c>
      <c r="BJ262" s="108" t="s">
        <v>717</v>
      </c>
      <c r="BK262" s="108" t="s">
        <v>717</v>
      </c>
      <c r="BL262" s="108" t="s">
        <v>717</v>
      </c>
      <c r="BM262" s="108" t="s">
        <v>717</v>
      </c>
      <c r="BN262" s="108" t="s">
        <v>717</v>
      </c>
      <c r="BO262" s="108" t="s">
        <v>717</v>
      </c>
      <c r="BP262" s="108" t="s">
        <v>717</v>
      </c>
      <c r="BQ262" s="108" t="s">
        <v>717</v>
      </c>
      <c r="BR262" s="108" t="s">
        <v>717</v>
      </c>
      <c r="BS262" s="108" t="s">
        <v>717</v>
      </c>
      <c r="BT262" s="108" t="s">
        <v>717</v>
      </c>
      <c r="BU262" s="108" t="s">
        <v>717</v>
      </c>
      <c r="BV262" s="108" t="s">
        <v>717</v>
      </c>
      <c r="BW262" s="108" t="s">
        <v>717</v>
      </c>
      <c r="BX262" s="108" t="s">
        <v>717</v>
      </c>
      <c r="BY262" s="108" t="s">
        <v>717</v>
      </c>
      <c r="BZ262" s="108" t="s">
        <v>717</v>
      </c>
      <c r="CA262" s="108" t="s">
        <v>717</v>
      </c>
      <c r="CB262" s="108" t="s">
        <v>717</v>
      </c>
      <c r="CC262" s="108" t="s">
        <v>717</v>
      </c>
      <c r="CD262" s="108" t="s">
        <v>717</v>
      </c>
      <c r="CE262" s="108" t="s">
        <v>717</v>
      </c>
      <c r="CF262" s="108" t="s">
        <v>717</v>
      </c>
      <c r="CG262" s="108" t="s">
        <v>717</v>
      </c>
      <c r="CH262" s="108" t="s">
        <v>717</v>
      </c>
      <c r="CI262" s="108" t="s">
        <v>717</v>
      </c>
      <c r="CJ262" s="108" t="s">
        <v>717</v>
      </c>
      <c r="CK262" s="108" t="s">
        <v>717</v>
      </c>
      <c r="CL262" s="108" t="s">
        <v>717</v>
      </c>
      <c r="CM262" s="108" t="s">
        <v>717</v>
      </c>
      <c r="CN262" s="108" t="s">
        <v>717</v>
      </c>
      <c r="CO262" s="108" t="s">
        <v>717</v>
      </c>
      <c r="CP262" s="108" t="s">
        <v>717</v>
      </c>
      <c r="CQ262" s="108" t="s">
        <v>717</v>
      </c>
      <c r="CR262" s="108" t="s">
        <v>717</v>
      </c>
      <c r="CS262" s="108" t="s">
        <v>717</v>
      </c>
      <c r="CT262" s="108" t="s">
        <v>717</v>
      </c>
      <c r="CU262" s="108" t="s">
        <v>717</v>
      </c>
      <c r="CV262" s="108" t="s">
        <v>717</v>
      </c>
      <c r="CW262" s="108" t="s">
        <v>717</v>
      </c>
      <c r="CX262" s="108">
        <v>0</v>
      </c>
      <c r="CY262" s="108">
        <v>0</v>
      </c>
      <c r="CZ262" s="108">
        <v>0</v>
      </c>
      <c r="DA262" s="108">
        <v>0</v>
      </c>
      <c r="DB262" s="108">
        <v>0</v>
      </c>
      <c r="DC262" s="108">
        <v>0</v>
      </c>
      <c r="DD262" s="108">
        <v>0</v>
      </c>
      <c r="DE262" s="108">
        <v>0</v>
      </c>
      <c r="DF262" s="108" t="s">
        <v>717</v>
      </c>
      <c r="DG262" s="108" t="s">
        <v>717</v>
      </c>
      <c r="DH262" s="108" t="s">
        <v>717</v>
      </c>
      <c r="DI262" s="108" t="s">
        <v>717</v>
      </c>
      <c r="DJ262" s="108" t="s">
        <v>717</v>
      </c>
      <c r="DK262" s="108">
        <v>0</v>
      </c>
      <c r="DL262" s="108">
        <v>0</v>
      </c>
      <c r="DM262" s="108">
        <v>0</v>
      </c>
      <c r="DN262" s="108">
        <v>0</v>
      </c>
      <c r="DO262" s="108">
        <v>0</v>
      </c>
      <c r="DP262" s="108">
        <v>0</v>
      </c>
      <c r="DQ262" s="108">
        <v>0</v>
      </c>
      <c r="DR262" s="108">
        <v>0</v>
      </c>
      <c r="DS262" s="108">
        <v>0</v>
      </c>
      <c r="DT262" s="108">
        <v>0</v>
      </c>
      <c r="DU262" s="108">
        <v>0</v>
      </c>
      <c r="DV262" s="108">
        <v>0</v>
      </c>
      <c r="DW262" s="108">
        <v>0</v>
      </c>
      <c r="DX262" s="108">
        <v>0</v>
      </c>
      <c r="DY262" s="108">
        <v>0</v>
      </c>
      <c r="DZ262" s="108">
        <v>0</v>
      </c>
      <c r="EA262" s="108">
        <v>0</v>
      </c>
      <c r="EB262" s="255"/>
      <c r="EC262" s="198">
        <f t="shared" si="2052"/>
        <v>8</v>
      </c>
      <c r="ED262" s="199">
        <f t="shared" si="2053"/>
        <v>2017</v>
      </c>
      <c r="EE262" s="200">
        <f t="shared" si="2054"/>
        <v>42948</v>
      </c>
      <c r="EF262" s="196">
        <f t="shared" si="2055"/>
        <v>31</v>
      </c>
      <c r="EG262" s="195"/>
      <c r="EH262" s="198">
        <f t="shared" si="2056"/>
        <v>0</v>
      </c>
      <c r="EI262" s="198" t="str">
        <f t="shared" si="2056"/>
        <v>-</v>
      </c>
      <c r="EJ262" s="198">
        <f t="shared" si="2056"/>
        <v>0</v>
      </c>
      <c r="EK262" s="198">
        <f t="shared" si="2056"/>
        <v>0</v>
      </c>
      <c r="EL262" s="198">
        <f t="shared" si="2056"/>
        <v>0</v>
      </c>
      <c r="EM262" s="198">
        <f t="shared" si="2056"/>
        <v>0</v>
      </c>
      <c r="EN262" s="198">
        <f t="shared" si="2056"/>
        <v>0</v>
      </c>
      <c r="EO262" s="198">
        <f t="shared" si="2056"/>
        <v>0</v>
      </c>
      <c r="EP262" s="198">
        <f t="shared" si="2056"/>
        <v>0</v>
      </c>
      <c r="EQ262" s="198" t="str">
        <f t="shared" si="2056"/>
        <v>-</v>
      </c>
      <c r="ER262" s="198" t="str">
        <f t="shared" si="2057"/>
        <v>-</v>
      </c>
      <c r="ES262" s="198" t="str">
        <f t="shared" si="2057"/>
        <v>-</v>
      </c>
      <c r="ET262" s="198" t="str">
        <f t="shared" si="2057"/>
        <v>-</v>
      </c>
      <c r="EU262" s="198" t="str">
        <f t="shared" si="2057"/>
        <v>-</v>
      </c>
      <c r="EV262" s="198" t="str">
        <f t="shared" si="2057"/>
        <v>-</v>
      </c>
      <c r="EW262" s="198" t="str">
        <f t="shared" si="2057"/>
        <v>-</v>
      </c>
      <c r="EX262" s="198" t="str">
        <f t="shared" si="2057"/>
        <v>-</v>
      </c>
      <c r="EY262" s="198" t="str">
        <f t="shared" si="2057"/>
        <v>-</v>
      </c>
      <c r="EZ262" s="198" t="str">
        <f t="shared" si="2057"/>
        <v>-</v>
      </c>
      <c r="FA262" s="198" t="str">
        <f t="shared" si="2057"/>
        <v>-</v>
      </c>
      <c r="FB262" s="198">
        <f t="shared" si="2058"/>
        <v>0</v>
      </c>
      <c r="FC262" s="198">
        <f t="shared" si="2058"/>
        <v>0</v>
      </c>
      <c r="FD262" s="198">
        <f t="shared" si="2058"/>
        <v>0</v>
      </c>
      <c r="FE262" s="198">
        <f t="shared" si="2058"/>
        <v>0</v>
      </c>
      <c r="FF262" s="198">
        <f t="shared" si="2058"/>
        <v>0</v>
      </c>
      <c r="FG262" s="198">
        <f t="shared" si="2058"/>
        <v>0</v>
      </c>
      <c r="FH262" s="191"/>
      <c r="FI262" s="256"/>
      <c r="FJ262" s="256"/>
      <c r="FK262" s="256"/>
      <c r="FL262" s="256"/>
      <c r="FM262" s="256"/>
    </row>
    <row r="263" spans="1:169" s="257" customFormat="1" x14ac:dyDescent="0.2">
      <c r="A263" s="263" t="str">
        <f t="shared" si="2049"/>
        <v>2017-18AUGUSTRYF</v>
      </c>
      <c r="B263" s="257" t="s">
        <v>648</v>
      </c>
      <c r="C263" s="257" t="s">
        <v>649</v>
      </c>
      <c r="D263" s="264" t="str">
        <f t="shared" si="2050"/>
        <v>Y58</v>
      </c>
      <c r="E263" s="264" t="str">
        <f t="shared" si="2051"/>
        <v>South West</v>
      </c>
      <c r="F263" s="265" t="s">
        <v>671</v>
      </c>
      <c r="G263" s="265" t="s">
        <v>672</v>
      </c>
      <c r="H263" s="108">
        <v>0</v>
      </c>
      <c r="I263" s="108">
        <v>0</v>
      </c>
      <c r="J263" s="108">
        <v>0</v>
      </c>
      <c r="K263" s="108">
        <v>0</v>
      </c>
      <c r="L263" s="108">
        <v>0</v>
      </c>
      <c r="M263" s="108" t="s">
        <v>717</v>
      </c>
      <c r="N263" s="108">
        <v>0</v>
      </c>
      <c r="O263" s="108">
        <v>0</v>
      </c>
      <c r="P263" s="108" t="s">
        <v>717</v>
      </c>
      <c r="Q263" s="108" t="s">
        <v>717</v>
      </c>
      <c r="R263" s="108" t="s">
        <v>717</v>
      </c>
      <c r="S263" s="108" t="s">
        <v>717</v>
      </c>
      <c r="T263" s="108">
        <v>0</v>
      </c>
      <c r="U263" s="108">
        <v>0</v>
      </c>
      <c r="V263" s="108">
        <v>0</v>
      </c>
      <c r="W263" s="108">
        <v>0</v>
      </c>
      <c r="X263" s="108">
        <v>0</v>
      </c>
      <c r="Y263" s="108">
        <v>0</v>
      </c>
      <c r="Z263" s="108">
        <v>0</v>
      </c>
      <c r="AA263" s="108">
        <v>0</v>
      </c>
      <c r="AB263" s="108">
        <v>0</v>
      </c>
      <c r="AC263" s="108">
        <v>0</v>
      </c>
      <c r="AD263" s="108">
        <v>0</v>
      </c>
      <c r="AE263" s="108">
        <v>0</v>
      </c>
      <c r="AF263" s="108">
        <v>0</v>
      </c>
      <c r="AG263" s="108">
        <v>0</v>
      </c>
      <c r="AH263" s="108">
        <v>0</v>
      </c>
      <c r="AI263" s="108">
        <v>0</v>
      </c>
      <c r="AJ263" s="108">
        <v>0</v>
      </c>
      <c r="AK263" s="108">
        <v>0</v>
      </c>
      <c r="AL263" s="108">
        <v>0</v>
      </c>
      <c r="AM263" s="108">
        <v>0</v>
      </c>
      <c r="AN263" s="108">
        <v>0</v>
      </c>
      <c r="AO263" s="108">
        <v>0</v>
      </c>
      <c r="AP263" s="108">
        <v>0</v>
      </c>
      <c r="AQ263" s="108">
        <v>0</v>
      </c>
      <c r="AR263" s="108">
        <v>0</v>
      </c>
      <c r="AS263" s="108">
        <v>0</v>
      </c>
      <c r="AT263" s="108">
        <v>0</v>
      </c>
      <c r="AU263" s="108">
        <v>0</v>
      </c>
      <c r="AV263" s="108">
        <v>0</v>
      </c>
      <c r="AW263" s="108">
        <v>0</v>
      </c>
      <c r="AX263" s="108">
        <v>0</v>
      </c>
      <c r="AY263" s="108">
        <v>0</v>
      </c>
      <c r="AZ263" s="108">
        <v>0</v>
      </c>
      <c r="BA263" s="108">
        <v>0</v>
      </c>
      <c r="BB263" s="108">
        <v>0</v>
      </c>
      <c r="BC263" s="108">
        <v>0</v>
      </c>
      <c r="BD263" s="108">
        <v>0</v>
      </c>
      <c r="BE263" s="108">
        <v>0</v>
      </c>
      <c r="BF263" s="108">
        <v>0</v>
      </c>
      <c r="BG263" s="108">
        <v>0</v>
      </c>
      <c r="BH263" s="108">
        <v>0</v>
      </c>
      <c r="BI263" s="108">
        <v>0</v>
      </c>
      <c r="BJ263" s="108" t="s">
        <v>717</v>
      </c>
      <c r="BK263" s="108" t="s">
        <v>717</v>
      </c>
      <c r="BL263" s="108" t="s">
        <v>717</v>
      </c>
      <c r="BM263" s="108" t="s">
        <v>717</v>
      </c>
      <c r="BN263" s="108" t="s">
        <v>717</v>
      </c>
      <c r="BO263" s="108" t="s">
        <v>717</v>
      </c>
      <c r="BP263" s="108" t="s">
        <v>717</v>
      </c>
      <c r="BQ263" s="108" t="s">
        <v>717</v>
      </c>
      <c r="BR263" s="108" t="s">
        <v>717</v>
      </c>
      <c r="BS263" s="108" t="s">
        <v>717</v>
      </c>
      <c r="BT263" s="108" t="s">
        <v>717</v>
      </c>
      <c r="BU263" s="108" t="s">
        <v>717</v>
      </c>
      <c r="BV263" s="108" t="s">
        <v>717</v>
      </c>
      <c r="BW263" s="108" t="s">
        <v>717</v>
      </c>
      <c r="BX263" s="108" t="s">
        <v>717</v>
      </c>
      <c r="BY263" s="108" t="s">
        <v>717</v>
      </c>
      <c r="BZ263" s="108" t="s">
        <v>717</v>
      </c>
      <c r="CA263" s="108" t="s">
        <v>717</v>
      </c>
      <c r="CB263" s="108" t="s">
        <v>717</v>
      </c>
      <c r="CC263" s="108" t="s">
        <v>717</v>
      </c>
      <c r="CD263" s="108" t="s">
        <v>717</v>
      </c>
      <c r="CE263" s="108" t="s">
        <v>717</v>
      </c>
      <c r="CF263" s="108" t="s">
        <v>717</v>
      </c>
      <c r="CG263" s="108" t="s">
        <v>717</v>
      </c>
      <c r="CH263" s="108" t="s">
        <v>717</v>
      </c>
      <c r="CI263" s="108" t="s">
        <v>717</v>
      </c>
      <c r="CJ263" s="108" t="s">
        <v>717</v>
      </c>
      <c r="CK263" s="108" t="s">
        <v>717</v>
      </c>
      <c r="CL263" s="108" t="s">
        <v>717</v>
      </c>
      <c r="CM263" s="108" t="s">
        <v>717</v>
      </c>
      <c r="CN263" s="108" t="s">
        <v>717</v>
      </c>
      <c r="CO263" s="108" t="s">
        <v>717</v>
      </c>
      <c r="CP263" s="108" t="s">
        <v>717</v>
      </c>
      <c r="CQ263" s="108" t="s">
        <v>717</v>
      </c>
      <c r="CR263" s="108" t="s">
        <v>717</v>
      </c>
      <c r="CS263" s="108" t="s">
        <v>717</v>
      </c>
      <c r="CT263" s="108" t="s">
        <v>717</v>
      </c>
      <c r="CU263" s="108" t="s">
        <v>717</v>
      </c>
      <c r="CV263" s="108" t="s">
        <v>717</v>
      </c>
      <c r="CW263" s="108" t="s">
        <v>717</v>
      </c>
      <c r="CX263" s="108">
        <v>0</v>
      </c>
      <c r="CY263" s="108">
        <v>0</v>
      </c>
      <c r="CZ263" s="108">
        <v>0</v>
      </c>
      <c r="DA263" s="108">
        <v>0</v>
      </c>
      <c r="DB263" s="108">
        <v>0</v>
      </c>
      <c r="DC263" s="108">
        <v>0</v>
      </c>
      <c r="DD263" s="108">
        <v>0</v>
      </c>
      <c r="DE263" s="108">
        <v>0</v>
      </c>
      <c r="DF263" s="108" t="s">
        <v>717</v>
      </c>
      <c r="DG263" s="108" t="s">
        <v>717</v>
      </c>
      <c r="DH263" s="108" t="s">
        <v>717</v>
      </c>
      <c r="DI263" s="108" t="s">
        <v>717</v>
      </c>
      <c r="DJ263" s="108" t="s">
        <v>717</v>
      </c>
      <c r="DK263" s="108">
        <v>0</v>
      </c>
      <c r="DL263" s="108">
        <v>0</v>
      </c>
      <c r="DM263" s="108">
        <v>0</v>
      </c>
      <c r="DN263" s="108">
        <v>0</v>
      </c>
      <c r="DO263" s="108">
        <v>0</v>
      </c>
      <c r="DP263" s="108">
        <v>0</v>
      </c>
      <c r="DQ263" s="108">
        <v>0</v>
      </c>
      <c r="DR263" s="108">
        <v>0</v>
      </c>
      <c r="DS263" s="108">
        <v>0</v>
      </c>
      <c r="DT263" s="108">
        <v>0</v>
      </c>
      <c r="DU263" s="108">
        <v>0</v>
      </c>
      <c r="DV263" s="108">
        <v>0</v>
      </c>
      <c r="DW263" s="108">
        <v>0</v>
      </c>
      <c r="DX263" s="108">
        <v>0</v>
      </c>
      <c r="DY263" s="108">
        <v>0</v>
      </c>
      <c r="DZ263" s="108">
        <v>0</v>
      </c>
      <c r="EA263" s="108">
        <v>0</v>
      </c>
      <c r="EB263" s="255"/>
      <c r="EC263" s="198">
        <f t="shared" si="2052"/>
        <v>8</v>
      </c>
      <c r="ED263" s="199">
        <f t="shared" si="2053"/>
        <v>2017</v>
      </c>
      <c r="EE263" s="200">
        <f t="shared" si="2054"/>
        <v>42948</v>
      </c>
      <c r="EF263" s="196">
        <f t="shared" si="2055"/>
        <v>31</v>
      </c>
      <c r="EG263" s="195"/>
      <c r="EH263" s="198">
        <f t="shared" si="2056"/>
        <v>0</v>
      </c>
      <c r="EI263" s="198" t="str">
        <f t="shared" si="2056"/>
        <v>-</v>
      </c>
      <c r="EJ263" s="198">
        <f t="shared" si="2056"/>
        <v>0</v>
      </c>
      <c r="EK263" s="198">
        <f t="shared" si="2056"/>
        <v>0</v>
      </c>
      <c r="EL263" s="198">
        <f t="shared" si="2056"/>
        <v>0</v>
      </c>
      <c r="EM263" s="198">
        <f t="shared" si="2056"/>
        <v>0</v>
      </c>
      <c r="EN263" s="198">
        <f t="shared" si="2056"/>
        <v>0</v>
      </c>
      <c r="EO263" s="198">
        <f t="shared" si="2056"/>
        <v>0</v>
      </c>
      <c r="EP263" s="198">
        <f t="shared" si="2056"/>
        <v>0</v>
      </c>
      <c r="EQ263" s="198" t="str">
        <f t="shared" si="2056"/>
        <v>-</v>
      </c>
      <c r="ER263" s="198" t="str">
        <f t="shared" si="2057"/>
        <v>-</v>
      </c>
      <c r="ES263" s="198" t="str">
        <f t="shared" si="2057"/>
        <v>-</v>
      </c>
      <c r="ET263" s="198" t="str">
        <f t="shared" si="2057"/>
        <v>-</v>
      </c>
      <c r="EU263" s="198" t="str">
        <f t="shared" si="2057"/>
        <v>-</v>
      </c>
      <c r="EV263" s="198" t="str">
        <f t="shared" si="2057"/>
        <v>-</v>
      </c>
      <c r="EW263" s="198" t="str">
        <f t="shared" si="2057"/>
        <v>-</v>
      </c>
      <c r="EX263" s="198" t="str">
        <f t="shared" si="2057"/>
        <v>-</v>
      </c>
      <c r="EY263" s="198" t="str">
        <f t="shared" si="2057"/>
        <v>-</v>
      </c>
      <c r="EZ263" s="198" t="str">
        <f t="shared" si="2057"/>
        <v>-</v>
      </c>
      <c r="FA263" s="198" t="str">
        <f t="shared" si="2057"/>
        <v>-</v>
      </c>
      <c r="FB263" s="198">
        <f t="shared" si="2058"/>
        <v>0</v>
      </c>
      <c r="FC263" s="198">
        <f t="shared" si="2058"/>
        <v>0</v>
      </c>
      <c r="FD263" s="198">
        <f t="shared" si="2058"/>
        <v>0</v>
      </c>
      <c r="FE263" s="198">
        <f t="shared" si="2058"/>
        <v>0</v>
      </c>
      <c r="FF263" s="198">
        <f t="shared" si="2058"/>
        <v>0</v>
      </c>
      <c r="FG263" s="198">
        <f t="shared" si="2058"/>
        <v>0</v>
      </c>
      <c r="FH263" s="191"/>
      <c r="FI263" s="256"/>
      <c r="FJ263" s="256"/>
      <c r="FK263" s="256"/>
      <c r="FL263" s="256"/>
      <c r="FM263" s="256"/>
    </row>
    <row r="264" spans="1:169" s="257" customFormat="1" x14ac:dyDescent="0.2">
      <c r="A264" s="263" t="str">
        <f t="shared" si="2049"/>
        <v>2017-18AUGUSTRYA</v>
      </c>
      <c r="B264" s="257" t="s">
        <v>648</v>
      </c>
      <c r="C264" s="257" t="s">
        <v>649</v>
      </c>
      <c r="D264" s="264" t="str">
        <f t="shared" si="2050"/>
        <v>Y60</v>
      </c>
      <c r="E264" s="264" t="str">
        <f t="shared" si="2051"/>
        <v>Midlands</v>
      </c>
      <c r="F264" s="265" t="s">
        <v>663</v>
      </c>
      <c r="G264" s="265" t="s">
        <v>664</v>
      </c>
      <c r="H264" s="108">
        <v>0</v>
      </c>
      <c r="I264" s="108">
        <v>0</v>
      </c>
      <c r="J264" s="108">
        <v>0</v>
      </c>
      <c r="K264" s="108">
        <v>0</v>
      </c>
      <c r="L264" s="108">
        <v>0</v>
      </c>
      <c r="M264" s="108" t="s">
        <v>717</v>
      </c>
      <c r="N264" s="108">
        <v>0</v>
      </c>
      <c r="O264" s="108">
        <v>0</v>
      </c>
      <c r="P264" s="108" t="s">
        <v>717</v>
      </c>
      <c r="Q264" s="108" t="s">
        <v>717</v>
      </c>
      <c r="R264" s="108" t="s">
        <v>717</v>
      </c>
      <c r="S264" s="108" t="s">
        <v>717</v>
      </c>
      <c r="T264" s="108">
        <v>0</v>
      </c>
      <c r="U264" s="108">
        <v>0</v>
      </c>
      <c r="V264" s="108">
        <v>0</v>
      </c>
      <c r="W264" s="108">
        <v>0</v>
      </c>
      <c r="X264" s="108">
        <v>0</v>
      </c>
      <c r="Y264" s="108">
        <v>0</v>
      </c>
      <c r="Z264" s="108">
        <v>0</v>
      </c>
      <c r="AA264" s="108">
        <v>0</v>
      </c>
      <c r="AB264" s="108">
        <v>0</v>
      </c>
      <c r="AC264" s="108">
        <v>0</v>
      </c>
      <c r="AD264" s="108">
        <v>0</v>
      </c>
      <c r="AE264" s="108">
        <v>0</v>
      </c>
      <c r="AF264" s="108">
        <v>0</v>
      </c>
      <c r="AG264" s="108">
        <v>0</v>
      </c>
      <c r="AH264" s="108">
        <v>0</v>
      </c>
      <c r="AI264" s="108">
        <v>0</v>
      </c>
      <c r="AJ264" s="108">
        <v>0</v>
      </c>
      <c r="AK264" s="108">
        <v>0</v>
      </c>
      <c r="AL264" s="108">
        <v>0</v>
      </c>
      <c r="AM264" s="108">
        <v>0</v>
      </c>
      <c r="AN264" s="108">
        <v>0</v>
      </c>
      <c r="AO264" s="108">
        <v>0</v>
      </c>
      <c r="AP264" s="108">
        <v>0</v>
      </c>
      <c r="AQ264" s="108">
        <v>0</v>
      </c>
      <c r="AR264" s="108">
        <v>0</v>
      </c>
      <c r="AS264" s="108">
        <v>0</v>
      </c>
      <c r="AT264" s="108">
        <v>0</v>
      </c>
      <c r="AU264" s="108">
        <v>0</v>
      </c>
      <c r="AV264" s="108">
        <v>0</v>
      </c>
      <c r="AW264" s="108">
        <v>0</v>
      </c>
      <c r="AX264" s="108">
        <v>0</v>
      </c>
      <c r="AY264" s="108">
        <v>0</v>
      </c>
      <c r="AZ264" s="108">
        <v>0</v>
      </c>
      <c r="BA264" s="108">
        <v>0</v>
      </c>
      <c r="BB264" s="108">
        <v>0</v>
      </c>
      <c r="BC264" s="108">
        <v>0</v>
      </c>
      <c r="BD264" s="108">
        <v>0</v>
      </c>
      <c r="BE264" s="108">
        <v>0</v>
      </c>
      <c r="BF264" s="108">
        <v>0</v>
      </c>
      <c r="BG264" s="108">
        <v>0</v>
      </c>
      <c r="BH264" s="108">
        <v>0</v>
      </c>
      <c r="BI264" s="108">
        <v>0</v>
      </c>
      <c r="BJ264" s="108" t="s">
        <v>717</v>
      </c>
      <c r="BK264" s="108" t="s">
        <v>717</v>
      </c>
      <c r="BL264" s="108" t="s">
        <v>717</v>
      </c>
      <c r="BM264" s="108" t="s">
        <v>717</v>
      </c>
      <c r="BN264" s="108" t="s">
        <v>717</v>
      </c>
      <c r="BO264" s="108" t="s">
        <v>717</v>
      </c>
      <c r="BP264" s="108" t="s">
        <v>717</v>
      </c>
      <c r="BQ264" s="108" t="s">
        <v>717</v>
      </c>
      <c r="BR264" s="108" t="s">
        <v>717</v>
      </c>
      <c r="BS264" s="108" t="s">
        <v>717</v>
      </c>
      <c r="BT264" s="108" t="s">
        <v>717</v>
      </c>
      <c r="BU264" s="108" t="s">
        <v>717</v>
      </c>
      <c r="BV264" s="108" t="s">
        <v>717</v>
      </c>
      <c r="BW264" s="108" t="s">
        <v>717</v>
      </c>
      <c r="BX264" s="108" t="s">
        <v>717</v>
      </c>
      <c r="BY264" s="108" t="s">
        <v>717</v>
      </c>
      <c r="BZ264" s="108" t="s">
        <v>717</v>
      </c>
      <c r="CA264" s="108" t="s">
        <v>717</v>
      </c>
      <c r="CB264" s="108" t="s">
        <v>717</v>
      </c>
      <c r="CC264" s="108" t="s">
        <v>717</v>
      </c>
      <c r="CD264" s="108" t="s">
        <v>717</v>
      </c>
      <c r="CE264" s="108" t="s">
        <v>717</v>
      </c>
      <c r="CF264" s="108" t="s">
        <v>717</v>
      </c>
      <c r="CG264" s="108" t="s">
        <v>717</v>
      </c>
      <c r="CH264" s="108" t="s">
        <v>717</v>
      </c>
      <c r="CI264" s="108" t="s">
        <v>717</v>
      </c>
      <c r="CJ264" s="108" t="s">
        <v>717</v>
      </c>
      <c r="CK264" s="108" t="s">
        <v>717</v>
      </c>
      <c r="CL264" s="108" t="s">
        <v>717</v>
      </c>
      <c r="CM264" s="108" t="s">
        <v>717</v>
      </c>
      <c r="CN264" s="108" t="s">
        <v>717</v>
      </c>
      <c r="CO264" s="108" t="s">
        <v>717</v>
      </c>
      <c r="CP264" s="108" t="s">
        <v>717</v>
      </c>
      <c r="CQ264" s="108" t="s">
        <v>717</v>
      </c>
      <c r="CR264" s="108" t="s">
        <v>717</v>
      </c>
      <c r="CS264" s="108" t="s">
        <v>717</v>
      </c>
      <c r="CT264" s="108" t="s">
        <v>717</v>
      </c>
      <c r="CU264" s="108" t="s">
        <v>717</v>
      </c>
      <c r="CV264" s="108" t="s">
        <v>717</v>
      </c>
      <c r="CW264" s="108" t="s">
        <v>717</v>
      </c>
      <c r="CX264" s="108">
        <v>0</v>
      </c>
      <c r="CY264" s="108">
        <v>0</v>
      </c>
      <c r="CZ264" s="108">
        <v>0</v>
      </c>
      <c r="DA264" s="108">
        <v>0</v>
      </c>
      <c r="DB264" s="108">
        <v>0</v>
      </c>
      <c r="DC264" s="108">
        <v>0</v>
      </c>
      <c r="DD264" s="108">
        <v>0</v>
      </c>
      <c r="DE264" s="108">
        <v>0</v>
      </c>
      <c r="DF264" s="108" t="s">
        <v>717</v>
      </c>
      <c r="DG264" s="108" t="s">
        <v>717</v>
      </c>
      <c r="DH264" s="108" t="s">
        <v>717</v>
      </c>
      <c r="DI264" s="108" t="s">
        <v>717</v>
      </c>
      <c r="DJ264" s="108" t="s">
        <v>717</v>
      </c>
      <c r="DK264" s="108">
        <v>0</v>
      </c>
      <c r="DL264" s="108">
        <v>0</v>
      </c>
      <c r="DM264" s="108">
        <v>0</v>
      </c>
      <c r="DN264" s="108">
        <v>0</v>
      </c>
      <c r="DO264" s="108">
        <v>0</v>
      </c>
      <c r="DP264" s="108">
        <v>0</v>
      </c>
      <c r="DQ264" s="108">
        <v>0</v>
      </c>
      <c r="DR264" s="108">
        <v>0</v>
      </c>
      <c r="DS264" s="108">
        <v>0</v>
      </c>
      <c r="DT264" s="108">
        <v>0</v>
      </c>
      <c r="DU264" s="108">
        <v>0</v>
      </c>
      <c r="DV264" s="108">
        <v>0</v>
      </c>
      <c r="DW264" s="108">
        <v>0</v>
      </c>
      <c r="DX264" s="108">
        <v>0</v>
      </c>
      <c r="DY264" s="108">
        <v>0</v>
      </c>
      <c r="DZ264" s="108">
        <v>0</v>
      </c>
      <c r="EA264" s="108">
        <v>0</v>
      </c>
      <c r="EB264" s="255"/>
      <c r="EC264" s="198">
        <f t="shared" si="2052"/>
        <v>8</v>
      </c>
      <c r="ED264" s="199">
        <f t="shared" si="2053"/>
        <v>2017</v>
      </c>
      <c r="EE264" s="200">
        <f t="shared" si="2054"/>
        <v>42948</v>
      </c>
      <c r="EF264" s="196">
        <f t="shared" si="2055"/>
        <v>31</v>
      </c>
      <c r="EG264" s="195"/>
      <c r="EH264" s="198">
        <f t="shared" si="2056"/>
        <v>0</v>
      </c>
      <c r="EI264" s="198" t="str">
        <f t="shared" si="2056"/>
        <v>-</v>
      </c>
      <c r="EJ264" s="198">
        <f t="shared" si="2056"/>
        <v>0</v>
      </c>
      <c r="EK264" s="198">
        <f t="shared" si="2056"/>
        <v>0</v>
      </c>
      <c r="EL264" s="198">
        <f t="shared" si="2056"/>
        <v>0</v>
      </c>
      <c r="EM264" s="198">
        <f t="shared" si="2056"/>
        <v>0</v>
      </c>
      <c r="EN264" s="198">
        <f t="shared" si="2056"/>
        <v>0</v>
      </c>
      <c r="EO264" s="198">
        <f t="shared" si="2056"/>
        <v>0</v>
      </c>
      <c r="EP264" s="198">
        <f t="shared" si="2056"/>
        <v>0</v>
      </c>
      <c r="EQ264" s="198" t="str">
        <f t="shared" si="2056"/>
        <v>-</v>
      </c>
      <c r="ER264" s="198" t="str">
        <f t="shared" si="2057"/>
        <v>-</v>
      </c>
      <c r="ES264" s="198" t="str">
        <f t="shared" si="2057"/>
        <v>-</v>
      </c>
      <c r="ET264" s="198" t="str">
        <f t="shared" si="2057"/>
        <v>-</v>
      </c>
      <c r="EU264" s="198" t="str">
        <f t="shared" si="2057"/>
        <v>-</v>
      </c>
      <c r="EV264" s="198" t="str">
        <f t="shared" si="2057"/>
        <v>-</v>
      </c>
      <c r="EW264" s="198" t="str">
        <f t="shared" si="2057"/>
        <v>-</v>
      </c>
      <c r="EX264" s="198" t="str">
        <f t="shared" si="2057"/>
        <v>-</v>
      </c>
      <c r="EY264" s="198" t="str">
        <f t="shared" si="2057"/>
        <v>-</v>
      </c>
      <c r="EZ264" s="198" t="str">
        <f t="shared" si="2057"/>
        <v>-</v>
      </c>
      <c r="FA264" s="198" t="str">
        <f t="shared" si="2057"/>
        <v>-</v>
      </c>
      <c r="FB264" s="198">
        <f t="shared" si="2058"/>
        <v>0</v>
      </c>
      <c r="FC264" s="198">
        <f t="shared" si="2058"/>
        <v>0</v>
      </c>
      <c r="FD264" s="198">
        <f t="shared" si="2058"/>
        <v>0</v>
      </c>
      <c r="FE264" s="198">
        <f t="shared" si="2058"/>
        <v>0</v>
      </c>
      <c r="FF264" s="198">
        <f t="shared" si="2058"/>
        <v>0</v>
      </c>
      <c r="FG264" s="198">
        <f t="shared" si="2058"/>
        <v>0</v>
      </c>
      <c r="FH264" s="191"/>
      <c r="FI264" s="256"/>
      <c r="FJ264" s="256"/>
      <c r="FK264" s="256"/>
      <c r="FL264" s="256"/>
      <c r="FM264" s="256"/>
    </row>
    <row r="265" spans="1:169" s="257" customFormat="1" x14ac:dyDescent="0.2">
      <c r="A265" s="263" t="str">
        <f t="shared" si="2049"/>
        <v>2017-18AUGUSTRX8</v>
      </c>
      <c r="B265" s="257" t="s">
        <v>648</v>
      </c>
      <c r="C265" s="257" t="s">
        <v>649</v>
      </c>
      <c r="D265" s="264" t="str">
        <f t="shared" si="2050"/>
        <v>Y63</v>
      </c>
      <c r="E265" s="264" t="str">
        <f t="shared" si="2051"/>
        <v>North East and Yorkshire</v>
      </c>
      <c r="F265" s="265" t="s">
        <v>659</v>
      </c>
      <c r="G265" s="265" t="s">
        <v>660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 t="s">
        <v>717</v>
      </c>
      <c r="N265" s="108">
        <v>0</v>
      </c>
      <c r="O265" s="108">
        <v>0</v>
      </c>
      <c r="P265" s="108" t="s">
        <v>717</v>
      </c>
      <c r="Q265" s="108" t="s">
        <v>717</v>
      </c>
      <c r="R265" s="108" t="s">
        <v>717</v>
      </c>
      <c r="S265" s="108" t="s">
        <v>717</v>
      </c>
      <c r="T265" s="108">
        <v>0</v>
      </c>
      <c r="U265" s="108">
        <v>0</v>
      </c>
      <c r="V265" s="108">
        <v>0</v>
      </c>
      <c r="W265" s="108">
        <v>0</v>
      </c>
      <c r="X265" s="108">
        <v>0</v>
      </c>
      <c r="Y265" s="108">
        <v>0</v>
      </c>
      <c r="Z265" s="108">
        <v>0</v>
      </c>
      <c r="AA265" s="108">
        <v>0</v>
      </c>
      <c r="AB265" s="108">
        <v>0</v>
      </c>
      <c r="AC265" s="108">
        <v>0</v>
      </c>
      <c r="AD265" s="108">
        <v>0</v>
      </c>
      <c r="AE265" s="108">
        <v>0</v>
      </c>
      <c r="AF265" s="108">
        <v>0</v>
      </c>
      <c r="AG265" s="108">
        <v>0</v>
      </c>
      <c r="AH265" s="108">
        <v>0</v>
      </c>
      <c r="AI265" s="108">
        <v>0</v>
      </c>
      <c r="AJ265" s="108">
        <v>0</v>
      </c>
      <c r="AK265" s="108">
        <v>0</v>
      </c>
      <c r="AL265" s="108">
        <v>0</v>
      </c>
      <c r="AM265" s="108">
        <v>0</v>
      </c>
      <c r="AN265" s="108">
        <v>0</v>
      </c>
      <c r="AO265" s="108">
        <v>0</v>
      </c>
      <c r="AP265" s="108">
        <v>0</v>
      </c>
      <c r="AQ265" s="108">
        <v>0</v>
      </c>
      <c r="AR265" s="108">
        <v>0</v>
      </c>
      <c r="AS265" s="108">
        <v>0</v>
      </c>
      <c r="AT265" s="108">
        <v>0</v>
      </c>
      <c r="AU265" s="108">
        <v>0</v>
      </c>
      <c r="AV265" s="108">
        <v>0</v>
      </c>
      <c r="AW265" s="108">
        <v>0</v>
      </c>
      <c r="AX265" s="108">
        <v>0</v>
      </c>
      <c r="AY265" s="108">
        <v>0</v>
      </c>
      <c r="AZ265" s="108">
        <v>0</v>
      </c>
      <c r="BA265" s="108">
        <v>0</v>
      </c>
      <c r="BB265" s="108">
        <v>0</v>
      </c>
      <c r="BC265" s="108">
        <v>0</v>
      </c>
      <c r="BD265" s="108">
        <v>0</v>
      </c>
      <c r="BE265" s="108">
        <v>0</v>
      </c>
      <c r="BF265" s="108">
        <v>0</v>
      </c>
      <c r="BG265" s="108">
        <v>0</v>
      </c>
      <c r="BH265" s="108">
        <v>0</v>
      </c>
      <c r="BI265" s="108">
        <v>0</v>
      </c>
      <c r="BJ265" s="108" t="s">
        <v>717</v>
      </c>
      <c r="BK265" s="108" t="s">
        <v>717</v>
      </c>
      <c r="BL265" s="108" t="s">
        <v>717</v>
      </c>
      <c r="BM265" s="108" t="s">
        <v>717</v>
      </c>
      <c r="BN265" s="108" t="s">
        <v>717</v>
      </c>
      <c r="BO265" s="108" t="s">
        <v>717</v>
      </c>
      <c r="BP265" s="108" t="s">
        <v>717</v>
      </c>
      <c r="BQ265" s="108" t="s">
        <v>717</v>
      </c>
      <c r="BR265" s="108" t="s">
        <v>717</v>
      </c>
      <c r="BS265" s="108" t="s">
        <v>717</v>
      </c>
      <c r="BT265" s="108" t="s">
        <v>717</v>
      </c>
      <c r="BU265" s="108" t="s">
        <v>717</v>
      </c>
      <c r="BV265" s="108" t="s">
        <v>717</v>
      </c>
      <c r="BW265" s="108" t="s">
        <v>717</v>
      </c>
      <c r="BX265" s="108" t="s">
        <v>717</v>
      </c>
      <c r="BY265" s="108" t="s">
        <v>717</v>
      </c>
      <c r="BZ265" s="108" t="s">
        <v>717</v>
      </c>
      <c r="CA265" s="108" t="s">
        <v>717</v>
      </c>
      <c r="CB265" s="108" t="s">
        <v>717</v>
      </c>
      <c r="CC265" s="108" t="s">
        <v>717</v>
      </c>
      <c r="CD265" s="108" t="s">
        <v>717</v>
      </c>
      <c r="CE265" s="108" t="s">
        <v>717</v>
      </c>
      <c r="CF265" s="108" t="s">
        <v>717</v>
      </c>
      <c r="CG265" s="108" t="s">
        <v>717</v>
      </c>
      <c r="CH265" s="108" t="s">
        <v>717</v>
      </c>
      <c r="CI265" s="108" t="s">
        <v>717</v>
      </c>
      <c r="CJ265" s="108" t="s">
        <v>717</v>
      </c>
      <c r="CK265" s="108" t="s">
        <v>717</v>
      </c>
      <c r="CL265" s="108" t="s">
        <v>717</v>
      </c>
      <c r="CM265" s="108" t="s">
        <v>717</v>
      </c>
      <c r="CN265" s="108" t="s">
        <v>717</v>
      </c>
      <c r="CO265" s="108" t="s">
        <v>717</v>
      </c>
      <c r="CP265" s="108" t="s">
        <v>717</v>
      </c>
      <c r="CQ265" s="108" t="s">
        <v>717</v>
      </c>
      <c r="CR265" s="108" t="s">
        <v>717</v>
      </c>
      <c r="CS265" s="108" t="s">
        <v>717</v>
      </c>
      <c r="CT265" s="108" t="s">
        <v>717</v>
      </c>
      <c r="CU265" s="108" t="s">
        <v>717</v>
      </c>
      <c r="CV265" s="108" t="s">
        <v>717</v>
      </c>
      <c r="CW265" s="108" t="s">
        <v>717</v>
      </c>
      <c r="CX265" s="108">
        <v>0</v>
      </c>
      <c r="CY265" s="108">
        <v>0</v>
      </c>
      <c r="CZ265" s="108">
        <v>0</v>
      </c>
      <c r="DA265" s="108">
        <v>0</v>
      </c>
      <c r="DB265" s="108">
        <v>0</v>
      </c>
      <c r="DC265" s="108">
        <v>0</v>
      </c>
      <c r="DD265" s="108">
        <v>0</v>
      </c>
      <c r="DE265" s="108">
        <v>0</v>
      </c>
      <c r="DF265" s="108" t="s">
        <v>717</v>
      </c>
      <c r="DG265" s="108" t="s">
        <v>717</v>
      </c>
      <c r="DH265" s="108" t="s">
        <v>717</v>
      </c>
      <c r="DI265" s="108" t="s">
        <v>717</v>
      </c>
      <c r="DJ265" s="108" t="s">
        <v>717</v>
      </c>
      <c r="DK265" s="108">
        <v>0</v>
      </c>
      <c r="DL265" s="108">
        <v>0</v>
      </c>
      <c r="DM265" s="108">
        <v>0</v>
      </c>
      <c r="DN265" s="108">
        <v>0</v>
      </c>
      <c r="DO265" s="108">
        <v>0</v>
      </c>
      <c r="DP265" s="108">
        <v>0</v>
      </c>
      <c r="DQ265" s="108">
        <v>0</v>
      </c>
      <c r="DR265" s="108">
        <v>0</v>
      </c>
      <c r="DS265" s="108">
        <v>0</v>
      </c>
      <c r="DT265" s="108">
        <v>0</v>
      </c>
      <c r="DU265" s="108">
        <v>0</v>
      </c>
      <c r="DV265" s="108">
        <v>0</v>
      </c>
      <c r="DW265" s="108">
        <v>0</v>
      </c>
      <c r="DX265" s="108">
        <v>0</v>
      </c>
      <c r="DY265" s="108">
        <v>0</v>
      </c>
      <c r="DZ265" s="108">
        <v>0</v>
      </c>
      <c r="EA265" s="108">
        <v>0</v>
      </c>
      <c r="EB265" s="255"/>
      <c r="EC265" s="198">
        <f t="shared" si="2052"/>
        <v>8</v>
      </c>
      <c r="ED265" s="199">
        <f t="shared" si="2053"/>
        <v>2017</v>
      </c>
      <c r="EE265" s="200">
        <f t="shared" si="2054"/>
        <v>42948</v>
      </c>
      <c r="EF265" s="196">
        <f t="shared" si="2055"/>
        <v>31</v>
      </c>
      <c r="EG265" s="195"/>
      <c r="EH265" s="198">
        <f t="shared" ref="EH265:EQ274" si="2059">IFERROR(INDEX($H265:$EB265,,MATCH(EH$1,$H$5:$EB$5,0))*INDEX($H265:$EB265,,MATCH(EH$2,$H$5:$EB$5,0)),$H$2)</f>
        <v>0</v>
      </c>
      <c r="EI265" s="198" t="str">
        <f t="shared" si="2059"/>
        <v>-</v>
      </c>
      <c r="EJ265" s="198">
        <f t="shared" si="2059"/>
        <v>0</v>
      </c>
      <c r="EK265" s="198">
        <f t="shared" si="2059"/>
        <v>0</v>
      </c>
      <c r="EL265" s="198">
        <f t="shared" si="2059"/>
        <v>0</v>
      </c>
      <c r="EM265" s="198">
        <f t="shared" si="2059"/>
        <v>0</v>
      </c>
      <c r="EN265" s="198">
        <f t="shared" si="2059"/>
        <v>0</v>
      </c>
      <c r="EO265" s="198">
        <f t="shared" si="2059"/>
        <v>0</v>
      </c>
      <c r="EP265" s="198">
        <f t="shared" si="2059"/>
        <v>0</v>
      </c>
      <c r="EQ265" s="201" t="str">
        <f t="shared" si="2059"/>
        <v>-</v>
      </c>
      <c r="ER265" s="201" t="str">
        <f t="shared" ref="ER265:FA274" si="2060">IFERROR(INDEX($H265:$EB265,,MATCH(ER$1,$H$5:$EB$5,0))*INDEX($H265:$EB265,,MATCH(ER$2,$H$5:$EB$5,0)),$H$2)</f>
        <v>-</v>
      </c>
      <c r="ES265" s="201" t="str">
        <f t="shared" si="2060"/>
        <v>-</v>
      </c>
      <c r="ET265" s="201" t="str">
        <f t="shared" si="2060"/>
        <v>-</v>
      </c>
      <c r="EU265" s="201" t="str">
        <f t="shared" si="2060"/>
        <v>-</v>
      </c>
      <c r="EV265" s="201" t="str">
        <f t="shared" si="2060"/>
        <v>-</v>
      </c>
      <c r="EW265" s="201" t="str">
        <f t="shared" si="2060"/>
        <v>-</v>
      </c>
      <c r="EX265" s="201" t="str">
        <f t="shared" si="2060"/>
        <v>-</v>
      </c>
      <c r="EY265" s="201" t="str">
        <f t="shared" si="2060"/>
        <v>-</v>
      </c>
      <c r="EZ265" s="201" t="str">
        <f t="shared" si="2060"/>
        <v>-</v>
      </c>
      <c r="FA265" s="201" t="str">
        <f t="shared" si="2060"/>
        <v>-</v>
      </c>
      <c r="FB265" s="198">
        <f t="shared" ref="FB265:FG274" si="2061">IFERROR(INDEX($H265:$EB265,,MATCH(FB$1,$H$5:$EB$5,0))*INDEX($H265:$EB265,,MATCH(FB$2,$H$5:$EB$5,0)),$H$2)</f>
        <v>0</v>
      </c>
      <c r="FC265" s="198">
        <f t="shared" si="2061"/>
        <v>0</v>
      </c>
      <c r="FD265" s="198">
        <f t="shared" si="2061"/>
        <v>0</v>
      </c>
      <c r="FE265" s="198">
        <f t="shared" si="2061"/>
        <v>0</v>
      </c>
      <c r="FF265" s="198">
        <f t="shared" si="2061"/>
        <v>0</v>
      </c>
      <c r="FG265" s="198">
        <f t="shared" si="2061"/>
        <v>0</v>
      </c>
      <c r="FH265" s="191"/>
      <c r="FI265" s="256"/>
      <c r="FJ265" s="256"/>
      <c r="FK265" s="256"/>
      <c r="FL265" s="256"/>
      <c r="FM265" s="256"/>
    </row>
    <row r="266" spans="1:169" s="257" customFormat="1" x14ac:dyDescent="0.2">
      <c r="A266" s="272" t="str">
        <f t="shared" si="2049"/>
        <v>2017-18SEPTEMBERRX9</v>
      </c>
      <c r="B266" s="273" t="s">
        <v>648</v>
      </c>
      <c r="C266" s="273" t="s">
        <v>673</v>
      </c>
      <c r="D266" s="274" t="str">
        <f t="shared" si="2050"/>
        <v>Y60</v>
      </c>
      <c r="E266" s="274" t="str">
        <f t="shared" si="2051"/>
        <v>Midlands</v>
      </c>
      <c r="F266" s="275" t="s">
        <v>661</v>
      </c>
      <c r="G266" s="275" t="s">
        <v>662</v>
      </c>
      <c r="H266" s="107">
        <v>81116</v>
      </c>
      <c r="I266" s="107">
        <v>67448</v>
      </c>
      <c r="J266" s="107">
        <v>246301</v>
      </c>
      <c r="K266" s="107">
        <v>4</v>
      </c>
      <c r="L266" s="107">
        <v>2</v>
      </c>
      <c r="M266" s="107" t="s">
        <v>717</v>
      </c>
      <c r="N266" s="107">
        <v>21</v>
      </c>
      <c r="O266" s="107">
        <v>73</v>
      </c>
      <c r="P266" s="107" t="s">
        <v>717</v>
      </c>
      <c r="Q266" s="107" t="s">
        <v>717</v>
      </c>
      <c r="R266" s="107" t="s">
        <v>717</v>
      </c>
      <c r="S266" s="107" t="s">
        <v>717</v>
      </c>
      <c r="T266" s="107">
        <v>58641</v>
      </c>
      <c r="U266" s="107">
        <v>4466</v>
      </c>
      <c r="V266" s="107">
        <v>2964</v>
      </c>
      <c r="W266" s="107">
        <v>31592</v>
      </c>
      <c r="X266" s="107">
        <v>13042</v>
      </c>
      <c r="Y266" s="107">
        <v>238</v>
      </c>
      <c r="Z266" s="107">
        <v>2202808</v>
      </c>
      <c r="AA266" s="107">
        <v>493</v>
      </c>
      <c r="AB266" s="107">
        <v>885</v>
      </c>
      <c r="AC266" s="107">
        <v>3529328</v>
      </c>
      <c r="AD266" s="107">
        <v>1191</v>
      </c>
      <c r="AE266" s="107">
        <v>2794</v>
      </c>
      <c r="AF266" s="107">
        <v>49993361</v>
      </c>
      <c r="AG266" s="107">
        <v>1582</v>
      </c>
      <c r="AH266" s="107">
        <v>3346</v>
      </c>
      <c r="AI266" s="107">
        <v>59183269</v>
      </c>
      <c r="AJ266" s="107">
        <v>4538</v>
      </c>
      <c r="AK266" s="107">
        <v>10927</v>
      </c>
      <c r="AL266" s="107">
        <v>1233406</v>
      </c>
      <c r="AM266" s="107">
        <v>5182</v>
      </c>
      <c r="AN266" s="107">
        <v>16055</v>
      </c>
      <c r="AO266" s="107">
        <v>6149</v>
      </c>
      <c r="AP266" s="107">
        <v>423</v>
      </c>
      <c r="AQ266" s="107">
        <v>2400</v>
      </c>
      <c r="AR266" s="107">
        <v>112</v>
      </c>
      <c r="AS266" s="107">
        <v>226</v>
      </c>
      <c r="AT266" s="107">
        <v>3100</v>
      </c>
      <c r="AU266" s="107">
        <v>108</v>
      </c>
      <c r="AV266" s="107">
        <v>36587</v>
      </c>
      <c r="AW266" s="107">
        <v>736</v>
      </c>
      <c r="AX266" s="107">
        <v>15169</v>
      </c>
      <c r="AY266" s="107">
        <v>52492</v>
      </c>
      <c r="AZ266" s="107">
        <v>8349</v>
      </c>
      <c r="BA266" s="107">
        <v>6835</v>
      </c>
      <c r="BB266" s="107">
        <v>5725</v>
      </c>
      <c r="BC266" s="107">
        <v>4765</v>
      </c>
      <c r="BD266" s="107">
        <v>40796</v>
      </c>
      <c r="BE266" s="107">
        <v>35675</v>
      </c>
      <c r="BF266" s="107">
        <v>17600</v>
      </c>
      <c r="BG266" s="107">
        <v>13988</v>
      </c>
      <c r="BH266" s="107">
        <v>338</v>
      </c>
      <c r="BI266" s="107">
        <v>261</v>
      </c>
      <c r="BJ266" s="107" t="s">
        <v>717</v>
      </c>
      <c r="BK266" s="107" t="s">
        <v>717</v>
      </c>
      <c r="BL266" s="107" t="s">
        <v>717</v>
      </c>
      <c r="BM266" s="107" t="s">
        <v>717</v>
      </c>
      <c r="BN266" s="107" t="s">
        <v>717</v>
      </c>
      <c r="BO266" s="107" t="s">
        <v>717</v>
      </c>
      <c r="BP266" s="107" t="s">
        <v>717</v>
      </c>
      <c r="BQ266" s="107" t="s">
        <v>717</v>
      </c>
      <c r="BR266" s="107" t="s">
        <v>717</v>
      </c>
      <c r="BS266" s="107" t="s">
        <v>717</v>
      </c>
      <c r="BT266" s="107" t="s">
        <v>717</v>
      </c>
      <c r="BU266" s="107" t="s">
        <v>717</v>
      </c>
      <c r="BV266" s="107" t="s">
        <v>717</v>
      </c>
      <c r="BW266" s="107" t="s">
        <v>717</v>
      </c>
      <c r="BX266" s="107" t="s">
        <v>717</v>
      </c>
      <c r="BY266" s="107" t="s">
        <v>717</v>
      </c>
      <c r="BZ266" s="107" t="s">
        <v>717</v>
      </c>
      <c r="CA266" s="107" t="s">
        <v>717</v>
      </c>
      <c r="CB266" s="107" t="s">
        <v>717</v>
      </c>
      <c r="CC266" s="107" t="s">
        <v>717</v>
      </c>
      <c r="CD266" s="107" t="s">
        <v>717</v>
      </c>
      <c r="CE266" s="107" t="s">
        <v>717</v>
      </c>
      <c r="CF266" s="107" t="s">
        <v>717</v>
      </c>
      <c r="CG266" s="107" t="s">
        <v>717</v>
      </c>
      <c r="CH266" s="107" t="s">
        <v>717</v>
      </c>
      <c r="CI266" s="107" t="s">
        <v>717</v>
      </c>
      <c r="CJ266" s="107" t="s">
        <v>717</v>
      </c>
      <c r="CK266" s="107" t="s">
        <v>717</v>
      </c>
      <c r="CL266" s="107" t="s">
        <v>717</v>
      </c>
      <c r="CM266" s="107" t="s">
        <v>717</v>
      </c>
      <c r="CN266" s="107" t="s">
        <v>717</v>
      </c>
      <c r="CO266" s="107" t="s">
        <v>717</v>
      </c>
      <c r="CP266" s="107" t="s">
        <v>717</v>
      </c>
      <c r="CQ266" s="107" t="s">
        <v>717</v>
      </c>
      <c r="CR266" s="107" t="s">
        <v>717</v>
      </c>
      <c r="CS266" s="107" t="s">
        <v>717</v>
      </c>
      <c r="CT266" s="107" t="s">
        <v>717</v>
      </c>
      <c r="CU266" s="107" t="s">
        <v>717</v>
      </c>
      <c r="CV266" s="107" t="s">
        <v>717</v>
      </c>
      <c r="CW266" s="107" t="s">
        <v>717</v>
      </c>
      <c r="CX266" s="107">
        <v>0</v>
      </c>
      <c r="CY266" s="107">
        <v>0</v>
      </c>
      <c r="CZ266" s="107">
        <v>0</v>
      </c>
      <c r="DA266" s="107">
        <v>0</v>
      </c>
      <c r="DB266" s="107">
        <v>0</v>
      </c>
      <c r="DC266" s="107">
        <v>0</v>
      </c>
      <c r="DD266" s="107">
        <v>0</v>
      </c>
      <c r="DE266" s="107">
        <v>0</v>
      </c>
      <c r="DF266" s="107" t="s">
        <v>717</v>
      </c>
      <c r="DG266" s="107" t="s">
        <v>717</v>
      </c>
      <c r="DH266" s="107" t="s">
        <v>717</v>
      </c>
      <c r="DI266" s="107" t="s">
        <v>717</v>
      </c>
      <c r="DJ266" s="107" t="s">
        <v>717</v>
      </c>
      <c r="DK266" s="107">
        <v>0</v>
      </c>
      <c r="DL266" s="107">
        <v>625</v>
      </c>
      <c r="DM266" s="107">
        <v>609</v>
      </c>
      <c r="DN266" s="107">
        <v>4</v>
      </c>
      <c r="DO266" s="107">
        <v>1916</v>
      </c>
      <c r="DP266" s="107">
        <v>4131055</v>
      </c>
      <c r="DQ266" s="107">
        <v>6610</v>
      </c>
      <c r="DR266" s="107">
        <v>12210</v>
      </c>
      <c r="DS266" s="107">
        <v>5190759</v>
      </c>
      <c r="DT266" s="107">
        <v>8523</v>
      </c>
      <c r="DU266" s="107">
        <v>14346</v>
      </c>
      <c r="DV266" s="107">
        <v>26457</v>
      </c>
      <c r="DW266" s="107">
        <v>6614</v>
      </c>
      <c r="DX266" s="107">
        <v>15747</v>
      </c>
      <c r="DY266" s="107">
        <v>26652343</v>
      </c>
      <c r="DZ266" s="107">
        <v>13910</v>
      </c>
      <c r="EA266" s="107">
        <v>24771</v>
      </c>
      <c r="EB266" s="255"/>
      <c r="EC266" s="204">
        <f t="shared" si="2052"/>
        <v>9</v>
      </c>
      <c r="ED266" s="199">
        <f t="shared" si="2053"/>
        <v>2017</v>
      </c>
      <c r="EE266" s="200">
        <f t="shared" si="2054"/>
        <v>42979</v>
      </c>
      <c r="EF266" s="196">
        <f t="shared" si="2055"/>
        <v>30</v>
      </c>
      <c r="EG266" s="195"/>
      <c r="EH266" s="204">
        <f t="shared" si="2059"/>
        <v>134896</v>
      </c>
      <c r="EI266" s="204" t="str">
        <f t="shared" si="2059"/>
        <v>-</v>
      </c>
      <c r="EJ266" s="204">
        <f t="shared" si="2059"/>
        <v>1416408</v>
      </c>
      <c r="EK266" s="204">
        <f t="shared" si="2059"/>
        <v>4923704</v>
      </c>
      <c r="EL266" s="204">
        <f t="shared" si="2059"/>
        <v>3952410</v>
      </c>
      <c r="EM266" s="204">
        <f t="shared" si="2059"/>
        <v>8281416</v>
      </c>
      <c r="EN266" s="204">
        <f t="shared" si="2059"/>
        <v>105706832</v>
      </c>
      <c r="EO266" s="204">
        <f t="shared" si="2059"/>
        <v>142509934</v>
      </c>
      <c r="EP266" s="204">
        <f t="shared" si="2059"/>
        <v>3821090</v>
      </c>
      <c r="EQ266" s="204" t="str">
        <f t="shared" si="2059"/>
        <v>-</v>
      </c>
      <c r="ER266" s="203" t="str">
        <f t="shared" si="2060"/>
        <v>-</v>
      </c>
      <c r="ES266" s="203" t="str">
        <f t="shared" si="2060"/>
        <v>-</v>
      </c>
      <c r="ET266" s="203" t="str">
        <f t="shared" si="2060"/>
        <v>-</v>
      </c>
      <c r="EU266" s="203" t="str">
        <f t="shared" si="2060"/>
        <v>-</v>
      </c>
      <c r="EV266" s="203" t="str">
        <f t="shared" si="2060"/>
        <v>-</v>
      </c>
      <c r="EW266" s="203" t="str">
        <f t="shared" si="2060"/>
        <v>-</v>
      </c>
      <c r="EX266" s="203" t="str">
        <f t="shared" si="2060"/>
        <v>-</v>
      </c>
      <c r="EY266" s="203" t="str">
        <f t="shared" si="2060"/>
        <v>-</v>
      </c>
      <c r="EZ266" s="203" t="str">
        <f t="shared" si="2060"/>
        <v>-</v>
      </c>
      <c r="FA266" s="203" t="str">
        <f t="shared" si="2060"/>
        <v>-</v>
      </c>
      <c r="FB266" s="204">
        <f t="shared" si="2061"/>
        <v>0</v>
      </c>
      <c r="FC266" s="204">
        <f t="shared" si="2061"/>
        <v>0</v>
      </c>
      <c r="FD266" s="204">
        <f t="shared" si="2061"/>
        <v>7631250</v>
      </c>
      <c r="FE266" s="204">
        <f t="shared" si="2061"/>
        <v>8736714</v>
      </c>
      <c r="FF266" s="204">
        <f t="shared" si="2061"/>
        <v>62988</v>
      </c>
      <c r="FG266" s="204">
        <f t="shared" si="2061"/>
        <v>47461236</v>
      </c>
      <c r="FH266" s="191"/>
      <c r="FI266" s="256"/>
      <c r="FJ266" s="256"/>
      <c r="FK266" s="256"/>
      <c r="FL266" s="256"/>
      <c r="FM266" s="256"/>
    </row>
    <row r="267" spans="1:169" s="257" customFormat="1" x14ac:dyDescent="0.2">
      <c r="A267" s="263" t="str">
        <f t="shared" si="2049"/>
        <v>2017-18SEPTEMBERRYC</v>
      </c>
      <c r="B267" s="257" t="s">
        <v>648</v>
      </c>
      <c r="C267" s="257" t="s">
        <v>673</v>
      </c>
      <c r="D267" s="264" t="str">
        <f t="shared" si="2050"/>
        <v>Y61</v>
      </c>
      <c r="E267" s="264" t="str">
        <f t="shared" si="2051"/>
        <v>East of England</v>
      </c>
      <c r="F267" s="265" t="s">
        <v>665</v>
      </c>
      <c r="G267" s="265" t="s">
        <v>666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 t="s">
        <v>717</v>
      </c>
      <c r="N267" s="108">
        <v>0</v>
      </c>
      <c r="O267" s="108">
        <v>0</v>
      </c>
      <c r="P267" s="108" t="s">
        <v>717</v>
      </c>
      <c r="Q267" s="108" t="s">
        <v>717</v>
      </c>
      <c r="R267" s="108" t="s">
        <v>717</v>
      </c>
      <c r="S267" s="108" t="s">
        <v>717</v>
      </c>
      <c r="T267" s="108">
        <v>0</v>
      </c>
      <c r="U267" s="108">
        <v>0</v>
      </c>
      <c r="V267" s="108">
        <v>0</v>
      </c>
      <c r="W267" s="108">
        <v>0</v>
      </c>
      <c r="X267" s="108">
        <v>0</v>
      </c>
      <c r="Y267" s="108">
        <v>0</v>
      </c>
      <c r="Z267" s="108">
        <v>0</v>
      </c>
      <c r="AA267" s="108">
        <v>0</v>
      </c>
      <c r="AB267" s="108">
        <v>0</v>
      </c>
      <c r="AC267" s="108">
        <v>0</v>
      </c>
      <c r="AD267" s="108">
        <v>0</v>
      </c>
      <c r="AE267" s="108">
        <v>0</v>
      </c>
      <c r="AF267" s="108">
        <v>0</v>
      </c>
      <c r="AG267" s="108">
        <v>0</v>
      </c>
      <c r="AH267" s="108">
        <v>0</v>
      </c>
      <c r="AI267" s="108">
        <v>0</v>
      </c>
      <c r="AJ267" s="108">
        <v>0</v>
      </c>
      <c r="AK267" s="108">
        <v>0</v>
      </c>
      <c r="AL267" s="108">
        <v>0</v>
      </c>
      <c r="AM267" s="108">
        <v>0</v>
      </c>
      <c r="AN267" s="108">
        <v>0</v>
      </c>
      <c r="AO267" s="108">
        <v>0</v>
      </c>
      <c r="AP267" s="108">
        <v>0</v>
      </c>
      <c r="AQ267" s="108">
        <v>0</v>
      </c>
      <c r="AR267" s="108">
        <v>0</v>
      </c>
      <c r="AS267" s="108">
        <v>0</v>
      </c>
      <c r="AT267" s="108">
        <v>0</v>
      </c>
      <c r="AU267" s="108">
        <v>0</v>
      </c>
      <c r="AV267" s="108">
        <v>0</v>
      </c>
      <c r="AW267" s="108">
        <v>0</v>
      </c>
      <c r="AX267" s="108">
        <v>0</v>
      </c>
      <c r="AY267" s="108">
        <v>0</v>
      </c>
      <c r="AZ267" s="108">
        <v>0</v>
      </c>
      <c r="BA267" s="108">
        <v>0</v>
      </c>
      <c r="BB267" s="108">
        <v>0</v>
      </c>
      <c r="BC267" s="108">
        <v>0</v>
      </c>
      <c r="BD267" s="108">
        <v>0</v>
      </c>
      <c r="BE267" s="108">
        <v>0</v>
      </c>
      <c r="BF267" s="108">
        <v>0</v>
      </c>
      <c r="BG267" s="108">
        <v>0</v>
      </c>
      <c r="BH267" s="108">
        <v>0</v>
      </c>
      <c r="BI267" s="108">
        <v>0</v>
      </c>
      <c r="BJ267" s="108" t="s">
        <v>717</v>
      </c>
      <c r="BK267" s="108" t="s">
        <v>717</v>
      </c>
      <c r="BL267" s="108" t="s">
        <v>717</v>
      </c>
      <c r="BM267" s="108" t="s">
        <v>717</v>
      </c>
      <c r="BN267" s="108" t="s">
        <v>717</v>
      </c>
      <c r="BO267" s="108" t="s">
        <v>717</v>
      </c>
      <c r="BP267" s="108" t="s">
        <v>717</v>
      </c>
      <c r="BQ267" s="108" t="s">
        <v>717</v>
      </c>
      <c r="BR267" s="108" t="s">
        <v>717</v>
      </c>
      <c r="BS267" s="108" t="s">
        <v>717</v>
      </c>
      <c r="BT267" s="108" t="s">
        <v>717</v>
      </c>
      <c r="BU267" s="108" t="s">
        <v>717</v>
      </c>
      <c r="BV267" s="108" t="s">
        <v>717</v>
      </c>
      <c r="BW267" s="108" t="s">
        <v>717</v>
      </c>
      <c r="BX267" s="108" t="s">
        <v>717</v>
      </c>
      <c r="BY267" s="108" t="s">
        <v>717</v>
      </c>
      <c r="BZ267" s="108" t="s">
        <v>717</v>
      </c>
      <c r="CA267" s="108" t="s">
        <v>717</v>
      </c>
      <c r="CB267" s="108" t="s">
        <v>717</v>
      </c>
      <c r="CC267" s="108" t="s">
        <v>717</v>
      </c>
      <c r="CD267" s="108" t="s">
        <v>717</v>
      </c>
      <c r="CE267" s="108" t="s">
        <v>717</v>
      </c>
      <c r="CF267" s="108" t="s">
        <v>717</v>
      </c>
      <c r="CG267" s="108" t="s">
        <v>717</v>
      </c>
      <c r="CH267" s="108" t="s">
        <v>717</v>
      </c>
      <c r="CI267" s="108" t="s">
        <v>717</v>
      </c>
      <c r="CJ267" s="108" t="s">
        <v>717</v>
      </c>
      <c r="CK267" s="108" t="s">
        <v>717</v>
      </c>
      <c r="CL267" s="108" t="s">
        <v>717</v>
      </c>
      <c r="CM267" s="108" t="s">
        <v>717</v>
      </c>
      <c r="CN267" s="108" t="s">
        <v>717</v>
      </c>
      <c r="CO267" s="108" t="s">
        <v>717</v>
      </c>
      <c r="CP267" s="108" t="s">
        <v>717</v>
      </c>
      <c r="CQ267" s="108" t="s">
        <v>717</v>
      </c>
      <c r="CR267" s="108" t="s">
        <v>717</v>
      </c>
      <c r="CS267" s="108" t="s">
        <v>717</v>
      </c>
      <c r="CT267" s="108" t="s">
        <v>717</v>
      </c>
      <c r="CU267" s="108" t="s">
        <v>717</v>
      </c>
      <c r="CV267" s="108" t="s">
        <v>717</v>
      </c>
      <c r="CW267" s="108" t="s">
        <v>717</v>
      </c>
      <c r="CX267" s="108">
        <v>0</v>
      </c>
      <c r="CY267" s="108">
        <v>0</v>
      </c>
      <c r="CZ267" s="108">
        <v>0</v>
      </c>
      <c r="DA267" s="108">
        <v>0</v>
      </c>
      <c r="DB267" s="108">
        <v>0</v>
      </c>
      <c r="DC267" s="108">
        <v>0</v>
      </c>
      <c r="DD267" s="108">
        <v>0</v>
      </c>
      <c r="DE267" s="108">
        <v>0</v>
      </c>
      <c r="DF267" s="108" t="s">
        <v>717</v>
      </c>
      <c r="DG267" s="108" t="s">
        <v>717</v>
      </c>
      <c r="DH267" s="108" t="s">
        <v>717</v>
      </c>
      <c r="DI267" s="108" t="s">
        <v>717</v>
      </c>
      <c r="DJ267" s="108" t="s">
        <v>717</v>
      </c>
      <c r="DK267" s="108">
        <v>0</v>
      </c>
      <c r="DL267" s="108">
        <v>0</v>
      </c>
      <c r="DM267" s="108">
        <v>0</v>
      </c>
      <c r="DN267" s="108">
        <v>0</v>
      </c>
      <c r="DO267" s="108">
        <v>0</v>
      </c>
      <c r="DP267" s="108">
        <v>0</v>
      </c>
      <c r="DQ267" s="108">
        <v>0</v>
      </c>
      <c r="DR267" s="108">
        <v>0</v>
      </c>
      <c r="DS267" s="108">
        <v>0</v>
      </c>
      <c r="DT267" s="108">
        <v>0</v>
      </c>
      <c r="DU267" s="108">
        <v>0</v>
      </c>
      <c r="DV267" s="108">
        <v>0</v>
      </c>
      <c r="DW267" s="108">
        <v>0</v>
      </c>
      <c r="DX267" s="108">
        <v>0</v>
      </c>
      <c r="DY267" s="108">
        <v>0</v>
      </c>
      <c r="DZ267" s="108">
        <v>0</v>
      </c>
      <c r="EA267" s="108">
        <v>0</v>
      </c>
      <c r="EB267" s="255"/>
      <c r="EC267" s="198">
        <f t="shared" si="2052"/>
        <v>9</v>
      </c>
      <c r="ED267" s="199">
        <f t="shared" si="2053"/>
        <v>2017</v>
      </c>
      <c r="EE267" s="200">
        <f t="shared" si="2054"/>
        <v>42979</v>
      </c>
      <c r="EF267" s="196">
        <f t="shared" si="2055"/>
        <v>30</v>
      </c>
      <c r="EG267" s="195"/>
      <c r="EH267" s="198">
        <f t="shared" si="2059"/>
        <v>0</v>
      </c>
      <c r="EI267" s="198" t="str">
        <f t="shared" si="2059"/>
        <v>-</v>
      </c>
      <c r="EJ267" s="198">
        <f t="shared" si="2059"/>
        <v>0</v>
      </c>
      <c r="EK267" s="198">
        <f t="shared" si="2059"/>
        <v>0</v>
      </c>
      <c r="EL267" s="198">
        <f t="shared" si="2059"/>
        <v>0</v>
      </c>
      <c r="EM267" s="198">
        <f t="shared" si="2059"/>
        <v>0</v>
      </c>
      <c r="EN267" s="198">
        <f t="shared" si="2059"/>
        <v>0</v>
      </c>
      <c r="EO267" s="198">
        <f t="shared" si="2059"/>
        <v>0</v>
      </c>
      <c r="EP267" s="198">
        <f t="shared" si="2059"/>
        <v>0</v>
      </c>
      <c r="EQ267" s="198" t="str">
        <f t="shared" si="2059"/>
        <v>-</v>
      </c>
      <c r="ER267" s="198" t="str">
        <f t="shared" si="2060"/>
        <v>-</v>
      </c>
      <c r="ES267" s="198" t="str">
        <f t="shared" si="2060"/>
        <v>-</v>
      </c>
      <c r="ET267" s="198" t="str">
        <f t="shared" si="2060"/>
        <v>-</v>
      </c>
      <c r="EU267" s="198" t="str">
        <f t="shared" si="2060"/>
        <v>-</v>
      </c>
      <c r="EV267" s="198" t="str">
        <f t="shared" si="2060"/>
        <v>-</v>
      </c>
      <c r="EW267" s="198" t="str">
        <f t="shared" si="2060"/>
        <v>-</v>
      </c>
      <c r="EX267" s="198" t="str">
        <f t="shared" si="2060"/>
        <v>-</v>
      </c>
      <c r="EY267" s="198" t="str">
        <f t="shared" si="2060"/>
        <v>-</v>
      </c>
      <c r="EZ267" s="198" t="str">
        <f t="shared" si="2060"/>
        <v>-</v>
      </c>
      <c r="FA267" s="198" t="str">
        <f t="shared" si="2060"/>
        <v>-</v>
      </c>
      <c r="FB267" s="198">
        <f t="shared" si="2061"/>
        <v>0</v>
      </c>
      <c r="FC267" s="198">
        <f t="shared" si="2061"/>
        <v>0</v>
      </c>
      <c r="FD267" s="198">
        <f t="shared" si="2061"/>
        <v>0</v>
      </c>
      <c r="FE267" s="198">
        <f t="shared" si="2061"/>
        <v>0</v>
      </c>
      <c r="FF267" s="198">
        <f t="shared" si="2061"/>
        <v>0</v>
      </c>
      <c r="FG267" s="198">
        <f t="shared" si="2061"/>
        <v>0</v>
      </c>
      <c r="FH267" s="191"/>
      <c r="FI267" s="256"/>
      <c r="FJ267" s="256"/>
      <c r="FK267" s="256"/>
      <c r="FL267" s="256"/>
      <c r="FM267" s="256"/>
    </row>
    <row r="268" spans="1:169" s="257" customFormat="1" x14ac:dyDescent="0.2">
      <c r="A268" s="251" t="str">
        <f t="shared" si="2049"/>
        <v>2017-18SEPTEMBERR1F</v>
      </c>
      <c r="B268" s="252" t="s">
        <v>648</v>
      </c>
      <c r="C268" s="252" t="s">
        <v>673</v>
      </c>
      <c r="D268" s="253" t="str">
        <f t="shared" si="2050"/>
        <v>Y59</v>
      </c>
      <c r="E268" s="253" t="str">
        <f t="shared" si="2051"/>
        <v>South East</v>
      </c>
      <c r="F268" s="254" t="s">
        <v>650</v>
      </c>
      <c r="G268" s="254" t="s">
        <v>651</v>
      </c>
      <c r="H268" s="160">
        <v>0</v>
      </c>
      <c r="I268" s="160">
        <v>0</v>
      </c>
      <c r="J268" s="160">
        <v>0</v>
      </c>
      <c r="K268" s="160">
        <v>0</v>
      </c>
      <c r="L268" s="160">
        <v>0</v>
      </c>
      <c r="M268" s="160" t="s">
        <v>717</v>
      </c>
      <c r="N268" s="160">
        <v>0</v>
      </c>
      <c r="O268" s="160">
        <v>0</v>
      </c>
      <c r="P268" s="160" t="s">
        <v>717</v>
      </c>
      <c r="Q268" s="160" t="s">
        <v>717</v>
      </c>
      <c r="R268" s="160" t="s">
        <v>717</v>
      </c>
      <c r="S268" s="160" t="s">
        <v>717</v>
      </c>
      <c r="T268" s="160">
        <v>0</v>
      </c>
      <c r="U268" s="160">
        <v>0</v>
      </c>
      <c r="V268" s="160">
        <v>0</v>
      </c>
      <c r="W268" s="160">
        <v>0</v>
      </c>
      <c r="X268" s="160">
        <v>0</v>
      </c>
      <c r="Y268" s="160">
        <v>0</v>
      </c>
      <c r="Z268" s="160">
        <v>0</v>
      </c>
      <c r="AA268" s="160">
        <v>0</v>
      </c>
      <c r="AB268" s="160">
        <v>0</v>
      </c>
      <c r="AC268" s="160">
        <v>0</v>
      </c>
      <c r="AD268" s="160">
        <v>0</v>
      </c>
      <c r="AE268" s="160">
        <v>0</v>
      </c>
      <c r="AF268" s="160">
        <v>0</v>
      </c>
      <c r="AG268" s="160">
        <v>0</v>
      </c>
      <c r="AH268" s="160">
        <v>0</v>
      </c>
      <c r="AI268" s="160">
        <v>0</v>
      </c>
      <c r="AJ268" s="160">
        <v>0</v>
      </c>
      <c r="AK268" s="160">
        <v>0</v>
      </c>
      <c r="AL268" s="160">
        <v>0</v>
      </c>
      <c r="AM268" s="160">
        <v>0</v>
      </c>
      <c r="AN268" s="160">
        <v>0</v>
      </c>
      <c r="AO268" s="160">
        <v>0</v>
      </c>
      <c r="AP268" s="160">
        <v>0</v>
      </c>
      <c r="AQ268" s="160">
        <v>0</v>
      </c>
      <c r="AR268" s="160">
        <v>0</v>
      </c>
      <c r="AS268" s="160">
        <v>0</v>
      </c>
      <c r="AT268" s="160">
        <v>0</v>
      </c>
      <c r="AU268" s="160">
        <v>0</v>
      </c>
      <c r="AV268" s="160">
        <v>0</v>
      </c>
      <c r="AW268" s="160">
        <v>0</v>
      </c>
      <c r="AX268" s="160">
        <v>0</v>
      </c>
      <c r="AY268" s="160">
        <v>0</v>
      </c>
      <c r="AZ268" s="160">
        <v>0</v>
      </c>
      <c r="BA268" s="160">
        <v>0</v>
      </c>
      <c r="BB268" s="160">
        <v>0</v>
      </c>
      <c r="BC268" s="160">
        <v>0</v>
      </c>
      <c r="BD268" s="160">
        <v>0</v>
      </c>
      <c r="BE268" s="160">
        <v>0</v>
      </c>
      <c r="BF268" s="160">
        <v>0</v>
      </c>
      <c r="BG268" s="160">
        <v>0</v>
      </c>
      <c r="BH268" s="160">
        <v>0</v>
      </c>
      <c r="BI268" s="160">
        <v>0</v>
      </c>
      <c r="BJ268" s="160" t="s">
        <v>717</v>
      </c>
      <c r="BK268" s="160" t="s">
        <v>717</v>
      </c>
      <c r="BL268" s="160" t="s">
        <v>717</v>
      </c>
      <c r="BM268" s="160" t="s">
        <v>717</v>
      </c>
      <c r="BN268" s="160" t="s">
        <v>717</v>
      </c>
      <c r="BO268" s="160" t="s">
        <v>717</v>
      </c>
      <c r="BP268" s="160" t="s">
        <v>717</v>
      </c>
      <c r="BQ268" s="160" t="s">
        <v>717</v>
      </c>
      <c r="BR268" s="160" t="s">
        <v>717</v>
      </c>
      <c r="BS268" s="160" t="s">
        <v>717</v>
      </c>
      <c r="BT268" s="160" t="s">
        <v>717</v>
      </c>
      <c r="BU268" s="160" t="s">
        <v>717</v>
      </c>
      <c r="BV268" s="160" t="s">
        <v>717</v>
      </c>
      <c r="BW268" s="160" t="s">
        <v>717</v>
      </c>
      <c r="BX268" s="160" t="s">
        <v>717</v>
      </c>
      <c r="BY268" s="160" t="s">
        <v>717</v>
      </c>
      <c r="BZ268" s="160" t="s">
        <v>717</v>
      </c>
      <c r="CA268" s="160" t="s">
        <v>717</v>
      </c>
      <c r="CB268" s="160" t="s">
        <v>717</v>
      </c>
      <c r="CC268" s="160" t="s">
        <v>717</v>
      </c>
      <c r="CD268" s="160" t="s">
        <v>717</v>
      </c>
      <c r="CE268" s="160" t="s">
        <v>717</v>
      </c>
      <c r="CF268" s="160" t="s">
        <v>717</v>
      </c>
      <c r="CG268" s="160" t="s">
        <v>717</v>
      </c>
      <c r="CH268" s="160" t="s">
        <v>717</v>
      </c>
      <c r="CI268" s="160" t="s">
        <v>717</v>
      </c>
      <c r="CJ268" s="160" t="s">
        <v>717</v>
      </c>
      <c r="CK268" s="160" t="s">
        <v>717</v>
      </c>
      <c r="CL268" s="160" t="s">
        <v>717</v>
      </c>
      <c r="CM268" s="160" t="s">
        <v>717</v>
      </c>
      <c r="CN268" s="160" t="s">
        <v>717</v>
      </c>
      <c r="CO268" s="160" t="s">
        <v>717</v>
      </c>
      <c r="CP268" s="160" t="s">
        <v>717</v>
      </c>
      <c r="CQ268" s="160" t="s">
        <v>717</v>
      </c>
      <c r="CR268" s="160" t="s">
        <v>717</v>
      </c>
      <c r="CS268" s="160" t="s">
        <v>717</v>
      </c>
      <c r="CT268" s="160" t="s">
        <v>717</v>
      </c>
      <c r="CU268" s="160" t="s">
        <v>717</v>
      </c>
      <c r="CV268" s="160" t="s">
        <v>717</v>
      </c>
      <c r="CW268" s="160" t="s">
        <v>717</v>
      </c>
      <c r="CX268" s="160">
        <v>0</v>
      </c>
      <c r="CY268" s="160">
        <v>0</v>
      </c>
      <c r="CZ268" s="160">
        <v>0</v>
      </c>
      <c r="DA268" s="160">
        <v>0</v>
      </c>
      <c r="DB268" s="160">
        <v>0</v>
      </c>
      <c r="DC268" s="160">
        <v>0</v>
      </c>
      <c r="DD268" s="160">
        <v>0</v>
      </c>
      <c r="DE268" s="160">
        <v>0</v>
      </c>
      <c r="DF268" s="160" t="s">
        <v>717</v>
      </c>
      <c r="DG268" s="160" t="s">
        <v>717</v>
      </c>
      <c r="DH268" s="160" t="s">
        <v>717</v>
      </c>
      <c r="DI268" s="160" t="s">
        <v>717</v>
      </c>
      <c r="DJ268" s="160" t="s">
        <v>717</v>
      </c>
      <c r="DK268" s="160">
        <v>0</v>
      </c>
      <c r="DL268" s="160">
        <v>0</v>
      </c>
      <c r="DM268" s="160">
        <v>0</v>
      </c>
      <c r="DN268" s="160">
        <v>0</v>
      </c>
      <c r="DO268" s="160">
        <v>0</v>
      </c>
      <c r="DP268" s="160">
        <v>0</v>
      </c>
      <c r="DQ268" s="160">
        <v>0</v>
      </c>
      <c r="DR268" s="160">
        <v>0</v>
      </c>
      <c r="DS268" s="160">
        <v>0</v>
      </c>
      <c r="DT268" s="160">
        <v>0</v>
      </c>
      <c r="DU268" s="160">
        <v>0</v>
      </c>
      <c r="DV268" s="160">
        <v>0</v>
      </c>
      <c r="DW268" s="160">
        <v>0</v>
      </c>
      <c r="DX268" s="160">
        <v>0</v>
      </c>
      <c r="DY268" s="160">
        <v>0</v>
      </c>
      <c r="DZ268" s="160">
        <v>0</v>
      </c>
      <c r="EA268" s="160">
        <v>0</v>
      </c>
      <c r="EB268" s="255"/>
      <c r="EC268" s="203">
        <f t="shared" si="2052"/>
        <v>9</v>
      </c>
      <c r="ED268" s="199">
        <f t="shared" si="2053"/>
        <v>2017</v>
      </c>
      <c r="EE268" s="200">
        <f t="shared" si="2054"/>
        <v>42979</v>
      </c>
      <c r="EF268" s="196">
        <f t="shared" si="2055"/>
        <v>30</v>
      </c>
      <c r="EG268" s="195"/>
      <c r="EH268" s="203">
        <f t="shared" si="2059"/>
        <v>0</v>
      </c>
      <c r="EI268" s="203" t="str">
        <f t="shared" si="2059"/>
        <v>-</v>
      </c>
      <c r="EJ268" s="203">
        <f t="shared" si="2059"/>
        <v>0</v>
      </c>
      <c r="EK268" s="203">
        <f t="shared" si="2059"/>
        <v>0</v>
      </c>
      <c r="EL268" s="203">
        <f t="shared" si="2059"/>
        <v>0</v>
      </c>
      <c r="EM268" s="203">
        <f t="shared" si="2059"/>
        <v>0</v>
      </c>
      <c r="EN268" s="203">
        <f t="shared" si="2059"/>
        <v>0</v>
      </c>
      <c r="EO268" s="203">
        <f t="shared" si="2059"/>
        <v>0</v>
      </c>
      <c r="EP268" s="203">
        <f t="shared" si="2059"/>
        <v>0</v>
      </c>
      <c r="EQ268" s="203" t="str">
        <f t="shared" si="2059"/>
        <v>-</v>
      </c>
      <c r="ER268" s="203" t="str">
        <f t="shared" si="2060"/>
        <v>-</v>
      </c>
      <c r="ES268" s="203" t="str">
        <f t="shared" si="2060"/>
        <v>-</v>
      </c>
      <c r="ET268" s="203" t="str">
        <f t="shared" si="2060"/>
        <v>-</v>
      </c>
      <c r="EU268" s="203" t="str">
        <f t="shared" si="2060"/>
        <v>-</v>
      </c>
      <c r="EV268" s="203" t="str">
        <f t="shared" si="2060"/>
        <v>-</v>
      </c>
      <c r="EW268" s="203" t="str">
        <f t="shared" si="2060"/>
        <v>-</v>
      </c>
      <c r="EX268" s="203" t="str">
        <f t="shared" si="2060"/>
        <v>-</v>
      </c>
      <c r="EY268" s="203" t="str">
        <f t="shared" si="2060"/>
        <v>-</v>
      </c>
      <c r="EZ268" s="203" t="str">
        <f t="shared" si="2060"/>
        <v>-</v>
      </c>
      <c r="FA268" s="203" t="str">
        <f t="shared" si="2060"/>
        <v>-</v>
      </c>
      <c r="FB268" s="203">
        <f t="shared" si="2061"/>
        <v>0</v>
      </c>
      <c r="FC268" s="203">
        <f t="shared" si="2061"/>
        <v>0</v>
      </c>
      <c r="FD268" s="203">
        <f t="shared" si="2061"/>
        <v>0</v>
      </c>
      <c r="FE268" s="203">
        <f t="shared" si="2061"/>
        <v>0</v>
      </c>
      <c r="FF268" s="203">
        <f t="shared" si="2061"/>
        <v>0</v>
      </c>
      <c r="FG268" s="203">
        <f t="shared" si="2061"/>
        <v>0</v>
      </c>
      <c r="FH268" s="191"/>
      <c r="FI268" s="256"/>
      <c r="FJ268" s="256"/>
      <c r="FK268" s="256"/>
      <c r="FL268" s="256"/>
      <c r="FM268" s="256"/>
    </row>
    <row r="269" spans="1:169" s="257" customFormat="1" x14ac:dyDescent="0.2">
      <c r="A269" s="258" t="str">
        <f t="shared" si="2049"/>
        <v>2017-18SEPTEMBERRRU</v>
      </c>
      <c r="B269" s="259" t="s">
        <v>648</v>
      </c>
      <c r="C269" s="259" t="s">
        <v>673</v>
      </c>
      <c r="D269" s="260" t="str">
        <f t="shared" si="2050"/>
        <v>Y56</v>
      </c>
      <c r="E269" s="260" t="str">
        <f t="shared" si="2051"/>
        <v>London</v>
      </c>
      <c r="F269" s="261" t="s">
        <v>653</v>
      </c>
      <c r="G269" s="261" t="s">
        <v>654</v>
      </c>
      <c r="H269" s="211">
        <v>0</v>
      </c>
      <c r="I269" s="211">
        <v>0</v>
      </c>
      <c r="J269" s="211">
        <v>0</v>
      </c>
      <c r="K269" s="211">
        <v>0</v>
      </c>
      <c r="L269" s="211">
        <v>0</v>
      </c>
      <c r="M269" s="211" t="s">
        <v>717</v>
      </c>
      <c r="N269" s="211">
        <v>0</v>
      </c>
      <c r="O269" s="211">
        <v>0</v>
      </c>
      <c r="P269" s="211" t="s">
        <v>717</v>
      </c>
      <c r="Q269" s="211" t="s">
        <v>717</v>
      </c>
      <c r="R269" s="211" t="s">
        <v>717</v>
      </c>
      <c r="S269" s="211" t="s">
        <v>717</v>
      </c>
      <c r="T269" s="211">
        <v>0</v>
      </c>
      <c r="U269" s="211">
        <v>0</v>
      </c>
      <c r="V269" s="211">
        <v>0</v>
      </c>
      <c r="W269" s="211">
        <v>0</v>
      </c>
      <c r="X269" s="211">
        <v>0</v>
      </c>
      <c r="Y269" s="211">
        <v>0</v>
      </c>
      <c r="Z269" s="211">
        <v>0</v>
      </c>
      <c r="AA269" s="211">
        <v>0</v>
      </c>
      <c r="AB269" s="211">
        <v>0</v>
      </c>
      <c r="AC269" s="211">
        <v>0</v>
      </c>
      <c r="AD269" s="211">
        <v>0</v>
      </c>
      <c r="AE269" s="211">
        <v>0</v>
      </c>
      <c r="AF269" s="211">
        <v>0</v>
      </c>
      <c r="AG269" s="211">
        <v>0</v>
      </c>
      <c r="AH269" s="211">
        <v>0</v>
      </c>
      <c r="AI269" s="211">
        <v>0</v>
      </c>
      <c r="AJ269" s="211">
        <v>0</v>
      </c>
      <c r="AK269" s="211">
        <v>0</v>
      </c>
      <c r="AL269" s="211">
        <v>0</v>
      </c>
      <c r="AM269" s="211">
        <v>0</v>
      </c>
      <c r="AN269" s="211">
        <v>0</v>
      </c>
      <c r="AO269" s="211">
        <v>0</v>
      </c>
      <c r="AP269" s="211">
        <v>0</v>
      </c>
      <c r="AQ269" s="211">
        <v>0</v>
      </c>
      <c r="AR269" s="211">
        <v>0</v>
      </c>
      <c r="AS269" s="211">
        <v>0</v>
      </c>
      <c r="AT269" s="211">
        <v>0</v>
      </c>
      <c r="AU269" s="211">
        <v>0</v>
      </c>
      <c r="AV269" s="211">
        <v>0</v>
      </c>
      <c r="AW269" s="211">
        <v>0</v>
      </c>
      <c r="AX269" s="211">
        <v>0</v>
      </c>
      <c r="AY269" s="211">
        <v>0</v>
      </c>
      <c r="AZ269" s="211">
        <v>0</v>
      </c>
      <c r="BA269" s="211">
        <v>0</v>
      </c>
      <c r="BB269" s="211">
        <v>0</v>
      </c>
      <c r="BC269" s="211">
        <v>0</v>
      </c>
      <c r="BD269" s="211">
        <v>0</v>
      </c>
      <c r="BE269" s="211">
        <v>0</v>
      </c>
      <c r="BF269" s="211">
        <v>0</v>
      </c>
      <c r="BG269" s="211">
        <v>0</v>
      </c>
      <c r="BH269" s="211">
        <v>0</v>
      </c>
      <c r="BI269" s="211">
        <v>0</v>
      </c>
      <c r="BJ269" s="211" t="s">
        <v>717</v>
      </c>
      <c r="BK269" s="211" t="s">
        <v>717</v>
      </c>
      <c r="BL269" s="211" t="s">
        <v>717</v>
      </c>
      <c r="BM269" s="211" t="s">
        <v>717</v>
      </c>
      <c r="BN269" s="211" t="s">
        <v>717</v>
      </c>
      <c r="BO269" s="211" t="s">
        <v>717</v>
      </c>
      <c r="BP269" s="211" t="s">
        <v>717</v>
      </c>
      <c r="BQ269" s="211" t="s">
        <v>717</v>
      </c>
      <c r="BR269" s="211" t="s">
        <v>717</v>
      </c>
      <c r="BS269" s="211" t="s">
        <v>717</v>
      </c>
      <c r="BT269" s="211" t="s">
        <v>717</v>
      </c>
      <c r="BU269" s="211" t="s">
        <v>717</v>
      </c>
      <c r="BV269" s="211" t="s">
        <v>717</v>
      </c>
      <c r="BW269" s="211" t="s">
        <v>717</v>
      </c>
      <c r="BX269" s="211" t="s">
        <v>717</v>
      </c>
      <c r="BY269" s="211" t="s">
        <v>717</v>
      </c>
      <c r="BZ269" s="211" t="s">
        <v>717</v>
      </c>
      <c r="CA269" s="211" t="s">
        <v>717</v>
      </c>
      <c r="CB269" s="211" t="s">
        <v>717</v>
      </c>
      <c r="CC269" s="211" t="s">
        <v>717</v>
      </c>
      <c r="CD269" s="211" t="s">
        <v>717</v>
      </c>
      <c r="CE269" s="211" t="s">
        <v>717</v>
      </c>
      <c r="CF269" s="211" t="s">
        <v>717</v>
      </c>
      <c r="CG269" s="211" t="s">
        <v>717</v>
      </c>
      <c r="CH269" s="211" t="s">
        <v>717</v>
      </c>
      <c r="CI269" s="211" t="s">
        <v>717</v>
      </c>
      <c r="CJ269" s="211" t="s">
        <v>717</v>
      </c>
      <c r="CK269" s="211" t="s">
        <v>717</v>
      </c>
      <c r="CL269" s="211" t="s">
        <v>717</v>
      </c>
      <c r="CM269" s="211" t="s">
        <v>717</v>
      </c>
      <c r="CN269" s="211" t="s">
        <v>717</v>
      </c>
      <c r="CO269" s="211" t="s">
        <v>717</v>
      </c>
      <c r="CP269" s="211" t="s">
        <v>717</v>
      </c>
      <c r="CQ269" s="211" t="s">
        <v>717</v>
      </c>
      <c r="CR269" s="211" t="s">
        <v>717</v>
      </c>
      <c r="CS269" s="211" t="s">
        <v>717</v>
      </c>
      <c r="CT269" s="211" t="s">
        <v>717</v>
      </c>
      <c r="CU269" s="211" t="s">
        <v>717</v>
      </c>
      <c r="CV269" s="211" t="s">
        <v>717</v>
      </c>
      <c r="CW269" s="211" t="s">
        <v>717</v>
      </c>
      <c r="CX269" s="211">
        <v>0</v>
      </c>
      <c r="CY269" s="211">
        <v>0</v>
      </c>
      <c r="CZ269" s="211">
        <v>0</v>
      </c>
      <c r="DA269" s="211">
        <v>0</v>
      </c>
      <c r="DB269" s="211">
        <v>0</v>
      </c>
      <c r="DC269" s="211">
        <v>0</v>
      </c>
      <c r="DD269" s="211">
        <v>0</v>
      </c>
      <c r="DE269" s="211">
        <v>0</v>
      </c>
      <c r="DF269" s="211" t="s">
        <v>717</v>
      </c>
      <c r="DG269" s="211" t="s">
        <v>717</v>
      </c>
      <c r="DH269" s="211" t="s">
        <v>717</v>
      </c>
      <c r="DI269" s="211" t="s">
        <v>717</v>
      </c>
      <c r="DJ269" s="211" t="s">
        <v>717</v>
      </c>
      <c r="DK269" s="211">
        <v>0</v>
      </c>
      <c r="DL269" s="211">
        <v>0</v>
      </c>
      <c r="DM269" s="211">
        <v>0</v>
      </c>
      <c r="DN269" s="211">
        <v>0</v>
      </c>
      <c r="DO269" s="211">
        <v>0</v>
      </c>
      <c r="DP269" s="211">
        <v>0</v>
      </c>
      <c r="DQ269" s="211">
        <v>0</v>
      </c>
      <c r="DR269" s="211">
        <v>0</v>
      </c>
      <c r="DS269" s="211">
        <v>0</v>
      </c>
      <c r="DT269" s="211">
        <v>0</v>
      </c>
      <c r="DU269" s="211">
        <v>0</v>
      </c>
      <c r="DV269" s="211">
        <v>0</v>
      </c>
      <c r="DW269" s="211">
        <v>0</v>
      </c>
      <c r="DX269" s="211">
        <v>0</v>
      </c>
      <c r="DY269" s="211">
        <v>0</v>
      </c>
      <c r="DZ269" s="211">
        <v>0</v>
      </c>
      <c r="EA269" s="211">
        <v>0</v>
      </c>
      <c r="EB269" s="262"/>
      <c r="EC269" s="212">
        <f t="shared" si="2052"/>
        <v>9</v>
      </c>
      <c r="ED269" s="213">
        <f t="shared" si="2053"/>
        <v>2017</v>
      </c>
      <c r="EE269" s="214">
        <f t="shared" si="2054"/>
        <v>42979</v>
      </c>
      <c r="EF269" s="215">
        <f t="shared" si="2055"/>
        <v>30</v>
      </c>
      <c r="EG269" s="216"/>
      <c r="EH269" s="212">
        <f t="shared" si="2059"/>
        <v>0</v>
      </c>
      <c r="EI269" s="212" t="str">
        <f t="shared" si="2059"/>
        <v>-</v>
      </c>
      <c r="EJ269" s="212">
        <f t="shared" si="2059"/>
        <v>0</v>
      </c>
      <c r="EK269" s="212">
        <f t="shared" si="2059"/>
        <v>0</v>
      </c>
      <c r="EL269" s="212">
        <f t="shared" si="2059"/>
        <v>0</v>
      </c>
      <c r="EM269" s="212">
        <f t="shared" si="2059"/>
        <v>0</v>
      </c>
      <c r="EN269" s="212">
        <f t="shared" si="2059"/>
        <v>0</v>
      </c>
      <c r="EO269" s="212">
        <f t="shared" si="2059"/>
        <v>0</v>
      </c>
      <c r="EP269" s="212">
        <f t="shared" si="2059"/>
        <v>0</v>
      </c>
      <c r="EQ269" s="212" t="str">
        <f t="shared" si="2059"/>
        <v>-</v>
      </c>
      <c r="ER269" s="212" t="str">
        <f t="shared" si="2060"/>
        <v>-</v>
      </c>
      <c r="ES269" s="212" t="str">
        <f t="shared" si="2060"/>
        <v>-</v>
      </c>
      <c r="ET269" s="212" t="str">
        <f t="shared" si="2060"/>
        <v>-</v>
      </c>
      <c r="EU269" s="212" t="str">
        <f t="shared" si="2060"/>
        <v>-</v>
      </c>
      <c r="EV269" s="212" t="str">
        <f t="shared" si="2060"/>
        <v>-</v>
      </c>
      <c r="EW269" s="212" t="str">
        <f t="shared" si="2060"/>
        <v>-</v>
      </c>
      <c r="EX269" s="212" t="str">
        <f t="shared" si="2060"/>
        <v>-</v>
      </c>
      <c r="EY269" s="212" t="str">
        <f t="shared" si="2060"/>
        <v>-</v>
      </c>
      <c r="EZ269" s="212" t="str">
        <f t="shared" si="2060"/>
        <v>-</v>
      </c>
      <c r="FA269" s="212" t="str">
        <f t="shared" si="2060"/>
        <v>-</v>
      </c>
      <c r="FB269" s="212">
        <f t="shared" si="2061"/>
        <v>0</v>
      </c>
      <c r="FC269" s="212">
        <f t="shared" si="2061"/>
        <v>0</v>
      </c>
      <c r="FD269" s="212">
        <f t="shared" si="2061"/>
        <v>0</v>
      </c>
      <c r="FE269" s="212">
        <f t="shared" si="2061"/>
        <v>0</v>
      </c>
      <c r="FF269" s="212">
        <f t="shared" si="2061"/>
        <v>0</v>
      </c>
      <c r="FG269" s="212">
        <f t="shared" si="2061"/>
        <v>0</v>
      </c>
      <c r="FH269" s="217"/>
      <c r="FI269" s="256"/>
      <c r="FJ269" s="256"/>
      <c r="FK269" s="256"/>
      <c r="FL269" s="256"/>
      <c r="FM269" s="256"/>
    </row>
    <row r="270" spans="1:169" s="257" customFormat="1" x14ac:dyDescent="0.2">
      <c r="A270" s="263" t="str">
        <f t="shared" si="2049"/>
        <v>2017-18SEPTEMBERRX6</v>
      </c>
      <c r="B270" s="257" t="s">
        <v>648</v>
      </c>
      <c r="C270" s="257" t="s">
        <v>673</v>
      </c>
      <c r="D270" s="264" t="str">
        <f t="shared" si="2050"/>
        <v>Y63</v>
      </c>
      <c r="E270" s="264" t="str">
        <f t="shared" si="2051"/>
        <v>North East and Yorkshire</v>
      </c>
      <c r="F270" s="265" t="s">
        <v>655</v>
      </c>
      <c r="G270" s="265" t="s">
        <v>656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 t="s">
        <v>717</v>
      </c>
      <c r="N270" s="108">
        <v>0</v>
      </c>
      <c r="O270" s="108">
        <v>0</v>
      </c>
      <c r="P270" s="108" t="s">
        <v>717</v>
      </c>
      <c r="Q270" s="108" t="s">
        <v>717</v>
      </c>
      <c r="R270" s="108" t="s">
        <v>717</v>
      </c>
      <c r="S270" s="108" t="s">
        <v>717</v>
      </c>
      <c r="T270" s="108">
        <v>0</v>
      </c>
      <c r="U270" s="108">
        <v>0</v>
      </c>
      <c r="V270" s="108">
        <v>0</v>
      </c>
      <c r="W270" s="108">
        <v>0</v>
      </c>
      <c r="X270" s="108">
        <v>0</v>
      </c>
      <c r="Y270" s="108">
        <v>0</v>
      </c>
      <c r="Z270" s="108">
        <v>0</v>
      </c>
      <c r="AA270" s="108">
        <v>0</v>
      </c>
      <c r="AB270" s="108">
        <v>0</v>
      </c>
      <c r="AC270" s="108">
        <v>0</v>
      </c>
      <c r="AD270" s="108">
        <v>0</v>
      </c>
      <c r="AE270" s="108">
        <v>0</v>
      </c>
      <c r="AF270" s="108">
        <v>0</v>
      </c>
      <c r="AG270" s="108">
        <v>0</v>
      </c>
      <c r="AH270" s="108">
        <v>0</v>
      </c>
      <c r="AI270" s="108">
        <v>0</v>
      </c>
      <c r="AJ270" s="108">
        <v>0</v>
      </c>
      <c r="AK270" s="108">
        <v>0</v>
      </c>
      <c r="AL270" s="108">
        <v>0</v>
      </c>
      <c r="AM270" s="108">
        <v>0</v>
      </c>
      <c r="AN270" s="108">
        <v>0</v>
      </c>
      <c r="AO270" s="108">
        <v>0</v>
      </c>
      <c r="AP270" s="108">
        <v>0</v>
      </c>
      <c r="AQ270" s="108">
        <v>0</v>
      </c>
      <c r="AR270" s="108">
        <v>0</v>
      </c>
      <c r="AS270" s="108">
        <v>0</v>
      </c>
      <c r="AT270" s="108">
        <v>0</v>
      </c>
      <c r="AU270" s="108">
        <v>0</v>
      </c>
      <c r="AV270" s="108">
        <v>0</v>
      </c>
      <c r="AW270" s="108">
        <v>0</v>
      </c>
      <c r="AX270" s="108">
        <v>0</v>
      </c>
      <c r="AY270" s="108">
        <v>0</v>
      </c>
      <c r="AZ270" s="108">
        <v>0</v>
      </c>
      <c r="BA270" s="108">
        <v>0</v>
      </c>
      <c r="BB270" s="108">
        <v>0</v>
      </c>
      <c r="BC270" s="108">
        <v>0</v>
      </c>
      <c r="BD270" s="108">
        <v>0</v>
      </c>
      <c r="BE270" s="108">
        <v>0</v>
      </c>
      <c r="BF270" s="108">
        <v>0</v>
      </c>
      <c r="BG270" s="108">
        <v>0</v>
      </c>
      <c r="BH270" s="108">
        <v>0</v>
      </c>
      <c r="BI270" s="108">
        <v>0</v>
      </c>
      <c r="BJ270" s="108" t="s">
        <v>717</v>
      </c>
      <c r="BK270" s="108" t="s">
        <v>717</v>
      </c>
      <c r="BL270" s="108" t="s">
        <v>717</v>
      </c>
      <c r="BM270" s="108" t="s">
        <v>717</v>
      </c>
      <c r="BN270" s="108" t="s">
        <v>717</v>
      </c>
      <c r="BO270" s="108" t="s">
        <v>717</v>
      </c>
      <c r="BP270" s="108" t="s">
        <v>717</v>
      </c>
      <c r="BQ270" s="108" t="s">
        <v>717</v>
      </c>
      <c r="BR270" s="108" t="s">
        <v>717</v>
      </c>
      <c r="BS270" s="108" t="s">
        <v>717</v>
      </c>
      <c r="BT270" s="108" t="s">
        <v>717</v>
      </c>
      <c r="BU270" s="108" t="s">
        <v>717</v>
      </c>
      <c r="BV270" s="108" t="s">
        <v>717</v>
      </c>
      <c r="BW270" s="108" t="s">
        <v>717</v>
      </c>
      <c r="BX270" s="108" t="s">
        <v>717</v>
      </c>
      <c r="BY270" s="108" t="s">
        <v>717</v>
      </c>
      <c r="BZ270" s="108" t="s">
        <v>717</v>
      </c>
      <c r="CA270" s="108" t="s">
        <v>717</v>
      </c>
      <c r="CB270" s="108" t="s">
        <v>717</v>
      </c>
      <c r="CC270" s="108" t="s">
        <v>717</v>
      </c>
      <c r="CD270" s="108" t="s">
        <v>717</v>
      </c>
      <c r="CE270" s="108" t="s">
        <v>717</v>
      </c>
      <c r="CF270" s="108" t="s">
        <v>717</v>
      </c>
      <c r="CG270" s="108" t="s">
        <v>717</v>
      </c>
      <c r="CH270" s="108" t="s">
        <v>717</v>
      </c>
      <c r="CI270" s="108" t="s">
        <v>717</v>
      </c>
      <c r="CJ270" s="108" t="s">
        <v>717</v>
      </c>
      <c r="CK270" s="108" t="s">
        <v>717</v>
      </c>
      <c r="CL270" s="108" t="s">
        <v>717</v>
      </c>
      <c r="CM270" s="108" t="s">
        <v>717</v>
      </c>
      <c r="CN270" s="108" t="s">
        <v>717</v>
      </c>
      <c r="CO270" s="108" t="s">
        <v>717</v>
      </c>
      <c r="CP270" s="108" t="s">
        <v>717</v>
      </c>
      <c r="CQ270" s="108" t="s">
        <v>717</v>
      </c>
      <c r="CR270" s="108" t="s">
        <v>717</v>
      </c>
      <c r="CS270" s="108" t="s">
        <v>717</v>
      </c>
      <c r="CT270" s="108" t="s">
        <v>717</v>
      </c>
      <c r="CU270" s="108" t="s">
        <v>717</v>
      </c>
      <c r="CV270" s="108" t="s">
        <v>717</v>
      </c>
      <c r="CW270" s="108" t="s">
        <v>717</v>
      </c>
      <c r="CX270" s="108">
        <v>0</v>
      </c>
      <c r="CY270" s="108">
        <v>0</v>
      </c>
      <c r="CZ270" s="108">
        <v>0</v>
      </c>
      <c r="DA270" s="108">
        <v>0</v>
      </c>
      <c r="DB270" s="108">
        <v>0</v>
      </c>
      <c r="DC270" s="108">
        <v>0</v>
      </c>
      <c r="DD270" s="108">
        <v>0</v>
      </c>
      <c r="DE270" s="108">
        <v>0</v>
      </c>
      <c r="DF270" s="108" t="s">
        <v>717</v>
      </c>
      <c r="DG270" s="108" t="s">
        <v>717</v>
      </c>
      <c r="DH270" s="108" t="s">
        <v>717</v>
      </c>
      <c r="DI270" s="108" t="s">
        <v>717</v>
      </c>
      <c r="DJ270" s="108" t="s">
        <v>717</v>
      </c>
      <c r="DK270" s="108">
        <v>0</v>
      </c>
      <c r="DL270" s="108">
        <v>0</v>
      </c>
      <c r="DM270" s="108">
        <v>0</v>
      </c>
      <c r="DN270" s="108">
        <v>0</v>
      </c>
      <c r="DO270" s="108">
        <v>0</v>
      </c>
      <c r="DP270" s="108">
        <v>0</v>
      </c>
      <c r="DQ270" s="108">
        <v>0</v>
      </c>
      <c r="DR270" s="108">
        <v>0</v>
      </c>
      <c r="DS270" s="108">
        <v>0</v>
      </c>
      <c r="DT270" s="108">
        <v>0</v>
      </c>
      <c r="DU270" s="108">
        <v>0</v>
      </c>
      <c r="DV270" s="108">
        <v>0</v>
      </c>
      <c r="DW270" s="108">
        <v>0</v>
      </c>
      <c r="DX270" s="108">
        <v>0</v>
      </c>
      <c r="DY270" s="108">
        <v>0</v>
      </c>
      <c r="DZ270" s="108">
        <v>0</v>
      </c>
      <c r="EA270" s="108">
        <v>0</v>
      </c>
      <c r="EB270" s="255"/>
      <c r="EC270" s="198">
        <f t="shared" si="2052"/>
        <v>9</v>
      </c>
      <c r="ED270" s="199">
        <f t="shared" si="2053"/>
        <v>2017</v>
      </c>
      <c r="EE270" s="200">
        <f t="shared" si="2054"/>
        <v>42979</v>
      </c>
      <c r="EF270" s="196">
        <f t="shared" si="2055"/>
        <v>30</v>
      </c>
      <c r="EG270" s="195"/>
      <c r="EH270" s="198">
        <f t="shared" si="2059"/>
        <v>0</v>
      </c>
      <c r="EI270" s="198" t="str">
        <f t="shared" si="2059"/>
        <v>-</v>
      </c>
      <c r="EJ270" s="198">
        <f t="shared" si="2059"/>
        <v>0</v>
      </c>
      <c r="EK270" s="198">
        <f t="shared" si="2059"/>
        <v>0</v>
      </c>
      <c r="EL270" s="198">
        <f t="shared" si="2059"/>
        <v>0</v>
      </c>
      <c r="EM270" s="198">
        <f t="shared" si="2059"/>
        <v>0</v>
      </c>
      <c r="EN270" s="198">
        <f t="shared" si="2059"/>
        <v>0</v>
      </c>
      <c r="EO270" s="198">
        <f t="shared" si="2059"/>
        <v>0</v>
      </c>
      <c r="EP270" s="198">
        <f t="shared" si="2059"/>
        <v>0</v>
      </c>
      <c r="EQ270" s="198" t="str">
        <f t="shared" si="2059"/>
        <v>-</v>
      </c>
      <c r="ER270" s="198" t="str">
        <f t="shared" si="2060"/>
        <v>-</v>
      </c>
      <c r="ES270" s="198" t="str">
        <f t="shared" si="2060"/>
        <v>-</v>
      </c>
      <c r="ET270" s="198" t="str">
        <f t="shared" si="2060"/>
        <v>-</v>
      </c>
      <c r="EU270" s="198" t="str">
        <f t="shared" si="2060"/>
        <v>-</v>
      </c>
      <c r="EV270" s="198" t="str">
        <f t="shared" si="2060"/>
        <v>-</v>
      </c>
      <c r="EW270" s="198" t="str">
        <f t="shared" si="2060"/>
        <v>-</v>
      </c>
      <c r="EX270" s="198" t="str">
        <f t="shared" si="2060"/>
        <v>-</v>
      </c>
      <c r="EY270" s="198" t="str">
        <f t="shared" si="2060"/>
        <v>-</v>
      </c>
      <c r="EZ270" s="198" t="str">
        <f t="shared" si="2060"/>
        <v>-</v>
      </c>
      <c r="FA270" s="198" t="str">
        <f t="shared" si="2060"/>
        <v>-</v>
      </c>
      <c r="FB270" s="198">
        <f t="shared" si="2061"/>
        <v>0</v>
      </c>
      <c r="FC270" s="198">
        <f t="shared" si="2061"/>
        <v>0</v>
      </c>
      <c r="FD270" s="198">
        <f t="shared" si="2061"/>
        <v>0</v>
      </c>
      <c r="FE270" s="198">
        <f t="shared" si="2061"/>
        <v>0</v>
      </c>
      <c r="FF270" s="198">
        <f t="shared" si="2061"/>
        <v>0</v>
      </c>
      <c r="FG270" s="198">
        <f t="shared" si="2061"/>
        <v>0</v>
      </c>
      <c r="FH270" s="191"/>
      <c r="FI270" s="256"/>
      <c r="FJ270" s="256"/>
      <c r="FK270" s="256"/>
      <c r="FL270" s="256"/>
      <c r="FM270" s="256"/>
    </row>
    <row r="271" spans="1:169" s="257" customFormat="1" x14ac:dyDescent="0.2">
      <c r="A271" s="263" t="str">
        <f t="shared" si="2049"/>
        <v>2017-18SEPTEMBERRX7</v>
      </c>
      <c r="B271" s="257" t="s">
        <v>648</v>
      </c>
      <c r="C271" s="257" t="s">
        <v>673</v>
      </c>
      <c r="D271" s="264" t="str">
        <f t="shared" si="2050"/>
        <v>Y62</v>
      </c>
      <c r="E271" s="264" t="str">
        <f t="shared" si="2051"/>
        <v>North West</v>
      </c>
      <c r="F271" s="265" t="s">
        <v>657</v>
      </c>
      <c r="G271" s="265" t="s">
        <v>658</v>
      </c>
      <c r="H271" s="108">
        <v>125385</v>
      </c>
      <c r="I271" s="108">
        <v>96984</v>
      </c>
      <c r="J271" s="108">
        <v>5508018</v>
      </c>
      <c r="K271" s="108">
        <v>57</v>
      </c>
      <c r="L271" s="108">
        <v>2</v>
      </c>
      <c r="M271" s="108" t="s">
        <v>717</v>
      </c>
      <c r="N271" s="108">
        <v>175</v>
      </c>
      <c r="O271" s="108">
        <v>263</v>
      </c>
      <c r="P271" s="108" t="s">
        <v>717</v>
      </c>
      <c r="Q271" s="108" t="s">
        <v>717</v>
      </c>
      <c r="R271" s="108" t="s">
        <v>717</v>
      </c>
      <c r="S271" s="108" t="s">
        <v>717</v>
      </c>
      <c r="T271" s="108">
        <v>0</v>
      </c>
      <c r="U271" s="108">
        <v>7521</v>
      </c>
      <c r="V271" s="108">
        <v>5362</v>
      </c>
      <c r="W271" s="108">
        <v>47669</v>
      </c>
      <c r="X271" s="108">
        <v>21630</v>
      </c>
      <c r="Y271" s="108">
        <v>2926</v>
      </c>
      <c r="Z271" s="108">
        <v>4434136</v>
      </c>
      <c r="AA271" s="108">
        <v>590</v>
      </c>
      <c r="AB271" s="108">
        <v>981</v>
      </c>
      <c r="AC271" s="108">
        <v>4900340</v>
      </c>
      <c r="AD271" s="108">
        <v>914</v>
      </c>
      <c r="AE271" s="108">
        <v>1664</v>
      </c>
      <c r="AF271" s="108">
        <v>71741773</v>
      </c>
      <c r="AG271" s="108">
        <v>1505</v>
      </c>
      <c r="AH271" s="108">
        <v>3373</v>
      </c>
      <c r="AI271" s="108">
        <v>66320301</v>
      </c>
      <c r="AJ271" s="108">
        <v>3066</v>
      </c>
      <c r="AK271" s="108">
        <v>7101</v>
      </c>
      <c r="AL271" s="108">
        <v>15622188</v>
      </c>
      <c r="AM271" s="108">
        <v>5339</v>
      </c>
      <c r="AN271" s="108">
        <v>9714</v>
      </c>
      <c r="AO271" s="108">
        <v>0</v>
      </c>
      <c r="AP271" s="108">
        <v>0</v>
      </c>
      <c r="AQ271" s="108">
        <v>0</v>
      </c>
      <c r="AR271" s="108">
        <v>0</v>
      </c>
      <c r="AS271" s="108">
        <v>0</v>
      </c>
      <c r="AT271" s="108">
        <v>0</v>
      </c>
      <c r="AU271" s="108">
        <v>0</v>
      </c>
      <c r="AV271" s="108">
        <v>59014</v>
      </c>
      <c r="AW271" s="108">
        <v>6720</v>
      </c>
      <c r="AX271" s="108">
        <v>21544</v>
      </c>
      <c r="AY271" s="108">
        <v>87278</v>
      </c>
      <c r="AZ271" s="108">
        <v>15096</v>
      </c>
      <c r="BA271" s="108">
        <v>13038</v>
      </c>
      <c r="BB271" s="108">
        <v>10673</v>
      </c>
      <c r="BC271" s="108">
        <v>9435</v>
      </c>
      <c r="BD271" s="108">
        <v>65770</v>
      </c>
      <c r="BE271" s="108">
        <v>56721</v>
      </c>
      <c r="BF271" s="108">
        <v>31707</v>
      </c>
      <c r="BG271" s="108">
        <v>25038</v>
      </c>
      <c r="BH271" s="108">
        <v>4109</v>
      </c>
      <c r="BI271" s="108">
        <v>3224</v>
      </c>
      <c r="BJ271" s="108" t="s">
        <v>717</v>
      </c>
      <c r="BK271" s="108" t="s">
        <v>717</v>
      </c>
      <c r="BL271" s="108" t="s">
        <v>717</v>
      </c>
      <c r="BM271" s="108" t="s">
        <v>717</v>
      </c>
      <c r="BN271" s="108" t="s">
        <v>717</v>
      </c>
      <c r="BO271" s="108" t="s">
        <v>717</v>
      </c>
      <c r="BP271" s="108" t="s">
        <v>717</v>
      </c>
      <c r="BQ271" s="108" t="s">
        <v>717</v>
      </c>
      <c r="BR271" s="108" t="s">
        <v>717</v>
      </c>
      <c r="BS271" s="108" t="s">
        <v>717</v>
      </c>
      <c r="BT271" s="108" t="s">
        <v>717</v>
      </c>
      <c r="BU271" s="108" t="s">
        <v>717</v>
      </c>
      <c r="BV271" s="108" t="s">
        <v>717</v>
      </c>
      <c r="BW271" s="108" t="s">
        <v>717</v>
      </c>
      <c r="BX271" s="108" t="s">
        <v>717</v>
      </c>
      <c r="BY271" s="108" t="s">
        <v>717</v>
      </c>
      <c r="BZ271" s="108" t="s">
        <v>717</v>
      </c>
      <c r="CA271" s="108" t="s">
        <v>717</v>
      </c>
      <c r="CB271" s="108" t="s">
        <v>717</v>
      </c>
      <c r="CC271" s="108" t="s">
        <v>717</v>
      </c>
      <c r="CD271" s="108" t="s">
        <v>717</v>
      </c>
      <c r="CE271" s="108" t="s">
        <v>717</v>
      </c>
      <c r="CF271" s="108" t="s">
        <v>717</v>
      </c>
      <c r="CG271" s="108" t="s">
        <v>717</v>
      </c>
      <c r="CH271" s="108" t="s">
        <v>717</v>
      </c>
      <c r="CI271" s="108" t="s">
        <v>717</v>
      </c>
      <c r="CJ271" s="108" t="s">
        <v>717</v>
      </c>
      <c r="CK271" s="108" t="s">
        <v>717</v>
      </c>
      <c r="CL271" s="108" t="s">
        <v>717</v>
      </c>
      <c r="CM271" s="108" t="s">
        <v>717</v>
      </c>
      <c r="CN271" s="108" t="s">
        <v>717</v>
      </c>
      <c r="CO271" s="108" t="s">
        <v>717</v>
      </c>
      <c r="CP271" s="108" t="s">
        <v>717</v>
      </c>
      <c r="CQ271" s="108" t="s">
        <v>717</v>
      </c>
      <c r="CR271" s="108" t="s">
        <v>717</v>
      </c>
      <c r="CS271" s="108" t="s">
        <v>717</v>
      </c>
      <c r="CT271" s="108" t="s">
        <v>717</v>
      </c>
      <c r="CU271" s="108" t="s">
        <v>717</v>
      </c>
      <c r="CV271" s="108" t="s">
        <v>717</v>
      </c>
      <c r="CW271" s="108" t="s">
        <v>717</v>
      </c>
      <c r="CX271" s="108">
        <v>0</v>
      </c>
      <c r="CY271" s="108">
        <v>0</v>
      </c>
      <c r="CZ271" s="108">
        <v>0</v>
      </c>
      <c r="DA271" s="108">
        <v>0</v>
      </c>
      <c r="DB271" s="108">
        <v>1628</v>
      </c>
      <c r="DC271" s="108">
        <v>93483</v>
      </c>
      <c r="DD271" s="108">
        <v>57</v>
      </c>
      <c r="DE271" s="108">
        <v>143</v>
      </c>
      <c r="DF271" s="108" t="s">
        <v>717</v>
      </c>
      <c r="DG271" s="108" t="s">
        <v>717</v>
      </c>
      <c r="DH271" s="108" t="s">
        <v>717</v>
      </c>
      <c r="DI271" s="108" t="s">
        <v>717</v>
      </c>
      <c r="DJ271" s="108" t="s">
        <v>717</v>
      </c>
      <c r="DK271" s="108">
        <v>258</v>
      </c>
      <c r="DL271" s="108">
        <v>3242</v>
      </c>
      <c r="DM271" s="108">
        <v>1432</v>
      </c>
      <c r="DN271" s="108">
        <v>125</v>
      </c>
      <c r="DO271" s="108">
        <v>1045</v>
      </c>
      <c r="DP271" s="108">
        <v>16113705</v>
      </c>
      <c r="DQ271" s="108">
        <v>4970</v>
      </c>
      <c r="DR271" s="108">
        <v>10406</v>
      </c>
      <c r="DS271" s="108">
        <v>7697687</v>
      </c>
      <c r="DT271" s="108">
        <v>5375</v>
      </c>
      <c r="DU271" s="108">
        <v>11020</v>
      </c>
      <c r="DV271" s="108">
        <v>749965</v>
      </c>
      <c r="DW271" s="108">
        <v>6000</v>
      </c>
      <c r="DX271" s="108">
        <v>12021</v>
      </c>
      <c r="DY271" s="108">
        <v>6259876</v>
      </c>
      <c r="DZ271" s="108">
        <v>5990</v>
      </c>
      <c r="EA271" s="108">
        <v>13532</v>
      </c>
      <c r="EB271" s="255"/>
      <c r="EC271" s="198">
        <f t="shared" si="2052"/>
        <v>9</v>
      </c>
      <c r="ED271" s="199">
        <f t="shared" si="2053"/>
        <v>2017</v>
      </c>
      <c r="EE271" s="200">
        <f t="shared" si="2054"/>
        <v>42979</v>
      </c>
      <c r="EF271" s="196">
        <f t="shared" si="2055"/>
        <v>30</v>
      </c>
      <c r="EG271" s="195"/>
      <c r="EH271" s="198">
        <f t="shared" si="2059"/>
        <v>193968</v>
      </c>
      <c r="EI271" s="198" t="str">
        <f t="shared" si="2059"/>
        <v>-</v>
      </c>
      <c r="EJ271" s="198">
        <f t="shared" si="2059"/>
        <v>16972200</v>
      </c>
      <c r="EK271" s="198">
        <f t="shared" si="2059"/>
        <v>25506792</v>
      </c>
      <c r="EL271" s="198">
        <f t="shared" si="2059"/>
        <v>7378101</v>
      </c>
      <c r="EM271" s="198">
        <f t="shared" si="2059"/>
        <v>8922368</v>
      </c>
      <c r="EN271" s="198">
        <f t="shared" si="2059"/>
        <v>160787537</v>
      </c>
      <c r="EO271" s="198">
        <f t="shared" si="2059"/>
        <v>153594630</v>
      </c>
      <c r="EP271" s="198">
        <f t="shared" si="2059"/>
        <v>28423164</v>
      </c>
      <c r="EQ271" s="198" t="str">
        <f t="shared" si="2059"/>
        <v>-</v>
      </c>
      <c r="ER271" s="198" t="str">
        <f t="shared" si="2060"/>
        <v>-</v>
      </c>
      <c r="ES271" s="198" t="str">
        <f t="shared" si="2060"/>
        <v>-</v>
      </c>
      <c r="ET271" s="198" t="str">
        <f t="shared" si="2060"/>
        <v>-</v>
      </c>
      <c r="EU271" s="198" t="str">
        <f t="shared" si="2060"/>
        <v>-</v>
      </c>
      <c r="EV271" s="198" t="str">
        <f t="shared" si="2060"/>
        <v>-</v>
      </c>
      <c r="EW271" s="198" t="str">
        <f t="shared" si="2060"/>
        <v>-</v>
      </c>
      <c r="EX271" s="198" t="str">
        <f t="shared" si="2060"/>
        <v>-</v>
      </c>
      <c r="EY271" s="198" t="str">
        <f t="shared" si="2060"/>
        <v>-</v>
      </c>
      <c r="EZ271" s="198" t="str">
        <f t="shared" si="2060"/>
        <v>-</v>
      </c>
      <c r="FA271" s="198" t="str">
        <f t="shared" si="2060"/>
        <v>-</v>
      </c>
      <c r="FB271" s="198">
        <f t="shared" si="2061"/>
        <v>0</v>
      </c>
      <c r="FC271" s="198">
        <f t="shared" si="2061"/>
        <v>232804</v>
      </c>
      <c r="FD271" s="198">
        <f t="shared" si="2061"/>
        <v>33736252</v>
      </c>
      <c r="FE271" s="198">
        <f t="shared" si="2061"/>
        <v>15780640</v>
      </c>
      <c r="FF271" s="198">
        <f t="shared" si="2061"/>
        <v>1502625</v>
      </c>
      <c r="FG271" s="198">
        <f t="shared" si="2061"/>
        <v>14140940</v>
      </c>
      <c r="FH271" s="191"/>
      <c r="FI271" s="256"/>
      <c r="FJ271" s="256"/>
      <c r="FK271" s="256"/>
      <c r="FL271" s="256"/>
      <c r="FM271" s="256"/>
    </row>
    <row r="272" spans="1:169" s="257" customFormat="1" x14ac:dyDescent="0.2">
      <c r="A272" s="258" t="str">
        <f t="shared" si="2049"/>
        <v>2017-18SEPTEMBERRYE</v>
      </c>
      <c r="B272" s="259" t="s">
        <v>648</v>
      </c>
      <c r="C272" s="259" t="s">
        <v>673</v>
      </c>
      <c r="D272" s="260" t="str">
        <f t="shared" si="2050"/>
        <v>Y59</v>
      </c>
      <c r="E272" s="260" t="str">
        <f t="shared" si="2051"/>
        <v>South East</v>
      </c>
      <c r="F272" s="261" t="s">
        <v>669</v>
      </c>
      <c r="G272" s="261" t="s">
        <v>670</v>
      </c>
      <c r="H272" s="211">
        <v>0</v>
      </c>
      <c r="I272" s="211">
        <v>0</v>
      </c>
      <c r="J272" s="211">
        <v>0</v>
      </c>
      <c r="K272" s="211">
        <v>0</v>
      </c>
      <c r="L272" s="211">
        <v>0</v>
      </c>
      <c r="M272" s="211" t="s">
        <v>717</v>
      </c>
      <c r="N272" s="211">
        <v>0</v>
      </c>
      <c r="O272" s="211">
        <v>0</v>
      </c>
      <c r="P272" s="211" t="s">
        <v>717</v>
      </c>
      <c r="Q272" s="211" t="s">
        <v>717</v>
      </c>
      <c r="R272" s="211" t="s">
        <v>717</v>
      </c>
      <c r="S272" s="211" t="s">
        <v>717</v>
      </c>
      <c r="T272" s="211">
        <v>0</v>
      </c>
      <c r="U272" s="211">
        <v>0</v>
      </c>
      <c r="V272" s="211">
        <v>0</v>
      </c>
      <c r="W272" s="211">
        <v>0</v>
      </c>
      <c r="X272" s="211">
        <v>0</v>
      </c>
      <c r="Y272" s="211">
        <v>0</v>
      </c>
      <c r="Z272" s="211">
        <v>0</v>
      </c>
      <c r="AA272" s="211">
        <v>0</v>
      </c>
      <c r="AB272" s="211">
        <v>0</v>
      </c>
      <c r="AC272" s="211">
        <v>0</v>
      </c>
      <c r="AD272" s="211">
        <v>0</v>
      </c>
      <c r="AE272" s="211">
        <v>0</v>
      </c>
      <c r="AF272" s="211">
        <v>0</v>
      </c>
      <c r="AG272" s="211">
        <v>0</v>
      </c>
      <c r="AH272" s="211">
        <v>0</v>
      </c>
      <c r="AI272" s="211">
        <v>0</v>
      </c>
      <c r="AJ272" s="211">
        <v>0</v>
      </c>
      <c r="AK272" s="211">
        <v>0</v>
      </c>
      <c r="AL272" s="211">
        <v>0</v>
      </c>
      <c r="AM272" s="211">
        <v>0</v>
      </c>
      <c r="AN272" s="211">
        <v>0</v>
      </c>
      <c r="AO272" s="211">
        <v>0</v>
      </c>
      <c r="AP272" s="211">
        <v>0</v>
      </c>
      <c r="AQ272" s="211">
        <v>0</v>
      </c>
      <c r="AR272" s="211">
        <v>0</v>
      </c>
      <c r="AS272" s="211">
        <v>0</v>
      </c>
      <c r="AT272" s="211">
        <v>0</v>
      </c>
      <c r="AU272" s="211">
        <v>0</v>
      </c>
      <c r="AV272" s="211">
        <v>0</v>
      </c>
      <c r="AW272" s="211">
        <v>0</v>
      </c>
      <c r="AX272" s="211">
        <v>0</v>
      </c>
      <c r="AY272" s="211">
        <v>0</v>
      </c>
      <c r="AZ272" s="211">
        <v>0</v>
      </c>
      <c r="BA272" s="211">
        <v>0</v>
      </c>
      <c r="BB272" s="211">
        <v>0</v>
      </c>
      <c r="BC272" s="211">
        <v>0</v>
      </c>
      <c r="BD272" s="211">
        <v>0</v>
      </c>
      <c r="BE272" s="211">
        <v>0</v>
      </c>
      <c r="BF272" s="211">
        <v>0</v>
      </c>
      <c r="BG272" s="211">
        <v>0</v>
      </c>
      <c r="BH272" s="211">
        <v>0</v>
      </c>
      <c r="BI272" s="211">
        <v>0</v>
      </c>
      <c r="BJ272" s="211" t="s">
        <v>717</v>
      </c>
      <c r="BK272" s="211" t="s">
        <v>717</v>
      </c>
      <c r="BL272" s="211" t="s">
        <v>717</v>
      </c>
      <c r="BM272" s="211" t="s">
        <v>717</v>
      </c>
      <c r="BN272" s="211" t="s">
        <v>717</v>
      </c>
      <c r="BO272" s="211" t="s">
        <v>717</v>
      </c>
      <c r="BP272" s="211" t="s">
        <v>717</v>
      </c>
      <c r="BQ272" s="211" t="s">
        <v>717</v>
      </c>
      <c r="BR272" s="211" t="s">
        <v>717</v>
      </c>
      <c r="BS272" s="211" t="s">
        <v>717</v>
      </c>
      <c r="BT272" s="211" t="s">
        <v>717</v>
      </c>
      <c r="BU272" s="211" t="s">
        <v>717</v>
      </c>
      <c r="BV272" s="211" t="s">
        <v>717</v>
      </c>
      <c r="BW272" s="211" t="s">
        <v>717</v>
      </c>
      <c r="BX272" s="211" t="s">
        <v>717</v>
      </c>
      <c r="BY272" s="211" t="s">
        <v>717</v>
      </c>
      <c r="BZ272" s="211" t="s">
        <v>717</v>
      </c>
      <c r="CA272" s="211" t="s">
        <v>717</v>
      </c>
      <c r="CB272" s="211" t="s">
        <v>717</v>
      </c>
      <c r="CC272" s="211" t="s">
        <v>717</v>
      </c>
      <c r="CD272" s="211" t="s">
        <v>717</v>
      </c>
      <c r="CE272" s="211" t="s">
        <v>717</v>
      </c>
      <c r="CF272" s="211" t="s">
        <v>717</v>
      </c>
      <c r="CG272" s="211" t="s">
        <v>717</v>
      </c>
      <c r="CH272" s="211" t="s">
        <v>717</v>
      </c>
      <c r="CI272" s="211" t="s">
        <v>717</v>
      </c>
      <c r="CJ272" s="211" t="s">
        <v>717</v>
      </c>
      <c r="CK272" s="211" t="s">
        <v>717</v>
      </c>
      <c r="CL272" s="211" t="s">
        <v>717</v>
      </c>
      <c r="CM272" s="211" t="s">
        <v>717</v>
      </c>
      <c r="CN272" s="211" t="s">
        <v>717</v>
      </c>
      <c r="CO272" s="211" t="s">
        <v>717</v>
      </c>
      <c r="CP272" s="211" t="s">
        <v>717</v>
      </c>
      <c r="CQ272" s="211" t="s">
        <v>717</v>
      </c>
      <c r="CR272" s="211" t="s">
        <v>717</v>
      </c>
      <c r="CS272" s="211" t="s">
        <v>717</v>
      </c>
      <c r="CT272" s="211" t="s">
        <v>717</v>
      </c>
      <c r="CU272" s="211" t="s">
        <v>717</v>
      </c>
      <c r="CV272" s="211" t="s">
        <v>717</v>
      </c>
      <c r="CW272" s="211" t="s">
        <v>717</v>
      </c>
      <c r="CX272" s="211">
        <v>0</v>
      </c>
      <c r="CY272" s="211">
        <v>0</v>
      </c>
      <c r="CZ272" s="211">
        <v>0</v>
      </c>
      <c r="DA272" s="211">
        <v>0</v>
      </c>
      <c r="DB272" s="211">
        <v>0</v>
      </c>
      <c r="DC272" s="211">
        <v>0</v>
      </c>
      <c r="DD272" s="211">
        <v>0</v>
      </c>
      <c r="DE272" s="211">
        <v>0</v>
      </c>
      <c r="DF272" s="211" t="s">
        <v>717</v>
      </c>
      <c r="DG272" s="211" t="s">
        <v>717</v>
      </c>
      <c r="DH272" s="211" t="s">
        <v>717</v>
      </c>
      <c r="DI272" s="211" t="s">
        <v>717</v>
      </c>
      <c r="DJ272" s="211" t="s">
        <v>717</v>
      </c>
      <c r="DK272" s="211">
        <v>0</v>
      </c>
      <c r="DL272" s="211">
        <v>0</v>
      </c>
      <c r="DM272" s="211">
        <v>0</v>
      </c>
      <c r="DN272" s="211">
        <v>0</v>
      </c>
      <c r="DO272" s="211">
        <v>0</v>
      </c>
      <c r="DP272" s="211">
        <v>0</v>
      </c>
      <c r="DQ272" s="211">
        <v>0</v>
      </c>
      <c r="DR272" s="211">
        <v>0</v>
      </c>
      <c r="DS272" s="211">
        <v>0</v>
      </c>
      <c r="DT272" s="211">
        <v>0</v>
      </c>
      <c r="DU272" s="211">
        <v>0</v>
      </c>
      <c r="DV272" s="211">
        <v>0</v>
      </c>
      <c r="DW272" s="211">
        <v>0</v>
      </c>
      <c r="DX272" s="211">
        <v>0</v>
      </c>
      <c r="DY272" s="211">
        <v>0</v>
      </c>
      <c r="DZ272" s="211">
        <v>0</v>
      </c>
      <c r="EA272" s="211">
        <v>0</v>
      </c>
      <c r="EB272" s="262"/>
      <c r="EC272" s="212">
        <f t="shared" si="2052"/>
        <v>9</v>
      </c>
      <c r="ED272" s="213">
        <f t="shared" si="2053"/>
        <v>2017</v>
      </c>
      <c r="EE272" s="214">
        <f t="shared" si="2054"/>
        <v>42979</v>
      </c>
      <c r="EF272" s="215">
        <f t="shared" si="2055"/>
        <v>30</v>
      </c>
      <c r="EG272" s="216"/>
      <c r="EH272" s="212">
        <f t="shared" si="2059"/>
        <v>0</v>
      </c>
      <c r="EI272" s="212" t="str">
        <f t="shared" si="2059"/>
        <v>-</v>
      </c>
      <c r="EJ272" s="212">
        <f t="shared" si="2059"/>
        <v>0</v>
      </c>
      <c r="EK272" s="212">
        <f t="shared" si="2059"/>
        <v>0</v>
      </c>
      <c r="EL272" s="212">
        <f t="shared" si="2059"/>
        <v>0</v>
      </c>
      <c r="EM272" s="212">
        <f t="shared" si="2059"/>
        <v>0</v>
      </c>
      <c r="EN272" s="212">
        <f t="shared" si="2059"/>
        <v>0</v>
      </c>
      <c r="EO272" s="212">
        <f t="shared" si="2059"/>
        <v>0</v>
      </c>
      <c r="EP272" s="212">
        <f t="shared" si="2059"/>
        <v>0</v>
      </c>
      <c r="EQ272" s="212" t="str">
        <f t="shared" si="2059"/>
        <v>-</v>
      </c>
      <c r="ER272" s="212" t="str">
        <f t="shared" si="2060"/>
        <v>-</v>
      </c>
      <c r="ES272" s="212" t="str">
        <f t="shared" si="2060"/>
        <v>-</v>
      </c>
      <c r="ET272" s="212" t="str">
        <f t="shared" si="2060"/>
        <v>-</v>
      </c>
      <c r="EU272" s="212" t="str">
        <f t="shared" si="2060"/>
        <v>-</v>
      </c>
      <c r="EV272" s="212" t="str">
        <f t="shared" si="2060"/>
        <v>-</v>
      </c>
      <c r="EW272" s="212" t="str">
        <f t="shared" si="2060"/>
        <v>-</v>
      </c>
      <c r="EX272" s="212" t="str">
        <f t="shared" si="2060"/>
        <v>-</v>
      </c>
      <c r="EY272" s="212" t="str">
        <f t="shared" si="2060"/>
        <v>-</v>
      </c>
      <c r="EZ272" s="212" t="str">
        <f t="shared" si="2060"/>
        <v>-</v>
      </c>
      <c r="FA272" s="212" t="str">
        <f t="shared" si="2060"/>
        <v>-</v>
      </c>
      <c r="FB272" s="212">
        <f t="shared" si="2061"/>
        <v>0</v>
      </c>
      <c r="FC272" s="212">
        <f t="shared" si="2061"/>
        <v>0</v>
      </c>
      <c r="FD272" s="212">
        <f t="shared" si="2061"/>
        <v>0</v>
      </c>
      <c r="FE272" s="212">
        <f t="shared" si="2061"/>
        <v>0</v>
      </c>
      <c r="FF272" s="212">
        <f t="shared" si="2061"/>
        <v>0</v>
      </c>
      <c r="FG272" s="212">
        <f t="shared" si="2061"/>
        <v>0</v>
      </c>
      <c r="FH272" s="217"/>
      <c r="FI272" s="256"/>
      <c r="FJ272" s="256"/>
      <c r="FK272" s="256"/>
      <c r="FL272" s="256"/>
      <c r="FM272" s="256"/>
    </row>
    <row r="273" spans="1:169" s="257" customFormat="1" x14ac:dyDescent="0.2">
      <c r="A273" s="263" t="str">
        <f t="shared" si="2049"/>
        <v>2017-18SEPTEMBERRYD</v>
      </c>
      <c r="B273" s="257" t="s">
        <v>648</v>
      </c>
      <c r="C273" s="257" t="s">
        <v>673</v>
      </c>
      <c r="D273" s="264" t="str">
        <f t="shared" si="2050"/>
        <v>Y59</v>
      </c>
      <c r="E273" s="264" t="str">
        <f t="shared" si="2051"/>
        <v>South East</v>
      </c>
      <c r="F273" s="265" t="s">
        <v>667</v>
      </c>
      <c r="G273" s="265" t="s">
        <v>668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 t="s">
        <v>717</v>
      </c>
      <c r="N273" s="108">
        <v>0</v>
      </c>
      <c r="O273" s="108">
        <v>0</v>
      </c>
      <c r="P273" s="108" t="s">
        <v>717</v>
      </c>
      <c r="Q273" s="108" t="s">
        <v>717</v>
      </c>
      <c r="R273" s="108" t="s">
        <v>717</v>
      </c>
      <c r="S273" s="108" t="s">
        <v>717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0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A273" s="108">
        <v>0</v>
      </c>
      <c r="BB273" s="108">
        <v>0</v>
      </c>
      <c r="BC273" s="108">
        <v>0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 t="s">
        <v>717</v>
      </c>
      <c r="BK273" s="108" t="s">
        <v>717</v>
      </c>
      <c r="BL273" s="108" t="s">
        <v>717</v>
      </c>
      <c r="BM273" s="108" t="s">
        <v>717</v>
      </c>
      <c r="BN273" s="108" t="s">
        <v>717</v>
      </c>
      <c r="BO273" s="108" t="s">
        <v>717</v>
      </c>
      <c r="BP273" s="108" t="s">
        <v>717</v>
      </c>
      <c r="BQ273" s="108" t="s">
        <v>717</v>
      </c>
      <c r="BR273" s="108" t="s">
        <v>717</v>
      </c>
      <c r="BS273" s="108" t="s">
        <v>717</v>
      </c>
      <c r="BT273" s="108" t="s">
        <v>717</v>
      </c>
      <c r="BU273" s="108" t="s">
        <v>717</v>
      </c>
      <c r="BV273" s="108" t="s">
        <v>717</v>
      </c>
      <c r="BW273" s="108" t="s">
        <v>717</v>
      </c>
      <c r="BX273" s="108" t="s">
        <v>717</v>
      </c>
      <c r="BY273" s="108" t="s">
        <v>717</v>
      </c>
      <c r="BZ273" s="108" t="s">
        <v>717</v>
      </c>
      <c r="CA273" s="108" t="s">
        <v>717</v>
      </c>
      <c r="CB273" s="108" t="s">
        <v>717</v>
      </c>
      <c r="CC273" s="108" t="s">
        <v>717</v>
      </c>
      <c r="CD273" s="108" t="s">
        <v>717</v>
      </c>
      <c r="CE273" s="108" t="s">
        <v>717</v>
      </c>
      <c r="CF273" s="108" t="s">
        <v>717</v>
      </c>
      <c r="CG273" s="108" t="s">
        <v>717</v>
      </c>
      <c r="CH273" s="108" t="s">
        <v>717</v>
      </c>
      <c r="CI273" s="108" t="s">
        <v>717</v>
      </c>
      <c r="CJ273" s="108" t="s">
        <v>717</v>
      </c>
      <c r="CK273" s="108" t="s">
        <v>717</v>
      </c>
      <c r="CL273" s="108" t="s">
        <v>717</v>
      </c>
      <c r="CM273" s="108" t="s">
        <v>717</v>
      </c>
      <c r="CN273" s="108" t="s">
        <v>717</v>
      </c>
      <c r="CO273" s="108" t="s">
        <v>717</v>
      </c>
      <c r="CP273" s="108" t="s">
        <v>717</v>
      </c>
      <c r="CQ273" s="108" t="s">
        <v>717</v>
      </c>
      <c r="CR273" s="108" t="s">
        <v>717</v>
      </c>
      <c r="CS273" s="108" t="s">
        <v>717</v>
      </c>
      <c r="CT273" s="108" t="s">
        <v>717</v>
      </c>
      <c r="CU273" s="108" t="s">
        <v>717</v>
      </c>
      <c r="CV273" s="108" t="s">
        <v>717</v>
      </c>
      <c r="CW273" s="108" t="s">
        <v>717</v>
      </c>
      <c r="CX273" s="108">
        <v>0</v>
      </c>
      <c r="CY273" s="108">
        <v>0</v>
      </c>
      <c r="CZ273" s="108">
        <v>0</v>
      </c>
      <c r="DA273" s="108">
        <v>0</v>
      </c>
      <c r="DB273" s="108">
        <v>0</v>
      </c>
      <c r="DC273" s="108">
        <v>0</v>
      </c>
      <c r="DD273" s="108">
        <v>0</v>
      </c>
      <c r="DE273" s="108">
        <v>0</v>
      </c>
      <c r="DF273" s="108" t="s">
        <v>717</v>
      </c>
      <c r="DG273" s="108" t="s">
        <v>717</v>
      </c>
      <c r="DH273" s="108" t="s">
        <v>717</v>
      </c>
      <c r="DI273" s="108" t="s">
        <v>717</v>
      </c>
      <c r="DJ273" s="108" t="s">
        <v>717</v>
      </c>
      <c r="DK273" s="108">
        <v>0</v>
      </c>
      <c r="DL273" s="108">
        <v>0</v>
      </c>
      <c r="DM273" s="108">
        <v>0</v>
      </c>
      <c r="DN273" s="108">
        <v>0</v>
      </c>
      <c r="DO273" s="108">
        <v>0</v>
      </c>
      <c r="DP273" s="108">
        <v>0</v>
      </c>
      <c r="DQ273" s="108">
        <v>0</v>
      </c>
      <c r="DR273" s="108">
        <v>0</v>
      </c>
      <c r="DS273" s="108">
        <v>0</v>
      </c>
      <c r="DT273" s="108">
        <v>0</v>
      </c>
      <c r="DU273" s="108">
        <v>0</v>
      </c>
      <c r="DV273" s="108">
        <v>0</v>
      </c>
      <c r="DW273" s="108">
        <v>0</v>
      </c>
      <c r="DX273" s="108">
        <v>0</v>
      </c>
      <c r="DY273" s="108">
        <v>0</v>
      </c>
      <c r="DZ273" s="108">
        <v>0</v>
      </c>
      <c r="EA273" s="108">
        <v>0</v>
      </c>
      <c r="EB273" s="255"/>
      <c r="EC273" s="198">
        <f t="shared" si="2052"/>
        <v>9</v>
      </c>
      <c r="ED273" s="199">
        <f t="shared" si="2053"/>
        <v>2017</v>
      </c>
      <c r="EE273" s="200">
        <f t="shared" si="2054"/>
        <v>42979</v>
      </c>
      <c r="EF273" s="196">
        <f t="shared" si="2055"/>
        <v>30</v>
      </c>
      <c r="EG273" s="195"/>
      <c r="EH273" s="198">
        <f t="shared" si="2059"/>
        <v>0</v>
      </c>
      <c r="EI273" s="198" t="str">
        <f t="shared" si="2059"/>
        <v>-</v>
      </c>
      <c r="EJ273" s="198">
        <f t="shared" si="2059"/>
        <v>0</v>
      </c>
      <c r="EK273" s="198">
        <f t="shared" si="2059"/>
        <v>0</v>
      </c>
      <c r="EL273" s="198">
        <f t="shared" si="2059"/>
        <v>0</v>
      </c>
      <c r="EM273" s="198">
        <f t="shared" si="2059"/>
        <v>0</v>
      </c>
      <c r="EN273" s="198">
        <f t="shared" si="2059"/>
        <v>0</v>
      </c>
      <c r="EO273" s="198">
        <f t="shared" si="2059"/>
        <v>0</v>
      </c>
      <c r="EP273" s="198">
        <f t="shared" si="2059"/>
        <v>0</v>
      </c>
      <c r="EQ273" s="198" t="str">
        <f t="shared" si="2059"/>
        <v>-</v>
      </c>
      <c r="ER273" s="198" t="str">
        <f t="shared" si="2060"/>
        <v>-</v>
      </c>
      <c r="ES273" s="198" t="str">
        <f t="shared" si="2060"/>
        <v>-</v>
      </c>
      <c r="ET273" s="198" t="str">
        <f t="shared" si="2060"/>
        <v>-</v>
      </c>
      <c r="EU273" s="198" t="str">
        <f t="shared" si="2060"/>
        <v>-</v>
      </c>
      <c r="EV273" s="198" t="str">
        <f t="shared" si="2060"/>
        <v>-</v>
      </c>
      <c r="EW273" s="198" t="str">
        <f t="shared" si="2060"/>
        <v>-</v>
      </c>
      <c r="EX273" s="198" t="str">
        <f t="shared" si="2060"/>
        <v>-</v>
      </c>
      <c r="EY273" s="198" t="str">
        <f t="shared" si="2060"/>
        <v>-</v>
      </c>
      <c r="EZ273" s="198" t="str">
        <f t="shared" si="2060"/>
        <v>-</v>
      </c>
      <c r="FA273" s="198" t="str">
        <f t="shared" si="2060"/>
        <v>-</v>
      </c>
      <c r="FB273" s="198">
        <f t="shared" si="2061"/>
        <v>0</v>
      </c>
      <c r="FC273" s="198">
        <f t="shared" si="2061"/>
        <v>0</v>
      </c>
      <c r="FD273" s="198">
        <f t="shared" si="2061"/>
        <v>0</v>
      </c>
      <c r="FE273" s="198">
        <f t="shared" si="2061"/>
        <v>0</v>
      </c>
      <c r="FF273" s="198">
        <f t="shared" si="2061"/>
        <v>0</v>
      </c>
      <c r="FG273" s="198">
        <f t="shared" si="2061"/>
        <v>0</v>
      </c>
      <c r="FH273" s="191"/>
      <c r="FI273" s="256"/>
      <c r="FJ273" s="256"/>
      <c r="FK273" s="256"/>
      <c r="FL273" s="256"/>
      <c r="FM273" s="256"/>
    </row>
    <row r="274" spans="1:169" s="257" customFormat="1" x14ac:dyDescent="0.2">
      <c r="A274" s="263" t="str">
        <f t="shared" si="2049"/>
        <v>2017-18SEPTEMBERRYF</v>
      </c>
      <c r="B274" s="257" t="s">
        <v>648</v>
      </c>
      <c r="C274" s="257" t="s">
        <v>673</v>
      </c>
      <c r="D274" s="264" t="str">
        <f t="shared" si="2050"/>
        <v>Y58</v>
      </c>
      <c r="E274" s="264" t="str">
        <f t="shared" si="2051"/>
        <v>South West</v>
      </c>
      <c r="F274" s="265" t="s">
        <v>671</v>
      </c>
      <c r="G274" s="265" t="s">
        <v>672</v>
      </c>
      <c r="H274" s="108">
        <v>0</v>
      </c>
      <c r="I274" s="108">
        <v>0</v>
      </c>
      <c r="J274" s="108">
        <v>0</v>
      </c>
      <c r="K274" s="108">
        <v>0</v>
      </c>
      <c r="L274" s="108">
        <v>0</v>
      </c>
      <c r="M274" s="108" t="s">
        <v>717</v>
      </c>
      <c r="N274" s="108">
        <v>0</v>
      </c>
      <c r="O274" s="108">
        <v>0</v>
      </c>
      <c r="P274" s="108" t="s">
        <v>717</v>
      </c>
      <c r="Q274" s="108" t="s">
        <v>717</v>
      </c>
      <c r="R274" s="108" t="s">
        <v>717</v>
      </c>
      <c r="S274" s="108" t="s">
        <v>717</v>
      </c>
      <c r="T274" s="108">
        <v>0</v>
      </c>
      <c r="U274" s="108">
        <v>0</v>
      </c>
      <c r="V274" s="108">
        <v>0</v>
      </c>
      <c r="W274" s="108">
        <v>0</v>
      </c>
      <c r="X274" s="108">
        <v>0</v>
      </c>
      <c r="Y274" s="108">
        <v>0</v>
      </c>
      <c r="Z274" s="108">
        <v>0</v>
      </c>
      <c r="AA274" s="108">
        <v>0</v>
      </c>
      <c r="AB274" s="108">
        <v>0</v>
      </c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08">
        <v>0</v>
      </c>
      <c r="AM274" s="108">
        <v>0</v>
      </c>
      <c r="AN274" s="108">
        <v>0</v>
      </c>
      <c r="AO274" s="108">
        <v>0</v>
      </c>
      <c r="AP274" s="108">
        <v>0</v>
      </c>
      <c r="AQ274" s="108">
        <v>0</v>
      </c>
      <c r="AR274" s="108">
        <v>0</v>
      </c>
      <c r="AS274" s="108">
        <v>0</v>
      </c>
      <c r="AT274" s="108">
        <v>0</v>
      </c>
      <c r="AU274" s="108">
        <v>0</v>
      </c>
      <c r="AV274" s="108">
        <v>0</v>
      </c>
      <c r="AW274" s="108">
        <v>0</v>
      </c>
      <c r="AX274" s="108">
        <v>0</v>
      </c>
      <c r="AY274" s="108">
        <v>0</v>
      </c>
      <c r="AZ274" s="108">
        <v>0</v>
      </c>
      <c r="BA274" s="108">
        <v>0</v>
      </c>
      <c r="BB274" s="108">
        <v>0</v>
      </c>
      <c r="BC274" s="108">
        <v>0</v>
      </c>
      <c r="BD274" s="108">
        <v>0</v>
      </c>
      <c r="BE274" s="108">
        <v>0</v>
      </c>
      <c r="BF274" s="108">
        <v>0</v>
      </c>
      <c r="BG274" s="108">
        <v>0</v>
      </c>
      <c r="BH274" s="108">
        <v>0</v>
      </c>
      <c r="BI274" s="108">
        <v>0</v>
      </c>
      <c r="BJ274" s="108" t="s">
        <v>717</v>
      </c>
      <c r="BK274" s="108" t="s">
        <v>717</v>
      </c>
      <c r="BL274" s="108" t="s">
        <v>717</v>
      </c>
      <c r="BM274" s="108" t="s">
        <v>717</v>
      </c>
      <c r="BN274" s="108" t="s">
        <v>717</v>
      </c>
      <c r="BO274" s="108" t="s">
        <v>717</v>
      </c>
      <c r="BP274" s="108" t="s">
        <v>717</v>
      </c>
      <c r="BQ274" s="108" t="s">
        <v>717</v>
      </c>
      <c r="BR274" s="108" t="s">
        <v>717</v>
      </c>
      <c r="BS274" s="108" t="s">
        <v>717</v>
      </c>
      <c r="BT274" s="108" t="s">
        <v>717</v>
      </c>
      <c r="BU274" s="108" t="s">
        <v>717</v>
      </c>
      <c r="BV274" s="108" t="s">
        <v>717</v>
      </c>
      <c r="BW274" s="108" t="s">
        <v>717</v>
      </c>
      <c r="BX274" s="108" t="s">
        <v>717</v>
      </c>
      <c r="BY274" s="108" t="s">
        <v>717</v>
      </c>
      <c r="BZ274" s="108" t="s">
        <v>717</v>
      </c>
      <c r="CA274" s="108" t="s">
        <v>717</v>
      </c>
      <c r="CB274" s="108" t="s">
        <v>717</v>
      </c>
      <c r="CC274" s="108" t="s">
        <v>717</v>
      </c>
      <c r="CD274" s="108" t="s">
        <v>717</v>
      </c>
      <c r="CE274" s="108" t="s">
        <v>717</v>
      </c>
      <c r="CF274" s="108" t="s">
        <v>717</v>
      </c>
      <c r="CG274" s="108" t="s">
        <v>717</v>
      </c>
      <c r="CH274" s="108" t="s">
        <v>717</v>
      </c>
      <c r="CI274" s="108" t="s">
        <v>717</v>
      </c>
      <c r="CJ274" s="108" t="s">
        <v>717</v>
      </c>
      <c r="CK274" s="108" t="s">
        <v>717</v>
      </c>
      <c r="CL274" s="108" t="s">
        <v>717</v>
      </c>
      <c r="CM274" s="108" t="s">
        <v>717</v>
      </c>
      <c r="CN274" s="108" t="s">
        <v>717</v>
      </c>
      <c r="CO274" s="108" t="s">
        <v>717</v>
      </c>
      <c r="CP274" s="108" t="s">
        <v>717</v>
      </c>
      <c r="CQ274" s="108" t="s">
        <v>717</v>
      </c>
      <c r="CR274" s="108" t="s">
        <v>717</v>
      </c>
      <c r="CS274" s="108" t="s">
        <v>717</v>
      </c>
      <c r="CT274" s="108" t="s">
        <v>717</v>
      </c>
      <c r="CU274" s="108" t="s">
        <v>717</v>
      </c>
      <c r="CV274" s="108" t="s">
        <v>717</v>
      </c>
      <c r="CW274" s="108" t="s">
        <v>717</v>
      </c>
      <c r="CX274" s="108">
        <v>0</v>
      </c>
      <c r="CY274" s="108">
        <v>0</v>
      </c>
      <c r="CZ274" s="108">
        <v>0</v>
      </c>
      <c r="DA274" s="108">
        <v>0</v>
      </c>
      <c r="DB274" s="108">
        <v>0</v>
      </c>
      <c r="DC274" s="108">
        <v>0</v>
      </c>
      <c r="DD274" s="108">
        <v>0</v>
      </c>
      <c r="DE274" s="108">
        <v>0</v>
      </c>
      <c r="DF274" s="108" t="s">
        <v>717</v>
      </c>
      <c r="DG274" s="108" t="s">
        <v>717</v>
      </c>
      <c r="DH274" s="108" t="s">
        <v>717</v>
      </c>
      <c r="DI274" s="108" t="s">
        <v>717</v>
      </c>
      <c r="DJ274" s="108" t="s">
        <v>717</v>
      </c>
      <c r="DK274" s="108">
        <v>0</v>
      </c>
      <c r="DL274" s="108">
        <v>0</v>
      </c>
      <c r="DM274" s="108">
        <v>0</v>
      </c>
      <c r="DN274" s="108">
        <v>0</v>
      </c>
      <c r="DO274" s="108">
        <v>0</v>
      </c>
      <c r="DP274" s="108">
        <v>0</v>
      </c>
      <c r="DQ274" s="108">
        <v>0</v>
      </c>
      <c r="DR274" s="108">
        <v>0</v>
      </c>
      <c r="DS274" s="108">
        <v>0</v>
      </c>
      <c r="DT274" s="108">
        <v>0</v>
      </c>
      <c r="DU274" s="108">
        <v>0</v>
      </c>
      <c r="DV274" s="108">
        <v>0</v>
      </c>
      <c r="DW274" s="108">
        <v>0</v>
      </c>
      <c r="DX274" s="108">
        <v>0</v>
      </c>
      <c r="DY274" s="108">
        <v>0</v>
      </c>
      <c r="DZ274" s="108">
        <v>0</v>
      </c>
      <c r="EA274" s="108">
        <v>0</v>
      </c>
      <c r="EB274" s="255"/>
      <c r="EC274" s="198">
        <f t="shared" si="2052"/>
        <v>9</v>
      </c>
      <c r="ED274" s="199">
        <f t="shared" si="2053"/>
        <v>2017</v>
      </c>
      <c r="EE274" s="200">
        <f t="shared" si="2054"/>
        <v>42979</v>
      </c>
      <c r="EF274" s="196">
        <f t="shared" si="2055"/>
        <v>30</v>
      </c>
      <c r="EG274" s="195"/>
      <c r="EH274" s="198">
        <f t="shared" si="2059"/>
        <v>0</v>
      </c>
      <c r="EI274" s="198" t="str">
        <f t="shared" si="2059"/>
        <v>-</v>
      </c>
      <c r="EJ274" s="198">
        <f t="shared" si="2059"/>
        <v>0</v>
      </c>
      <c r="EK274" s="198">
        <f t="shared" si="2059"/>
        <v>0</v>
      </c>
      <c r="EL274" s="198">
        <f t="shared" si="2059"/>
        <v>0</v>
      </c>
      <c r="EM274" s="198">
        <f t="shared" si="2059"/>
        <v>0</v>
      </c>
      <c r="EN274" s="198">
        <f t="shared" si="2059"/>
        <v>0</v>
      </c>
      <c r="EO274" s="198">
        <f t="shared" si="2059"/>
        <v>0</v>
      </c>
      <c r="EP274" s="198">
        <f t="shared" si="2059"/>
        <v>0</v>
      </c>
      <c r="EQ274" s="198" t="str">
        <f t="shared" si="2059"/>
        <v>-</v>
      </c>
      <c r="ER274" s="198" t="str">
        <f t="shared" si="2060"/>
        <v>-</v>
      </c>
      <c r="ES274" s="198" t="str">
        <f t="shared" si="2060"/>
        <v>-</v>
      </c>
      <c r="ET274" s="198" t="str">
        <f t="shared" si="2060"/>
        <v>-</v>
      </c>
      <c r="EU274" s="198" t="str">
        <f t="shared" si="2060"/>
        <v>-</v>
      </c>
      <c r="EV274" s="198" t="str">
        <f t="shared" si="2060"/>
        <v>-</v>
      </c>
      <c r="EW274" s="198" t="str">
        <f t="shared" si="2060"/>
        <v>-</v>
      </c>
      <c r="EX274" s="198" t="str">
        <f t="shared" si="2060"/>
        <v>-</v>
      </c>
      <c r="EY274" s="198" t="str">
        <f t="shared" si="2060"/>
        <v>-</v>
      </c>
      <c r="EZ274" s="198" t="str">
        <f t="shared" si="2060"/>
        <v>-</v>
      </c>
      <c r="FA274" s="198" t="str">
        <f t="shared" si="2060"/>
        <v>-</v>
      </c>
      <c r="FB274" s="198">
        <f t="shared" si="2061"/>
        <v>0</v>
      </c>
      <c r="FC274" s="198">
        <f t="shared" si="2061"/>
        <v>0</v>
      </c>
      <c r="FD274" s="198">
        <f t="shared" si="2061"/>
        <v>0</v>
      </c>
      <c r="FE274" s="198">
        <f t="shared" si="2061"/>
        <v>0</v>
      </c>
      <c r="FF274" s="198">
        <f t="shared" si="2061"/>
        <v>0</v>
      </c>
      <c r="FG274" s="198">
        <f t="shared" si="2061"/>
        <v>0</v>
      </c>
      <c r="FH274" s="191"/>
      <c r="FI274" s="256"/>
      <c r="FJ274" s="344"/>
      <c r="FK274" s="344"/>
      <c r="FL274" s="344"/>
      <c r="FM274" s="344"/>
    </row>
    <row r="275" spans="1:169" s="257" customFormat="1" x14ac:dyDescent="0.2">
      <c r="A275" s="263" t="str">
        <f t="shared" si="2049"/>
        <v>2017-18SEPTEMBERRYA</v>
      </c>
      <c r="B275" s="257" t="s">
        <v>648</v>
      </c>
      <c r="C275" s="257" t="s">
        <v>673</v>
      </c>
      <c r="D275" s="264" t="str">
        <f t="shared" si="2050"/>
        <v>Y60</v>
      </c>
      <c r="E275" s="264" t="str">
        <f t="shared" si="2051"/>
        <v>Midlands</v>
      </c>
      <c r="F275" s="265" t="s">
        <v>663</v>
      </c>
      <c r="G275" s="265" t="s">
        <v>664</v>
      </c>
      <c r="H275" s="108">
        <v>84054</v>
      </c>
      <c r="I275" s="108">
        <v>60848</v>
      </c>
      <c r="J275" s="108">
        <v>198323</v>
      </c>
      <c r="K275" s="108">
        <v>3</v>
      </c>
      <c r="L275" s="108">
        <v>1</v>
      </c>
      <c r="M275" s="108" t="s">
        <v>717</v>
      </c>
      <c r="N275" s="108">
        <v>17</v>
      </c>
      <c r="O275" s="108">
        <v>45</v>
      </c>
      <c r="P275" s="108" t="s">
        <v>717</v>
      </c>
      <c r="Q275" s="108" t="s">
        <v>717</v>
      </c>
      <c r="R275" s="108" t="s">
        <v>717</v>
      </c>
      <c r="S275" s="108" t="s">
        <v>717</v>
      </c>
      <c r="T275" s="108">
        <v>65662</v>
      </c>
      <c r="U275" s="108">
        <v>5040</v>
      </c>
      <c r="V275" s="108">
        <v>3332</v>
      </c>
      <c r="W275" s="108">
        <v>27480</v>
      </c>
      <c r="X275" s="108">
        <v>26737</v>
      </c>
      <c r="Y275" s="108">
        <v>1741</v>
      </c>
      <c r="Z275" s="108">
        <v>2100493</v>
      </c>
      <c r="AA275" s="108">
        <v>417</v>
      </c>
      <c r="AB275" s="108">
        <v>719</v>
      </c>
      <c r="AC275" s="108">
        <v>1687820</v>
      </c>
      <c r="AD275" s="108">
        <v>507</v>
      </c>
      <c r="AE275" s="108">
        <v>908</v>
      </c>
      <c r="AF275" s="108">
        <v>20325728</v>
      </c>
      <c r="AG275" s="108">
        <v>740</v>
      </c>
      <c r="AH275" s="108">
        <v>1344</v>
      </c>
      <c r="AI275" s="108">
        <v>54339331</v>
      </c>
      <c r="AJ275" s="108">
        <v>2032</v>
      </c>
      <c r="AK275" s="108">
        <v>4647</v>
      </c>
      <c r="AL275" s="108">
        <v>5768596</v>
      </c>
      <c r="AM275" s="108">
        <v>3313</v>
      </c>
      <c r="AN275" s="108">
        <v>8141</v>
      </c>
      <c r="AO275" s="108">
        <v>2275</v>
      </c>
      <c r="AP275" s="108">
        <v>0</v>
      </c>
      <c r="AQ275" s="108">
        <v>12</v>
      </c>
      <c r="AR275" s="108">
        <v>0</v>
      </c>
      <c r="AS275" s="108">
        <v>200</v>
      </c>
      <c r="AT275" s="108">
        <v>2063</v>
      </c>
      <c r="AU275" s="108">
        <v>1251</v>
      </c>
      <c r="AV275" s="108">
        <v>37785</v>
      </c>
      <c r="AW275" s="108">
        <v>2433</v>
      </c>
      <c r="AX275" s="108">
        <v>23169</v>
      </c>
      <c r="AY275" s="108">
        <v>63387</v>
      </c>
      <c r="AZ275" s="108">
        <v>9022</v>
      </c>
      <c r="BA275" s="108">
        <v>6835</v>
      </c>
      <c r="BB275" s="108">
        <v>5856</v>
      </c>
      <c r="BC275" s="108">
        <v>4525</v>
      </c>
      <c r="BD275" s="108">
        <v>35543</v>
      </c>
      <c r="BE275" s="108">
        <v>29317</v>
      </c>
      <c r="BF275" s="108">
        <v>45143</v>
      </c>
      <c r="BG275" s="108">
        <v>28316</v>
      </c>
      <c r="BH275" s="108">
        <v>3802</v>
      </c>
      <c r="BI275" s="108">
        <v>1845</v>
      </c>
      <c r="BJ275" s="108" t="s">
        <v>717</v>
      </c>
      <c r="BK275" s="108" t="s">
        <v>717</v>
      </c>
      <c r="BL275" s="108" t="s">
        <v>717</v>
      </c>
      <c r="BM275" s="108" t="s">
        <v>717</v>
      </c>
      <c r="BN275" s="108" t="s">
        <v>717</v>
      </c>
      <c r="BO275" s="108" t="s">
        <v>717</v>
      </c>
      <c r="BP275" s="108" t="s">
        <v>717</v>
      </c>
      <c r="BQ275" s="108" t="s">
        <v>717</v>
      </c>
      <c r="BR275" s="108" t="s">
        <v>717</v>
      </c>
      <c r="BS275" s="108" t="s">
        <v>717</v>
      </c>
      <c r="BT275" s="108" t="s">
        <v>717</v>
      </c>
      <c r="BU275" s="108" t="s">
        <v>717</v>
      </c>
      <c r="BV275" s="108" t="s">
        <v>717</v>
      </c>
      <c r="BW275" s="108" t="s">
        <v>717</v>
      </c>
      <c r="BX275" s="108" t="s">
        <v>717</v>
      </c>
      <c r="BY275" s="108" t="s">
        <v>717</v>
      </c>
      <c r="BZ275" s="108" t="s">
        <v>717</v>
      </c>
      <c r="CA275" s="108" t="s">
        <v>717</v>
      </c>
      <c r="CB275" s="108" t="s">
        <v>717</v>
      </c>
      <c r="CC275" s="108" t="s">
        <v>717</v>
      </c>
      <c r="CD275" s="108" t="s">
        <v>717</v>
      </c>
      <c r="CE275" s="108" t="s">
        <v>717</v>
      </c>
      <c r="CF275" s="108" t="s">
        <v>717</v>
      </c>
      <c r="CG275" s="108" t="s">
        <v>717</v>
      </c>
      <c r="CH275" s="108" t="s">
        <v>717</v>
      </c>
      <c r="CI275" s="108" t="s">
        <v>717</v>
      </c>
      <c r="CJ275" s="108" t="s">
        <v>717</v>
      </c>
      <c r="CK275" s="108" t="s">
        <v>717</v>
      </c>
      <c r="CL275" s="108" t="s">
        <v>717</v>
      </c>
      <c r="CM275" s="108" t="s">
        <v>717</v>
      </c>
      <c r="CN275" s="108" t="s">
        <v>717</v>
      </c>
      <c r="CO275" s="108" t="s">
        <v>717</v>
      </c>
      <c r="CP275" s="108" t="s">
        <v>717</v>
      </c>
      <c r="CQ275" s="108" t="s">
        <v>717</v>
      </c>
      <c r="CR275" s="108" t="s">
        <v>717</v>
      </c>
      <c r="CS275" s="108" t="s">
        <v>717</v>
      </c>
      <c r="CT275" s="108" t="s">
        <v>717</v>
      </c>
      <c r="CU275" s="108" t="s">
        <v>717</v>
      </c>
      <c r="CV275" s="108" t="s">
        <v>717</v>
      </c>
      <c r="CW275" s="108" t="s">
        <v>717</v>
      </c>
      <c r="CX275" s="108">
        <v>0</v>
      </c>
      <c r="CY275" s="108">
        <v>0</v>
      </c>
      <c r="CZ275" s="108">
        <v>0</v>
      </c>
      <c r="DA275" s="108">
        <v>0</v>
      </c>
      <c r="DB275" s="108">
        <v>3810</v>
      </c>
      <c r="DC275" s="108">
        <v>213928</v>
      </c>
      <c r="DD275" s="108">
        <v>56</v>
      </c>
      <c r="DE275" s="108">
        <v>74</v>
      </c>
      <c r="DF275" s="108" t="s">
        <v>717</v>
      </c>
      <c r="DG275" s="108" t="s">
        <v>717</v>
      </c>
      <c r="DH275" s="108" t="s">
        <v>717</v>
      </c>
      <c r="DI275" s="108" t="s">
        <v>717</v>
      </c>
      <c r="DJ275" s="108" t="s">
        <v>717</v>
      </c>
      <c r="DK275" s="108">
        <v>198</v>
      </c>
      <c r="DL275" s="108">
        <v>1</v>
      </c>
      <c r="DM275" s="108">
        <v>1123</v>
      </c>
      <c r="DN275" s="108">
        <v>0</v>
      </c>
      <c r="DO275" s="108">
        <v>1067</v>
      </c>
      <c r="DP275" s="108">
        <v>195</v>
      </c>
      <c r="DQ275" s="108">
        <v>195</v>
      </c>
      <c r="DR275" s="108">
        <v>195</v>
      </c>
      <c r="DS275" s="108">
        <v>6720898</v>
      </c>
      <c r="DT275" s="108">
        <v>5985</v>
      </c>
      <c r="DU275" s="108">
        <v>13868</v>
      </c>
      <c r="DV275" s="108">
        <v>0</v>
      </c>
      <c r="DW275" s="108">
        <v>0</v>
      </c>
      <c r="DX275" s="108">
        <v>0</v>
      </c>
      <c r="DY275" s="108">
        <v>8950483</v>
      </c>
      <c r="DZ275" s="108">
        <v>8388</v>
      </c>
      <c r="EA275" s="108">
        <v>19977</v>
      </c>
      <c r="EB275" s="255"/>
      <c r="EC275" s="198">
        <f t="shared" si="2052"/>
        <v>9</v>
      </c>
      <c r="ED275" s="199">
        <f t="shared" si="2053"/>
        <v>2017</v>
      </c>
      <c r="EE275" s="200">
        <f t="shared" si="2054"/>
        <v>42979</v>
      </c>
      <c r="EF275" s="196">
        <f t="shared" si="2055"/>
        <v>30</v>
      </c>
      <c r="EG275" s="195"/>
      <c r="EH275" s="198">
        <f t="shared" ref="EH275:EQ284" si="2062">IFERROR(INDEX($H275:$EB275,,MATCH(EH$1,$H$5:$EB$5,0))*INDEX($H275:$EB275,,MATCH(EH$2,$H$5:$EB$5,0)),$H$2)</f>
        <v>60848</v>
      </c>
      <c r="EI275" s="198" t="str">
        <f t="shared" si="2062"/>
        <v>-</v>
      </c>
      <c r="EJ275" s="198">
        <f t="shared" si="2062"/>
        <v>1034416</v>
      </c>
      <c r="EK275" s="198">
        <f t="shared" si="2062"/>
        <v>2738160</v>
      </c>
      <c r="EL275" s="198">
        <f t="shared" si="2062"/>
        <v>3623760</v>
      </c>
      <c r="EM275" s="198">
        <f t="shared" si="2062"/>
        <v>3025456</v>
      </c>
      <c r="EN275" s="198">
        <f t="shared" si="2062"/>
        <v>36933120</v>
      </c>
      <c r="EO275" s="198">
        <f t="shared" si="2062"/>
        <v>124246839</v>
      </c>
      <c r="EP275" s="198">
        <f t="shared" si="2062"/>
        <v>14173481</v>
      </c>
      <c r="EQ275" s="198" t="str">
        <f t="shared" si="2062"/>
        <v>-</v>
      </c>
      <c r="ER275" s="198" t="str">
        <f t="shared" ref="ER275:FA284" si="2063">IFERROR(INDEX($H275:$EB275,,MATCH(ER$1,$H$5:$EB$5,0))*INDEX($H275:$EB275,,MATCH(ER$2,$H$5:$EB$5,0)),$H$2)</f>
        <v>-</v>
      </c>
      <c r="ES275" s="198" t="str">
        <f t="shared" si="2063"/>
        <v>-</v>
      </c>
      <c r="ET275" s="198" t="str">
        <f t="shared" si="2063"/>
        <v>-</v>
      </c>
      <c r="EU275" s="198" t="str">
        <f t="shared" si="2063"/>
        <v>-</v>
      </c>
      <c r="EV275" s="198" t="str">
        <f t="shared" si="2063"/>
        <v>-</v>
      </c>
      <c r="EW275" s="198" t="str">
        <f t="shared" si="2063"/>
        <v>-</v>
      </c>
      <c r="EX275" s="198" t="str">
        <f t="shared" si="2063"/>
        <v>-</v>
      </c>
      <c r="EY275" s="198" t="str">
        <f t="shared" si="2063"/>
        <v>-</v>
      </c>
      <c r="EZ275" s="198" t="str">
        <f t="shared" si="2063"/>
        <v>-</v>
      </c>
      <c r="FA275" s="198" t="str">
        <f t="shared" si="2063"/>
        <v>-</v>
      </c>
      <c r="FB275" s="198">
        <f t="shared" ref="FB275:FG284" si="2064">IFERROR(INDEX($H275:$EB275,,MATCH(FB$1,$H$5:$EB$5,0))*INDEX($H275:$EB275,,MATCH(FB$2,$H$5:$EB$5,0)),$H$2)</f>
        <v>0</v>
      </c>
      <c r="FC275" s="198">
        <f t="shared" si="2064"/>
        <v>281940</v>
      </c>
      <c r="FD275" s="198">
        <f t="shared" si="2064"/>
        <v>195</v>
      </c>
      <c r="FE275" s="198">
        <f t="shared" si="2064"/>
        <v>15573764</v>
      </c>
      <c r="FF275" s="198">
        <f t="shared" si="2064"/>
        <v>0</v>
      </c>
      <c r="FG275" s="198">
        <f t="shared" si="2064"/>
        <v>21315459</v>
      </c>
      <c r="FH275" s="191"/>
      <c r="FI275" s="256"/>
      <c r="FJ275" s="256"/>
      <c r="FK275" s="256"/>
      <c r="FL275" s="256"/>
      <c r="FM275" s="256"/>
    </row>
    <row r="276" spans="1:169" s="257" customFormat="1" x14ac:dyDescent="0.2">
      <c r="A276" s="267" t="str">
        <f t="shared" si="2049"/>
        <v>2017-18SEPTEMBERRX8</v>
      </c>
      <c r="B276" s="268" t="s">
        <v>648</v>
      </c>
      <c r="C276" s="268" t="s">
        <v>673</v>
      </c>
      <c r="D276" s="269" t="str">
        <f t="shared" si="2050"/>
        <v>Y63</v>
      </c>
      <c r="E276" s="269" t="str">
        <f t="shared" si="2051"/>
        <v>North East and Yorkshire</v>
      </c>
      <c r="F276" s="270" t="s">
        <v>659</v>
      </c>
      <c r="G276" s="270" t="s">
        <v>660</v>
      </c>
      <c r="H276" s="210">
        <v>89236</v>
      </c>
      <c r="I276" s="210">
        <v>64544</v>
      </c>
      <c r="J276" s="210">
        <v>323431</v>
      </c>
      <c r="K276" s="210">
        <v>5</v>
      </c>
      <c r="L276" s="210">
        <v>1</v>
      </c>
      <c r="M276" s="210" t="s">
        <v>717</v>
      </c>
      <c r="N276" s="210">
        <v>23</v>
      </c>
      <c r="O276" s="210">
        <v>78</v>
      </c>
      <c r="P276" s="210" t="s">
        <v>717</v>
      </c>
      <c r="Q276" s="210" t="s">
        <v>717</v>
      </c>
      <c r="R276" s="210" t="s">
        <v>717</v>
      </c>
      <c r="S276" s="210" t="s">
        <v>717</v>
      </c>
      <c r="T276" s="210">
        <v>63236</v>
      </c>
      <c r="U276" s="210">
        <v>8506</v>
      </c>
      <c r="V276" s="210">
        <v>6610</v>
      </c>
      <c r="W276" s="210">
        <v>30731</v>
      </c>
      <c r="X276" s="210">
        <v>13351</v>
      </c>
      <c r="Y276" s="210">
        <v>1171</v>
      </c>
      <c r="Z276" s="210">
        <v>3694526</v>
      </c>
      <c r="AA276" s="210">
        <v>434</v>
      </c>
      <c r="AB276" s="210">
        <v>808</v>
      </c>
      <c r="AC276" s="210">
        <v>3938472</v>
      </c>
      <c r="AD276" s="210">
        <v>596</v>
      </c>
      <c r="AE276" s="210">
        <v>1167</v>
      </c>
      <c r="AF276" s="210">
        <v>39300428</v>
      </c>
      <c r="AG276" s="210">
        <v>1279</v>
      </c>
      <c r="AH276" s="210">
        <v>2689</v>
      </c>
      <c r="AI276" s="210">
        <v>37892388</v>
      </c>
      <c r="AJ276" s="210">
        <v>2838</v>
      </c>
      <c r="AK276" s="210">
        <v>6560</v>
      </c>
      <c r="AL276" s="210">
        <v>5779201</v>
      </c>
      <c r="AM276" s="210">
        <v>4935</v>
      </c>
      <c r="AN276" s="210">
        <v>11704</v>
      </c>
      <c r="AO276" s="210">
        <v>4281</v>
      </c>
      <c r="AP276" s="210">
        <v>1544</v>
      </c>
      <c r="AQ276" s="210">
        <v>119</v>
      </c>
      <c r="AR276" s="210">
        <v>3421</v>
      </c>
      <c r="AS276" s="210">
        <v>2596</v>
      </c>
      <c r="AT276" s="210">
        <v>22</v>
      </c>
      <c r="AU276" s="210">
        <v>1806</v>
      </c>
      <c r="AV276" s="210">
        <v>38795</v>
      </c>
      <c r="AW276" s="210">
        <v>6097</v>
      </c>
      <c r="AX276" s="210">
        <v>14063</v>
      </c>
      <c r="AY276" s="210">
        <v>58955</v>
      </c>
      <c r="AZ276" s="210">
        <v>18710</v>
      </c>
      <c r="BA276" s="210">
        <v>15000</v>
      </c>
      <c r="BB276" s="210">
        <v>14314</v>
      </c>
      <c r="BC276" s="210">
        <v>11743</v>
      </c>
      <c r="BD276" s="210">
        <v>50463</v>
      </c>
      <c r="BE276" s="210">
        <v>38339</v>
      </c>
      <c r="BF276" s="210">
        <v>26112</v>
      </c>
      <c r="BG276" s="210">
        <v>16214</v>
      </c>
      <c r="BH276" s="210">
        <v>2405</v>
      </c>
      <c r="BI276" s="210">
        <v>1365</v>
      </c>
      <c r="BJ276" s="210" t="s">
        <v>717</v>
      </c>
      <c r="BK276" s="210" t="s">
        <v>717</v>
      </c>
      <c r="BL276" s="210" t="s">
        <v>717</v>
      </c>
      <c r="BM276" s="210" t="s">
        <v>717</v>
      </c>
      <c r="BN276" s="210" t="s">
        <v>717</v>
      </c>
      <c r="BO276" s="210" t="s">
        <v>717</v>
      </c>
      <c r="BP276" s="210" t="s">
        <v>717</v>
      </c>
      <c r="BQ276" s="210" t="s">
        <v>717</v>
      </c>
      <c r="BR276" s="210" t="s">
        <v>717</v>
      </c>
      <c r="BS276" s="210" t="s">
        <v>717</v>
      </c>
      <c r="BT276" s="210" t="s">
        <v>717</v>
      </c>
      <c r="BU276" s="210" t="s">
        <v>717</v>
      </c>
      <c r="BV276" s="210" t="s">
        <v>717</v>
      </c>
      <c r="BW276" s="210" t="s">
        <v>717</v>
      </c>
      <c r="BX276" s="210" t="s">
        <v>717</v>
      </c>
      <c r="BY276" s="210" t="s">
        <v>717</v>
      </c>
      <c r="BZ276" s="210" t="s">
        <v>717</v>
      </c>
      <c r="CA276" s="210" t="s">
        <v>717</v>
      </c>
      <c r="CB276" s="210" t="s">
        <v>717</v>
      </c>
      <c r="CC276" s="210" t="s">
        <v>717</v>
      </c>
      <c r="CD276" s="210" t="s">
        <v>717</v>
      </c>
      <c r="CE276" s="210" t="s">
        <v>717</v>
      </c>
      <c r="CF276" s="210" t="s">
        <v>717</v>
      </c>
      <c r="CG276" s="210" t="s">
        <v>717</v>
      </c>
      <c r="CH276" s="210" t="s">
        <v>717</v>
      </c>
      <c r="CI276" s="210" t="s">
        <v>717</v>
      </c>
      <c r="CJ276" s="210" t="s">
        <v>717</v>
      </c>
      <c r="CK276" s="210" t="s">
        <v>717</v>
      </c>
      <c r="CL276" s="210" t="s">
        <v>717</v>
      </c>
      <c r="CM276" s="210" t="s">
        <v>717</v>
      </c>
      <c r="CN276" s="210" t="s">
        <v>717</v>
      </c>
      <c r="CO276" s="210" t="s">
        <v>717</v>
      </c>
      <c r="CP276" s="210" t="s">
        <v>717</v>
      </c>
      <c r="CQ276" s="210" t="s">
        <v>717</v>
      </c>
      <c r="CR276" s="210" t="s">
        <v>717</v>
      </c>
      <c r="CS276" s="210" t="s">
        <v>717</v>
      </c>
      <c r="CT276" s="210" t="s">
        <v>717</v>
      </c>
      <c r="CU276" s="210" t="s">
        <v>717</v>
      </c>
      <c r="CV276" s="210" t="s">
        <v>717</v>
      </c>
      <c r="CW276" s="210" t="s">
        <v>717</v>
      </c>
      <c r="CX276" s="210">
        <v>0</v>
      </c>
      <c r="CY276" s="210">
        <v>0</v>
      </c>
      <c r="CZ276" s="210">
        <v>0</v>
      </c>
      <c r="DA276" s="210">
        <v>0</v>
      </c>
      <c r="DB276" s="210">
        <v>3884</v>
      </c>
      <c r="DC276" s="210">
        <v>117510</v>
      </c>
      <c r="DD276" s="210">
        <v>30</v>
      </c>
      <c r="DE276" s="210">
        <v>52</v>
      </c>
      <c r="DF276" s="210" t="s">
        <v>717</v>
      </c>
      <c r="DG276" s="210" t="s">
        <v>717</v>
      </c>
      <c r="DH276" s="210" t="s">
        <v>717</v>
      </c>
      <c r="DI276" s="210" t="s">
        <v>717</v>
      </c>
      <c r="DJ276" s="210" t="s">
        <v>717</v>
      </c>
      <c r="DK276" s="210">
        <v>91</v>
      </c>
      <c r="DL276" s="210">
        <v>2229</v>
      </c>
      <c r="DM276" s="210">
        <v>753</v>
      </c>
      <c r="DN276" s="210">
        <v>78</v>
      </c>
      <c r="DO276" s="210">
        <v>2045</v>
      </c>
      <c r="DP276" s="210">
        <v>17440550</v>
      </c>
      <c r="DQ276" s="210">
        <v>7824</v>
      </c>
      <c r="DR276" s="210">
        <v>18915</v>
      </c>
      <c r="DS276" s="210">
        <v>4893654</v>
      </c>
      <c r="DT276" s="210">
        <v>6499</v>
      </c>
      <c r="DU276" s="210">
        <v>14236</v>
      </c>
      <c r="DV276" s="210">
        <v>432947</v>
      </c>
      <c r="DW276" s="210">
        <v>5551</v>
      </c>
      <c r="DX276" s="210">
        <v>12132</v>
      </c>
      <c r="DY276" s="210">
        <v>22105770</v>
      </c>
      <c r="DZ276" s="210">
        <v>10810</v>
      </c>
      <c r="EA276" s="210">
        <v>25555</v>
      </c>
      <c r="EB276" s="271"/>
      <c r="EC276" s="201">
        <f t="shared" si="2052"/>
        <v>9</v>
      </c>
      <c r="ED276" s="208">
        <f t="shared" si="2053"/>
        <v>2017</v>
      </c>
      <c r="EE276" s="207">
        <f t="shared" si="2054"/>
        <v>42979</v>
      </c>
      <c r="EF276" s="189">
        <f t="shared" si="2055"/>
        <v>30</v>
      </c>
      <c r="EG276" s="209"/>
      <c r="EH276" s="201">
        <f t="shared" si="2062"/>
        <v>64544</v>
      </c>
      <c r="EI276" s="201" t="str">
        <f t="shared" si="2062"/>
        <v>-</v>
      </c>
      <c r="EJ276" s="201">
        <f t="shared" si="2062"/>
        <v>1484512</v>
      </c>
      <c r="EK276" s="201">
        <f t="shared" si="2062"/>
        <v>5034432</v>
      </c>
      <c r="EL276" s="201">
        <f t="shared" si="2062"/>
        <v>6872848</v>
      </c>
      <c r="EM276" s="201">
        <f t="shared" si="2062"/>
        <v>7713870</v>
      </c>
      <c r="EN276" s="201">
        <f t="shared" si="2062"/>
        <v>82635659</v>
      </c>
      <c r="EO276" s="201">
        <f t="shared" si="2062"/>
        <v>87582560</v>
      </c>
      <c r="EP276" s="201">
        <f t="shared" si="2062"/>
        <v>13705384</v>
      </c>
      <c r="EQ276" s="201" t="str">
        <f t="shared" si="2062"/>
        <v>-</v>
      </c>
      <c r="ER276" s="201" t="str">
        <f t="shared" si="2063"/>
        <v>-</v>
      </c>
      <c r="ES276" s="201" t="str">
        <f t="shared" si="2063"/>
        <v>-</v>
      </c>
      <c r="ET276" s="201" t="str">
        <f t="shared" si="2063"/>
        <v>-</v>
      </c>
      <c r="EU276" s="201" t="str">
        <f t="shared" si="2063"/>
        <v>-</v>
      </c>
      <c r="EV276" s="201" t="str">
        <f t="shared" si="2063"/>
        <v>-</v>
      </c>
      <c r="EW276" s="201" t="str">
        <f t="shared" si="2063"/>
        <v>-</v>
      </c>
      <c r="EX276" s="201" t="str">
        <f t="shared" si="2063"/>
        <v>-</v>
      </c>
      <c r="EY276" s="201" t="str">
        <f t="shared" si="2063"/>
        <v>-</v>
      </c>
      <c r="EZ276" s="201" t="str">
        <f t="shared" si="2063"/>
        <v>-</v>
      </c>
      <c r="FA276" s="201" t="str">
        <f t="shared" si="2063"/>
        <v>-</v>
      </c>
      <c r="FB276" s="201">
        <f t="shared" si="2064"/>
        <v>0</v>
      </c>
      <c r="FC276" s="201">
        <f t="shared" si="2064"/>
        <v>201968</v>
      </c>
      <c r="FD276" s="201">
        <f t="shared" si="2064"/>
        <v>42161535</v>
      </c>
      <c r="FE276" s="201">
        <f t="shared" si="2064"/>
        <v>10719708</v>
      </c>
      <c r="FF276" s="201">
        <f t="shared" si="2064"/>
        <v>946296</v>
      </c>
      <c r="FG276" s="201">
        <f t="shared" si="2064"/>
        <v>52259975</v>
      </c>
      <c r="FH276" s="190"/>
      <c r="FI276" s="256"/>
      <c r="FJ276" s="256"/>
      <c r="FK276" s="256"/>
      <c r="FL276" s="256"/>
      <c r="FM276" s="256"/>
    </row>
    <row r="277" spans="1:169" s="257" customFormat="1" x14ac:dyDescent="0.2">
      <c r="A277" s="272" t="str">
        <f t="shared" si="2049"/>
        <v>2017-18OCTOBERRX9</v>
      </c>
      <c r="B277" s="273" t="s">
        <v>648</v>
      </c>
      <c r="C277" s="273" t="s">
        <v>716</v>
      </c>
      <c r="D277" s="274" t="str">
        <f t="shared" si="2050"/>
        <v>Y60</v>
      </c>
      <c r="E277" s="274" t="str">
        <f t="shared" si="2051"/>
        <v>Midlands</v>
      </c>
      <c r="F277" s="275" t="s">
        <v>661</v>
      </c>
      <c r="G277" s="275" t="s">
        <v>662</v>
      </c>
      <c r="H277" s="107">
        <v>83926</v>
      </c>
      <c r="I277" s="107">
        <v>69078</v>
      </c>
      <c r="J277" s="107">
        <v>286399</v>
      </c>
      <c r="K277" s="107">
        <v>4</v>
      </c>
      <c r="L277" s="107">
        <v>2</v>
      </c>
      <c r="M277" s="107" t="s">
        <v>717</v>
      </c>
      <c r="N277" s="107">
        <v>25</v>
      </c>
      <c r="O277" s="107">
        <v>80</v>
      </c>
      <c r="P277" s="107" t="s">
        <v>717</v>
      </c>
      <c r="Q277" s="107" t="s">
        <v>717</v>
      </c>
      <c r="R277" s="107" t="s">
        <v>717</v>
      </c>
      <c r="S277" s="107" t="s">
        <v>717</v>
      </c>
      <c r="T277" s="107">
        <v>58706</v>
      </c>
      <c r="U277" s="107">
        <v>4653</v>
      </c>
      <c r="V277" s="107">
        <v>3134</v>
      </c>
      <c r="W277" s="107">
        <v>33576</v>
      </c>
      <c r="X277" s="107">
        <v>12725</v>
      </c>
      <c r="Y277" s="107">
        <v>258</v>
      </c>
      <c r="Z277" s="107">
        <v>2343811</v>
      </c>
      <c r="AA277" s="107">
        <v>504</v>
      </c>
      <c r="AB277" s="107">
        <v>890</v>
      </c>
      <c r="AC277" s="107">
        <v>4047872</v>
      </c>
      <c r="AD277" s="107">
        <v>1292</v>
      </c>
      <c r="AE277" s="107">
        <v>3002</v>
      </c>
      <c r="AF277" s="107">
        <v>57810282</v>
      </c>
      <c r="AG277" s="107">
        <v>1722</v>
      </c>
      <c r="AH277" s="107">
        <v>3692</v>
      </c>
      <c r="AI277" s="107">
        <v>64200014</v>
      </c>
      <c r="AJ277" s="107">
        <v>5045</v>
      </c>
      <c r="AK277" s="107">
        <v>12235</v>
      </c>
      <c r="AL277" s="107">
        <v>1192543</v>
      </c>
      <c r="AM277" s="107">
        <v>4622</v>
      </c>
      <c r="AN277" s="107">
        <v>15735</v>
      </c>
      <c r="AO277" s="107">
        <v>4422</v>
      </c>
      <c r="AP277" s="107">
        <v>1312</v>
      </c>
      <c r="AQ277" s="107">
        <v>1421</v>
      </c>
      <c r="AR277" s="107">
        <v>14</v>
      </c>
      <c r="AS277" s="107">
        <v>670</v>
      </c>
      <c r="AT277" s="107">
        <v>1019</v>
      </c>
      <c r="AU277" s="107">
        <v>12</v>
      </c>
      <c r="AV277" s="107">
        <v>38060</v>
      </c>
      <c r="AW277" s="107">
        <v>775</v>
      </c>
      <c r="AX277" s="107">
        <v>15449</v>
      </c>
      <c r="AY277" s="107">
        <v>54284</v>
      </c>
      <c r="AZ277" s="107">
        <v>8627</v>
      </c>
      <c r="BA277" s="107">
        <v>7138</v>
      </c>
      <c r="BB277" s="107">
        <v>6043</v>
      </c>
      <c r="BC277" s="107">
        <v>5081</v>
      </c>
      <c r="BD277" s="107">
        <v>44067</v>
      </c>
      <c r="BE277" s="107">
        <v>38409</v>
      </c>
      <c r="BF277" s="107">
        <v>17260</v>
      </c>
      <c r="BG277" s="107">
        <v>13731</v>
      </c>
      <c r="BH277" s="107">
        <v>337</v>
      </c>
      <c r="BI277" s="107">
        <v>271</v>
      </c>
      <c r="BJ277" s="107" t="s">
        <v>717</v>
      </c>
      <c r="BK277" s="107" t="s">
        <v>717</v>
      </c>
      <c r="BL277" s="107" t="s">
        <v>717</v>
      </c>
      <c r="BM277" s="107" t="s">
        <v>717</v>
      </c>
      <c r="BN277" s="107" t="s">
        <v>717</v>
      </c>
      <c r="BO277" s="107" t="s">
        <v>717</v>
      </c>
      <c r="BP277" s="107" t="s">
        <v>717</v>
      </c>
      <c r="BQ277" s="107" t="s">
        <v>717</v>
      </c>
      <c r="BR277" s="107" t="s">
        <v>717</v>
      </c>
      <c r="BS277" s="107" t="s">
        <v>717</v>
      </c>
      <c r="BT277" s="107" t="s">
        <v>717</v>
      </c>
      <c r="BU277" s="107" t="s">
        <v>717</v>
      </c>
      <c r="BV277" s="107" t="s">
        <v>717</v>
      </c>
      <c r="BW277" s="107" t="s">
        <v>717</v>
      </c>
      <c r="BX277" s="107" t="s">
        <v>717</v>
      </c>
      <c r="BY277" s="107" t="s">
        <v>717</v>
      </c>
      <c r="BZ277" s="107" t="s">
        <v>717</v>
      </c>
      <c r="CA277" s="107" t="s">
        <v>717</v>
      </c>
      <c r="CB277" s="107" t="s">
        <v>717</v>
      </c>
      <c r="CC277" s="107" t="s">
        <v>717</v>
      </c>
      <c r="CD277" s="107" t="s">
        <v>717</v>
      </c>
      <c r="CE277" s="107" t="s">
        <v>717</v>
      </c>
      <c r="CF277" s="107" t="s">
        <v>717</v>
      </c>
      <c r="CG277" s="107" t="s">
        <v>717</v>
      </c>
      <c r="CH277" s="107" t="s">
        <v>717</v>
      </c>
      <c r="CI277" s="107" t="s">
        <v>717</v>
      </c>
      <c r="CJ277" s="107" t="s">
        <v>717</v>
      </c>
      <c r="CK277" s="107" t="s">
        <v>717</v>
      </c>
      <c r="CL277" s="107" t="s">
        <v>717</v>
      </c>
      <c r="CM277" s="107" t="s">
        <v>717</v>
      </c>
      <c r="CN277" s="107" t="s">
        <v>717</v>
      </c>
      <c r="CO277" s="107" t="s">
        <v>717</v>
      </c>
      <c r="CP277" s="107" t="s">
        <v>717</v>
      </c>
      <c r="CQ277" s="107" t="s">
        <v>717</v>
      </c>
      <c r="CR277" s="107" t="s">
        <v>717</v>
      </c>
      <c r="CS277" s="107" t="s">
        <v>717</v>
      </c>
      <c r="CT277" s="107" t="s">
        <v>717</v>
      </c>
      <c r="CU277" s="107" t="s">
        <v>717</v>
      </c>
      <c r="CV277" s="107" t="s">
        <v>717</v>
      </c>
      <c r="CW277" s="107" t="s">
        <v>717</v>
      </c>
      <c r="CX277" s="107">
        <v>22</v>
      </c>
      <c r="CY277" s="107">
        <v>3801</v>
      </c>
      <c r="CZ277" s="107">
        <v>173</v>
      </c>
      <c r="DA277" s="107">
        <v>294</v>
      </c>
      <c r="DB277" s="107">
        <v>982</v>
      </c>
      <c r="DC277" s="107">
        <v>25482</v>
      </c>
      <c r="DD277" s="107">
        <v>26</v>
      </c>
      <c r="DE277" s="107">
        <v>59</v>
      </c>
      <c r="DF277" s="107" t="s">
        <v>717</v>
      </c>
      <c r="DG277" s="107" t="s">
        <v>717</v>
      </c>
      <c r="DH277" s="107" t="s">
        <v>717</v>
      </c>
      <c r="DI277" s="107" t="s">
        <v>717</v>
      </c>
      <c r="DJ277" s="107" t="s">
        <v>717</v>
      </c>
      <c r="DK277" s="107">
        <v>0</v>
      </c>
      <c r="DL277" s="107">
        <v>552</v>
      </c>
      <c r="DM277" s="107">
        <v>589</v>
      </c>
      <c r="DN277" s="107">
        <v>3</v>
      </c>
      <c r="DO277" s="107">
        <v>1927</v>
      </c>
      <c r="DP277" s="107">
        <v>3851701</v>
      </c>
      <c r="DQ277" s="107">
        <v>6978</v>
      </c>
      <c r="DR277" s="107">
        <v>13316</v>
      </c>
      <c r="DS277" s="107">
        <v>5249083</v>
      </c>
      <c r="DT277" s="107">
        <v>8912</v>
      </c>
      <c r="DU277" s="107">
        <v>14960</v>
      </c>
      <c r="DV277" s="107">
        <v>48214</v>
      </c>
      <c r="DW277" s="107">
        <v>16071</v>
      </c>
      <c r="DX277" s="107">
        <v>19713</v>
      </c>
      <c r="DY277" s="107">
        <v>28832449</v>
      </c>
      <c r="DZ277" s="107">
        <v>14962</v>
      </c>
      <c r="EA277" s="107">
        <v>25794</v>
      </c>
      <c r="EB277" s="255"/>
      <c r="EC277" s="204">
        <f t="shared" si="2052"/>
        <v>10</v>
      </c>
      <c r="ED277" s="199">
        <f t="shared" si="2053"/>
        <v>2017</v>
      </c>
      <c r="EE277" s="200">
        <f t="shared" si="2054"/>
        <v>43009</v>
      </c>
      <c r="EF277" s="196">
        <f t="shared" si="2055"/>
        <v>31</v>
      </c>
      <c r="EG277" s="195"/>
      <c r="EH277" s="204">
        <f t="shared" si="2062"/>
        <v>138156</v>
      </c>
      <c r="EI277" s="204" t="str">
        <f t="shared" si="2062"/>
        <v>-</v>
      </c>
      <c r="EJ277" s="204">
        <f t="shared" si="2062"/>
        <v>1726950</v>
      </c>
      <c r="EK277" s="204">
        <f t="shared" si="2062"/>
        <v>5526240</v>
      </c>
      <c r="EL277" s="204">
        <f t="shared" si="2062"/>
        <v>4141170</v>
      </c>
      <c r="EM277" s="204">
        <f t="shared" si="2062"/>
        <v>9408268</v>
      </c>
      <c r="EN277" s="204">
        <f t="shared" si="2062"/>
        <v>123962592</v>
      </c>
      <c r="EO277" s="204">
        <f t="shared" si="2062"/>
        <v>155690375</v>
      </c>
      <c r="EP277" s="204">
        <f t="shared" si="2062"/>
        <v>4059630</v>
      </c>
      <c r="EQ277" s="204" t="str">
        <f t="shared" si="2062"/>
        <v>-</v>
      </c>
      <c r="ER277" s="203" t="str">
        <f t="shared" si="2063"/>
        <v>-</v>
      </c>
      <c r="ES277" s="203" t="str">
        <f t="shared" si="2063"/>
        <v>-</v>
      </c>
      <c r="ET277" s="203" t="str">
        <f t="shared" si="2063"/>
        <v>-</v>
      </c>
      <c r="EU277" s="203" t="str">
        <f t="shared" si="2063"/>
        <v>-</v>
      </c>
      <c r="EV277" s="203" t="str">
        <f t="shared" si="2063"/>
        <v>-</v>
      </c>
      <c r="EW277" s="203" t="str">
        <f t="shared" si="2063"/>
        <v>-</v>
      </c>
      <c r="EX277" s="203" t="str">
        <f t="shared" si="2063"/>
        <v>-</v>
      </c>
      <c r="EY277" s="203" t="str">
        <f t="shared" si="2063"/>
        <v>-</v>
      </c>
      <c r="EZ277" s="203" t="str">
        <f t="shared" si="2063"/>
        <v>-</v>
      </c>
      <c r="FA277" s="203" t="str">
        <f t="shared" si="2063"/>
        <v>-</v>
      </c>
      <c r="FB277" s="204">
        <f t="shared" si="2064"/>
        <v>6468</v>
      </c>
      <c r="FC277" s="204">
        <f t="shared" si="2064"/>
        <v>57938</v>
      </c>
      <c r="FD277" s="204">
        <f t="shared" si="2064"/>
        <v>7350432</v>
      </c>
      <c r="FE277" s="204">
        <f t="shared" si="2064"/>
        <v>8811440</v>
      </c>
      <c r="FF277" s="204">
        <f t="shared" si="2064"/>
        <v>59139</v>
      </c>
      <c r="FG277" s="204">
        <f t="shared" si="2064"/>
        <v>49705038</v>
      </c>
      <c r="FH277" s="191"/>
      <c r="FI277" s="344"/>
      <c r="FJ277" s="256"/>
      <c r="FK277" s="256"/>
      <c r="FL277" s="256"/>
      <c r="FM277" s="256"/>
    </row>
    <row r="278" spans="1:169" s="257" customFormat="1" x14ac:dyDescent="0.2">
      <c r="A278" s="263" t="str">
        <f t="shared" si="2049"/>
        <v>2017-18OCTOBERRYC</v>
      </c>
      <c r="B278" s="257" t="s">
        <v>648</v>
      </c>
      <c r="C278" s="257" t="s">
        <v>716</v>
      </c>
      <c r="D278" s="264" t="str">
        <f t="shared" si="2050"/>
        <v>Y61</v>
      </c>
      <c r="E278" s="264" t="str">
        <f t="shared" si="2051"/>
        <v>East of England</v>
      </c>
      <c r="F278" s="265" t="s">
        <v>665</v>
      </c>
      <c r="G278" s="265" t="s">
        <v>666</v>
      </c>
      <c r="H278" s="108">
        <v>0</v>
      </c>
      <c r="I278" s="108">
        <v>0</v>
      </c>
      <c r="J278" s="108">
        <v>0</v>
      </c>
      <c r="K278" s="108">
        <v>0</v>
      </c>
      <c r="L278" s="108">
        <v>0</v>
      </c>
      <c r="M278" s="108" t="s">
        <v>717</v>
      </c>
      <c r="N278" s="108">
        <v>0</v>
      </c>
      <c r="O278" s="108">
        <v>0</v>
      </c>
      <c r="P278" s="108" t="s">
        <v>717</v>
      </c>
      <c r="Q278" s="108" t="s">
        <v>717</v>
      </c>
      <c r="R278" s="108" t="s">
        <v>717</v>
      </c>
      <c r="S278" s="108" t="s">
        <v>717</v>
      </c>
      <c r="T278" s="108">
        <v>0</v>
      </c>
      <c r="U278" s="108">
        <v>0</v>
      </c>
      <c r="V278" s="108">
        <v>0</v>
      </c>
      <c r="W278" s="108">
        <v>0</v>
      </c>
      <c r="X278" s="108">
        <v>0</v>
      </c>
      <c r="Y278" s="108">
        <v>0</v>
      </c>
      <c r="Z278" s="108">
        <v>0</v>
      </c>
      <c r="AA278" s="108">
        <v>0</v>
      </c>
      <c r="AB278" s="108">
        <v>0</v>
      </c>
      <c r="AC278" s="108">
        <v>0</v>
      </c>
      <c r="AD278" s="108">
        <v>0</v>
      </c>
      <c r="AE278" s="108">
        <v>0</v>
      </c>
      <c r="AF278" s="108">
        <v>0</v>
      </c>
      <c r="AG278" s="108">
        <v>0</v>
      </c>
      <c r="AH278" s="108">
        <v>0</v>
      </c>
      <c r="AI278" s="108">
        <v>0</v>
      </c>
      <c r="AJ278" s="108">
        <v>0</v>
      </c>
      <c r="AK278" s="108">
        <v>0</v>
      </c>
      <c r="AL278" s="108">
        <v>0</v>
      </c>
      <c r="AM278" s="108">
        <v>0</v>
      </c>
      <c r="AN278" s="108">
        <v>0</v>
      </c>
      <c r="AO278" s="108">
        <v>0</v>
      </c>
      <c r="AP278" s="108">
        <v>0</v>
      </c>
      <c r="AQ278" s="108">
        <v>0</v>
      </c>
      <c r="AR278" s="108">
        <v>0</v>
      </c>
      <c r="AS278" s="108">
        <v>0</v>
      </c>
      <c r="AT278" s="108">
        <v>0</v>
      </c>
      <c r="AU278" s="108">
        <v>0</v>
      </c>
      <c r="AV278" s="108">
        <v>0</v>
      </c>
      <c r="AW278" s="108">
        <v>0</v>
      </c>
      <c r="AX278" s="108">
        <v>0</v>
      </c>
      <c r="AY278" s="108">
        <v>0</v>
      </c>
      <c r="AZ278" s="108">
        <v>0</v>
      </c>
      <c r="BA278" s="108">
        <v>0</v>
      </c>
      <c r="BB278" s="108">
        <v>0</v>
      </c>
      <c r="BC278" s="108">
        <v>0</v>
      </c>
      <c r="BD278" s="108">
        <v>0</v>
      </c>
      <c r="BE278" s="108">
        <v>0</v>
      </c>
      <c r="BF278" s="108">
        <v>0</v>
      </c>
      <c r="BG278" s="108">
        <v>0</v>
      </c>
      <c r="BH278" s="108">
        <v>0</v>
      </c>
      <c r="BI278" s="108">
        <v>0</v>
      </c>
      <c r="BJ278" s="108" t="s">
        <v>717</v>
      </c>
      <c r="BK278" s="108" t="s">
        <v>717</v>
      </c>
      <c r="BL278" s="108" t="s">
        <v>717</v>
      </c>
      <c r="BM278" s="108" t="s">
        <v>717</v>
      </c>
      <c r="BN278" s="108" t="s">
        <v>717</v>
      </c>
      <c r="BO278" s="108" t="s">
        <v>717</v>
      </c>
      <c r="BP278" s="108" t="s">
        <v>717</v>
      </c>
      <c r="BQ278" s="108" t="s">
        <v>717</v>
      </c>
      <c r="BR278" s="108" t="s">
        <v>717</v>
      </c>
      <c r="BS278" s="108" t="s">
        <v>717</v>
      </c>
      <c r="BT278" s="108" t="s">
        <v>717</v>
      </c>
      <c r="BU278" s="108" t="s">
        <v>717</v>
      </c>
      <c r="BV278" s="108" t="s">
        <v>717</v>
      </c>
      <c r="BW278" s="108" t="s">
        <v>717</v>
      </c>
      <c r="BX278" s="108" t="s">
        <v>717</v>
      </c>
      <c r="BY278" s="108" t="s">
        <v>717</v>
      </c>
      <c r="BZ278" s="108" t="s">
        <v>717</v>
      </c>
      <c r="CA278" s="108" t="s">
        <v>717</v>
      </c>
      <c r="CB278" s="108" t="s">
        <v>717</v>
      </c>
      <c r="CC278" s="108" t="s">
        <v>717</v>
      </c>
      <c r="CD278" s="108" t="s">
        <v>717</v>
      </c>
      <c r="CE278" s="108" t="s">
        <v>717</v>
      </c>
      <c r="CF278" s="108" t="s">
        <v>717</v>
      </c>
      <c r="CG278" s="108" t="s">
        <v>717</v>
      </c>
      <c r="CH278" s="108" t="s">
        <v>717</v>
      </c>
      <c r="CI278" s="108" t="s">
        <v>717</v>
      </c>
      <c r="CJ278" s="108" t="s">
        <v>717</v>
      </c>
      <c r="CK278" s="108" t="s">
        <v>717</v>
      </c>
      <c r="CL278" s="108" t="s">
        <v>717</v>
      </c>
      <c r="CM278" s="108" t="s">
        <v>717</v>
      </c>
      <c r="CN278" s="108" t="s">
        <v>717</v>
      </c>
      <c r="CO278" s="108" t="s">
        <v>717</v>
      </c>
      <c r="CP278" s="108" t="s">
        <v>717</v>
      </c>
      <c r="CQ278" s="108" t="s">
        <v>717</v>
      </c>
      <c r="CR278" s="108" t="s">
        <v>717</v>
      </c>
      <c r="CS278" s="108" t="s">
        <v>717</v>
      </c>
      <c r="CT278" s="108" t="s">
        <v>717</v>
      </c>
      <c r="CU278" s="108" t="s">
        <v>717</v>
      </c>
      <c r="CV278" s="108" t="s">
        <v>717</v>
      </c>
      <c r="CW278" s="108" t="s">
        <v>717</v>
      </c>
      <c r="CX278" s="108">
        <v>0</v>
      </c>
      <c r="CY278" s="108">
        <v>0</v>
      </c>
      <c r="CZ278" s="108">
        <v>0</v>
      </c>
      <c r="DA278" s="108">
        <v>0</v>
      </c>
      <c r="DB278" s="108">
        <v>0</v>
      </c>
      <c r="DC278" s="108">
        <v>0</v>
      </c>
      <c r="DD278" s="108">
        <v>0</v>
      </c>
      <c r="DE278" s="108">
        <v>0</v>
      </c>
      <c r="DF278" s="108" t="s">
        <v>717</v>
      </c>
      <c r="DG278" s="108" t="s">
        <v>717</v>
      </c>
      <c r="DH278" s="108" t="s">
        <v>717</v>
      </c>
      <c r="DI278" s="108" t="s">
        <v>717</v>
      </c>
      <c r="DJ278" s="108" t="s">
        <v>717</v>
      </c>
      <c r="DK278" s="108">
        <v>0</v>
      </c>
      <c r="DL278" s="108">
        <v>0</v>
      </c>
      <c r="DM278" s="108">
        <v>0</v>
      </c>
      <c r="DN278" s="108">
        <v>0</v>
      </c>
      <c r="DO278" s="108">
        <v>0</v>
      </c>
      <c r="DP278" s="108">
        <v>0</v>
      </c>
      <c r="DQ278" s="108">
        <v>0</v>
      </c>
      <c r="DR278" s="108">
        <v>0</v>
      </c>
      <c r="DS278" s="108">
        <v>0</v>
      </c>
      <c r="DT278" s="108">
        <v>0</v>
      </c>
      <c r="DU278" s="108">
        <v>0</v>
      </c>
      <c r="DV278" s="108">
        <v>0</v>
      </c>
      <c r="DW278" s="108">
        <v>0</v>
      </c>
      <c r="DX278" s="108">
        <v>0</v>
      </c>
      <c r="DY278" s="108">
        <v>0</v>
      </c>
      <c r="DZ278" s="108">
        <v>0</v>
      </c>
      <c r="EA278" s="108">
        <v>0</v>
      </c>
      <c r="EB278" s="255"/>
      <c r="EC278" s="198">
        <f t="shared" si="2052"/>
        <v>10</v>
      </c>
      <c r="ED278" s="199">
        <f t="shared" si="2053"/>
        <v>2017</v>
      </c>
      <c r="EE278" s="200">
        <f t="shared" si="2054"/>
        <v>43009</v>
      </c>
      <c r="EF278" s="196">
        <f t="shared" si="2055"/>
        <v>31</v>
      </c>
      <c r="EG278" s="195"/>
      <c r="EH278" s="198">
        <f t="shared" si="2062"/>
        <v>0</v>
      </c>
      <c r="EI278" s="198" t="str">
        <f t="shared" si="2062"/>
        <v>-</v>
      </c>
      <c r="EJ278" s="198">
        <f t="shared" si="2062"/>
        <v>0</v>
      </c>
      <c r="EK278" s="198">
        <f t="shared" si="2062"/>
        <v>0</v>
      </c>
      <c r="EL278" s="198">
        <f t="shared" si="2062"/>
        <v>0</v>
      </c>
      <c r="EM278" s="198">
        <f t="shared" si="2062"/>
        <v>0</v>
      </c>
      <c r="EN278" s="198">
        <f t="shared" si="2062"/>
        <v>0</v>
      </c>
      <c r="EO278" s="198">
        <f t="shared" si="2062"/>
        <v>0</v>
      </c>
      <c r="EP278" s="198">
        <f t="shared" si="2062"/>
        <v>0</v>
      </c>
      <c r="EQ278" s="198" t="str">
        <f t="shared" si="2062"/>
        <v>-</v>
      </c>
      <c r="ER278" s="198" t="str">
        <f t="shared" si="2063"/>
        <v>-</v>
      </c>
      <c r="ES278" s="198" t="str">
        <f t="shared" si="2063"/>
        <v>-</v>
      </c>
      <c r="ET278" s="198" t="str">
        <f t="shared" si="2063"/>
        <v>-</v>
      </c>
      <c r="EU278" s="198" t="str">
        <f t="shared" si="2063"/>
        <v>-</v>
      </c>
      <c r="EV278" s="198" t="str">
        <f t="shared" si="2063"/>
        <v>-</v>
      </c>
      <c r="EW278" s="198" t="str">
        <f t="shared" si="2063"/>
        <v>-</v>
      </c>
      <c r="EX278" s="198" t="str">
        <f t="shared" si="2063"/>
        <v>-</v>
      </c>
      <c r="EY278" s="198" t="str">
        <f t="shared" si="2063"/>
        <v>-</v>
      </c>
      <c r="EZ278" s="198" t="str">
        <f t="shared" si="2063"/>
        <v>-</v>
      </c>
      <c r="FA278" s="198" t="str">
        <f t="shared" si="2063"/>
        <v>-</v>
      </c>
      <c r="FB278" s="198">
        <f t="shared" si="2064"/>
        <v>0</v>
      </c>
      <c r="FC278" s="198">
        <f t="shared" si="2064"/>
        <v>0</v>
      </c>
      <c r="FD278" s="198">
        <f t="shared" si="2064"/>
        <v>0</v>
      </c>
      <c r="FE278" s="198">
        <f t="shared" si="2064"/>
        <v>0</v>
      </c>
      <c r="FF278" s="198">
        <f t="shared" si="2064"/>
        <v>0</v>
      </c>
      <c r="FG278" s="198">
        <f t="shared" si="2064"/>
        <v>0</v>
      </c>
      <c r="FH278" s="191"/>
      <c r="FI278" s="256"/>
      <c r="FJ278" s="256"/>
      <c r="FK278" s="256"/>
      <c r="FL278" s="256"/>
      <c r="FM278" s="256"/>
    </row>
    <row r="279" spans="1:169" s="257" customFormat="1" x14ac:dyDescent="0.2">
      <c r="A279" s="251" t="str">
        <f t="shared" si="2049"/>
        <v>2017-18OCTOBERR1F</v>
      </c>
      <c r="B279" s="252" t="s">
        <v>648</v>
      </c>
      <c r="C279" s="252" t="s">
        <v>716</v>
      </c>
      <c r="D279" s="253" t="str">
        <f t="shared" si="2050"/>
        <v>Y59</v>
      </c>
      <c r="E279" s="253" t="str">
        <f t="shared" si="2051"/>
        <v>South East</v>
      </c>
      <c r="F279" s="254" t="s">
        <v>650</v>
      </c>
      <c r="G279" s="254" t="s">
        <v>651</v>
      </c>
      <c r="H279" s="160">
        <v>0</v>
      </c>
      <c r="I279" s="160">
        <v>0</v>
      </c>
      <c r="J279" s="160">
        <v>0</v>
      </c>
      <c r="K279" s="160">
        <v>0</v>
      </c>
      <c r="L279" s="160">
        <v>0</v>
      </c>
      <c r="M279" s="160" t="s">
        <v>717</v>
      </c>
      <c r="N279" s="160">
        <v>0</v>
      </c>
      <c r="O279" s="160">
        <v>0</v>
      </c>
      <c r="P279" s="160" t="s">
        <v>717</v>
      </c>
      <c r="Q279" s="160" t="s">
        <v>717</v>
      </c>
      <c r="R279" s="160" t="s">
        <v>717</v>
      </c>
      <c r="S279" s="160" t="s">
        <v>717</v>
      </c>
      <c r="T279" s="160">
        <v>0</v>
      </c>
      <c r="U279" s="160">
        <v>0</v>
      </c>
      <c r="V279" s="160">
        <v>0</v>
      </c>
      <c r="W279" s="160">
        <v>0</v>
      </c>
      <c r="X279" s="160">
        <v>0</v>
      </c>
      <c r="Y279" s="160">
        <v>0</v>
      </c>
      <c r="Z279" s="160">
        <v>0</v>
      </c>
      <c r="AA279" s="160">
        <v>0</v>
      </c>
      <c r="AB279" s="160">
        <v>0</v>
      </c>
      <c r="AC279" s="160">
        <v>0</v>
      </c>
      <c r="AD279" s="160">
        <v>0</v>
      </c>
      <c r="AE279" s="160">
        <v>0</v>
      </c>
      <c r="AF279" s="160">
        <v>0</v>
      </c>
      <c r="AG279" s="160">
        <v>0</v>
      </c>
      <c r="AH279" s="160">
        <v>0</v>
      </c>
      <c r="AI279" s="160">
        <v>0</v>
      </c>
      <c r="AJ279" s="160">
        <v>0</v>
      </c>
      <c r="AK279" s="160">
        <v>0</v>
      </c>
      <c r="AL279" s="160">
        <v>0</v>
      </c>
      <c r="AM279" s="160">
        <v>0</v>
      </c>
      <c r="AN279" s="160">
        <v>0</v>
      </c>
      <c r="AO279" s="160">
        <v>0</v>
      </c>
      <c r="AP279" s="160">
        <v>0</v>
      </c>
      <c r="AQ279" s="160">
        <v>0</v>
      </c>
      <c r="AR279" s="160">
        <v>0</v>
      </c>
      <c r="AS279" s="160">
        <v>0</v>
      </c>
      <c r="AT279" s="160">
        <v>0</v>
      </c>
      <c r="AU279" s="160">
        <v>0</v>
      </c>
      <c r="AV279" s="160">
        <v>0</v>
      </c>
      <c r="AW279" s="160">
        <v>0</v>
      </c>
      <c r="AX279" s="160">
        <v>0</v>
      </c>
      <c r="AY279" s="160">
        <v>0</v>
      </c>
      <c r="AZ279" s="160">
        <v>0</v>
      </c>
      <c r="BA279" s="160">
        <v>0</v>
      </c>
      <c r="BB279" s="160">
        <v>0</v>
      </c>
      <c r="BC279" s="160">
        <v>0</v>
      </c>
      <c r="BD279" s="160">
        <v>0</v>
      </c>
      <c r="BE279" s="160">
        <v>0</v>
      </c>
      <c r="BF279" s="160">
        <v>0</v>
      </c>
      <c r="BG279" s="160">
        <v>0</v>
      </c>
      <c r="BH279" s="160">
        <v>0</v>
      </c>
      <c r="BI279" s="160">
        <v>0</v>
      </c>
      <c r="BJ279" s="160" t="s">
        <v>717</v>
      </c>
      <c r="BK279" s="160" t="s">
        <v>717</v>
      </c>
      <c r="BL279" s="160" t="s">
        <v>717</v>
      </c>
      <c r="BM279" s="160" t="s">
        <v>717</v>
      </c>
      <c r="BN279" s="160" t="s">
        <v>717</v>
      </c>
      <c r="BO279" s="160" t="s">
        <v>717</v>
      </c>
      <c r="BP279" s="160" t="s">
        <v>717</v>
      </c>
      <c r="BQ279" s="160" t="s">
        <v>717</v>
      </c>
      <c r="BR279" s="160" t="s">
        <v>717</v>
      </c>
      <c r="BS279" s="160" t="s">
        <v>717</v>
      </c>
      <c r="BT279" s="160" t="s">
        <v>717</v>
      </c>
      <c r="BU279" s="160" t="s">
        <v>717</v>
      </c>
      <c r="BV279" s="160" t="s">
        <v>717</v>
      </c>
      <c r="BW279" s="160" t="s">
        <v>717</v>
      </c>
      <c r="BX279" s="160" t="s">
        <v>717</v>
      </c>
      <c r="BY279" s="160" t="s">
        <v>717</v>
      </c>
      <c r="BZ279" s="160" t="s">
        <v>717</v>
      </c>
      <c r="CA279" s="160" t="s">
        <v>717</v>
      </c>
      <c r="CB279" s="160" t="s">
        <v>717</v>
      </c>
      <c r="CC279" s="160" t="s">
        <v>717</v>
      </c>
      <c r="CD279" s="160" t="s">
        <v>717</v>
      </c>
      <c r="CE279" s="160" t="s">
        <v>717</v>
      </c>
      <c r="CF279" s="160" t="s">
        <v>717</v>
      </c>
      <c r="CG279" s="160" t="s">
        <v>717</v>
      </c>
      <c r="CH279" s="160" t="s">
        <v>717</v>
      </c>
      <c r="CI279" s="160" t="s">
        <v>717</v>
      </c>
      <c r="CJ279" s="160" t="s">
        <v>717</v>
      </c>
      <c r="CK279" s="160" t="s">
        <v>717</v>
      </c>
      <c r="CL279" s="160" t="s">
        <v>717</v>
      </c>
      <c r="CM279" s="160" t="s">
        <v>717</v>
      </c>
      <c r="CN279" s="160" t="s">
        <v>717</v>
      </c>
      <c r="CO279" s="160" t="s">
        <v>717</v>
      </c>
      <c r="CP279" s="160" t="s">
        <v>717</v>
      </c>
      <c r="CQ279" s="160" t="s">
        <v>717</v>
      </c>
      <c r="CR279" s="160" t="s">
        <v>717</v>
      </c>
      <c r="CS279" s="160" t="s">
        <v>717</v>
      </c>
      <c r="CT279" s="160" t="s">
        <v>717</v>
      </c>
      <c r="CU279" s="160" t="s">
        <v>717</v>
      </c>
      <c r="CV279" s="160" t="s">
        <v>717</v>
      </c>
      <c r="CW279" s="160" t="s">
        <v>717</v>
      </c>
      <c r="CX279" s="160">
        <v>0</v>
      </c>
      <c r="CY279" s="160">
        <v>0</v>
      </c>
      <c r="CZ279" s="160">
        <v>0</v>
      </c>
      <c r="DA279" s="160">
        <v>0</v>
      </c>
      <c r="DB279" s="160">
        <v>0</v>
      </c>
      <c r="DC279" s="160">
        <v>0</v>
      </c>
      <c r="DD279" s="160">
        <v>0</v>
      </c>
      <c r="DE279" s="160">
        <v>0</v>
      </c>
      <c r="DF279" s="160" t="s">
        <v>717</v>
      </c>
      <c r="DG279" s="160" t="s">
        <v>717</v>
      </c>
      <c r="DH279" s="160" t="s">
        <v>717</v>
      </c>
      <c r="DI279" s="160" t="s">
        <v>717</v>
      </c>
      <c r="DJ279" s="160" t="s">
        <v>717</v>
      </c>
      <c r="DK279" s="160">
        <v>0</v>
      </c>
      <c r="DL279" s="160">
        <v>0</v>
      </c>
      <c r="DM279" s="160">
        <v>0</v>
      </c>
      <c r="DN279" s="160">
        <v>0</v>
      </c>
      <c r="DO279" s="160">
        <v>0</v>
      </c>
      <c r="DP279" s="160">
        <v>0</v>
      </c>
      <c r="DQ279" s="160">
        <v>0</v>
      </c>
      <c r="DR279" s="160">
        <v>0</v>
      </c>
      <c r="DS279" s="160">
        <v>0</v>
      </c>
      <c r="DT279" s="160">
        <v>0</v>
      </c>
      <c r="DU279" s="160">
        <v>0</v>
      </c>
      <c r="DV279" s="160">
        <v>0</v>
      </c>
      <c r="DW279" s="160">
        <v>0</v>
      </c>
      <c r="DX279" s="160">
        <v>0</v>
      </c>
      <c r="DY279" s="160">
        <v>0</v>
      </c>
      <c r="DZ279" s="160">
        <v>0</v>
      </c>
      <c r="EA279" s="160">
        <v>0</v>
      </c>
      <c r="EB279" s="255"/>
      <c r="EC279" s="203">
        <f t="shared" si="2052"/>
        <v>10</v>
      </c>
      <c r="ED279" s="199">
        <f t="shared" si="2053"/>
        <v>2017</v>
      </c>
      <c r="EE279" s="200">
        <f t="shared" si="2054"/>
        <v>43009</v>
      </c>
      <c r="EF279" s="196">
        <f t="shared" si="2055"/>
        <v>31</v>
      </c>
      <c r="EG279" s="195"/>
      <c r="EH279" s="203">
        <f t="shared" si="2062"/>
        <v>0</v>
      </c>
      <c r="EI279" s="203" t="str">
        <f t="shared" si="2062"/>
        <v>-</v>
      </c>
      <c r="EJ279" s="203">
        <f t="shared" si="2062"/>
        <v>0</v>
      </c>
      <c r="EK279" s="203">
        <f t="shared" si="2062"/>
        <v>0</v>
      </c>
      <c r="EL279" s="203">
        <f t="shared" si="2062"/>
        <v>0</v>
      </c>
      <c r="EM279" s="203">
        <f t="shared" si="2062"/>
        <v>0</v>
      </c>
      <c r="EN279" s="203">
        <f t="shared" si="2062"/>
        <v>0</v>
      </c>
      <c r="EO279" s="203">
        <f t="shared" si="2062"/>
        <v>0</v>
      </c>
      <c r="EP279" s="203">
        <f t="shared" si="2062"/>
        <v>0</v>
      </c>
      <c r="EQ279" s="203" t="str">
        <f t="shared" si="2062"/>
        <v>-</v>
      </c>
      <c r="ER279" s="203" t="str">
        <f t="shared" si="2063"/>
        <v>-</v>
      </c>
      <c r="ES279" s="203" t="str">
        <f t="shared" si="2063"/>
        <v>-</v>
      </c>
      <c r="ET279" s="203" t="str">
        <f t="shared" si="2063"/>
        <v>-</v>
      </c>
      <c r="EU279" s="203" t="str">
        <f t="shared" si="2063"/>
        <v>-</v>
      </c>
      <c r="EV279" s="203" t="str">
        <f t="shared" si="2063"/>
        <v>-</v>
      </c>
      <c r="EW279" s="203" t="str">
        <f t="shared" si="2063"/>
        <v>-</v>
      </c>
      <c r="EX279" s="203" t="str">
        <f t="shared" si="2063"/>
        <v>-</v>
      </c>
      <c r="EY279" s="203" t="str">
        <f t="shared" si="2063"/>
        <v>-</v>
      </c>
      <c r="EZ279" s="203" t="str">
        <f t="shared" si="2063"/>
        <v>-</v>
      </c>
      <c r="FA279" s="203" t="str">
        <f t="shared" si="2063"/>
        <v>-</v>
      </c>
      <c r="FB279" s="203">
        <f t="shared" si="2064"/>
        <v>0</v>
      </c>
      <c r="FC279" s="203">
        <f t="shared" si="2064"/>
        <v>0</v>
      </c>
      <c r="FD279" s="203">
        <f t="shared" si="2064"/>
        <v>0</v>
      </c>
      <c r="FE279" s="203">
        <f t="shared" si="2064"/>
        <v>0</v>
      </c>
      <c r="FF279" s="203">
        <f t="shared" si="2064"/>
        <v>0</v>
      </c>
      <c r="FG279" s="203">
        <f t="shared" si="2064"/>
        <v>0</v>
      </c>
      <c r="FH279" s="191"/>
      <c r="FI279" s="344"/>
      <c r="FJ279" s="344"/>
      <c r="FK279" s="344"/>
      <c r="FL279" s="344"/>
      <c r="FM279" s="344"/>
    </row>
    <row r="280" spans="1:169" s="257" customFormat="1" x14ac:dyDescent="0.2">
      <c r="A280" s="258" t="str">
        <f t="shared" si="2049"/>
        <v>2017-18OCTOBERRRU</v>
      </c>
      <c r="B280" s="259" t="s">
        <v>648</v>
      </c>
      <c r="C280" s="259" t="s">
        <v>716</v>
      </c>
      <c r="D280" s="260" t="str">
        <f t="shared" si="2050"/>
        <v>Y56</v>
      </c>
      <c r="E280" s="260" t="str">
        <f t="shared" si="2051"/>
        <v>London</v>
      </c>
      <c r="F280" s="261" t="s">
        <v>653</v>
      </c>
      <c r="G280" s="261" t="s">
        <v>654</v>
      </c>
      <c r="H280" s="211">
        <v>0</v>
      </c>
      <c r="I280" s="211">
        <v>0</v>
      </c>
      <c r="J280" s="211">
        <v>0</v>
      </c>
      <c r="K280" s="211">
        <v>0</v>
      </c>
      <c r="L280" s="211">
        <v>0</v>
      </c>
      <c r="M280" s="211" t="s">
        <v>717</v>
      </c>
      <c r="N280" s="211">
        <v>0</v>
      </c>
      <c r="O280" s="211">
        <v>0</v>
      </c>
      <c r="P280" s="211" t="s">
        <v>717</v>
      </c>
      <c r="Q280" s="211" t="s">
        <v>717</v>
      </c>
      <c r="R280" s="211" t="s">
        <v>717</v>
      </c>
      <c r="S280" s="211" t="s">
        <v>717</v>
      </c>
      <c r="T280" s="211">
        <v>0</v>
      </c>
      <c r="U280" s="211">
        <v>0</v>
      </c>
      <c r="V280" s="211">
        <v>0</v>
      </c>
      <c r="W280" s="211">
        <v>0</v>
      </c>
      <c r="X280" s="211">
        <v>0</v>
      </c>
      <c r="Y280" s="211">
        <v>0</v>
      </c>
      <c r="Z280" s="211">
        <v>0</v>
      </c>
      <c r="AA280" s="211">
        <v>0</v>
      </c>
      <c r="AB280" s="211">
        <v>0</v>
      </c>
      <c r="AC280" s="211">
        <v>0</v>
      </c>
      <c r="AD280" s="211">
        <v>0</v>
      </c>
      <c r="AE280" s="211">
        <v>0</v>
      </c>
      <c r="AF280" s="211">
        <v>0</v>
      </c>
      <c r="AG280" s="211">
        <v>0</v>
      </c>
      <c r="AH280" s="211">
        <v>0</v>
      </c>
      <c r="AI280" s="211">
        <v>0</v>
      </c>
      <c r="AJ280" s="211">
        <v>0</v>
      </c>
      <c r="AK280" s="211">
        <v>0</v>
      </c>
      <c r="AL280" s="211">
        <v>0</v>
      </c>
      <c r="AM280" s="211">
        <v>0</v>
      </c>
      <c r="AN280" s="211">
        <v>0</v>
      </c>
      <c r="AO280" s="211">
        <v>0</v>
      </c>
      <c r="AP280" s="211">
        <v>0</v>
      </c>
      <c r="AQ280" s="211">
        <v>0</v>
      </c>
      <c r="AR280" s="211">
        <v>0</v>
      </c>
      <c r="AS280" s="211">
        <v>0</v>
      </c>
      <c r="AT280" s="211">
        <v>0</v>
      </c>
      <c r="AU280" s="211">
        <v>0</v>
      </c>
      <c r="AV280" s="211">
        <v>0</v>
      </c>
      <c r="AW280" s="211">
        <v>0</v>
      </c>
      <c r="AX280" s="211">
        <v>0</v>
      </c>
      <c r="AY280" s="211">
        <v>0</v>
      </c>
      <c r="AZ280" s="211">
        <v>0</v>
      </c>
      <c r="BA280" s="211">
        <v>0</v>
      </c>
      <c r="BB280" s="211">
        <v>0</v>
      </c>
      <c r="BC280" s="211">
        <v>0</v>
      </c>
      <c r="BD280" s="211">
        <v>0</v>
      </c>
      <c r="BE280" s="211">
        <v>0</v>
      </c>
      <c r="BF280" s="211">
        <v>0</v>
      </c>
      <c r="BG280" s="211">
        <v>0</v>
      </c>
      <c r="BH280" s="211">
        <v>0</v>
      </c>
      <c r="BI280" s="211">
        <v>0</v>
      </c>
      <c r="BJ280" s="211" t="s">
        <v>717</v>
      </c>
      <c r="BK280" s="211" t="s">
        <v>717</v>
      </c>
      <c r="BL280" s="211" t="s">
        <v>717</v>
      </c>
      <c r="BM280" s="211" t="s">
        <v>717</v>
      </c>
      <c r="BN280" s="211" t="s">
        <v>717</v>
      </c>
      <c r="BO280" s="211" t="s">
        <v>717</v>
      </c>
      <c r="BP280" s="211" t="s">
        <v>717</v>
      </c>
      <c r="BQ280" s="211" t="s">
        <v>717</v>
      </c>
      <c r="BR280" s="211" t="s">
        <v>717</v>
      </c>
      <c r="BS280" s="211" t="s">
        <v>717</v>
      </c>
      <c r="BT280" s="211" t="s">
        <v>717</v>
      </c>
      <c r="BU280" s="211" t="s">
        <v>717</v>
      </c>
      <c r="BV280" s="211" t="s">
        <v>717</v>
      </c>
      <c r="BW280" s="211" t="s">
        <v>717</v>
      </c>
      <c r="BX280" s="211" t="s">
        <v>717</v>
      </c>
      <c r="BY280" s="211" t="s">
        <v>717</v>
      </c>
      <c r="BZ280" s="211" t="s">
        <v>717</v>
      </c>
      <c r="CA280" s="211" t="s">
        <v>717</v>
      </c>
      <c r="CB280" s="211" t="s">
        <v>717</v>
      </c>
      <c r="CC280" s="211" t="s">
        <v>717</v>
      </c>
      <c r="CD280" s="211" t="s">
        <v>717</v>
      </c>
      <c r="CE280" s="211" t="s">
        <v>717</v>
      </c>
      <c r="CF280" s="211" t="s">
        <v>717</v>
      </c>
      <c r="CG280" s="211" t="s">
        <v>717</v>
      </c>
      <c r="CH280" s="211" t="s">
        <v>717</v>
      </c>
      <c r="CI280" s="211" t="s">
        <v>717</v>
      </c>
      <c r="CJ280" s="211" t="s">
        <v>717</v>
      </c>
      <c r="CK280" s="211" t="s">
        <v>717</v>
      </c>
      <c r="CL280" s="211" t="s">
        <v>717</v>
      </c>
      <c r="CM280" s="211" t="s">
        <v>717</v>
      </c>
      <c r="CN280" s="211" t="s">
        <v>717</v>
      </c>
      <c r="CO280" s="211" t="s">
        <v>717</v>
      </c>
      <c r="CP280" s="211" t="s">
        <v>717</v>
      </c>
      <c r="CQ280" s="211" t="s">
        <v>717</v>
      </c>
      <c r="CR280" s="211" t="s">
        <v>717</v>
      </c>
      <c r="CS280" s="211" t="s">
        <v>717</v>
      </c>
      <c r="CT280" s="211" t="s">
        <v>717</v>
      </c>
      <c r="CU280" s="211" t="s">
        <v>717</v>
      </c>
      <c r="CV280" s="211" t="s">
        <v>717</v>
      </c>
      <c r="CW280" s="211" t="s">
        <v>717</v>
      </c>
      <c r="CX280" s="211">
        <v>0</v>
      </c>
      <c r="CY280" s="211">
        <v>0</v>
      </c>
      <c r="CZ280" s="211">
        <v>0</v>
      </c>
      <c r="DA280" s="211">
        <v>0</v>
      </c>
      <c r="DB280" s="211">
        <v>0</v>
      </c>
      <c r="DC280" s="211">
        <v>0</v>
      </c>
      <c r="DD280" s="211">
        <v>0</v>
      </c>
      <c r="DE280" s="211">
        <v>0</v>
      </c>
      <c r="DF280" s="211" t="s">
        <v>717</v>
      </c>
      <c r="DG280" s="211" t="s">
        <v>717</v>
      </c>
      <c r="DH280" s="211" t="s">
        <v>717</v>
      </c>
      <c r="DI280" s="211" t="s">
        <v>717</v>
      </c>
      <c r="DJ280" s="211" t="s">
        <v>717</v>
      </c>
      <c r="DK280" s="211">
        <v>0</v>
      </c>
      <c r="DL280" s="211">
        <v>0</v>
      </c>
      <c r="DM280" s="211">
        <v>0</v>
      </c>
      <c r="DN280" s="211">
        <v>0</v>
      </c>
      <c r="DO280" s="211">
        <v>0</v>
      </c>
      <c r="DP280" s="211">
        <v>0</v>
      </c>
      <c r="DQ280" s="211">
        <v>0</v>
      </c>
      <c r="DR280" s="211">
        <v>0</v>
      </c>
      <c r="DS280" s="211">
        <v>0</v>
      </c>
      <c r="DT280" s="211">
        <v>0</v>
      </c>
      <c r="DU280" s="211">
        <v>0</v>
      </c>
      <c r="DV280" s="211">
        <v>0</v>
      </c>
      <c r="DW280" s="211">
        <v>0</v>
      </c>
      <c r="DX280" s="211">
        <v>0</v>
      </c>
      <c r="DY280" s="211">
        <v>0</v>
      </c>
      <c r="DZ280" s="211">
        <v>0</v>
      </c>
      <c r="EA280" s="211">
        <v>0</v>
      </c>
      <c r="EB280" s="262"/>
      <c r="EC280" s="212">
        <f t="shared" si="2052"/>
        <v>10</v>
      </c>
      <c r="ED280" s="213">
        <f t="shared" si="2053"/>
        <v>2017</v>
      </c>
      <c r="EE280" s="214">
        <f t="shared" si="2054"/>
        <v>43009</v>
      </c>
      <c r="EF280" s="215">
        <f t="shared" si="2055"/>
        <v>31</v>
      </c>
      <c r="EG280" s="216"/>
      <c r="EH280" s="212">
        <f t="shared" si="2062"/>
        <v>0</v>
      </c>
      <c r="EI280" s="212" t="str">
        <f t="shared" si="2062"/>
        <v>-</v>
      </c>
      <c r="EJ280" s="212">
        <f t="shared" si="2062"/>
        <v>0</v>
      </c>
      <c r="EK280" s="212">
        <f t="shared" si="2062"/>
        <v>0</v>
      </c>
      <c r="EL280" s="212">
        <f t="shared" si="2062"/>
        <v>0</v>
      </c>
      <c r="EM280" s="212">
        <f t="shared" si="2062"/>
        <v>0</v>
      </c>
      <c r="EN280" s="212">
        <f t="shared" si="2062"/>
        <v>0</v>
      </c>
      <c r="EO280" s="212">
        <f t="shared" si="2062"/>
        <v>0</v>
      </c>
      <c r="EP280" s="212">
        <f t="shared" si="2062"/>
        <v>0</v>
      </c>
      <c r="EQ280" s="212" t="str">
        <f t="shared" si="2062"/>
        <v>-</v>
      </c>
      <c r="ER280" s="212" t="str">
        <f t="shared" si="2063"/>
        <v>-</v>
      </c>
      <c r="ES280" s="212" t="str">
        <f t="shared" si="2063"/>
        <v>-</v>
      </c>
      <c r="ET280" s="212" t="str">
        <f t="shared" si="2063"/>
        <v>-</v>
      </c>
      <c r="EU280" s="212" t="str">
        <f t="shared" si="2063"/>
        <v>-</v>
      </c>
      <c r="EV280" s="212" t="str">
        <f t="shared" si="2063"/>
        <v>-</v>
      </c>
      <c r="EW280" s="212" t="str">
        <f t="shared" si="2063"/>
        <v>-</v>
      </c>
      <c r="EX280" s="212" t="str">
        <f t="shared" si="2063"/>
        <v>-</v>
      </c>
      <c r="EY280" s="212" t="str">
        <f t="shared" si="2063"/>
        <v>-</v>
      </c>
      <c r="EZ280" s="212" t="str">
        <f t="shared" si="2063"/>
        <v>-</v>
      </c>
      <c r="FA280" s="212" t="str">
        <f t="shared" si="2063"/>
        <v>-</v>
      </c>
      <c r="FB280" s="212">
        <f t="shared" si="2064"/>
        <v>0</v>
      </c>
      <c r="FC280" s="212">
        <f t="shared" si="2064"/>
        <v>0</v>
      </c>
      <c r="FD280" s="212">
        <f t="shared" si="2064"/>
        <v>0</v>
      </c>
      <c r="FE280" s="212">
        <f t="shared" si="2064"/>
        <v>0</v>
      </c>
      <c r="FF280" s="212">
        <f t="shared" si="2064"/>
        <v>0</v>
      </c>
      <c r="FG280" s="212">
        <f t="shared" si="2064"/>
        <v>0</v>
      </c>
      <c r="FH280" s="217"/>
      <c r="FI280" s="344"/>
      <c r="FJ280" s="344"/>
      <c r="FK280" s="344"/>
      <c r="FL280" s="344"/>
      <c r="FM280" s="344"/>
    </row>
    <row r="281" spans="1:169" s="257" customFormat="1" x14ac:dyDescent="0.2">
      <c r="A281" s="263" t="str">
        <f t="shared" si="2049"/>
        <v>2017-18OCTOBERRX6</v>
      </c>
      <c r="B281" s="257" t="s">
        <v>648</v>
      </c>
      <c r="C281" s="257" t="s">
        <v>716</v>
      </c>
      <c r="D281" s="264" t="str">
        <f t="shared" si="2050"/>
        <v>Y63</v>
      </c>
      <c r="E281" s="264" t="str">
        <f t="shared" si="2051"/>
        <v>North East and Yorkshire</v>
      </c>
      <c r="F281" s="265" t="s">
        <v>655</v>
      </c>
      <c r="G281" s="265" t="s">
        <v>656</v>
      </c>
      <c r="H281" s="108">
        <v>0</v>
      </c>
      <c r="I281" s="108">
        <v>0</v>
      </c>
      <c r="J281" s="108">
        <v>0</v>
      </c>
      <c r="K281" s="108">
        <v>0</v>
      </c>
      <c r="L281" s="108">
        <v>0</v>
      </c>
      <c r="M281" s="108" t="s">
        <v>717</v>
      </c>
      <c r="N281" s="108">
        <v>0</v>
      </c>
      <c r="O281" s="108">
        <v>0</v>
      </c>
      <c r="P281" s="108" t="s">
        <v>717</v>
      </c>
      <c r="Q281" s="108" t="s">
        <v>717</v>
      </c>
      <c r="R281" s="108" t="s">
        <v>717</v>
      </c>
      <c r="S281" s="108" t="s">
        <v>717</v>
      </c>
      <c r="T281" s="108">
        <v>0</v>
      </c>
      <c r="U281" s="108">
        <v>0</v>
      </c>
      <c r="V281" s="108">
        <v>0</v>
      </c>
      <c r="W281" s="108">
        <v>0</v>
      </c>
      <c r="X281" s="108">
        <v>0</v>
      </c>
      <c r="Y281" s="108">
        <v>0</v>
      </c>
      <c r="Z281" s="108">
        <v>0</v>
      </c>
      <c r="AA281" s="108">
        <v>0</v>
      </c>
      <c r="AB281" s="108">
        <v>0</v>
      </c>
      <c r="AC281" s="108">
        <v>0</v>
      </c>
      <c r="AD281" s="108">
        <v>0</v>
      </c>
      <c r="AE281" s="108">
        <v>0</v>
      </c>
      <c r="AF281" s="108">
        <v>0</v>
      </c>
      <c r="AG281" s="108">
        <v>0</v>
      </c>
      <c r="AH281" s="108">
        <v>0</v>
      </c>
      <c r="AI281" s="108">
        <v>0</v>
      </c>
      <c r="AJ281" s="108">
        <v>0</v>
      </c>
      <c r="AK281" s="108">
        <v>0</v>
      </c>
      <c r="AL281" s="108">
        <v>0</v>
      </c>
      <c r="AM281" s="108">
        <v>0</v>
      </c>
      <c r="AN281" s="108">
        <v>0</v>
      </c>
      <c r="AO281" s="108">
        <v>0</v>
      </c>
      <c r="AP281" s="108">
        <v>0</v>
      </c>
      <c r="AQ281" s="108">
        <v>0</v>
      </c>
      <c r="AR281" s="108">
        <v>0</v>
      </c>
      <c r="AS281" s="108">
        <v>0</v>
      </c>
      <c r="AT281" s="108">
        <v>0</v>
      </c>
      <c r="AU281" s="108">
        <v>0</v>
      </c>
      <c r="AV281" s="108">
        <v>0</v>
      </c>
      <c r="AW281" s="108">
        <v>0</v>
      </c>
      <c r="AX281" s="108">
        <v>0</v>
      </c>
      <c r="AY281" s="108">
        <v>0</v>
      </c>
      <c r="AZ281" s="108">
        <v>0</v>
      </c>
      <c r="BA281" s="108">
        <v>0</v>
      </c>
      <c r="BB281" s="108">
        <v>0</v>
      </c>
      <c r="BC281" s="108">
        <v>0</v>
      </c>
      <c r="BD281" s="108">
        <v>0</v>
      </c>
      <c r="BE281" s="108">
        <v>0</v>
      </c>
      <c r="BF281" s="108">
        <v>0</v>
      </c>
      <c r="BG281" s="108">
        <v>0</v>
      </c>
      <c r="BH281" s="108">
        <v>0</v>
      </c>
      <c r="BI281" s="108">
        <v>0</v>
      </c>
      <c r="BJ281" s="108" t="s">
        <v>717</v>
      </c>
      <c r="BK281" s="108" t="s">
        <v>717</v>
      </c>
      <c r="BL281" s="108" t="s">
        <v>717</v>
      </c>
      <c r="BM281" s="108" t="s">
        <v>717</v>
      </c>
      <c r="BN281" s="108" t="s">
        <v>717</v>
      </c>
      <c r="BO281" s="108" t="s">
        <v>717</v>
      </c>
      <c r="BP281" s="108" t="s">
        <v>717</v>
      </c>
      <c r="BQ281" s="108" t="s">
        <v>717</v>
      </c>
      <c r="BR281" s="108" t="s">
        <v>717</v>
      </c>
      <c r="BS281" s="108" t="s">
        <v>717</v>
      </c>
      <c r="BT281" s="108" t="s">
        <v>717</v>
      </c>
      <c r="BU281" s="108" t="s">
        <v>717</v>
      </c>
      <c r="BV281" s="108" t="s">
        <v>717</v>
      </c>
      <c r="BW281" s="108" t="s">
        <v>717</v>
      </c>
      <c r="BX281" s="108" t="s">
        <v>717</v>
      </c>
      <c r="BY281" s="108" t="s">
        <v>717</v>
      </c>
      <c r="BZ281" s="108" t="s">
        <v>717</v>
      </c>
      <c r="CA281" s="108" t="s">
        <v>717</v>
      </c>
      <c r="CB281" s="108" t="s">
        <v>717</v>
      </c>
      <c r="CC281" s="108" t="s">
        <v>717</v>
      </c>
      <c r="CD281" s="108" t="s">
        <v>717</v>
      </c>
      <c r="CE281" s="108" t="s">
        <v>717</v>
      </c>
      <c r="CF281" s="108" t="s">
        <v>717</v>
      </c>
      <c r="CG281" s="108" t="s">
        <v>717</v>
      </c>
      <c r="CH281" s="108" t="s">
        <v>717</v>
      </c>
      <c r="CI281" s="108" t="s">
        <v>717</v>
      </c>
      <c r="CJ281" s="108" t="s">
        <v>717</v>
      </c>
      <c r="CK281" s="108" t="s">
        <v>717</v>
      </c>
      <c r="CL281" s="108" t="s">
        <v>717</v>
      </c>
      <c r="CM281" s="108" t="s">
        <v>717</v>
      </c>
      <c r="CN281" s="108" t="s">
        <v>717</v>
      </c>
      <c r="CO281" s="108" t="s">
        <v>717</v>
      </c>
      <c r="CP281" s="108" t="s">
        <v>717</v>
      </c>
      <c r="CQ281" s="108" t="s">
        <v>717</v>
      </c>
      <c r="CR281" s="108" t="s">
        <v>717</v>
      </c>
      <c r="CS281" s="108" t="s">
        <v>717</v>
      </c>
      <c r="CT281" s="108" t="s">
        <v>717</v>
      </c>
      <c r="CU281" s="108" t="s">
        <v>717</v>
      </c>
      <c r="CV281" s="108" t="s">
        <v>717</v>
      </c>
      <c r="CW281" s="108" t="s">
        <v>717</v>
      </c>
      <c r="CX281" s="108">
        <v>0</v>
      </c>
      <c r="CY281" s="108">
        <v>0</v>
      </c>
      <c r="CZ281" s="108">
        <v>0</v>
      </c>
      <c r="DA281" s="108">
        <v>0</v>
      </c>
      <c r="DB281" s="108">
        <v>0</v>
      </c>
      <c r="DC281" s="108">
        <v>0</v>
      </c>
      <c r="DD281" s="108">
        <v>0</v>
      </c>
      <c r="DE281" s="108">
        <v>0</v>
      </c>
      <c r="DF281" s="108" t="s">
        <v>717</v>
      </c>
      <c r="DG281" s="108" t="s">
        <v>717</v>
      </c>
      <c r="DH281" s="108" t="s">
        <v>717</v>
      </c>
      <c r="DI281" s="108" t="s">
        <v>717</v>
      </c>
      <c r="DJ281" s="108" t="s">
        <v>717</v>
      </c>
      <c r="DK281" s="108">
        <v>0</v>
      </c>
      <c r="DL281" s="108">
        <v>0</v>
      </c>
      <c r="DM281" s="108">
        <v>0</v>
      </c>
      <c r="DN281" s="108">
        <v>0</v>
      </c>
      <c r="DO281" s="108">
        <v>0</v>
      </c>
      <c r="DP281" s="108">
        <v>0</v>
      </c>
      <c r="DQ281" s="108">
        <v>0</v>
      </c>
      <c r="DR281" s="108">
        <v>0</v>
      </c>
      <c r="DS281" s="108">
        <v>0</v>
      </c>
      <c r="DT281" s="108">
        <v>0</v>
      </c>
      <c r="DU281" s="108">
        <v>0</v>
      </c>
      <c r="DV281" s="108">
        <v>0</v>
      </c>
      <c r="DW281" s="108">
        <v>0</v>
      </c>
      <c r="DX281" s="108">
        <v>0</v>
      </c>
      <c r="DY281" s="108">
        <v>0</v>
      </c>
      <c r="DZ281" s="108">
        <v>0</v>
      </c>
      <c r="EA281" s="108">
        <v>0</v>
      </c>
      <c r="EB281" s="255"/>
      <c r="EC281" s="198">
        <f t="shared" si="2052"/>
        <v>10</v>
      </c>
      <c r="ED281" s="199">
        <f t="shared" si="2053"/>
        <v>2017</v>
      </c>
      <c r="EE281" s="200">
        <f t="shared" si="2054"/>
        <v>43009</v>
      </c>
      <c r="EF281" s="196">
        <f t="shared" si="2055"/>
        <v>31</v>
      </c>
      <c r="EG281" s="195"/>
      <c r="EH281" s="198">
        <f t="shared" si="2062"/>
        <v>0</v>
      </c>
      <c r="EI281" s="198" t="str">
        <f t="shared" si="2062"/>
        <v>-</v>
      </c>
      <c r="EJ281" s="198">
        <f t="shared" si="2062"/>
        <v>0</v>
      </c>
      <c r="EK281" s="198">
        <f t="shared" si="2062"/>
        <v>0</v>
      </c>
      <c r="EL281" s="198">
        <f t="shared" si="2062"/>
        <v>0</v>
      </c>
      <c r="EM281" s="198">
        <f t="shared" si="2062"/>
        <v>0</v>
      </c>
      <c r="EN281" s="198">
        <f t="shared" si="2062"/>
        <v>0</v>
      </c>
      <c r="EO281" s="198">
        <f t="shared" si="2062"/>
        <v>0</v>
      </c>
      <c r="EP281" s="198">
        <f t="shared" si="2062"/>
        <v>0</v>
      </c>
      <c r="EQ281" s="198" t="str">
        <f t="shared" si="2062"/>
        <v>-</v>
      </c>
      <c r="ER281" s="198" t="str">
        <f t="shared" si="2063"/>
        <v>-</v>
      </c>
      <c r="ES281" s="198" t="str">
        <f t="shared" si="2063"/>
        <v>-</v>
      </c>
      <c r="ET281" s="198" t="str">
        <f t="shared" si="2063"/>
        <v>-</v>
      </c>
      <c r="EU281" s="198" t="str">
        <f t="shared" si="2063"/>
        <v>-</v>
      </c>
      <c r="EV281" s="198" t="str">
        <f t="shared" si="2063"/>
        <v>-</v>
      </c>
      <c r="EW281" s="198" t="str">
        <f t="shared" si="2063"/>
        <v>-</v>
      </c>
      <c r="EX281" s="198" t="str">
        <f t="shared" si="2063"/>
        <v>-</v>
      </c>
      <c r="EY281" s="198" t="str">
        <f t="shared" si="2063"/>
        <v>-</v>
      </c>
      <c r="EZ281" s="198" t="str">
        <f t="shared" si="2063"/>
        <v>-</v>
      </c>
      <c r="FA281" s="198" t="str">
        <f t="shared" si="2063"/>
        <v>-</v>
      </c>
      <c r="FB281" s="198">
        <f t="shared" si="2064"/>
        <v>0</v>
      </c>
      <c r="FC281" s="198">
        <f t="shared" si="2064"/>
        <v>0</v>
      </c>
      <c r="FD281" s="198">
        <f t="shared" si="2064"/>
        <v>0</v>
      </c>
      <c r="FE281" s="198">
        <f t="shared" si="2064"/>
        <v>0</v>
      </c>
      <c r="FF281" s="198">
        <f t="shared" si="2064"/>
        <v>0</v>
      </c>
      <c r="FG281" s="198">
        <f t="shared" si="2064"/>
        <v>0</v>
      </c>
      <c r="FH281" s="191"/>
      <c r="FI281" s="344"/>
      <c r="FJ281" s="344"/>
      <c r="FK281" s="344"/>
      <c r="FL281" s="344"/>
      <c r="FM281" s="344"/>
    </row>
    <row r="282" spans="1:169" s="257" customFormat="1" x14ac:dyDescent="0.2">
      <c r="A282" s="263" t="str">
        <f t="shared" si="2049"/>
        <v>2017-18OCTOBERRX7</v>
      </c>
      <c r="B282" s="257" t="s">
        <v>648</v>
      </c>
      <c r="C282" s="257" t="s">
        <v>716</v>
      </c>
      <c r="D282" s="264" t="str">
        <f t="shared" si="2050"/>
        <v>Y62</v>
      </c>
      <c r="E282" s="264" t="str">
        <f t="shared" si="2051"/>
        <v>North West</v>
      </c>
      <c r="F282" s="265" t="s">
        <v>657</v>
      </c>
      <c r="G282" s="265" t="s">
        <v>658</v>
      </c>
      <c r="H282" s="108">
        <v>133858</v>
      </c>
      <c r="I282" s="108">
        <v>102708</v>
      </c>
      <c r="J282" s="108">
        <v>3446219</v>
      </c>
      <c r="K282" s="108">
        <v>34</v>
      </c>
      <c r="L282" s="108">
        <v>1</v>
      </c>
      <c r="M282" s="108" t="s">
        <v>717</v>
      </c>
      <c r="N282" s="108">
        <v>145</v>
      </c>
      <c r="O282" s="108">
        <v>248</v>
      </c>
      <c r="P282" s="108" t="s">
        <v>717</v>
      </c>
      <c r="Q282" s="108" t="s">
        <v>717</v>
      </c>
      <c r="R282" s="108" t="s">
        <v>717</v>
      </c>
      <c r="S282" s="108" t="s">
        <v>717</v>
      </c>
      <c r="T282" s="108">
        <v>95348</v>
      </c>
      <c r="U282" s="108">
        <v>7820</v>
      </c>
      <c r="V282" s="108">
        <v>5733</v>
      </c>
      <c r="W282" s="108">
        <v>52620</v>
      </c>
      <c r="X282" s="108">
        <v>20898</v>
      </c>
      <c r="Y282" s="108">
        <v>3488</v>
      </c>
      <c r="Z282" s="108">
        <v>4445784</v>
      </c>
      <c r="AA282" s="108">
        <v>569</v>
      </c>
      <c r="AB282" s="108">
        <v>936</v>
      </c>
      <c r="AC282" s="108">
        <v>5112466</v>
      </c>
      <c r="AD282" s="108">
        <v>892</v>
      </c>
      <c r="AE282" s="108">
        <v>1594</v>
      </c>
      <c r="AF282" s="108">
        <v>82057913</v>
      </c>
      <c r="AG282" s="108">
        <v>1559</v>
      </c>
      <c r="AH282" s="108">
        <v>3469</v>
      </c>
      <c r="AI282" s="108">
        <v>65084558</v>
      </c>
      <c r="AJ282" s="108">
        <v>3114</v>
      </c>
      <c r="AK282" s="108">
        <v>7328</v>
      </c>
      <c r="AL282" s="108">
        <v>17011507</v>
      </c>
      <c r="AM282" s="108">
        <v>4877</v>
      </c>
      <c r="AN282" s="108">
        <v>9011</v>
      </c>
      <c r="AO282" s="108">
        <v>2641</v>
      </c>
      <c r="AP282" s="108">
        <v>171</v>
      </c>
      <c r="AQ282" s="108">
        <v>1084</v>
      </c>
      <c r="AR282" s="108">
        <v>5478</v>
      </c>
      <c r="AS282" s="108">
        <v>292</v>
      </c>
      <c r="AT282" s="108">
        <v>1094</v>
      </c>
      <c r="AU282" s="108">
        <v>0</v>
      </c>
      <c r="AV282" s="108">
        <v>62986</v>
      </c>
      <c r="AW282" s="108">
        <v>7030</v>
      </c>
      <c r="AX282" s="108">
        <v>22691</v>
      </c>
      <c r="AY282" s="108">
        <v>92707</v>
      </c>
      <c r="AZ282" s="108">
        <v>15527</v>
      </c>
      <c r="BA282" s="108">
        <v>13455</v>
      </c>
      <c r="BB282" s="108">
        <v>11275</v>
      </c>
      <c r="BC282" s="108">
        <v>9953</v>
      </c>
      <c r="BD282" s="108">
        <v>71974</v>
      </c>
      <c r="BE282" s="108">
        <v>61939</v>
      </c>
      <c r="BF282" s="108">
        <v>30553</v>
      </c>
      <c r="BG282" s="108">
        <v>24006</v>
      </c>
      <c r="BH282" s="108">
        <v>4683</v>
      </c>
      <c r="BI282" s="108">
        <v>3798</v>
      </c>
      <c r="BJ282" s="108" t="s">
        <v>717</v>
      </c>
      <c r="BK282" s="108" t="s">
        <v>717</v>
      </c>
      <c r="BL282" s="108" t="s">
        <v>717</v>
      </c>
      <c r="BM282" s="108" t="s">
        <v>717</v>
      </c>
      <c r="BN282" s="108" t="s">
        <v>717</v>
      </c>
      <c r="BO282" s="108" t="s">
        <v>717</v>
      </c>
      <c r="BP282" s="108" t="s">
        <v>717</v>
      </c>
      <c r="BQ282" s="108" t="s">
        <v>717</v>
      </c>
      <c r="BR282" s="108" t="s">
        <v>717</v>
      </c>
      <c r="BS282" s="108" t="s">
        <v>717</v>
      </c>
      <c r="BT282" s="108" t="s">
        <v>717</v>
      </c>
      <c r="BU282" s="108" t="s">
        <v>717</v>
      </c>
      <c r="BV282" s="108" t="s">
        <v>717</v>
      </c>
      <c r="BW282" s="108" t="s">
        <v>717</v>
      </c>
      <c r="BX282" s="108" t="s">
        <v>717</v>
      </c>
      <c r="BY282" s="108" t="s">
        <v>717</v>
      </c>
      <c r="BZ282" s="108" t="s">
        <v>717</v>
      </c>
      <c r="CA282" s="108" t="s">
        <v>717</v>
      </c>
      <c r="CB282" s="108" t="s">
        <v>717</v>
      </c>
      <c r="CC282" s="108" t="s">
        <v>717</v>
      </c>
      <c r="CD282" s="108" t="s">
        <v>717</v>
      </c>
      <c r="CE282" s="108" t="s">
        <v>717</v>
      </c>
      <c r="CF282" s="108" t="s">
        <v>717</v>
      </c>
      <c r="CG282" s="108" t="s">
        <v>717</v>
      </c>
      <c r="CH282" s="108" t="s">
        <v>717</v>
      </c>
      <c r="CI282" s="108" t="s">
        <v>717</v>
      </c>
      <c r="CJ282" s="108" t="s">
        <v>717</v>
      </c>
      <c r="CK282" s="108" t="s">
        <v>717</v>
      </c>
      <c r="CL282" s="108" t="s">
        <v>717</v>
      </c>
      <c r="CM282" s="108" t="s">
        <v>717</v>
      </c>
      <c r="CN282" s="108" t="s">
        <v>717</v>
      </c>
      <c r="CO282" s="108" t="s">
        <v>717</v>
      </c>
      <c r="CP282" s="108" t="s">
        <v>717</v>
      </c>
      <c r="CQ282" s="108" t="s">
        <v>717</v>
      </c>
      <c r="CR282" s="108" t="s">
        <v>717</v>
      </c>
      <c r="CS282" s="108" t="s">
        <v>717</v>
      </c>
      <c r="CT282" s="108" t="s">
        <v>717</v>
      </c>
      <c r="CU282" s="108" t="s">
        <v>717</v>
      </c>
      <c r="CV282" s="108" t="s">
        <v>717</v>
      </c>
      <c r="CW282" s="108" t="s">
        <v>717</v>
      </c>
      <c r="CX282" s="108">
        <v>0</v>
      </c>
      <c r="CY282" s="108">
        <v>0</v>
      </c>
      <c r="CZ282" s="108">
        <v>0</v>
      </c>
      <c r="DA282" s="108">
        <v>0</v>
      </c>
      <c r="DB282" s="108">
        <v>1671</v>
      </c>
      <c r="DC282" s="108">
        <v>81771</v>
      </c>
      <c r="DD282" s="108">
        <v>49</v>
      </c>
      <c r="DE282" s="108">
        <v>119</v>
      </c>
      <c r="DF282" s="108" t="s">
        <v>717</v>
      </c>
      <c r="DG282" s="108" t="s">
        <v>717</v>
      </c>
      <c r="DH282" s="108" t="s">
        <v>717</v>
      </c>
      <c r="DI282" s="108" t="s">
        <v>717</v>
      </c>
      <c r="DJ282" s="108" t="s">
        <v>717</v>
      </c>
      <c r="DK282" s="108">
        <v>285</v>
      </c>
      <c r="DL282" s="108">
        <v>3354</v>
      </c>
      <c r="DM282" s="108">
        <v>1522</v>
      </c>
      <c r="DN282" s="108">
        <v>131</v>
      </c>
      <c r="DO282" s="108">
        <v>1096</v>
      </c>
      <c r="DP282" s="108">
        <v>18264038</v>
      </c>
      <c r="DQ282" s="108">
        <v>5445</v>
      </c>
      <c r="DR282" s="108">
        <v>11766</v>
      </c>
      <c r="DS282" s="108">
        <v>8268231</v>
      </c>
      <c r="DT282" s="108">
        <v>5432</v>
      </c>
      <c r="DU282" s="108">
        <v>11489</v>
      </c>
      <c r="DV282" s="108">
        <v>969008</v>
      </c>
      <c r="DW282" s="108">
        <v>7397</v>
      </c>
      <c r="DX282" s="108">
        <v>14852</v>
      </c>
      <c r="DY282" s="108">
        <v>7959502</v>
      </c>
      <c r="DZ282" s="108">
        <v>7262</v>
      </c>
      <c r="EA282" s="108">
        <v>16032</v>
      </c>
      <c r="EB282" s="255"/>
      <c r="EC282" s="198">
        <f t="shared" si="2052"/>
        <v>10</v>
      </c>
      <c r="ED282" s="199">
        <f t="shared" si="2053"/>
        <v>2017</v>
      </c>
      <c r="EE282" s="200">
        <f t="shared" si="2054"/>
        <v>43009</v>
      </c>
      <c r="EF282" s="196">
        <f t="shared" si="2055"/>
        <v>31</v>
      </c>
      <c r="EG282" s="195"/>
      <c r="EH282" s="198">
        <f t="shared" si="2062"/>
        <v>102708</v>
      </c>
      <c r="EI282" s="198" t="str">
        <f t="shared" si="2062"/>
        <v>-</v>
      </c>
      <c r="EJ282" s="198">
        <f t="shared" si="2062"/>
        <v>14892660</v>
      </c>
      <c r="EK282" s="198">
        <f t="shared" si="2062"/>
        <v>25471584</v>
      </c>
      <c r="EL282" s="198">
        <f t="shared" si="2062"/>
        <v>7319520</v>
      </c>
      <c r="EM282" s="198">
        <f t="shared" si="2062"/>
        <v>9138402</v>
      </c>
      <c r="EN282" s="198">
        <f t="shared" si="2062"/>
        <v>182538780</v>
      </c>
      <c r="EO282" s="198">
        <f t="shared" si="2062"/>
        <v>153140544</v>
      </c>
      <c r="EP282" s="198">
        <f t="shared" si="2062"/>
        <v>31430368</v>
      </c>
      <c r="EQ282" s="198" t="str">
        <f t="shared" si="2062"/>
        <v>-</v>
      </c>
      <c r="ER282" s="198" t="str">
        <f t="shared" si="2063"/>
        <v>-</v>
      </c>
      <c r="ES282" s="198" t="str">
        <f t="shared" si="2063"/>
        <v>-</v>
      </c>
      <c r="ET282" s="198" t="str">
        <f t="shared" si="2063"/>
        <v>-</v>
      </c>
      <c r="EU282" s="198" t="str">
        <f t="shared" si="2063"/>
        <v>-</v>
      </c>
      <c r="EV282" s="198" t="str">
        <f t="shared" si="2063"/>
        <v>-</v>
      </c>
      <c r="EW282" s="198" t="str">
        <f t="shared" si="2063"/>
        <v>-</v>
      </c>
      <c r="EX282" s="198" t="str">
        <f t="shared" si="2063"/>
        <v>-</v>
      </c>
      <c r="EY282" s="198" t="str">
        <f t="shared" si="2063"/>
        <v>-</v>
      </c>
      <c r="EZ282" s="198" t="str">
        <f t="shared" si="2063"/>
        <v>-</v>
      </c>
      <c r="FA282" s="198" t="str">
        <f t="shared" si="2063"/>
        <v>-</v>
      </c>
      <c r="FB282" s="198">
        <f t="shared" si="2064"/>
        <v>0</v>
      </c>
      <c r="FC282" s="198">
        <f t="shared" si="2064"/>
        <v>198849</v>
      </c>
      <c r="FD282" s="198">
        <f t="shared" si="2064"/>
        <v>39463164</v>
      </c>
      <c r="FE282" s="198">
        <f t="shared" si="2064"/>
        <v>17486258</v>
      </c>
      <c r="FF282" s="198">
        <f t="shared" si="2064"/>
        <v>1945612</v>
      </c>
      <c r="FG282" s="198">
        <f t="shared" si="2064"/>
        <v>17571072</v>
      </c>
      <c r="FH282" s="191"/>
      <c r="FI282" s="344"/>
      <c r="FJ282" s="344"/>
      <c r="FK282" s="344"/>
      <c r="FL282" s="344"/>
      <c r="FM282" s="344"/>
    </row>
    <row r="283" spans="1:169" s="257" customFormat="1" x14ac:dyDescent="0.2">
      <c r="A283" s="258" t="str">
        <f t="shared" si="2049"/>
        <v>2017-18OCTOBERRYE</v>
      </c>
      <c r="B283" s="259" t="s">
        <v>648</v>
      </c>
      <c r="C283" s="259" t="s">
        <v>716</v>
      </c>
      <c r="D283" s="260" t="str">
        <f t="shared" si="2050"/>
        <v>Y59</v>
      </c>
      <c r="E283" s="260" t="str">
        <f t="shared" si="2051"/>
        <v>South East</v>
      </c>
      <c r="F283" s="261" t="s">
        <v>669</v>
      </c>
      <c r="G283" s="261" t="s">
        <v>670</v>
      </c>
      <c r="H283" s="211">
        <v>0</v>
      </c>
      <c r="I283" s="211">
        <v>0</v>
      </c>
      <c r="J283" s="211">
        <v>0</v>
      </c>
      <c r="K283" s="211">
        <v>0</v>
      </c>
      <c r="L283" s="211">
        <v>0</v>
      </c>
      <c r="M283" s="211" t="s">
        <v>717</v>
      </c>
      <c r="N283" s="211">
        <v>0</v>
      </c>
      <c r="O283" s="211">
        <v>0</v>
      </c>
      <c r="P283" s="211" t="s">
        <v>717</v>
      </c>
      <c r="Q283" s="211" t="s">
        <v>717</v>
      </c>
      <c r="R283" s="211" t="s">
        <v>717</v>
      </c>
      <c r="S283" s="211" t="s">
        <v>717</v>
      </c>
      <c r="T283" s="211">
        <v>0</v>
      </c>
      <c r="U283" s="211">
        <v>0</v>
      </c>
      <c r="V283" s="211">
        <v>0</v>
      </c>
      <c r="W283" s="211">
        <v>0</v>
      </c>
      <c r="X283" s="211">
        <v>0</v>
      </c>
      <c r="Y283" s="211">
        <v>0</v>
      </c>
      <c r="Z283" s="211">
        <v>0</v>
      </c>
      <c r="AA283" s="211">
        <v>0</v>
      </c>
      <c r="AB283" s="211">
        <v>0</v>
      </c>
      <c r="AC283" s="211">
        <v>0</v>
      </c>
      <c r="AD283" s="211">
        <v>0</v>
      </c>
      <c r="AE283" s="211">
        <v>0</v>
      </c>
      <c r="AF283" s="211">
        <v>0</v>
      </c>
      <c r="AG283" s="211">
        <v>0</v>
      </c>
      <c r="AH283" s="211">
        <v>0</v>
      </c>
      <c r="AI283" s="211">
        <v>0</v>
      </c>
      <c r="AJ283" s="211">
        <v>0</v>
      </c>
      <c r="AK283" s="211">
        <v>0</v>
      </c>
      <c r="AL283" s="211">
        <v>0</v>
      </c>
      <c r="AM283" s="211">
        <v>0</v>
      </c>
      <c r="AN283" s="211">
        <v>0</v>
      </c>
      <c r="AO283" s="211">
        <v>0</v>
      </c>
      <c r="AP283" s="211">
        <v>0</v>
      </c>
      <c r="AQ283" s="211">
        <v>0</v>
      </c>
      <c r="AR283" s="211">
        <v>0</v>
      </c>
      <c r="AS283" s="211">
        <v>0</v>
      </c>
      <c r="AT283" s="211">
        <v>0</v>
      </c>
      <c r="AU283" s="211">
        <v>0</v>
      </c>
      <c r="AV283" s="211">
        <v>0</v>
      </c>
      <c r="AW283" s="211">
        <v>0</v>
      </c>
      <c r="AX283" s="211">
        <v>0</v>
      </c>
      <c r="AY283" s="211">
        <v>0</v>
      </c>
      <c r="AZ283" s="211">
        <v>0</v>
      </c>
      <c r="BA283" s="211">
        <v>0</v>
      </c>
      <c r="BB283" s="211">
        <v>0</v>
      </c>
      <c r="BC283" s="211">
        <v>0</v>
      </c>
      <c r="BD283" s="211">
        <v>0</v>
      </c>
      <c r="BE283" s="211">
        <v>0</v>
      </c>
      <c r="BF283" s="211">
        <v>0</v>
      </c>
      <c r="BG283" s="211">
        <v>0</v>
      </c>
      <c r="BH283" s="211">
        <v>0</v>
      </c>
      <c r="BI283" s="211">
        <v>0</v>
      </c>
      <c r="BJ283" s="211" t="s">
        <v>717</v>
      </c>
      <c r="BK283" s="211" t="s">
        <v>717</v>
      </c>
      <c r="BL283" s="211" t="s">
        <v>717</v>
      </c>
      <c r="BM283" s="211" t="s">
        <v>717</v>
      </c>
      <c r="BN283" s="211" t="s">
        <v>717</v>
      </c>
      <c r="BO283" s="211" t="s">
        <v>717</v>
      </c>
      <c r="BP283" s="211" t="s">
        <v>717</v>
      </c>
      <c r="BQ283" s="211" t="s">
        <v>717</v>
      </c>
      <c r="BR283" s="211" t="s">
        <v>717</v>
      </c>
      <c r="BS283" s="211" t="s">
        <v>717</v>
      </c>
      <c r="BT283" s="211" t="s">
        <v>717</v>
      </c>
      <c r="BU283" s="211" t="s">
        <v>717</v>
      </c>
      <c r="BV283" s="211" t="s">
        <v>717</v>
      </c>
      <c r="BW283" s="211" t="s">
        <v>717</v>
      </c>
      <c r="BX283" s="211" t="s">
        <v>717</v>
      </c>
      <c r="BY283" s="211" t="s">
        <v>717</v>
      </c>
      <c r="BZ283" s="211" t="s">
        <v>717</v>
      </c>
      <c r="CA283" s="211" t="s">
        <v>717</v>
      </c>
      <c r="CB283" s="211" t="s">
        <v>717</v>
      </c>
      <c r="CC283" s="211" t="s">
        <v>717</v>
      </c>
      <c r="CD283" s="211" t="s">
        <v>717</v>
      </c>
      <c r="CE283" s="211" t="s">
        <v>717</v>
      </c>
      <c r="CF283" s="211" t="s">
        <v>717</v>
      </c>
      <c r="CG283" s="211" t="s">
        <v>717</v>
      </c>
      <c r="CH283" s="211" t="s">
        <v>717</v>
      </c>
      <c r="CI283" s="211" t="s">
        <v>717</v>
      </c>
      <c r="CJ283" s="211" t="s">
        <v>717</v>
      </c>
      <c r="CK283" s="211" t="s">
        <v>717</v>
      </c>
      <c r="CL283" s="211" t="s">
        <v>717</v>
      </c>
      <c r="CM283" s="211" t="s">
        <v>717</v>
      </c>
      <c r="CN283" s="211" t="s">
        <v>717</v>
      </c>
      <c r="CO283" s="211" t="s">
        <v>717</v>
      </c>
      <c r="CP283" s="211" t="s">
        <v>717</v>
      </c>
      <c r="CQ283" s="211" t="s">
        <v>717</v>
      </c>
      <c r="CR283" s="211" t="s">
        <v>717</v>
      </c>
      <c r="CS283" s="211" t="s">
        <v>717</v>
      </c>
      <c r="CT283" s="211" t="s">
        <v>717</v>
      </c>
      <c r="CU283" s="211" t="s">
        <v>717</v>
      </c>
      <c r="CV283" s="211" t="s">
        <v>717</v>
      </c>
      <c r="CW283" s="211" t="s">
        <v>717</v>
      </c>
      <c r="CX283" s="211">
        <v>0</v>
      </c>
      <c r="CY283" s="211">
        <v>0</v>
      </c>
      <c r="CZ283" s="211">
        <v>0</v>
      </c>
      <c r="DA283" s="211">
        <v>0</v>
      </c>
      <c r="DB283" s="211">
        <v>0</v>
      </c>
      <c r="DC283" s="211">
        <v>0</v>
      </c>
      <c r="DD283" s="211">
        <v>0</v>
      </c>
      <c r="DE283" s="211">
        <v>0</v>
      </c>
      <c r="DF283" s="211" t="s">
        <v>717</v>
      </c>
      <c r="DG283" s="211" t="s">
        <v>717</v>
      </c>
      <c r="DH283" s="211" t="s">
        <v>717</v>
      </c>
      <c r="DI283" s="211" t="s">
        <v>717</v>
      </c>
      <c r="DJ283" s="211" t="s">
        <v>717</v>
      </c>
      <c r="DK283" s="211">
        <v>0</v>
      </c>
      <c r="DL283" s="211">
        <v>0</v>
      </c>
      <c r="DM283" s="211">
        <v>0</v>
      </c>
      <c r="DN283" s="211">
        <v>0</v>
      </c>
      <c r="DO283" s="211">
        <v>0</v>
      </c>
      <c r="DP283" s="211">
        <v>0</v>
      </c>
      <c r="DQ283" s="211">
        <v>0</v>
      </c>
      <c r="DR283" s="211">
        <v>0</v>
      </c>
      <c r="DS283" s="211">
        <v>0</v>
      </c>
      <c r="DT283" s="211">
        <v>0</v>
      </c>
      <c r="DU283" s="211">
        <v>0</v>
      </c>
      <c r="DV283" s="211">
        <v>0</v>
      </c>
      <c r="DW283" s="211">
        <v>0</v>
      </c>
      <c r="DX283" s="211">
        <v>0</v>
      </c>
      <c r="DY283" s="211">
        <v>0</v>
      </c>
      <c r="DZ283" s="211">
        <v>0</v>
      </c>
      <c r="EA283" s="211">
        <v>0</v>
      </c>
      <c r="EB283" s="262"/>
      <c r="EC283" s="212">
        <f t="shared" si="2052"/>
        <v>10</v>
      </c>
      <c r="ED283" s="213">
        <f t="shared" si="2053"/>
        <v>2017</v>
      </c>
      <c r="EE283" s="214">
        <f t="shared" si="2054"/>
        <v>43009</v>
      </c>
      <c r="EF283" s="215">
        <f t="shared" si="2055"/>
        <v>31</v>
      </c>
      <c r="EG283" s="216"/>
      <c r="EH283" s="212">
        <f t="shared" si="2062"/>
        <v>0</v>
      </c>
      <c r="EI283" s="212" t="str">
        <f t="shared" si="2062"/>
        <v>-</v>
      </c>
      <c r="EJ283" s="212">
        <f t="shared" si="2062"/>
        <v>0</v>
      </c>
      <c r="EK283" s="212">
        <f t="shared" si="2062"/>
        <v>0</v>
      </c>
      <c r="EL283" s="212">
        <f t="shared" si="2062"/>
        <v>0</v>
      </c>
      <c r="EM283" s="212">
        <f t="shared" si="2062"/>
        <v>0</v>
      </c>
      <c r="EN283" s="212">
        <f t="shared" si="2062"/>
        <v>0</v>
      </c>
      <c r="EO283" s="212">
        <f t="shared" si="2062"/>
        <v>0</v>
      </c>
      <c r="EP283" s="212">
        <f t="shared" si="2062"/>
        <v>0</v>
      </c>
      <c r="EQ283" s="212" t="str">
        <f t="shared" si="2062"/>
        <v>-</v>
      </c>
      <c r="ER283" s="212" t="str">
        <f t="shared" si="2063"/>
        <v>-</v>
      </c>
      <c r="ES283" s="212" t="str">
        <f t="shared" si="2063"/>
        <v>-</v>
      </c>
      <c r="ET283" s="212" t="str">
        <f t="shared" si="2063"/>
        <v>-</v>
      </c>
      <c r="EU283" s="212" t="str">
        <f t="shared" si="2063"/>
        <v>-</v>
      </c>
      <c r="EV283" s="212" t="str">
        <f t="shared" si="2063"/>
        <v>-</v>
      </c>
      <c r="EW283" s="212" t="str">
        <f t="shared" si="2063"/>
        <v>-</v>
      </c>
      <c r="EX283" s="212" t="str">
        <f t="shared" si="2063"/>
        <v>-</v>
      </c>
      <c r="EY283" s="212" t="str">
        <f t="shared" si="2063"/>
        <v>-</v>
      </c>
      <c r="EZ283" s="212" t="str">
        <f t="shared" si="2063"/>
        <v>-</v>
      </c>
      <c r="FA283" s="212" t="str">
        <f t="shared" si="2063"/>
        <v>-</v>
      </c>
      <c r="FB283" s="212">
        <f t="shared" si="2064"/>
        <v>0</v>
      </c>
      <c r="FC283" s="212">
        <f t="shared" si="2064"/>
        <v>0</v>
      </c>
      <c r="FD283" s="212">
        <f t="shared" si="2064"/>
        <v>0</v>
      </c>
      <c r="FE283" s="212">
        <f t="shared" si="2064"/>
        <v>0</v>
      </c>
      <c r="FF283" s="212">
        <f t="shared" si="2064"/>
        <v>0</v>
      </c>
      <c r="FG283" s="212">
        <f t="shared" si="2064"/>
        <v>0</v>
      </c>
      <c r="FH283" s="217"/>
      <c r="FI283" s="256"/>
      <c r="FJ283" s="256"/>
      <c r="FK283" s="256"/>
      <c r="FL283" s="256"/>
      <c r="FM283" s="256"/>
    </row>
    <row r="284" spans="1:169" s="257" customFormat="1" x14ac:dyDescent="0.2">
      <c r="A284" s="263" t="str">
        <f t="shared" si="2049"/>
        <v>2017-18OCTOBERRYD</v>
      </c>
      <c r="B284" s="257" t="s">
        <v>648</v>
      </c>
      <c r="C284" s="257" t="s">
        <v>716</v>
      </c>
      <c r="D284" s="264" t="str">
        <f t="shared" si="2050"/>
        <v>Y59</v>
      </c>
      <c r="E284" s="264" t="str">
        <f t="shared" si="2051"/>
        <v>South East</v>
      </c>
      <c r="F284" s="265" t="s">
        <v>667</v>
      </c>
      <c r="G284" s="265" t="s">
        <v>668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 t="s">
        <v>717</v>
      </c>
      <c r="N284" s="108">
        <v>0</v>
      </c>
      <c r="O284" s="108">
        <v>0</v>
      </c>
      <c r="P284" s="108" t="s">
        <v>717</v>
      </c>
      <c r="Q284" s="108" t="s">
        <v>717</v>
      </c>
      <c r="R284" s="108" t="s">
        <v>717</v>
      </c>
      <c r="S284" s="108" t="s">
        <v>717</v>
      </c>
      <c r="T284" s="108">
        <v>0</v>
      </c>
      <c r="U284" s="108">
        <v>0</v>
      </c>
      <c r="V284" s="108">
        <v>0</v>
      </c>
      <c r="W284" s="108">
        <v>0</v>
      </c>
      <c r="X284" s="108">
        <v>0</v>
      </c>
      <c r="Y284" s="108">
        <v>0</v>
      </c>
      <c r="Z284" s="108">
        <v>0</v>
      </c>
      <c r="AA284" s="108">
        <v>0</v>
      </c>
      <c r="AB284" s="108">
        <v>0</v>
      </c>
      <c r="AC284" s="108">
        <v>0</v>
      </c>
      <c r="AD284" s="108">
        <v>0</v>
      </c>
      <c r="AE284" s="108">
        <v>0</v>
      </c>
      <c r="AF284" s="108">
        <v>0</v>
      </c>
      <c r="AG284" s="108">
        <v>0</v>
      </c>
      <c r="AH284" s="108">
        <v>0</v>
      </c>
      <c r="AI284" s="108">
        <v>0</v>
      </c>
      <c r="AJ284" s="108">
        <v>0</v>
      </c>
      <c r="AK284" s="108">
        <v>0</v>
      </c>
      <c r="AL284" s="108">
        <v>0</v>
      </c>
      <c r="AM284" s="108">
        <v>0</v>
      </c>
      <c r="AN284" s="108">
        <v>0</v>
      </c>
      <c r="AO284" s="108">
        <v>0</v>
      </c>
      <c r="AP284" s="108">
        <v>0</v>
      </c>
      <c r="AQ284" s="108">
        <v>0</v>
      </c>
      <c r="AR284" s="108">
        <v>0</v>
      </c>
      <c r="AS284" s="108">
        <v>0</v>
      </c>
      <c r="AT284" s="108">
        <v>0</v>
      </c>
      <c r="AU284" s="108">
        <v>0</v>
      </c>
      <c r="AV284" s="108">
        <v>0</v>
      </c>
      <c r="AW284" s="108">
        <v>0</v>
      </c>
      <c r="AX284" s="108">
        <v>0</v>
      </c>
      <c r="AY284" s="108">
        <v>0</v>
      </c>
      <c r="AZ284" s="108">
        <v>0</v>
      </c>
      <c r="BA284" s="108">
        <v>0</v>
      </c>
      <c r="BB284" s="108">
        <v>0</v>
      </c>
      <c r="BC284" s="108">
        <v>0</v>
      </c>
      <c r="BD284" s="108">
        <v>0</v>
      </c>
      <c r="BE284" s="108">
        <v>0</v>
      </c>
      <c r="BF284" s="108">
        <v>0</v>
      </c>
      <c r="BG284" s="108">
        <v>0</v>
      </c>
      <c r="BH284" s="108">
        <v>0</v>
      </c>
      <c r="BI284" s="108">
        <v>0</v>
      </c>
      <c r="BJ284" s="108" t="s">
        <v>717</v>
      </c>
      <c r="BK284" s="108" t="s">
        <v>717</v>
      </c>
      <c r="BL284" s="108" t="s">
        <v>717</v>
      </c>
      <c r="BM284" s="108" t="s">
        <v>717</v>
      </c>
      <c r="BN284" s="108" t="s">
        <v>717</v>
      </c>
      <c r="BO284" s="108" t="s">
        <v>717</v>
      </c>
      <c r="BP284" s="108" t="s">
        <v>717</v>
      </c>
      <c r="BQ284" s="108" t="s">
        <v>717</v>
      </c>
      <c r="BR284" s="108" t="s">
        <v>717</v>
      </c>
      <c r="BS284" s="108" t="s">
        <v>717</v>
      </c>
      <c r="BT284" s="108" t="s">
        <v>717</v>
      </c>
      <c r="BU284" s="108" t="s">
        <v>717</v>
      </c>
      <c r="BV284" s="108" t="s">
        <v>717</v>
      </c>
      <c r="BW284" s="108" t="s">
        <v>717</v>
      </c>
      <c r="BX284" s="108" t="s">
        <v>717</v>
      </c>
      <c r="BY284" s="108" t="s">
        <v>717</v>
      </c>
      <c r="BZ284" s="108" t="s">
        <v>717</v>
      </c>
      <c r="CA284" s="108" t="s">
        <v>717</v>
      </c>
      <c r="CB284" s="108" t="s">
        <v>717</v>
      </c>
      <c r="CC284" s="108" t="s">
        <v>717</v>
      </c>
      <c r="CD284" s="108" t="s">
        <v>717</v>
      </c>
      <c r="CE284" s="108" t="s">
        <v>717</v>
      </c>
      <c r="CF284" s="108" t="s">
        <v>717</v>
      </c>
      <c r="CG284" s="108" t="s">
        <v>717</v>
      </c>
      <c r="CH284" s="108" t="s">
        <v>717</v>
      </c>
      <c r="CI284" s="108" t="s">
        <v>717</v>
      </c>
      <c r="CJ284" s="108" t="s">
        <v>717</v>
      </c>
      <c r="CK284" s="108" t="s">
        <v>717</v>
      </c>
      <c r="CL284" s="108" t="s">
        <v>717</v>
      </c>
      <c r="CM284" s="108" t="s">
        <v>717</v>
      </c>
      <c r="CN284" s="108" t="s">
        <v>717</v>
      </c>
      <c r="CO284" s="108" t="s">
        <v>717</v>
      </c>
      <c r="CP284" s="108" t="s">
        <v>717</v>
      </c>
      <c r="CQ284" s="108" t="s">
        <v>717</v>
      </c>
      <c r="CR284" s="108" t="s">
        <v>717</v>
      </c>
      <c r="CS284" s="108" t="s">
        <v>717</v>
      </c>
      <c r="CT284" s="108" t="s">
        <v>717</v>
      </c>
      <c r="CU284" s="108" t="s">
        <v>717</v>
      </c>
      <c r="CV284" s="108" t="s">
        <v>717</v>
      </c>
      <c r="CW284" s="108" t="s">
        <v>717</v>
      </c>
      <c r="CX284" s="108">
        <v>0</v>
      </c>
      <c r="CY284" s="108">
        <v>0</v>
      </c>
      <c r="CZ284" s="108">
        <v>0</v>
      </c>
      <c r="DA284" s="108">
        <v>0</v>
      </c>
      <c r="DB284" s="108">
        <v>0</v>
      </c>
      <c r="DC284" s="108">
        <v>0</v>
      </c>
      <c r="DD284" s="108">
        <v>0</v>
      </c>
      <c r="DE284" s="108">
        <v>0</v>
      </c>
      <c r="DF284" s="108" t="s">
        <v>717</v>
      </c>
      <c r="DG284" s="108" t="s">
        <v>717</v>
      </c>
      <c r="DH284" s="108" t="s">
        <v>717</v>
      </c>
      <c r="DI284" s="108" t="s">
        <v>717</v>
      </c>
      <c r="DJ284" s="108" t="s">
        <v>717</v>
      </c>
      <c r="DK284" s="108">
        <v>0</v>
      </c>
      <c r="DL284" s="108">
        <v>0</v>
      </c>
      <c r="DM284" s="108">
        <v>0</v>
      </c>
      <c r="DN284" s="108">
        <v>0</v>
      </c>
      <c r="DO284" s="108">
        <v>0</v>
      </c>
      <c r="DP284" s="108">
        <v>0</v>
      </c>
      <c r="DQ284" s="108">
        <v>0</v>
      </c>
      <c r="DR284" s="108">
        <v>0</v>
      </c>
      <c r="DS284" s="108">
        <v>0</v>
      </c>
      <c r="DT284" s="108">
        <v>0</v>
      </c>
      <c r="DU284" s="108">
        <v>0</v>
      </c>
      <c r="DV284" s="108">
        <v>0</v>
      </c>
      <c r="DW284" s="108">
        <v>0</v>
      </c>
      <c r="DX284" s="108">
        <v>0</v>
      </c>
      <c r="DY284" s="108">
        <v>0</v>
      </c>
      <c r="DZ284" s="108">
        <v>0</v>
      </c>
      <c r="EA284" s="108">
        <v>0</v>
      </c>
      <c r="EB284" s="255"/>
      <c r="EC284" s="198">
        <f t="shared" si="2052"/>
        <v>10</v>
      </c>
      <c r="ED284" s="199">
        <f t="shared" si="2053"/>
        <v>2017</v>
      </c>
      <c r="EE284" s="200">
        <f t="shared" si="2054"/>
        <v>43009</v>
      </c>
      <c r="EF284" s="196">
        <f t="shared" si="2055"/>
        <v>31</v>
      </c>
      <c r="EG284" s="195"/>
      <c r="EH284" s="198">
        <f t="shared" si="2062"/>
        <v>0</v>
      </c>
      <c r="EI284" s="198" t="str">
        <f t="shared" si="2062"/>
        <v>-</v>
      </c>
      <c r="EJ284" s="198">
        <f t="shared" si="2062"/>
        <v>0</v>
      </c>
      <c r="EK284" s="198">
        <f t="shared" si="2062"/>
        <v>0</v>
      </c>
      <c r="EL284" s="198">
        <f t="shared" si="2062"/>
        <v>0</v>
      </c>
      <c r="EM284" s="198">
        <f t="shared" si="2062"/>
        <v>0</v>
      </c>
      <c r="EN284" s="198">
        <f t="shared" si="2062"/>
        <v>0</v>
      </c>
      <c r="EO284" s="198">
        <f t="shared" si="2062"/>
        <v>0</v>
      </c>
      <c r="EP284" s="198">
        <f t="shared" si="2062"/>
        <v>0</v>
      </c>
      <c r="EQ284" s="198" t="str">
        <f t="shared" si="2062"/>
        <v>-</v>
      </c>
      <c r="ER284" s="198" t="str">
        <f t="shared" si="2063"/>
        <v>-</v>
      </c>
      <c r="ES284" s="198" t="str">
        <f t="shared" si="2063"/>
        <v>-</v>
      </c>
      <c r="ET284" s="198" t="str">
        <f t="shared" si="2063"/>
        <v>-</v>
      </c>
      <c r="EU284" s="198" t="str">
        <f t="shared" si="2063"/>
        <v>-</v>
      </c>
      <c r="EV284" s="198" t="str">
        <f t="shared" si="2063"/>
        <v>-</v>
      </c>
      <c r="EW284" s="198" t="str">
        <f t="shared" si="2063"/>
        <v>-</v>
      </c>
      <c r="EX284" s="198" t="str">
        <f t="shared" si="2063"/>
        <v>-</v>
      </c>
      <c r="EY284" s="198" t="str">
        <f t="shared" si="2063"/>
        <v>-</v>
      </c>
      <c r="EZ284" s="198" t="str">
        <f t="shared" si="2063"/>
        <v>-</v>
      </c>
      <c r="FA284" s="198" t="str">
        <f t="shared" si="2063"/>
        <v>-</v>
      </c>
      <c r="FB284" s="198">
        <f t="shared" si="2064"/>
        <v>0</v>
      </c>
      <c r="FC284" s="198">
        <f t="shared" si="2064"/>
        <v>0</v>
      </c>
      <c r="FD284" s="198">
        <f t="shared" si="2064"/>
        <v>0</v>
      </c>
      <c r="FE284" s="198">
        <f t="shared" si="2064"/>
        <v>0</v>
      </c>
      <c r="FF284" s="198">
        <f t="shared" si="2064"/>
        <v>0</v>
      </c>
      <c r="FG284" s="198">
        <f t="shared" si="2064"/>
        <v>0</v>
      </c>
      <c r="FH284" s="191"/>
      <c r="FI284" s="256"/>
      <c r="FJ284" s="256"/>
      <c r="FK284" s="256"/>
      <c r="FL284" s="256"/>
      <c r="FM284" s="256"/>
    </row>
    <row r="285" spans="1:169" s="257" customFormat="1" x14ac:dyDescent="0.2">
      <c r="A285" s="263" t="str">
        <f t="shared" si="2049"/>
        <v>2017-18OCTOBERRYF</v>
      </c>
      <c r="B285" s="257" t="s">
        <v>648</v>
      </c>
      <c r="C285" s="257" t="s">
        <v>716</v>
      </c>
      <c r="D285" s="264" t="str">
        <f t="shared" si="2050"/>
        <v>Y58</v>
      </c>
      <c r="E285" s="264" t="str">
        <f t="shared" si="2051"/>
        <v>South West</v>
      </c>
      <c r="F285" s="265" t="s">
        <v>671</v>
      </c>
      <c r="G285" s="265" t="s">
        <v>672</v>
      </c>
      <c r="H285" s="108">
        <v>0</v>
      </c>
      <c r="I285" s="108">
        <v>0</v>
      </c>
      <c r="J285" s="108">
        <v>0</v>
      </c>
      <c r="K285" s="108">
        <v>0</v>
      </c>
      <c r="L285" s="108">
        <v>0</v>
      </c>
      <c r="M285" s="108" t="s">
        <v>717</v>
      </c>
      <c r="N285" s="108">
        <v>0</v>
      </c>
      <c r="O285" s="108">
        <v>0</v>
      </c>
      <c r="P285" s="108" t="s">
        <v>717</v>
      </c>
      <c r="Q285" s="108" t="s">
        <v>717</v>
      </c>
      <c r="R285" s="108" t="s">
        <v>717</v>
      </c>
      <c r="S285" s="108" t="s">
        <v>717</v>
      </c>
      <c r="T285" s="108">
        <v>0</v>
      </c>
      <c r="U285" s="108">
        <v>0</v>
      </c>
      <c r="V285" s="108">
        <v>0</v>
      </c>
      <c r="W285" s="108">
        <v>0</v>
      </c>
      <c r="X285" s="108">
        <v>0</v>
      </c>
      <c r="Y285" s="108">
        <v>0</v>
      </c>
      <c r="Z285" s="108">
        <v>0</v>
      </c>
      <c r="AA285" s="108">
        <v>0</v>
      </c>
      <c r="AB285" s="108">
        <v>0</v>
      </c>
      <c r="AC285" s="108">
        <v>0</v>
      </c>
      <c r="AD285" s="108">
        <v>0</v>
      </c>
      <c r="AE285" s="108">
        <v>0</v>
      </c>
      <c r="AF285" s="108">
        <v>0</v>
      </c>
      <c r="AG285" s="108">
        <v>0</v>
      </c>
      <c r="AH285" s="108">
        <v>0</v>
      </c>
      <c r="AI285" s="108">
        <v>0</v>
      </c>
      <c r="AJ285" s="108">
        <v>0</v>
      </c>
      <c r="AK285" s="108">
        <v>0</v>
      </c>
      <c r="AL285" s="108">
        <v>0</v>
      </c>
      <c r="AM285" s="108">
        <v>0</v>
      </c>
      <c r="AN285" s="108">
        <v>0</v>
      </c>
      <c r="AO285" s="108">
        <v>0</v>
      </c>
      <c r="AP285" s="108">
        <v>0</v>
      </c>
      <c r="AQ285" s="108">
        <v>0</v>
      </c>
      <c r="AR285" s="108">
        <v>0</v>
      </c>
      <c r="AS285" s="108">
        <v>0</v>
      </c>
      <c r="AT285" s="108">
        <v>0</v>
      </c>
      <c r="AU285" s="108">
        <v>0</v>
      </c>
      <c r="AV285" s="108">
        <v>0</v>
      </c>
      <c r="AW285" s="108">
        <v>0</v>
      </c>
      <c r="AX285" s="108">
        <v>0</v>
      </c>
      <c r="AY285" s="108">
        <v>0</v>
      </c>
      <c r="AZ285" s="108">
        <v>0</v>
      </c>
      <c r="BA285" s="108">
        <v>0</v>
      </c>
      <c r="BB285" s="108">
        <v>0</v>
      </c>
      <c r="BC285" s="108">
        <v>0</v>
      </c>
      <c r="BD285" s="108">
        <v>0</v>
      </c>
      <c r="BE285" s="108">
        <v>0</v>
      </c>
      <c r="BF285" s="108">
        <v>0</v>
      </c>
      <c r="BG285" s="108">
        <v>0</v>
      </c>
      <c r="BH285" s="108">
        <v>0</v>
      </c>
      <c r="BI285" s="108">
        <v>0</v>
      </c>
      <c r="BJ285" s="108" t="s">
        <v>717</v>
      </c>
      <c r="BK285" s="108" t="s">
        <v>717</v>
      </c>
      <c r="BL285" s="108" t="s">
        <v>717</v>
      </c>
      <c r="BM285" s="108" t="s">
        <v>717</v>
      </c>
      <c r="BN285" s="108" t="s">
        <v>717</v>
      </c>
      <c r="BO285" s="108" t="s">
        <v>717</v>
      </c>
      <c r="BP285" s="108" t="s">
        <v>717</v>
      </c>
      <c r="BQ285" s="108" t="s">
        <v>717</v>
      </c>
      <c r="BR285" s="108" t="s">
        <v>717</v>
      </c>
      <c r="BS285" s="108" t="s">
        <v>717</v>
      </c>
      <c r="BT285" s="108" t="s">
        <v>717</v>
      </c>
      <c r="BU285" s="108" t="s">
        <v>717</v>
      </c>
      <c r="BV285" s="108" t="s">
        <v>717</v>
      </c>
      <c r="BW285" s="108" t="s">
        <v>717</v>
      </c>
      <c r="BX285" s="108" t="s">
        <v>717</v>
      </c>
      <c r="BY285" s="108" t="s">
        <v>717</v>
      </c>
      <c r="BZ285" s="108" t="s">
        <v>717</v>
      </c>
      <c r="CA285" s="108" t="s">
        <v>717</v>
      </c>
      <c r="CB285" s="108" t="s">
        <v>717</v>
      </c>
      <c r="CC285" s="108" t="s">
        <v>717</v>
      </c>
      <c r="CD285" s="108" t="s">
        <v>717</v>
      </c>
      <c r="CE285" s="108" t="s">
        <v>717</v>
      </c>
      <c r="CF285" s="108" t="s">
        <v>717</v>
      </c>
      <c r="CG285" s="108" t="s">
        <v>717</v>
      </c>
      <c r="CH285" s="108" t="s">
        <v>717</v>
      </c>
      <c r="CI285" s="108" t="s">
        <v>717</v>
      </c>
      <c r="CJ285" s="108" t="s">
        <v>717</v>
      </c>
      <c r="CK285" s="108" t="s">
        <v>717</v>
      </c>
      <c r="CL285" s="108" t="s">
        <v>717</v>
      </c>
      <c r="CM285" s="108" t="s">
        <v>717</v>
      </c>
      <c r="CN285" s="108" t="s">
        <v>717</v>
      </c>
      <c r="CO285" s="108" t="s">
        <v>717</v>
      </c>
      <c r="CP285" s="108" t="s">
        <v>717</v>
      </c>
      <c r="CQ285" s="108" t="s">
        <v>717</v>
      </c>
      <c r="CR285" s="108" t="s">
        <v>717</v>
      </c>
      <c r="CS285" s="108" t="s">
        <v>717</v>
      </c>
      <c r="CT285" s="108" t="s">
        <v>717</v>
      </c>
      <c r="CU285" s="108" t="s">
        <v>717</v>
      </c>
      <c r="CV285" s="108" t="s">
        <v>717</v>
      </c>
      <c r="CW285" s="108" t="s">
        <v>717</v>
      </c>
      <c r="CX285" s="108">
        <v>0</v>
      </c>
      <c r="CY285" s="108">
        <v>0</v>
      </c>
      <c r="CZ285" s="108">
        <v>0</v>
      </c>
      <c r="DA285" s="108">
        <v>0</v>
      </c>
      <c r="DB285" s="108">
        <v>0</v>
      </c>
      <c r="DC285" s="108">
        <v>0</v>
      </c>
      <c r="DD285" s="108">
        <v>0</v>
      </c>
      <c r="DE285" s="108">
        <v>0</v>
      </c>
      <c r="DF285" s="108" t="s">
        <v>717</v>
      </c>
      <c r="DG285" s="108" t="s">
        <v>717</v>
      </c>
      <c r="DH285" s="108" t="s">
        <v>717</v>
      </c>
      <c r="DI285" s="108" t="s">
        <v>717</v>
      </c>
      <c r="DJ285" s="108" t="s">
        <v>717</v>
      </c>
      <c r="DK285" s="108">
        <v>0</v>
      </c>
      <c r="DL285" s="108">
        <v>0</v>
      </c>
      <c r="DM285" s="108">
        <v>0</v>
      </c>
      <c r="DN285" s="108">
        <v>0</v>
      </c>
      <c r="DO285" s="108">
        <v>0</v>
      </c>
      <c r="DP285" s="108">
        <v>0</v>
      </c>
      <c r="DQ285" s="108">
        <v>0</v>
      </c>
      <c r="DR285" s="108">
        <v>0</v>
      </c>
      <c r="DS285" s="108">
        <v>0</v>
      </c>
      <c r="DT285" s="108">
        <v>0</v>
      </c>
      <c r="DU285" s="108">
        <v>0</v>
      </c>
      <c r="DV285" s="108">
        <v>0</v>
      </c>
      <c r="DW285" s="108">
        <v>0</v>
      </c>
      <c r="DX285" s="108">
        <v>0</v>
      </c>
      <c r="DY285" s="108">
        <v>0</v>
      </c>
      <c r="DZ285" s="108">
        <v>0</v>
      </c>
      <c r="EA285" s="108">
        <v>0</v>
      </c>
      <c r="EB285" s="255"/>
      <c r="EC285" s="198">
        <f t="shared" si="2052"/>
        <v>10</v>
      </c>
      <c r="ED285" s="199">
        <f t="shared" si="2053"/>
        <v>2017</v>
      </c>
      <c r="EE285" s="200">
        <f t="shared" si="2054"/>
        <v>43009</v>
      </c>
      <c r="EF285" s="196">
        <f t="shared" si="2055"/>
        <v>31</v>
      </c>
      <c r="EG285" s="195"/>
      <c r="EH285" s="198">
        <f t="shared" ref="EH285:EQ294" si="2065">IFERROR(INDEX($H285:$EB285,,MATCH(EH$1,$H$5:$EB$5,0))*INDEX($H285:$EB285,,MATCH(EH$2,$H$5:$EB$5,0)),$H$2)</f>
        <v>0</v>
      </c>
      <c r="EI285" s="198" t="str">
        <f t="shared" si="2065"/>
        <v>-</v>
      </c>
      <c r="EJ285" s="198">
        <f t="shared" si="2065"/>
        <v>0</v>
      </c>
      <c r="EK285" s="198">
        <f t="shared" si="2065"/>
        <v>0</v>
      </c>
      <c r="EL285" s="198">
        <f t="shared" si="2065"/>
        <v>0</v>
      </c>
      <c r="EM285" s="198">
        <f t="shared" si="2065"/>
        <v>0</v>
      </c>
      <c r="EN285" s="198">
        <f t="shared" si="2065"/>
        <v>0</v>
      </c>
      <c r="EO285" s="198">
        <f t="shared" si="2065"/>
        <v>0</v>
      </c>
      <c r="EP285" s="198">
        <f t="shared" si="2065"/>
        <v>0</v>
      </c>
      <c r="EQ285" s="198" t="str">
        <f t="shared" si="2065"/>
        <v>-</v>
      </c>
      <c r="ER285" s="198" t="str">
        <f t="shared" ref="ER285:FA294" si="2066">IFERROR(INDEX($H285:$EB285,,MATCH(ER$1,$H$5:$EB$5,0))*INDEX($H285:$EB285,,MATCH(ER$2,$H$5:$EB$5,0)),$H$2)</f>
        <v>-</v>
      </c>
      <c r="ES285" s="198" t="str">
        <f t="shared" si="2066"/>
        <v>-</v>
      </c>
      <c r="ET285" s="198" t="str">
        <f t="shared" si="2066"/>
        <v>-</v>
      </c>
      <c r="EU285" s="198" t="str">
        <f t="shared" si="2066"/>
        <v>-</v>
      </c>
      <c r="EV285" s="198" t="str">
        <f t="shared" si="2066"/>
        <v>-</v>
      </c>
      <c r="EW285" s="198" t="str">
        <f t="shared" si="2066"/>
        <v>-</v>
      </c>
      <c r="EX285" s="198" t="str">
        <f t="shared" si="2066"/>
        <v>-</v>
      </c>
      <c r="EY285" s="198" t="str">
        <f t="shared" si="2066"/>
        <v>-</v>
      </c>
      <c r="EZ285" s="198" t="str">
        <f t="shared" si="2066"/>
        <v>-</v>
      </c>
      <c r="FA285" s="198" t="str">
        <f t="shared" si="2066"/>
        <v>-</v>
      </c>
      <c r="FB285" s="198">
        <f t="shared" ref="FB285:FG294" si="2067">IFERROR(INDEX($H285:$EB285,,MATCH(FB$1,$H$5:$EB$5,0))*INDEX($H285:$EB285,,MATCH(FB$2,$H$5:$EB$5,0)),$H$2)</f>
        <v>0</v>
      </c>
      <c r="FC285" s="198">
        <f t="shared" si="2067"/>
        <v>0</v>
      </c>
      <c r="FD285" s="198">
        <f t="shared" si="2067"/>
        <v>0</v>
      </c>
      <c r="FE285" s="198">
        <f t="shared" si="2067"/>
        <v>0</v>
      </c>
      <c r="FF285" s="198">
        <f t="shared" si="2067"/>
        <v>0</v>
      </c>
      <c r="FG285" s="198">
        <f t="shared" si="2067"/>
        <v>0</v>
      </c>
      <c r="FH285" s="191"/>
      <c r="FI285" s="256"/>
      <c r="FJ285" s="256"/>
      <c r="FK285" s="256"/>
      <c r="FL285" s="256"/>
      <c r="FM285" s="256"/>
    </row>
    <row r="286" spans="1:169" s="257" customFormat="1" x14ac:dyDescent="0.2">
      <c r="A286" s="263" t="str">
        <f t="shared" si="2049"/>
        <v>2017-18OCTOBERRYA</v>
      </c>
      <c r="B286" s="257" t="s">
        <v>648</v>
      </c>
      <c r="C286" s="257" t="s">
        <v>716</v>
      </c>
      <c r="D286" s="264" t="str">
        <f t="shared" si="2050"/>
        <v>Y60</v>
      </c>
      <c r="E286" s="264" t="str">
        <f t="shared" si="2051"/>
        <v>Midlands</v>
      </c>
      <c r="F286" s="265" t="s">
        <v>663</v>
      </c>
      <c r="G286" s="265" t="s">
        <v>664</v>
      </c>
      <c r="H286" s="108">
        <v>107366</v>
      </c>
      <c r="I286" s="108">
        <v>78051</v>
      </c>
      <c r="J286" s="108">
        <v>209924</v>
      </c>
      <c r="K286" s="108">
        <v>3</v>
      </c>
      <c r="L286" s="108">
        <v>1</v>
      </c>
      <c r="M286" s="108" t="s">
        <v>717</v>
      </c>
      <c r="N286" s="108">
        <v>11</v>
      </c>
      <c r="O286" s="108">
        <v>41</v>
      </c>
      <c r="P286" s="108" t="s">
        <v>717</v>
      </c>
      <c r="Q286" s="108" t="s">
        <v>717</v>
      </c>
      <c r="R286" s="108" t="s">
        <v>717</v>
      </c>
      <c r="S286" s="108" t="s">
        <v>717</v>
      </c>
      <c r="T286" s="108">
        <v>86797</v>
      </c>
      <c r="U286" s="108">
        <v>6666</v>
      </c>
      <c r="V286" s="108">
        <v>4302</v>
      </c>
      <c r="W286" s="108">
        <v>35669</v>
      </c>
      <c r="X286" s="108">
        <v>35849</v>
      </c>
      <c r="Y286" s="108">
        <v>2309</v>
      </c>
      <c r="Z286" s="108">
        <v>2671093</v>
      </c>
      <c r="AA286" s="108">
        <v>401</v>
      </c>
      <c r="AB286" s="108">
        <v>679</v>
      </c>
      <c r="AC286" s="108">
        <v>2101083</v>
      </c>
      <c r="AD286" s="108">
        <v>488</v>
      </c>
      <c r="AE286" s="108">
        <v>842</v>
      </c>
      <c r="AF286" s="108">
        <v>24893004</v>
      </c>
      <c r="AG286" s="108">
        <v>698</v>
      </c>
      <c r="AH286" s="108">
        <v>1269</v>
      </c>
      <c r="AI286" s="108">
        <v>61391501</v>
      </c>
      <c r="AJ286" s="108">
        <v>1713</v>
      </c>
      <c r="AK286" s="108">
        <v>3855</v>
      </c>
      <c r="AL286" s="108">
        <v>6788003</v>
      </c>
      <c r="AM286" s="108">
        <v>2940</v>
      </c>
      <c r="AN286" s="108">
        <v>7637</v>
      </c>
      <c r="AO286" s="108">
        <v>3022</v>
      </c>
      <c r="AP286" s="108">
        <v>0</v>
      </c>
      <c r="AQ286" s="108">
        <v>17</v>
      </c>
      <c r="AR286" s="108">
        <v>0</v>
      </c>
      <c r="AS286" s="108">
        <v>234</v>
      </c>
      <c r="AT286" s="108">
        <v>2771</v>
      </c>
      <c r="AU286" s="108">
        <v>2014</v>
      </c>
      <c r="AV286" s="108">
        <v>49480</v>
      </c>
      <c r="AW286" s="108">
        <v>3139</v>
      </c>
      <c r="AX286" s="108">
        <v>31156</v>
      </c>
      <c r="AY286" s="108">
        <v>83775</v>
      </c>
      <c r="AZ286" s="108">
        <v>11909</v>
      </c>
      <c r="BA286" s="108">
        <v>8883</v>
      </c>
      <c r="BB286" s="108">
        <v>7599</v>
      </c>
      <c r="BC286" s="108">
        <v>5760</v>
      </c>
      <c r="BD286" s="108">
        <v>45642</v>
      </c>
      <c r="BE286" s="108">
        <v>38090</v>
      </c>
      <c r="BF286" s="108">
        <v>58469</v>
      </c>
      <c r="BG286" s="108">
        <v>37888</v>
      </c>
      <c r="BH286" s="108">
        <v>5289</v>
      </c>
      <c r="BI286" s="108">
        <v>2435</v>
      </c>
      <c r="BJ286" s="108" t="s">
        <v>717</v>
      </c>
      <c r="BK286" s="108" t="s">
        <v>717</v>
      </c>
      <c r="BL286" s="108" t="s">
        <v>717</v>
      </c>
      <c r="BM286" s="108" t="s">
        <v>717</v>
      </c>
      <c r="BN286" s="108" t="s">
        <v>717</v>
      </c>
      <c r="BO286" s="108" t="s">
        <v>717</v>
      </c>
      <c r="BP286" s="108" t="s">
        <v>717</v>
      </c>
      <c r="BQ286" s="108" t="s">
        <v>717</v>
      </c>
      <c r="BR286" s="108" t="s">
        <v>717</v>
      </c>
      <c r="BS286" s="108" t="s">
        <v>717</v>
      </c>
      <c r="BT286" s="108" t="s">
        <v>717</v>
      </c>
      <c r="BU286" s="108" t="s">
        <v>717</v>
      </c>
      <c r="BV286" s="108" t="s">
        <v>717</v>
      </c>
      <c r="BW286" s="108" t="s">
        <v>717</v>
      </c>
      <c r="BX286" s="108" t="s">
        <v>717</v>
      </c>
      <c r="BY286" s="108" t="s">
        <v>717</v>
      </c>
      <c r="BZ286" s="108" t="s">
        <v>717</v>
      </c>
      <c r="CA286" s="108" t="s">
        <v>717</v>
      </c>
      <c r="CB286" s="108" t="s">
        <v>717</v>
      </c>
      <c r="CC286" s="108" t="s">
        <v>717</v>
      </c>
      <c r="CD286" s="108" t="s">
        <v>717</v>
      </c>
      <c r="CE286" s="108" t="s">
        <v>717</v>
      </c>
      <c r="CF286" s="108" t="s">
        <v>717</v>
      </c>
      <c r="CG286" s="108" t="s">
        <v>717</v>
      </c>
      <c r="CH286" s="108" t="s">
        <v>717</v>
      </c>
      <c r="CI286" s="108" t="s">
        <v>717</v>
      </c>
      <c r="CJ286" s="108" t="s">
        <v>717</v>
      </c>
      <c r="CK286" s="108" t="s">
        <v>717</v>
      </c>
      <c r="CL286" s="108" t="s">
        <v>717</v>
      </c>
      <c r="CM286" s="108" t="s">
        <v>717</v>
      </c>
      <c r="CN286" s="108" t="s">
        <v>717</v>
      </c>
      <c r="CO286" s="108" t="s">
        <v>717</v>
      </c>
      <c r="CP286" s="108" t="s">
        <v>717</v>
      </c>
      <c r="CQ286" s="108" t="s">
        <v>717</v>
      </c>
      <c r="CR286" s="108" t="s">
        <v>717</v>
      </c>
      <c r="CS286" s="108" t="s">
        <v>717</v>
      </c>
      <c r="CT286" s="108" t="s">
        <v>717</v>
      </c>
      <c r="CU286" s="108" t="s">
        <v>717</v>
      </c>
      <c r="CV286" s="108" t="s">
        <v>717</v>
      </c>
      <c r="CW286" s="108" t="s">
        <v>717</v>
      </c>
      <c r="CX286" s="108">
        <v>0</v>
      </c>
      <c r="CY286" s="108">
        <v>0</v>
      </c>
      <c r="CZ286" s="108">
        <v>0</v>
      </c>
      <c r="DA286" s="108">
        <v>0</v>
      </c>
      <c r="DB286" s="108">
        <v>5156</v>
      </c>
      <c r="DC286" s="108">
        <v>243067</v>
      </c>
      <c r="DD286" s="108">
        <v>47</v>
      </c>
      <c r="DE286" s="108">
        <v>60</v>
      </c>
      <c r="DF286" s="108" t="s">
        <v>717</v>
      </c>
      <c r="DG286" s="108" t="s">
        <v>717</v>
      </c>
      <c r="DH286" s="108" t="s">
        <v>717</v>
      </c>
      <c r="DI286" s="108" t="s">
        <v>717</v>
      </c>
      <c r="DJ286" s="108" t="s">
        <v>717</v>
      </c>
      <c r="DK286" s="108">
        <v>272</v>
      </c>
      <c r="DL286" s="108">
        <v>0</v>
      </c>
      <c r="DM286" s="108">
        <v>1580</v>
      </c>
      <c r="DN286" s="108">
        <v>0</v>
      </c>
      <c r="DO286" s="108">
        <v>1430</v>
      </c>
      <c r="DP286" s="108">
        <v>0</v>
      </c>
      <c r="DQ286" s="108">
        <v>0</v>
      </c>
      <c r="DR286" s="108">
        <v>0</v>
      </c>
      <c r="DS286" s="108">
        <v>7518171</v>
      </c>
      <c r="DT286" s="108">
        <v>4758</v>
      </c>
      <c r="DU286" s="108">
        <v>11179</v>
      </c>
      <c r="DV286" s="108">
        <v>0</v>
      </c>
      <c r="DW286" s="108">
        <v>0</v>
      </c>
      <c r="DX286" s="108">
        <v>0</v>
      </c>
      <c r="DY286" s="108">
        <v>9395976</v>
      </c>
      <c r="DZ286" s="108">
        <v>6571</v>
      </c>
      <c r="EA286" s="108">
        <v>14831</v>
      </c>
      <c r="EB286" s="255"/>
      <c r="EC286" s="198">
        <f t="shared" si="2052"/>
        <v>10</v>
      </c>
      <c r="ED286" s="199">
        <f t="shared" si="2053"/>
        <v>2017</v>
      </c>
      <c r="EE286" s="200">
        <f t="shared" si="2054"/>
        <v>43009</v>
      </c>
      <c r="EF286" s="196">
        <f t="shared" si="2055"/>
        <v>31</v>
      </c>
      <c r="EG286" s="195"/>
      <c r="EH286" s="198">
        <f t="shared" si="2065"/>
        <v>78051</v>
      </c>
      <c r="EI286" s="198" t="str">
        <f t="shared" si="2065"/>
        <v>-</v>
      </c>
      <c r="EJ286" s="198">
        <f t="shared" si="2065"/>
        <v>858561</v>
      </c>
      <c r="EK286" s="198">
        <f t="shared" si="2065"/>
        <v>3200091</v>
      </c>
      <c r="EL286" s="198">
        <f t="shared" si="2065"/>
        <v>4526214</v>
      </c>
      <c r="EM286" s="198">
        <f t="shared" si="2065"/>
        <v>3622284</v>
      </c>
      <c r="EN286" s="198">
        <f t="shared" si="2065"/>
        <v>45263961</v>
      </c>
      <c r="EO286" s="198">
        <f t="shared" si="2065"/>
        <v>138197895</v>
      </c>
      <c r="EP286" s="198">
        <f t="shared" si="2065"/>
        <v>17633833</v>
      </c>
      <c r="EQ286" s="198" t="str">
        <f t="shared" si="2065"/>
        <v>-</v>
      </c>
      <c r="ER286" s="198" t="str">
        <f t="shared" si="2066"/>
        <v>-</v>
      </c>
      <c r="ES286" s="198" t="str">
        <f t="shared" si="2066"/>
        <v>-</v>
      </c>
      <c r="ET286" s="198" t="str">
        <f t="shared" si="2066"/>
        <v>-</v>
      </c>
      <c r="EU286" s="198" t="str">
        <f t="shared" si="2066"/>
        <v>-</v>
      </c>
      <c r="EV286" s="198" t="str">
        <f t="shared" si="2066"/>
        <v>-</v>
      </c>
      <c r="EW286" s="198" t="str">
        <f t="shared" si="2066"/>
        <v>-</v>
      </c>
      <c r="EX286" s="198" t="str">
        <f t="shared" si="2066"/>
        <v>-</v>
      </c>
      <c r="EY286" s="198" t="str">
        <f t="shared" si="2066"/>
        <v>-</v>
      </c>
      <c r="EZ286" s="198" t="str">
        <f t="shared" si="2066"/>
        <v>-</v>
      </c>
      <c r="FA286" s="198" t="str">
        <f t="shared" si="2066"/>
        <v>-</v>
      </c>
      <c r="FB286" s="198">
        <f t="shared" si="2067"/>
        <v>0</v>
      </c>
      <c r="FC286" s="198">
        <f t="shared" si="2067"/>
        <v>309360</v>
      </c>
      <c r="FD286" s="198">
        <f t="shared" si="2067"/>
        <v>0</v>
      </c>
      <c r="FE286" s="198">
        <f t="shared" si="2067"/>
        <v>17662820</v>
      </c>
      <c r="FF286" s="198">
        <f t="shared" si="2067"/>
        <v>0</v>
      </c>
      <c r="FG286" s="198">
        <f t="shared" si="2067"/>
        <v>21208330</v>
      </c>
      <c r="FH286" s="191"/>
      <c r="FI286" s="256"/>
      <c r="FJ286" s="256"/>
      <c r="FK286" s="256"/>
      <c r="FL286" s="256"/>
      <c r="FM286" s="256"/>
    </row>
    <row r="287" spans="1:169" s="257" customFormat="1" x14ac:dyDescent="0.2">
      <c r="A287" s="267" t="str">
        <f t="shared" si="2049"/>
        <v>2017-18OCTOBERRX8</v>
      </c>
      <c r="B287" s="268" t="s">
        <v>648</v>
      </c>
      <c r="C287" s="268" t="s">
        <v>716</v>
      </c>
      <c r="D287" s="269" t="str">
        <f t="shared" si="2050"/>
        <v>Y63</v>
      </c>
      <c r="E287" s="269" t="str">
        <f t="shared" si="2051"/>
        <v>North East and Yorkshire</v>
      </c>
      <c r="F287" s="270" t="s">
        <v>659</v>
      </c>
      <c r="G287" s="270" t="s">
        <v>660</v>
      </c>
      <c r="H287" s="210">
        <v>91503</v>
      </c>
      <c r="I287" s="210">
        <v>66262</v>
      </c>
      <c r="J287" s="210">
        <v>340293</v>
      </c>
      <c r="K287" s="210">
        <v>5</v>
      </c>
      <c r="L287" s="210">
        <v>3</v>
      </c>
      <c r="M287" s="210" t="s">
        <v>717</v>
      </c>
      <c r="N287" s="210">
        <v>19</v>
      </c>
      <c r="O287" s="210">
        <v>77</v>
      </c>
      <c r="P287" s="210" t="s">
        <v>717</v>
      </c>
      <c r="Q287" s="210" t="s">
        <v>717</v>
      </c>
      <c r="R287" s="210" t="s">
        <v>717</v>
      </c>
      <c r="S287" s="210" t="s">
        <v>717</v>
      </c>
      <c r="T287" s="210">
        <v>66358</v>
      </c>
      <c r="U287" s="210">
        <v>8629</v>
      </c>
      <c r="V287" s="210">
        <v>6617</v>
      </c>
      <c r="W287" s="210">
        <v>32293</v>
      </c>
      <c r="X287" s="210">
        <v>14113</v>
      </c>
      <c r="Y287" s="210">
        <v>1373</v>
      </c>
      <c r="Z287" s="210">
        <v>3723032</v>
      </c>
      <c r="AA287" s="210">
        <v>431</v>
      </c>
      <c r="AB287" s="210">
        <v>797</v>
      </c>
      <c r="AC287" s="210">
        <v>3884624</v>
      </c>
      <c r="AD287" s="210">
        <v>587</v>
      </c>
      <c r="AE287" s="210">
        <v>1152</v>
      </c>
      <c r="AF287" s="210">
        <v>38055287</v>
      </c>
      <c r="AG287" s="210">
        <v>1178</v>
      </c>
      <c r="AH287" s="210">
        <v>2481</v>
      </c>
      <c r="AI287" s="210">
        <v>34152749</v>
      </c>
      <c r="AJ287" s="210">
        <v>2420</v>
      </c>
      <c r="AK287" s="210">
        <v>5502</v>
      </c>
      <c r="AL287" s="210">
        <v>5545931</v>
      </c>
      <c r="AM287" s="210">
        <v>4039</v>
      </c>
      <c r="AN287" s="210">
        <v>10385</v>
      </c>
      <c r="AO287" s="210">
        <v>4191</v>
      </c>
      <c r="AP287" s="210">
        <v>1491</v>
      </c>
      <c r="AQ287" s="210">
        <v>116</v>
      </c>
      <c r="AR287" s="210">
        <v>3467</v>
      </c>
      <c r="AS287" s="210">
        <v>2567</v>
      </c>
      <c r="AT287" s="210">
        <v>17</v>
      </c>
      <c r="AU287" s="210">
        <v>2002</v>
      </c>
      <c r="AV287" s="210">
        <v>40725</v>
      </c>
      <c r="AW287" s="210">
        <v>6289</v>
      </c>
      <c r="AX287" s="210">
        <v>15153</v>
      </c>
      <c r="AY287" s="210">
        <v>62167</v>
      </c>
      <c r="AZ287" s="210">
        <v>18906</v>
      </c>
      <c r="BA287" s="210">
        <v>15079</v>
      </c>
      <c r="BB287" s="210">
        <v>14288</v>
      </c>
      <c r="BC287" s="210">
        <v>11636</v>
      </c>
      <c r="BD287" s="210">
        <v>52313</v>
      </c>
      <c r="BE287" s="210">
        <v>40043</v>
      </c>
      <c r="BF287" s="210">
        <v>27509</v>
      </c>
      <c r="BG287" s="210">
        <v>17142</v>
      </c>
      <c r="BH287" s="210">
        <v>2743</v>
      </c>
      <c r="BI287" s="210">
        <v>1616</v>
      </c>
      <c r="BJ287" s="210" t="s">
        <v>717</v>
      </c>
      <c r="BK287" s="210" t="s">
        <v>717</v>
      </c>
      <c r="BL287" s="210" t="s">
        <v>717</v>
      </c>
      <c r="BM287" s="210" t="s">
        <v>717</v>
      </c>
      <c r="BN287" s="210" t="s">
        <v>717</v>
      </c>
      <c r="BO287" s="210" t="s">
        <v>717</v>
      </c>
      <c r="BP287" s="210" t="s">
        <v>717</v>
      </c>
      <c r="BQ287" s="210" t="s">
        <v>717</v>
      </c>
      <c r="BR287" s="210" t="s">
        <v>717</v>
      </c>
      <c r="BS287" s="210" t="s">
        <v>717</v>
      </c>
      <c r="BT287" s="210" t="s">
        <v>717</v>
      </c>
      <c r="BU287" s="210" t="s">
        <v>717</v>
      </c>
      <c r="BV287" s="210" t="s">
        <v>717</v>
      </c>
      <c r="BW287" s="210" t="s">
        <v>717</v>
      </c>
      <c r="BX287" s="210" t="s">
        <v>717</v>
      </c>
      <c r="BY287" s="210" t="s">
        <v>717</v>
      </c>
      <c r="BZ287" s="210" t="s">
        <v>717</v>
      </c>
      <c r="CA287" s="210" t="s">
        <v>717</v>
      </c>
      <c r="CB287" s="210" t="s">
        <v>717</v>
      </c>
      <c r="CC287" s="210" t="s">
        <v>717</v>
      </c>
      <c r="CD287" s="210" t="s">
        <v>717</v>
      </c>
      <c r="CE287" s="210" t="s">
        <v>717</v>
      </c>
      <c r="CF287" s="210" t="s">
        <v>717</v>
      </c>
      <c r="CG287" s="210" t="s">
        <v>717</v>
      </c>
      <c r="CH287" s="210" t="s">
        <v>717</v>
      </c>
      <c r="CI287" s="210" t="s">
        <v>717</v>
      </c>
      <c r="CJ287" s="210" t="s">
        <v>717</v>
      </c>
      <c r="CK287" s="210" t="s">
        <v>717</v>
      </c>
      <c r="CL287" s="210" t="s">
        <v>717</v>
      </c>
      <c r="CM287" s="210" t="s">
        <v>717</v>
      </c>
      <c r="CN287" s="210" t="s">
        <v>717</v>
      </c>
      <c r="CO287" s="210" t="s">
        <v>717</v>
      </c>
      <c r="CP287" s="210" t="s">
        <v>717</v>
      </c>
      <c r="CQ287" s="210" t="s">
        <v>717</v>
      </c>
      <c r="CR287" s="210" t="s">
        <v>717</v>
      </c>
      <c r="CS287" s="210" t="s">
        <v>717</v>
      </c>
      <c r="CT287" s="210" t="s">
        <v>717</v>
      </c>
      <c r="CU287" s="210" t="s">
        <v>717</v>
      </c>
      <c r="CV287" s="210" t="s">
        <v>717</v>
      </c>
      <c r="CW287" s="210" t="s">
        <v>717</v>
      </c>
      <c r="CX287" s="210">
        <v>0</v>
      </c>
      <c r="CY287" s="210">
        <v>0</v>
      </c>
      <c r="CZ287" s="210">
        <v>0</v>
      </c>
      <c r="DA287" s="210">
        <v>0</v>
      </c>
      <c r="DB287" s="210">
        <v>3891</v>
      </c>
      <c r="DC287" s="210">
        <v>115313</v>
      </c>
      <c r="DD287" s="210">
        <v>30</v>
      </c>
      <c r="DE287" s="210">
        <v>51</v>
      </c>
      <c r="DF287" s="210" t="s">
        <v>717</v>
      </c>
      <c r="DG287" s="210" t="s">
        <v>717</v>
      </c>
      <c r="DH287" s="210" t="s">
        <v>717</v>
      </c>
      <c r="DI287" s="210" t="s">
        <v>717</v>
      </c>
      <c r="DJ287" s="210" t="s">
        <v>717</v>
      </c>
      <c r="DK287" s="210">
        <v>84</v>
      </c>
      <c r="DL287" s="210">
        <v>2634</v>
      </c>
      <c r="DM287" s="210">
        <v>863</v>
      </c>
      <c r="DN287" s="210">
        <v>102</v>
      </c>
      <c r="DO287" s="210">
        <v>2076</v>
      </c>
      <c r="DP287" s="210">
        <v>16291783</v>
      </c>
      <c r="DQ287" s="210">
        <v>6185</v>
      </c>
      <c r="DR287" s="210">
        <v>14537</v>
      </c>
      <c r="DS287" s="210">
        <v>5106990</v>
      </c>
      <c r="DT287" s="210">
        <v>5918</v>
      </c>
      <c r="DU287" s="210">
        <v>13497</v>
      </c>
      <c r="DV287" s="210">
        <v>616303</v>
      </c>
      <c r="DW287" s="210">
        <v>6042</v>
      </c>
      <c r="DX287" s="210">
        <v>11642</v>
      </c>
      <c r="DY287" s="210">
        <v>19397008</v>
      </c>
      <c r="DZ287" s="210">
        <v>9343</v>
      </c>
      <c r="EA287" s="210">
        <v>21032</v>
      </c>
      <c r="EB287" s="271"/>
      <c r="EC287" s="201">
        <f t="shared" si="2052"/>
        <v>10</v>
      </c>
      <c r="ED287" s="208">
        <f t="shared" si="2053"/>
        <v>2017</v>
      </c>
      <c r="EE287" s="207">
        <f t="shared" si="2054"/>
        <v>43009</v>
      </c>
      <c r="EF287" s="189">
        <f t="shared" si="2055"/>
        <v>31</v>
      </c>
      <c r="EG287" s="209"/>
      <c r="EH287" s="201">
        <f t="shared" si="2065"/>
        <v>198786</v>
      </c>
      <c r="EI287" s="201" t="str">
        <f t="shared" si="2065"/>
        <v>-</v>
      </c>
      <c r="EJ287" s="201">
        <f t="shared" si="2065"/>
        <v>1258978</v>
      </c>
      <c r="EK287" s="201">
        <f t="shared" si="2065"/>
        <v>5102174</v>
      </c>
      <c r="EL287" s="201">
        <f t="shared" si="2065"/>
        <v>6877313</v>
      </c>
      <c r="EM287" s="201">
        <f t="shared" si="2065"/>
        <v>7622784</v>
      </c>
      <c r="EN287" s="201">
        <f t="shared" si="2065"/>
        <v>80118933</v>
      </c>
      <c r="EO287" s="201">
        <f t="shared" si="2065"/>
        <v>77649726</v>
      </c>
      <c r="EP287" s="201">
        <f t="shared" si="2065"/>
        <v>14258605</v>
      </c>
      <c r="EQ287" s="201" t="str">
        <f t="shared" si="2065"/>
        <v>-</v>
      </c>
      <c r="ER287" s="201" t="str">
        <f t="shared" si="2066"/>
        <v>-</v>
      </c>
      <c r="ES287" s="201" t="str">
        <f t="shared" si="2066"/>
        <v>-</v>
      </c>
      <c r="ET287" s="201" t="str">
        <f t="shared" si="2066"/>
        <v>-</v>
      </c>
      <c r="EU287" s="201" t="str">
        <f t="shared" si="2066"/>
        <v>-</v>
      </c>
      <c r="EV287" s="201" t="str">
        <f t="shared" si="2066"/>
        <v>-</v>
      </c>
      <c r="EW287" s="201" t="str">
        <f t="shared" si="2066"/>
        <v>-</v>
      </c>
      <c r="EX287" s="201" t="str">
        <f t="shared" si="2066"/>
        <v>-</v>
      </c>
      <c r="EY287" s="201" t="str">
        <f t="shared" si="2066"/>
        <v>-</v>
      </c>
      <c r="EZ287" s="201" t="str">
        <f t="shared" si="2066"/>
        <v>-</v>
      </c>
      <c r="FA287" s="201" t="str">
        <f t="shared" si="2066"/>
        <v>-</v>
      </c>
      <c r="FB287" s="201">
        <f t="shared" si="2067"/>
        <v>0</v>
      </c>
      <c r="FC287" s="201">
        <f t="shared" si="2067"/>
        <v>198441</v>
      </c>
      <c r="FD287" s="201">
        <f t="shared" si="2067"/>
        <v>38290458</v>
      </c>
      <c r="FE287" s="201">
        <f t="shared" si="2067"/>
        <v>11647911</v>
      </c>
      <c r="FF287" s="201">
        <f t="shared" si="2067"/>
        <v>1187484</v>
      </c>
      <c r="FG287" s="201">
        <f t="shared" si="2067"/>
        <v>43662432</v>
      </c>
      <c r="FH287" s="190"/>
      <c r="FI287" s="344"/>
      <c r="FJ287" s="344"/>
      <c r="FK287" s="344"/>
      <c r="FL287" s="344"/>
      <c r="FM287" s="344"/>
    </row>
    <row r="288" spans="1:169" s="257" customFormat="1" x14ac:dyDescent="0.2">
      <c r="A288" s="272" t="str">
        <f t="shared" si="2049"/>
        <v>2017-18NOVEMBERRX9</v>
      </c>
      <c r="B288" s="273" t="s">
        <v>648</v>
      </c>
      <c r="C288" s="273" t="s">
        <v>722</v>
      </c>
      <c r="D288" s="274" t="str">
        <f t="shared" si="2050"/>
        <v>Y60</v>
      </c>
      <c r="E288" s="274" t="str">
        <f t="shared" si="2051"/>
        <v>Midlands</v>
      </c>
      <c r="F288" s="275" t="s">
        <v>661</v>
      </c>
      <c r="G288" s="275" t="s">
        <v>662</v>
      </c>
      <c r="H288" s="107">
        <v>78293</v>
      </c>
      <c r="I288" s="107">
        <v>68417</v>
      </c>
      <c r="J288" s="107">
        <v>294782</v>
      </c>
      <c r="K288" s="107">
        <v>4</v>
      </c>
      <c r="L288" s="107">
        <v>2</v>
      </c>
      <c r="M288" s="107" t="s">
        <v>717</v>
      </c>
      <c r="N288" s="107">
        <v>28</v>
      </c>
      <c r="O288" s="107">
        <v>86</v>
      </c>
      <c r="P288" s="107" t="s">
        <v>717</v>
      </c>
      <c r="Q288" s="107" t="s">
        <v>717</v>
      </c>
      <c r="R288" s="107" t="s">
        <v>717</v>
      </c>
      <c r="S288" s="107" t="s">
        <v>717</v>
      </c>
      <c r="T288" s="107">
        <v>58160</v>
      </c>
      <c r="U288" s="107">
        <v>5476</v>
      </c>
      <c r="V288" s="107">
        <v>3679</v>
      </c>
      <c r="W288" s="107">
        <v>33835</v>
      </c>
      <c r="X288" s="107">
        <v>11678</v>
      </c>
      <c r="Y288" s="107">
        <v>194</v>
      </c>
      <c r="Z288" s="107">
        <v>2875457</v>
      </c>
      <c r="AA288" s="107">
        <v>525</v>
      </c>
      <c r="AB288" s="107">
        <v>941</v>
      </c>
      <c r="AC288" s="107">
        <v>5057100</v>
      </c>
      <c r="AD288" s="107">
        <v>1375</v>
      </c>
      <c r="AE288" s="107">
        <v>3292</v>
      </c>
      <c r="AF288" s="107">
        <v>67148407</v>
      </c>
      <c r="AG288" s="107">
        <v>1985</v>
      </c>
      <c r="AH288" s="107">
        <v>4255</v>
      </c>
      <c r="AI288" s="107">
        <v>61059734</v>
      </c>
      <c r="AJ288" s="107">
        <v>5229</v>
      </c>
      <c r="AK288" s="107">
        <v>12427</v>
      </c>
      <c r="AL288" s="107">
        <v>925760</v>
      </c>
      <c r="AM288" s="107">
        <v>4772</v>
      </c>
      <c r="AN288" s="107">
        <v>13751</v>
      </c>
      <c r="AO288" s="107">
        <v>4593</v>
      </c>
      <c r="AP288" s="107">
        <v>1396</v>
      </c>
      <c r="AQ288" s="107">
        <v>1643</v>
      </c>
      <c r="AR288" s="107">
        <v>9</v>
      </c>
      <c r="AS288" s="107">
        <v>602</v>
      </c>
      <c r="AT288" s="107">
        <v>952</v>
      </c>
      <c r="AU288" s="107">
        <v>10</v>
      </c>
      <c r="AV288" s="107">
        <v>37356</v>
      </c>
      <c r="AW288" s="107">
        <v>726</v>
      </c>
      <c r="AX288" s="107">
        <v>15485</v>
      </c>
      <c r="AY288" s="107">
        <v>53567</v>
      </c>
      <c r="AZ288" s="107">
        <v>9935</v>
      </c>
      <c r="BA288" s="107">
        <v>8167</v>
      </c>
      <c r="BB288" s="107">
        <v>6960</v>
      </c>
      <c r="BC288" s="107">
        <v>5792</v>
      </c>
      <c r="BD288" s="107">
        <v>45383</v>
      </c>
      <c r="BE288" s="107">
        <v>38849</v>
      </c>
      <c r="BF288" s="107">
        <v>16079</v>
      </c>
      <c r="BG288" s="107">
        <v>12793</v>
      </c>
      <c r="BH288" s="107">
        <v>257</v>
      </c>
      <c r="BI288" s="107">
        <v>214</v>
      </c>
      <c r="BJ288" s="107" t="s">
        <v>717</v>
      </c>
      <c r="BK288" s="107" t="s">
        <v>717</v>
      </c>
      <c r="BL288" s="107" t="s">
        <v>717</v>
      </c>
      <c r="BM288" s="107" t="s">
        <v>717</v>
      </c>
      <c r="BN288" s="107" t="s">
        <v>717</v>
      </c>
      <c r="BO288" s="107" t="s">
        <v>717</v>
      </c>
      <c r="BP288" s="107" t="s">
        <v>717</v>
      </c>
      <c r="BQ288" s="107" t="s">
        <v>717</v>
      </c>
      <c r="BR288" s="107" t="s">
        <v>717</v>
      </c>
      <c r="BS288" s="107" t="s">
        <v>717</v>
      </c>
      <c r="BT288" s="107" t="s">
        <v>717</v>
      </c>
      <c r="BU288" s="107" t="s">
        <v>717</v>
      </c>
      <c r="BV288" s="107" t="s">
        <v>717</v>
      </c>
      <c r="BW288" s="107" t="s">
        <v>717</v>
      </c>
      <c r="BX288" s="107" t="s">
        <v>717</v>
      </c>
      <c r="BY288" s="107" t="s">
        <v>717</v>
      </c>
      <c r="BZ288" s="107" t="s">
        <v>717</v>
      </c>
      <c r="CA288" s="107" t="s">
        <v>717</v>
      </c>
      <c r="CB288" s="107" t="s">
        <v>717</v>
      </c>
      <c r="CC288" s="107" t="s">
        <v>717</v>
      </c>
      <c r="CD288" s="107" t="s">
        <v>717</v>
      </c>
      <c r="CE288" s="107" t="s">
        <v>717</v>
      </c>
      <c r="CF288" s="107" t="s">
        <v>717</v>
      </c>
      <c r="CG288" s="107" t="s">
        <v>717</v>
      </c>
      <c r="CH288" s="107" t="s">
        <v>717</v>
      </c>
      <c r="CI288" s="107" t="s">
        <v>717</v>
      </c>
      <c r="CJ288" s="107" t="s">
        <v>717</v>
      </c>
      <c r="CK288" s="107" t="s">
        <v>717</v>
      </c>
      <c r="CL288" s="107" t="s">
        <v>717</v>
      </c>
      <c r="CM288" s="107" t="s">
        <v>717</v>
      </c>
      <c r="CN288" s="107" t="s">
        <v>717</v>
      </c>
      <c r="CO288" s="107" t="s">
        <v>717</v>
      </c>
      <c r="CP288" s="107" t="s">
        <v>717</v>
      </c>
      <c r="CQ288" s="107" t="s">
        <v>717</v>
      </c>
      <c r="CR288" s="107" t="s">
        <v>717</v>
      </c>
      <c r="CS288" s="107" t="s">
        <v>717</v>
      </c>
      <c r="CT288" s="107" t="s">
        <v>717</v>
      </c>
      <c r="CU288" s="107" t="s">
        <v>717</v>
      </c>
      <c r="CV288" s="107" t="s">
        <v>717</v>
      </c>
      <c r="CW288" s="107" t="s">
        <v>717</v>
      </c>
      <c r="CX288" s="107">
        <v>408</v>
      </c>
      <c r="CY288" s="107">
        <v>85739</v>
      </c>
      <c r="CZ288" s="107">
        <v>210</v>
      </c>
      <c r="DA288" s="107">
        <v>358</v>
      </c>
      <c r="DB288" s="107">
        <v>2445</v>
      </c>
      <c r="DC288" s="107">
        <v>82117</v>
      </c>
      <c r="DD288" s="107">
        <v>34</v>
      </c>
      <c r="DE288" s="107">
        <v>63</v>
      </c>
      <c r="DF288" s="107" t="s">
        <v>717</v>
      </c>
      <c r="DG288" s="107" t="s">
        <v>717</v>
      </c>
      <c r="DH288" s="107" t="s">
        <v>717</v>
      </c>
      <c r="DI288" s="107" t="s">
        <v>717</v>
      </c>
      <c r="DJ288" s="107" t="s">
        <v>717</v>
      </c>
      <c r="DK288" s="107">
        <v>0</v>
      </c>
      <c r="DL288" s="107">
        <v>347</v>
      </c>
      <c r="DM288" s="107">
        <v>302</v>
      </c>
      <c r="DN288" s="107">
        <v>4</v>
      </c>
      <c r="DO288" s="107">
        <v>1731</v>
      </c>
      <c r="DP288" s="107">
        <v>2539674</v>
      </c>
      <c r="DQ288" s="107">
        <v>7319</v>
      </c>
      <c r="DR288" s="107">
        <v>14881</v>
      </c>
      <c r="DS288" s="107">
        <v>2934737</v>
      </c>
      <c r="DT288" s="107">
        <v>9718</v>
      </c>
      <c r="DU288" s="107">
        <v>17823</v>
      </c>
      <c r="DV288" s="107">
        <v>23920</v>
      </c>
      <c r="DW288" s="107">
        <v>5980</v>
      </c>
      <c r="DX288" s="107">
        <v>9829</v>
      </c>
      <c r="DY288" s="107">
        <v>28787405</v>
      </c>
      <c r="DZ288" s="107">
        <v>16631</v>
      </c>
      <c r="EA288" s="107">
        <v>27551</v>
      </c>
      <c r="EB288" s="255"/>
      <c r="EC288" s="204">
        <f t="shared" si="2052"/>
        <v>11</v>
      </c>
      <c r="ED288" s="199">
        <f t="shared" si="2053"/>
        <v>2017</v>
      </c>
      <c r="EE288" s="200">
        <f t="shared" si="2054"/>
        <v>43040</v>
      </c>
      <c r="EF288" s="196">
        <f t="shared" si="2055"/>
        <v>30</v>
      </c>
      <c r="EG288" s="195"/>
      <c r="EH288" s="204">
        <f t="shared" si="2065"/>
        <v>136834</v>
      </c>
      <c r="EI288" s="204" t="str">
        <f t="shared" si="2065"/>
        <v>-</v>
      </c>
      <c r="EJ288" s="204">
        <f t="shared" si="2065"/>
        <v>1915676</v>
      </c>
      <c r="EK288" s="204">
        <f t="shared" si="2065"/>
        <v>5883862</v>
      </c>
      <c r="EL288" s="204">
        <f t="shared" si="2065"/>
        <v>5152916</v>
      </c>
      <c r="EM288" s="204">
        <f t="shared" si="2065"/>
        <v>12111268</v>
      </c>
      <c r="EN288" s="204">
        <f t="shared" si="2065"/>
        <v>143967925</v>
      </c>
      <c r="EO288" s="204">
        <f t="shared" si="2065"/>
        <v>145122506</v>
      </c>
      <c r="EP288" s="204">
        <f t="shared" si="2065"/>
        <v>2667694</v>
      </c>
      <c r="EQ288" s="204" t="str">
        <f t="shared" si="2065"/>
        <v>-</v>
      </c>
      <c r="ER288" s="203" t="str">
        <f t="shared" si="2066"/>
        <v>-</v>
      </c>
      <c r="ES288" s="203" t="str">
        <f t="shared" si="2066"/>
        <v>-</v>
      </c>
      <c r="ET288" s="203" t="str">
        <f t="shared" si="2066"/>
        <v>-</v>
      </c>
      <c r="EU288" s="203" t="str">
        <f t="shared" si="2066"/>
        <v>-</v>
      </c>
      <c r="EV288" s="203" t="str">
        <f t="shared" si="2066"/>
        <v>-</v>
      </c>
      <c r="EW288" s="203" t="str">
        <f t="shared" si="2066"/>
        <v>-</v>
      </c>
      <c r="EX288" s="203" t="str">
        <f t="shared" si="2066"/>
        <v>-</v>
      </c>
      <c r="EY288" s="203" t="str">
        <f t="shared" si="2066"/>
        <v>-</v>
      </c>
      <c r="EZ288" s="203" t="str">
        <f t="shared" si="2066"/>
        <v>-</v>
      </c>
      <c r="FA288" s="203" t="str">
        <f t="shared" si="2066"/>
        <v>-</v>
      </c>
      <c r="FB288" s="204">
        <f t="shared" si="2067"/>
        <v>146064</v>
      </c>
      <c r="FC288" s="204">
        <f t="shared" si="2067"/>
        <v>154035</v>
      </c>
      <c r="FD288" s="204">
        <f t="shared" si="2067"/>
        <v>5163707</v>
      </c>
      <c r="FE288" s="204">
        <f t="shared" si="2067"/>
        <v>5382546</v>
      </c>
      <c r="FF288" s="204">
        <f t="shared" si="2067"/>
        <v>39316</v>
      </c>
      <c r="FG288" s="204">
        <f t="shared" si="2067"/>
        <v>47690781</v>
      </c>
      <c r="FH288" s="191"/>
      <c r="FI288" s="256"/>
      <c r="FJ288" s="256"/>
      <c r="FK288" s="256"/>
      <c r="FL288" s="256"/>
      <c r="FM288" s="256"/>
    </row>
    <row r="289" spans="1:169" s="257" customFormat="1" x14ac:dyDescent="0.2">
      <c r="A289" s="263" t="str">
        <f t="shared" si="2049"/>
        <v>2017-18NOVEMBERRYC</v>
      </c>
      <c r="B289" s="257" t="s">
        <v>648</v>
      </c>
      <c r="C289" s="257" t="s">
        <v>722</v>
      </c>
      <c r="D289" s="264" t="str">
        <f t="shared" si="2050"/>
        <v>Y61</v>
      </c>
      <c r="E289" s="264" t="str">
        <f t="shared" si="2051"/>
        <v>East of England</v>
      </c>
      <c r="F289" s="265" t="s">
        <v>665</v>
      </c>
      <c r="G289" s="265" t="s">
        <v>666</v>
      </c>
      <c r="H289" s="108">
        <v>103869</v>
      </c>
      <c r="I289" s="108">
        <v>67417</v>
      </c>
      <c r="J289" s="108">
        <v>587093</v>
      </c>
      <c r="K289" s="108">
        <v>8</v>
      </c>
      <c r="L289" s="108">
        <v>1</v>
      </c>
      <c r="M289" s="108" t="s">
        <v>717</v>
      </c>
      <c r="N289" s="108">
        <v>52</v>
      </c>
      <c r="O289" s="108">
        <v>108</v>
      </c>
      <c r="P289" s="108" t="s">
        <v>717</v>
      </c>
      <c r="Q289" s="108" t="s">
        <v>717</v>
      </c>
      <c r="R289" s="108" t="s">
        <v>717</v>
      </c>
      <c r="S289" s="108" t="s">
        <v>717</v>
      </c>
      <c r="T289" s="108">
        <v>69988</v>
      </c>
      <c r="U289" s="108">
        <v>6109</v>
      </c>
      <c r="V289" s="108">
        <v>4081</v>
      </c>
      <c r="W289" s="108">
        <v>36475</v>
      </c>
      <c r="X289" s="108">
        <v>13178</v>
      </c>
      <c r="Y289" s="108">
        <v>5394</v>
      </c>
      <c r="Z289" s="108">
        <v>3180385</v>
      </c>
      <c r="AA289" s="108">
        <v>521</v>
      </c>
      <c r="AB289" s="108">
        <v>947</v>
      </c>
      <c r="AC289" s="108">
        <v>3553286</v>
      </c>
      <c r="AD289" s="108">
        <v>871</v>
      </c>
      <c r="AE289" s="108">
        <v>1576</v>
      </c>
      <c r="AF289" s="108">
        <v>53511145</v>
      </c>
      <c r="AG289" s="108">
        <v>1468</v>
      </c>
      <c r="AH289" s="108">
        <v>2949</v>
      </c>
      <c r="AI289" s="108">
        <v>57544714</v>
      </c>
      <c r="AJ289" s="108">
        <v>4371</v>
      </c>
      <c r="AK289" s="108">
        <v>10800</v>
      </c>
      <c r="AL289" s="108">
        <v>31104137</v>
      </c>
      <c r="AM289" s="108">
        <v>5768</v>
      </c>
      <c r="AN289" s="108">
        <v>13976</v>
      </c>
      <c r="AO289" s="108">
        <v>5400</v>
      </c>
      <c r="AP289" s="108">
        <v>67</v>
      </c>
      <c r="AQ289" s="108">
        <v>3039</v>
      </c>
      <c r="AR289" s="108">
        <v>273</v>
      </c>
      <c r="AS289" s="108">
        <v>54</v>
      </c>
      <c r="AT289" s="108">
        <v>2240</v>
      </c>
      <c r="AU289" s="108">
        <v>5055</v>
      </c>
      <c r="AV289" s="108">
        <v>40329</v>
      </c>
      <c r="AW289" s="108">
        <v>3327</v>
      </c>
      <c r="AX289" s="108">
        <v>20932</v>
      </c>
      <c r="AY289" s="108">
        <v>64588</v>
      </c>
      <c r="AZ289" s="108">
        <v>13894</v>
      </c>
      <c r="BA289" s="108">
        <v>10098</v>
      </c>
      <c r="BB289" s="108">
        <v>4279</v>
      </c>
      <c r="BC289" s="108">
        <v>4274</v>
      </c>
      <c r="BD289" s="108">
        <v>56705</v>
      </c>
      <c r="BE289" s="108">
        <v>41851</v>
      </c>
      <c r="BF289" s="108">
        <v>24878</v>
      </c>
      <c r="BG289" s="108">
        <v>14251</v>
      </c>
      <c r="BH289" s="108">
        <v>10723</v>
      </c>
      <c r="BI289" s="108">
        <v>5739</v>
      </c>
      <c r="BJ289" s="108" t="s">
        <v>717</v>
      </c>
      <c r="BK289" s="108" t="s">
        <v>717</v>
      </c>
      <c r="BL289" s="108" t="s">
        <v>717</v>
      </c>
      <c r="BM289" s="108" t="s">
        <v>717</v>
      </c>
      <c r="BN289" s="108" t="s">
        <v>717</v>
      </c>
      <c r="BO289" s="108" t="s">
        <v>717</v>
      </c>
      <c r="BP289" s="108" t="s">
        <v>717</v>
      </c>
      <c r="BQ289" s="108" t="s">
        <v>717</v>
      </c>
      <c r="BR289" s="108" t="s">
        <v>717</v>
      </c>
      <c r="BS289" s="108" t="s">
        <v>717</v>
      </c>
      <c r="BT289" s="108" t="s">
        <v>717</v>
      </c>
      <c r="BU289" s="108" t="s">
        <v>717</v>
      </c>
      <c r="BV289" s="108" t="s">
        <v>717</v>
      </c>
      <c r="BW289" s="108" t="s">
        <v>717</v>
      </c>
      <c r="BX289" s="108" t="s">
        <v>717</v>
      </c>
      <c r="BY289" s="108" t="s">
        <v>717</v>
      </c>
      <c r="BZ289" s="108" t="s">
        <v>717</v>
      </c>
      <c r="CA289" s="108" t="s">
        <v>717</v>
      </c>
      <c r="CB289" s="108" t="s">
        <v>717</v>
      </c>
      <c r="CC289" s="108" t="s">
        <v>717</v>
      </c>
      <c r="CD289" s="108" t="s">
        <v>717</v>
      </c>
      <c r="CE289" s="108" t="s">
        <v>717</v>
      </c>
      <c r="CF289" s="108" t="s">
        <v>717</v>
      </c>
      <c r="CG289" s="108" t="s">
        <v>717</v>
      </c>
      <c r="CH289" s="108" t="s">
        <v>717</v>
      </c>
      <c r="CI289" s="108" t="s">
        <v>717</v>
      </c>
      <c r="CJ289" s="108" t="s">
        <v>717</v>
      </c>
      <c r="CK289" s="108" t="s">
        <v>717</v>
      </c>
      <c r="CL289" s="108" t="s">
        <v>717</v>
      </c>
      <c r="CM289" s="108" t="s">
        <v>717</v>
      </c>
      <c r="CN289" s="108" t="s">
        <v>717</v>
      </c>
      <c r="CO289" s="108" t="s">
        <v>717</v>
      </c>
      <c r="CP289" s="108" t="s">
        <v>717</v>
      </c>
      <c r="CQ289" s="108" t="s">
        <v>717</v>
      </c>
      <c r="CR289" s="108" t="s">
        <v>717</v>
      </c>
      <c r="CS289" s="108" t="s">
        <v>717</v>
      </c>
      <c r="CT289" s="108" t="s">
        <v>717</v>
      </c>
      <c r="CU289" s="108" t="s">
        <v>717</v>
      </c>
      <c r="CV289" s="108" t="s">
        <v>717</v>
      </c>
      <c r="CW289" s="108" t="s">
        <v>717</v>
      </c>
      <c r="CX289" s="108">
        <v>429</v>
      </c>
      <c r="CY289" s="108">
        <v>132711</v>
      </c>
      <c r="CZ289" s="108">
        <v>309</v>
      </c>
      <c r="DA289" s="108">
        <v>528</v>
      </c>
      <c r="DB289" s="108">
        <v>5439</v>
      </c>
      <c r="DC289" s="108">
        <v>213079</v>
      </c>
      <c r="DD289" s="108">
        <v>39</v>
      </c>
      <c r="DE289" s="108">
        <v>72</v>
      </c>
      <c r="DF289" s="108" t="s">
        <v>717</v>
      </c>
      <c r="DG289" s="108" t="s">
        <v>717</v>
      </c>
      <c r="DH289" s="108" t="s">
        <v>717</v>
      </c>
      <c r="DI289" s="108" t="s">
        <v>717</v>
      </c>
      <c r="DJ289" s="108" t="s">
        <v>717</v>
      </c>
      <c r="DK289" s="108">
        <v>47</v>
      </c>
      <c r="DL289" s="108">
        <v>1183</v>
      </c>
      <c r="DM289" s="108">
        <v>923</v>
      </c>
      <c r="DN289" s="108">
        <v>94</v>
      </c>
      <c r="DO289" s="108">
        <v>1185</v>
      </c>
      <c r="DP289" s="108">
        <v>10994571</v>
      </c>
      <c r="DQ289" s="108">
        <v>9294</v>
      </c>
      <c r="DR289" s="108">
        <v>21472</v>
      </c>
      <c r="DS289" s="108">
        <v>10882871</v>
      </c>
      <c r="DT289" s="108">
        <v>11791</v>
      </c>
      <c r="DU289" s="108">
        <v>26136</v>
      </c>
      <c r="DV289" s="108">
        <v>1437232</v>
      </c>
      <c r="DW289" s="108">
        <v>15290</v>
      </c>
      <c r="DX289" s="108">
        <v>29163</v>
      </c>
      <c r="DY289" s="108">
        <v>19198729</v>
      </c>
      <c r="DZ289" s="108">
        <v>16201</v>
      </c>
      <c r="EA289" s="108">
        <v>35085</v>
      </c>
      <c r="EB289" s="255"/>
      <c r="EC289" s="198">
        <f t="shared" si="2052"/>
        <v>11</v>
      </c>
      <c r="ED289" s="199">
        <f t="shared" si="2053"/>
        <v>2017</v>
      </c>
      <c r="EE289" s="200">
        <f t="shared" si="2054"/>
        <v>43040</v>
      </c>
      <c r="EF289" s="196">
        <f t="shared" si="2055"/>
        <v>30</v>
      </c>
      <c r="EG289" s="195"/>
      <c r="EH289" s="198">
        <f t="shared" si="2065"/>
        <v>67417</v>
      </c>
      <c r="EI289" s="198" t="str">
        <f t="shared" si="2065"/>
        <v>-</v>
      </c>
      <c r="EJ289" s="198">
        <f t="shared" si="2065"/>
        <v>3505684</v>
      </c>
      <c r="EK289" s="198">
        <f t="shared" si="2065"/>
        <v>7281036</v>
      </c>
      <c r="EL289" s="198">
        <f t="shared" si="2065"/>
        <v>5785223</v>
      </c>
      <c r="EM289" s="198">
        <f t="shared" si="2065"/>
        <v>6431656</v>
      </c>
      <c r="EN289" s="198">
        <f t="shared" si="2065"/>
        <v>107564775</v>
      </c>
      <c r="EO289" s="198">
        <f t="shared" si="2065"/>
        <v>142322400</v>
      </c>
      <c r="EP289" s="198">
        <f t="shared" si="2065"/>
        <v>75386544</v>
      </c>
      <c r="EQ289" s="198" t="str">
        <f t="shared" si="2065"/>
        <v>-</v>
      </c>
      <c r="ER289" s="198" t="str">
        <f t="shared" si="2066"/>
        <v>-</v>
      </c>
      <c r="ES289" s="198" t="str">
        <f t="shared" si="2066"/>
        <v>-</v>
      </c>
      <c r="ET289" s="198" t="str">
        <f t="shared" si="2066"/>
        <v>-</v>
      </c>
      <c r="EU289" s="198" t="str">
        <f t="shared" si="2066"/>
        <v>-</v>
      </c>
      <c r="EV289" s="198" t="str">
        <f t="shared" si="2066"/>
        <v>-</v>
      </c>
      <c r="EW289" s="198" t="str">
        <f t="shared" si="2066"/>
        <v>-</v>
      </c>
      <c r="EX289" s="198" t="str">
        <f t="shared" si="2066"/>
        <v>-</v>
      </c>
      <c r="EY289" s="198" t="str">
        <f t="shared" si="2066"/>
        <v>-</v>
      </c>
      <c r="EZ289" s="198" t="str">
        <f t="shared" si="2066"/>
        <v>-</v>
      </c>
      <c r="FA289" s="198" t="str">
        <f t="shared" si="2066"/>
        <v>-</v>
      </c>
      <c r="FB289" s="198">
        <f t="shared" si="2067"/>
        <v>226512</v>
      </c>
      <c r="FC289" s="198">
        <f t="shared" si="2067"/>
        <v>391608</v>
      </c>
      <c r="FD289" s="198">
        <f t="shared" si="2067"/>
        <v>25401376</v>
      </c>
      <c r="FE289" s="198">
        <f t="shared" si="2067"/>
        <v>24123528</v>
      </c>
      <c r="FF289" s="198">
        <f t="shared" si="2067"/>
        <v>2741322</v>
      </c>
      <c r="FG289" s="198">
        <f t="shared" si="2067"/>
        <v>41575725</v>
      </c>
      <c r="FH289" s="191"/>
      <c r="FI289" s="256"/>
      <c r="FJ289" s="256"/>
      <c r="FK289" s="256"/>
      <c r="FL289" s="256"/>
      <c r="FM289" s="256"/>
    </row>
    <row r="290" spans="1:169" s="257" customFormat="1" x14ac:dyDescent="0.2">
      <c r="A290" s="251" t="str">
        <f t="shared" si="2049"/>
        <v>2017-18NOVEMBERR1F</v>
      </c>
      <c r="B290" s="252" t="s">
        <v>648</v>
      </c>
      <c r="C290" s="252" t="s">
        <v>722</v>
      </c>
      <c r="D290" s="253" t="str">
        <f t="shared" si="2050"/>
        <v>Y59</v>
      </c>
      <c r="E290" s="253" t="str">
        <f t="shared" si="2051"/>
        <v>South East</v>
      </c>
      <c r="F290" s="254" t="s">
        <v>650</v>
      </c>
      <c r="G290" s="254" t="s">
        <v>651</v>
      </c>
      <c r="H290" s="160">
        <v>0</v>
      </c>
      <c r="I290" s="160">
        <v>0</v>
      </c>
      <c r="J290" s="160">
        <v>0</v>
      </c>
      <c r="K290" s="160">
        <v>0</v>
      </c>
      <c r="L290" s="160">
        <v>0</v>
      </c>
      <c r="M290" s="160" t="s">
        <v>717</v>
      </c>
      <c r="N290" s="160">
        <v>0</v>
      </c>
      <c r="O290" s="160">
        <v>0</v>
      </c>
      <c r="P290" s="160" t="s">
        <v>717</v>
      </c>
      <c r="Q290" s="160" t="s">
        <v>717</v>
      </c>
      <c r="R290" s="160" t="s">
        <v>717</v>
      </c>
      <c r="S290" s="160" t="s">
        <v>717</v>
      </c>
      <c r="T290" s="160">
        <v>0</v>
      </c>
      <c r="U290" s="160">
        <v>0</v>
      </c>
      <c r="V290" s="160">
        <v>0</v>
      </c>
      <c r="W290" s="160">
        <v>0</v>
      </c>
      <c r="X290" s="160">
        <v>0</v>
      </c>
      <c r="Y290" s="160">
        <v>0</v>
      </c>
      <c r="Z290" s="160">
        <v>0</v>
      </c>
      <c r="AA290" s="160">
        <v>0</v>
      </c>
      <c r="AB290" s="160">
        <v>0</v>
      </c>
      <c r="AC290" s="160">
        <v>0</v>
      </c>
      <c r="AD290" s="160">
        <v>0</v>
      </c>
      <c r="AE290" s="160">
        <v>0</v>
      </c>
      <c r="AF290" s="160">
        <v>0</v>
      </c>
      <c r="AG290" s="160">
        <v>0</v>
      </c>
      <c r="AH290" s="160">
        <v>0</v>
      </c>
      <c r="AI290" s="160">
        <v>0</v>
      </c>
      <c r="AJ290" s="160">
        <v>0</v>
      </c>
      <c r="AK290" s="160">
        <v>0</v>
      </c>
      <c r="AL290" s="160">
        <v>0</v>
      </c>
      <c r="AM290" s="160">
        <v>0</v>
      </c>
      <c r="AN290" s="160">
        <v>0</v>
      </c>
      <c r="AO290" s="160">
        <v>0</v>
      </c>
      <c r="AP290" s="160">
        <v>0</v>
      </c>
      <c r="AQ290" s="160">
        <v>0</v>
      </c>
      <c r="AR290" s="160">
        <v>0</v>
      </c>
      <c r="AS290" s="160">
        <v>0</v>
      </c>
      <c r="AT290" s="160">
        <v>0</v>
      </c>
      <c r="AU290" s="160">
        <v>0</v>
      </c>
      <c r="AV290" s="160">
        <v>0</v>
      </c>
      <c r="AW290" s="160">
        <v>0</v>
      </c>
      <c r="AX290" s="160">
        <v>0</v>
      </c>
      <c r="AY290" s="160">
        <v>0</v>
      </c>
      <c r="AZ290" s="160">
        <v>0</v>
      </c>
      <c r="BA290" s="160">
        <v>0</v>
      </c>
      <c r="BB290" s="160">
        <v>0</v>
      </c>
      <c r="BC290" s="160">
        <v>0</v>
      </c>
      <c r="BD290" s="160">
        <v>0</v>
      </c>
      <c r="BE290" s="160">
        <v>0</v>
      </c>
      <c r="BF290" s="160">
        <v>0</v>
      </c>
      <c r="BG290" s="160">
        <v>0</v>
      </c>
      <c r="BH290" s="160">
        <v>0</v>
      </c>
      <c r="BI290" s="160">
        <v>0</v>
      </c>
      <c r="BJ290" s="160" t="s">
        <v>717</v>
      </c>
      <c r="BK290" s="160" t="s">
        <v>717</v>
      </c>
      <c r="BL290" s="160" t="s">
        <v>717</v>
      </c>
      <c r="BM290" s="160" t="s">
        <v>717</v>
      </c>
      <c r="BN290" s="160" t="s">
        <v>717</v>
      </c>
      <c r="BO290" s="160" t="s">
        <v>717</v>
      </c>
      <c r="BP290" s="160" t="s">
        <v>717</v>
      </c>
      <c r="BQ290" s="160" t="s">
        <v>717</v>
      </c>
      <c r="BR290" s="160" t="s">
        <v>717</v>
      </c>
      <c r="BS290" s="160" t="s">
        <v>717</v>
      </c>
      <c r="BT290" s="160" t="s">
        <v>717</v>
      </c>
      <c r="BU290" s="160" t="s">
        <v>717</v>
      </c>
      <c r="BV290" s="160" t="s">
        <v>717</v>
      </c>
      <c r="BW290" s="160" t="s">
        <v>717</v>
      </c>
      <c r="BX290" s="160" t="s">
        <v>717</v>
      </c>
      <c r="BY290" s="160" t="s">
        <v>717</v>
      </c>
      <c r="BZ290" s="160" t="s">
        <v>717</v>
      </c>
      <c r="CA290" s="160" t="s">
        <v>717</v>
      </c>
      <c r="CB290" s="160" t="s">
        <v>717</v>
      </c>
      <c r="CC290" s="160" t="s">
        <v>717</v>
      </c>
      <c r="CD290" s="160" t="s">
        <v>717</v>
      </c>
      <c r="CE290" s="160" t="s">
        <v>717</v>
      </c>
      <c r="CF290" s="160" t="s">
        <v>717</v>
      </c>
      <c r="CG290" s="160" t="s">
        <v>717</v>
      </c>
      <c r="CH290" s="160" t="s">
        <v>717</v>
      </c>
      <c r="CI290" s="160" t="s">
        <v>717</v>
      </c>
      <c r="CJ290" s="160" t="s">
        <v>717</v>
      </c>
      <c r="CK290" s="160" t="s">
        <v>717</v>
      </c>
      <c r="CL290" s="160" t="s">
        <v>717</v>
      </c>
      <c r="CM290" s="160" t="s">
        <v>717</v>
      </c>
      <c r="CN290" s="160" t="s">
        <v>717</v>
      </c>
      <c r="CO290" s="160" t="s">
        <v>717</v>
      </c>
      <c r="CP290" s="160" t="s">
        <v>717</v>
      </c>
      <c r="CQ290" s="160" t="s">
        <v>717</v>
      </c>
      <c r="CR290" s="160" t="s">
        <v>717</v>
      </c>
      <c r="CS290" s="160" t="s">
        <v>717</v>
      </c>
      <c r="CT290" s="160" t="s">
        <v>717</v>
      </c>
      <c r="CU290" s="160" t="s">
        <v>717</v>
      </c>
      <c r="CV290" s="160" t="s">
        <v>717</v>
      </c>
      <c r="CW290" s="160" t="s">
        <v>717</v>
      </c>
      <c r="CX290" s="160">
        <v>0</v>
      </c>
      <c r="CY290" s="160">
        <v>0</v>
      </c>
      <c r="CZ290" s="160">
        <v>0</v>
      </c>
      <c r="DA290" s="160">
        <v>0</v>
      </c>
      <c r="DB290" s="160">
        <v>0</v>
      </c>
      <c r="DC290" s="160">
        <v>0</v>
      </c>
      <c r="DD290" s="160">
        <v>0</v>
      </c>
      <c r="DE290" s="160">
        <v>0</v>
      </c>
      <c r="DF290" s="160" t="s">
        <v>717</v>
      </c>
      <c r="DG290" s="160" t="s">
        <v>717</v>
      </c>
      <c r="DH290" s="160" t="s">
        <v>717</v>
      </c>
      <c r="DI290" s="160" t="s">
        <v>717</v>
      </c>
      <c r="DJ290" s="160" t="s">
        <v>717</v>
      </c>
      <c r="DK290" s="160">
        <v>0</v>
      </c>
      <c r="DL290" s="160">
        <v>0</v>
      </c>
      <c r="DM290" s="160">
        <v>0</v>
      </c>
      <c r="DN290" s="160">
        <v>0</v>
      </c>
      <c r="DO290" s="160">
        <v>0</v>
      </c>
      <c r="DP290" s="160">
        <v>0</v>
      </c>
      <c r="DQ290" s="160">
        <v>0</v>
      </c>
      <c r="DR290" s="160">
        <v>0</v>
      </c>
      <c r="DS290" s="160">
        <v>0</v>
      </c>
      <c r="DT290" s="160">
        <v>0</v>
      </c>
      <c r="DU290" s="160">
        <v>0</v>
      </c>
      <c r="DV290" s="160">
        <v>0</v>
      </c>
      <c r="DW290" s="160">
        <v>0</v>
      </c>
      <c r="DX290" s="160">
        <v>0</v>
      </c>
      <c r="DY290" s="160">
        <v>0</v>
      </c>
      <c r="DZ290" s="160">
        <v>0</v>
      </c>
      <c r="EA290" s="160">
        <v>0</v>
      </c>
      <c r="EB290" s="255"/>
      <c r="EC290" s="203">
        <f t="shared" si="2052"/>
        <v>11</v>
      </c>
      <c r="ED290" s="199">
        <f t="shared" si="2053"/>
        <v>2017</v>
      </c>
      <c r="EE290" s="200">
        <f t="shared" si="2054"/>
        <v>43040</v>
      </c>
      <c r="EF290" s="196">
        <f t="shared" si="2055"/>
        <v>30</v>
      </c>
      <c r="EG290" s="195"/>
      <c r="EH290" s="203">
        <f t="shared" si="2065"/>
        <v>0</v>
      </c>
      <c r="EI290" s="203" t="str">
        <f t="shared" si="2065"/>
        <v>-</v>
      </c>
      <c r="EJ290" s="203">
        <f t="shared" si="2065"/>
        <v>0</v>
      </c>
      <c r="EK290" s="203">
        <f t="shared" si="2065"/>
        <v>0</v>
      </c>
      <c r="EL290" s="203">
        <f t="shared" si="2065"/>
        <v>0</v>
      </c>
      <c r="EM290" s="203">
        <f t="shared" si="2065"/>
        <v>0</v>
      </c>
      <c r="EN290" s="203">
        <f t="shared" si="2065"/>
        <v>0</v>
      </c>
      <c r="EO290" s="203">
        <f t="shared" si="2065"/>
        <v>0</v>
      </c>
      <c r="EP290" s="203">
        <f t="shared" si="2065"/>
        <v>0</v>
      </c>
      <c r="EQ290" s="203" t="str">
        <f t="shared" si="2065"/>
        <v>-</v>
      </c>
      <c r="ER290" s="203" t="str">
        <f t="shared" si="2066"/>
        <v>-</v>
      </c>
      <c r="ES290" s="203" t="str">
        <f t="shared" si="2066"/>
        <v>-</v>
      </c>
      <c r="ET290" s="203" t="str">
        <f t="shared" si="2066"/>
        <v>-</v>
      </c>
      <c r="EU290" s="203" t="str">
        <f t="shared" si="2066"/>
        <v>-</v>
      </c>
      <c r="EV290" s="203" t="str">
        <f t="shared" si="2066"/>
        <v>-</v>
      </c>
      <c r="EW290" s="203" t="str">
        <f t="shared" si="2066"/>
        <v>-</v>
      </c>
      <c r="EX290" s="203" t="str">
        <f t="shared" si="2066"/>
        <v>-</v>
      </c>
      <c r="EY290" s="203" t="str">
        <f t="shared" si="2066"/>
        <v>-</v>
      </c>
      <c r="EZ290" s="203" t="str">
        <f t="shared" si="2066"/>
        <v>-</v>
      </c>
      <c r="FA290" s="203" t="str">
        <f t="shared" si="2066"/>
        <v>-</v>
      </c>
      <c r="FB290" s="203">
        <f t="shared" si="2067"/>
        <v>0</v>
      </c>
      <c r="FC290" s="203">
        <f t="shared" si="2067"/>
        <v>0</v>
      </c>
      <c r="FD290" s="203">
        <f t="shared" si="2067"/>
        <v>0</v>
      </c>
      <c r="FE290" s="203">
        <f t="shared" si="2067"/>
        <v>0</v>
      </c>
      <c r="FF290" s="203">
        <f t="shared" si="2067"/>
        <v>0</v>
      </c>
      <c r="FG290" s="203">
        <f t="shared" si="2067"/>
        <v>0</v>
      </c>
      <c r="FH290" s="191"/>
      <c r="FI290" s="256"/>
      <c r="FJ290" s="256"/>
      <c r="FK290" s="256"/>
      <c r="FL290" s="256"/>
      <c r="FM290" s="256"/>
    </row>
    <row r="291" spans="1:169" s="257" customFormat="1" x14ac:dyDescent="0.2">
      <c r="A291" s="258" t="str">
        <f t="shared" si="2049"/>
        <v>2017-18NOVEMBERRRU</v>
      </c>
      <c r="B291" s="259" t="s">
        <v>648</v>
      </c>
      <c r="C291" s="259" t="s">
        <v>722</v>
      </c>
      <c r="D291" s="260" t="str">
        <f t="shared" si="2050"/>
        <v>Y56</v>
      </c>
      <c r="E291" s="260" t="str">
        <f t="shared" si="2051"/>
        <v>London</v>
      </c>
      <c r="F291" s="261" t="s">
        <v>653</v>
      </c>
      <c r="G291" s="261" t="s">
        <v>654</v>
      </c>
      <c r="H291" s="211">
        <v>159225</v>
      </c>
      <c r="I291" s="211">
        <v>131432</v>
      </c>
      <c r="J291" s="211">
        <v>2625149</v>
      </c>
      <c r="K291" s="211">
        <v>20</v>
      </c>
      <c r="L291" s="211">
        <v>0</v>
      </c>
      <c r="M291" s="211" t="s">
        <v>717</v>
      </c>
      <c r="N291" s="211">
        <v>116</v>
      </c>
      <c r="O291" s="211">
        <v>213</v>
      </c>
      <c r="P291" s="211" t="s">
        <v>717</v>
      </c>
      <c r="Q291" s="211" t="s">
        <v>717</v>
      </c>
      <c r="R291" s="211" t="s">
        <v>717</v>
      </c>
      <c r="S291" s="211" t="s">
        <v>717</v>
      </c>
      <c r="T291" s="211">
        <v>99509</v>
      </c>
      <c r="U291" s="211">
        <v>7658</v>
      </c>
      <c r="V291" s="211">
        <v>5591</v>
      </c>
      <c r="W291" s="211">
        <v>52321</v>
      </c>
      <c r="X291" s="211">
        <v>22062</v>
      </c>
      <c r="Y291" s="211">
        <v>2586</v>
      </c>
      <c r="Z291" s="211">
        <v>3248966</v>
      </c>
      <c r="AA291" s="211">
        <v>424</v>
      </c>
      <c r="AB291" s="211">
        <v>688</v>
      </c>
      <c r="AC291" s="211">
        <v>4352607</v>
      </c>
      <c r="AD291" s="211">
        <v>779</v>
      </c>
      <c r="AE291" s="211">
        <v>1323</v>
      </c>
      <c r="AF291" s="211">
        <v>57927986</v>
      </c>
      <c r="AG291" s="211">
        <v>1107</v>
      </c>
      <c r="AH291" s="211">
        <v>2192</v>
      </c>
      <c r="AI291" s="211">
        <v>75274310</v>
      </c>
      <c r="AJ291" s="211">
        <v>3412</v>
      </c>
      <c r="AK291" s="211">
        <v>8100</v>
      </c>
      <c r="AL291" s="211">
        <v>11186014</v>
      </c>
      <c r="AM291" s="211">
        <v>4326</v>
      </c>
      <c r="AN291" s="211">
        <v>8934</v>
      </c>
      <c r="AO291" s="211">
        <v>6570</v>
      </c>
      <c r="AP291" s="211">
        <v>223</v>
      </c>
      <c r="AQ291" s="211">
        <v>710</v>
      </c>
      <c r="AR291" s="211">
        <v>8377</v>
      </c>
      <c r="AS291" s="211">
        <v>262</v>
      </c>
      <c r="AT291" s="211">
        <v>5375</v>
      </c>
      <c r="AU291" s="211">
        <v>0</v>
      </c>
      <c r="AV291" s="211">
        <v>58723</v>
      </c>
      <c r="AW291" s="211">
        <v>9234</v>
      </c>
      <c r="AX291" s="211">
        <v>24982</v>
      </c>
      <c r="AY291" s="211">
        <v>92939</v>
      </c>
      <c r="AZ291" s="211">
        <v>20072</v>
      </c>
      <c r="BA291" s="211">
        <v>15893</v>
      </c>
      <c r="BB291" s="211">
        <v>14502</v>
      </c>
      <c r="BC291" s="211">
        <v>11767</v>
      </c>
      <c r="BD291" s="211">
        <v>73921</v>
      </c>
      <c r="BE291" s="211">
        <v>59113</v>
      </c>
      <c r="BF291" s="211">
        <v>36200</v>
      </c>
      <c r="BG291" s="211">
        <v>24735</v>
      </c>
      <c r="BH291" s="211">
        <v>3601</v>
      </c>
      <c r="BI291" s="211">
        <v>2756</v>
      </c>
      <c r="BJ291" s="211" t="s">
        <v>717</v>
      </c>
      <c r="BK291" s="211" t="s">
        <v>717</v>
      </c>
      <c r="BL291" s="211" t="s">
        <v>717</v>
      </c>
      <c r="BM291" s="211" t="s">
        <v>717</v>
      </c>
      <c r="BN291" s="211" t="s">
        <v>717</v>
      </c>
      <c r="BO291" s="211" t="s">
        <v>717</v>
      </c>
      <c r="BP291" s="211" t="s">
        <v>717</v>
      </c>
      <c r="BQ291" s="211" t="s">
        <v>717</v>
      </c>
      <c r="BR291" s="211" t="s">
        <v>717</v>
      </c>
      <c r="BS291" s="211" t="s">
        <v>717</v>
      </c>
      <c r="BT291" s="211" t="s">
        <v>717</v>
      </c>
      <c r="BU291" s="211" t="s">
        <v>717</v>
      </c>
      <c r="BV291" s="211" t="s">
        <v>717</v>
      </c>
      <c r="BW291" s="211" t="s">
        <v>717</v>
      </c>
      <c r="BX291" s="211" t="s">
        <v>717</v>
      </c>
      <c r="BY291" s="211" t="s">
        <v>717</v>
      </c>
      <c r="BZ291" s="211" t="s">
        <v>717</v>
      </c>
      <c r="CA291" s="211" t="s">
        <v>717</v>
      </c>
      <c r="CB291" s="211" t="s">
        <v>717</v>
      </c>
      <c r="CC291" s="211" t="s">
        <v>717</v>
      </c>
      <c r="CD291" s="211" t="s">
        <v>717</v>
      </c>
      <c r="CE291" s="211" t="s">
        <v>717</v>
      </c>
      <c r="CF291" s="211" t="s">
        <v>717</v>
      </c>
      <c r="CG291" s="211" t="s">
        <v>717</v>
      </c>
      <c r="CH291" s="211" t="s">
        <v>717</v>
      </c>
      <c r="CI291" s="211" t="s">
        <v>717</v>
      </c>
      <c r="CJ291" s="211" t="s">
        <v>717</v>
      </c>
      <c r="CK291" s="211" t="s">
        <v>717</v>
      </c>
      <c r="CL291" s="211" t="s">
        <v>717</v>
      </c>
      <c r="CM291" s="211" t="s">
        <v>717</v>
      </c>
      <c r="CN291" s="211" t="s">
        <v>717</v>
      </c>
      <c r="CO291" s="211" t="s">
        <v>717</v>
      </c>
      <c r="CP291" s="211" t="s">
        <v>717</v>
      </c>
      <c r="CQ291" s="211" t="s">
        <v>717</v>
      </c>
      <c r="CR291" s="211" t="s">
        <v>717</v>
      </c>
      <c r="CS291" s="211" t="s">
        <v>717</v>
      </c>
      <c r="CT291" s="211" t="s">
        <v>717</v>
      </c>
      <c r="CU291" s="211" t="s">
        <v>717</v>
      </c>
      <c r="CV291" s="211" t="s">
        <v>717</v>
      </c>
      <c r="CW291" s="211" t="s">
        <v>717</v>
      </c>
      <c r="CX291" s="211">
        <v>0</v>
      </c>
      <c r="CY291" s="211">
        <v>0</v>
      </c>
      <c r="CZ291" s="211">
        <v>0</v>
      </c>
      <c r="DA291" s="211">
        <v>0</v>
      </c>
      <c r="DB291" s="211">
        <v>3202</v>
      </c>
      <c r="DC291" s="211">
        <v>248114</v>
      </c>
      <c r="DD291" s="211">
        <v>77</v>
      </c>
      <c r="DE291" s="211">
        <v>173</v>
      </c>
      <c r="DF291" s="211" t="s">
        <v>717</v>
      </c>
      <c r="DG291" s="211" t="s">
        <v>717</v>
      </c>
      <c r="DH291" s="211" t="s">
        <v>717</v>
      </c>
      <c r="DI291" s="211" t="s">
        <v>717</v>
      </c>
      <c r="DJ291" s="211" t="s">
        <v>717</v>
      </c>
      <c r="DK291" s="211">
        <v>2078</v>
      </c>
      <c r="DL291" s="211">
        <v>1093</v>
      </c>
      <c r="DM291" s="211">
        <v>1416</v>
      </c>
      <c r="DN291" s="211">
        <v>72</v>
      </c>
      <c r="DO291" s="211">
        <v>1446</v>
      </c>
      <c r="DP291" s="211">
        <v>7524828</v>
      </c>
      <c r="DQ291" s="211">
        <v>6885</v>
      </c>
      <c r="DR291" s="211">
        <v>15065</v>
      </c>
      <c r="DS291" s="211">
        <v>10909836</v>
      </c>
      <c r="DT291" s="211">
        <v>7705</v>
      </c>
      <c r="DU291" s="211">
        <v>15768</v>
      </c>
      <c r="DV291" s="211">
        <v>637609</v>
      </c>
      <c r="DW291" s="211">
        <v>8856</v>
      </c>
      <c r="DX291" s="211">
        <v>13005</v>
      </c>
      <c r="DY291" s="211">
        <v>12629690</v>
      </c>
      <c r="DZ291" s="211">
        <v>8734</v>
      </c>
      <c r="EA291" s="211">
        <v>16476</v>
      </c>
      <c r="EB291" s="262"/>
      <c r="EC291" s="212">
        <f t="shared" si="2052"/>
        <v>11</v>
      </c>
      <c r="ED291" s="213">
        <f t="shared" si="2053"/>
        <v>2017</v>
      </c>
      <c r="EE291" s="214">
        <f t="shared" si="2054"/>
        <v>43040</v>
      </c>
      <c r="EF291" s="215">
        <f t="shared" si="2055"/>
        <v>30</v>
      </c>
      <c r="EG291" s="216"/>
      <c r="EH291" s="212">
        <f t="shared" si="2065"/>
        <v>0</v>
      </c>
      <c r="EI291" s="212" t="str">
        <f t="shared" si="2065"/>
        <v>-</v>
      </c>
      <c r="EJ291" s="212">
        <f t="shared" si="2065"/>
        <v>15246112</v>
      </c>
      <c r="EK291" s="212">
        <f t="shared" si="2065"/>
        <v>27995016</v>
      </c>
      <c r="EL291" s="212">
        <f t="shared" si="2065"/>
        <v>5268704</v>
      </c>
      <c r="EM291" s="212">
        <f t="shared" si="2065"/>
        <v>7396893</v>
      </c>
      <c r="EN291" s="212">
        <f t="shared" si="2065"/>
        <v>114687632</v>
      </c>
      <c r="EO291" s="212">
        <f t="shared" si="2065"/>
        <v>178702200</v>
      </c>
      <c r="EP291" s="212">
        <f t="shared" si="2065"/>
        <v>23103324</v>
      </c>
      <c r="EQ291" s="212" t="str">
        <f t="shared" si="2065"/>
        <v>-</v>
      </c>
      <c r="ER291" s="212" t="str">
        <f t="shared" si="2066"/>
        <v>-</v>
      </c>
      <c r="ES291" s="212" t="str">
        <f t="shared" si="2066"/>
        <v>-</v>
      </c>
      <c r="ET291" s="212" t="str">
        <f t="shared" si="2066"/>
        <v>-</v>
      </c>
      <c r="EU291" s="212" t="str">
        <f t="shared" si="2066"/>
        <v>-</v>
      </c>
      <c r="EV291" s="212" t="str">
        <f t="shared" si="2066"/>
        <v>-</v>
      </c>
      <c r="EW291" s="212" t="str">
        <f t="shared" si="2066"/>
        <v>-</v>
      </c>
      <c r="EX291" s="212" t="str">
        <f t="shared" si="2066"/>
        <v>-</v>
      </c>
      <c r="EY291" s="212" t="str">
        <f t="shared" si="2066"/>
        <v>-</v>
      </c>
      <c r="EZ291" s="212" t="str">
        <f t="shared" si="2066"/>
        <v>-</v>
      </c>
      <c r="FA291" s="212" t="str">
        <f t="shared" si="2066"/>
        <v>-</v>
      </c>
      <c r="FB291" s="212">
        <f t="shared" si="2067"/>
        <v>0</v>
      </c>
      <c r="FC291" s="212">
        <f t="shared" si="2067"/>
        <v>553946</v>
      </c>
      <c r="FD291" s="212">
        <f t="shared" si="2067"/>
        <v>16466045</v>
      </c>
      <c r="FE291" s="212">
        <f t="shared" si="2067"/>
        <v>22327488</v>
      </c>
      <c r="FF291" s="212">
        <f t="shared" si="2067"/>
        <v>936360</v>
      </c>
      <c r="FG291" s="212">
        <f t="shared" si="2067"/>
        <v>23824296</v>
      </c>
      <c r="FH291" s="217"/>
      <c r="FI291" s="256"/>
      <c r="FJ291" s="256"/>
      <c r="FK291" s="256"/>
      <c r="FL291" s="256"/>
      <c r="FM291" s="256"/>
    </row>
    <row r="292" spans="1:169" s="257" customFormat="1" x14ac:dyDescent="0.2">
      <c r="A292" s="263" t="str">
        <f t="shared" si="2049"/>
        <v>2017-18NOVEMBERRX6</v>
      </c>
      <c r="B292" s="257" t="s">
        <v>648</v>
      </c>
      <c r="C292" s="257" t="s">
        <v>722</v>
      </c>
      <c r="D292" s="264" t="str">
        <f t="shared" si="2050"/>
        <v>Y63</v>
      </c>
      <c r="E292" s="264" t="str">
        <f t="shared" si="2051"/>
        <v>North East and Yorkshire</v>
      </c>
      <c r="F292" s="265" t="s">
        <v>655</v>
      </c>
      <c r="G292" s="265" t="s">
        <v>656</v>
      </c>
      <c r="H292" s="108">
        <v>45746</v>
      </c>
      <c r="I292" s="108">
        <v>30611</v>
      </c>
      <c r="J292" s="108">
        <v>76828</v>
      </c>
      <c r="K292" s="108">
        <v>3</v>
      </c>
      <c r="L292" s="108">
        <v>1</v>
      </c>
      <c r="M292" s="108" t="s">
        <v>717</v>
      </c>
      <c r="N292" s="108">
        <v>9</v>
      </c>
      <c r="O292" s="108">
        <v>26</v>
      </c>
      <c r="P292" s="108" t="s">
        <v>717</v>
      </c>
      <c r="Q292" s="108" t="s">
        <v>717</v>
      </c>
      <c r="R292" s="108" t="s">
        <v>717</v>
      </c>
      <c r="S292" s="108" t="s">
        <v>717</v>
      </c>
      <c r="T292" s="108">
        <v>33919</v>
      </c>
      <c r="U292" s="108">
        <v>3149</v>
      </c>
      <c r="V292" s="108">
        <v>2177</v>
      </c>
      <c r="W292" s="108">
        <v>17125</v>
      </c>
      <c r="X292" s="108">
        <v>8526</v>
      </c>
      <c r="Y292" s="108">
        <v>458</v>
      </c>
      <c r="Z292" s="108">
        <v>1261432</v>
      </c>
      <c r="AA292" s="108">
        <v>401</v>
      </c>
      <c r="AB292" s="108">
        <v>684</v>
      </c>
      <c r="AC292" s="108">
        <v>1200450</v>
      </c>
      <c r="AD292" s="108">
        <v>551</v>
      </c>
      <c r="AE292" s="108">
        <v>990</v>
      </c>
      <c r="AF292" s="108">
        <v>20474910</v>
      </c>
      <c r="AG292" s="108">
        <v>1196</v>
      </c>
      <c r="AH292" s="108">
        <v>2421</v>
      </c>
      <c r="AI292" s="108">
        <v>50874086</v>
      </c>
      <c r="AJ292" s="108">
        <v>5967</v>
      </c>
      <c r="AK292" s="108">
        <v>13957</v>
      </c>
      <c r="AL292" s="108">
        <v>2746776</v>
      </c>
      <c r="AM292" s="108">
        <v>5997</v>
      </c>
      <c r="AN292" s="108">
        <v>15450</v>
      </c>
      <c r="AO292" s="108">
        <v>2369</v>
      </c>
      <c r="AP292" s="108">
        <v>111</v>
      </c>
      <c r="AQ292" s="108">
        <v>1060</v>
      </c>
      <c r="AR292" s="108">
        <v>3657</v>
      </c>
      <c r="AS292" s="108">
        <v>83</v>
      </c>
      <c r="AT292" s="108">
        <v>1115</v>
      </c>
      <c r="AU292" s="108">
        <v>0</v>
      </c>
      <c r="AV292" s="108">
        <v>19717</v>
      </c>
      <c r="AW292" s="108">
        <v>3533</v>
      </c>
      <c r="AX292" s="108">
        <v>8300</v>
      </c>
      <c r="AY292" s="108">
        <v>31550</v>
      </c>
      <c r="AZ292" s="108">
        <v>5631</v>
      </c>
      <c r="BA292" s="108">
        <v>4714</v>
      </c>
      <c r="BB292" s="108">
        <v>3844</v>
      </c>
      <c r="BC292" s="108">
        <v>3281</v>
      </c>
      <c r="BD292" s="108">
        <v>24740</v>
      </c>
      <c r="BE292" s="108">
        <v>20284</v>
      </c>
      <c r="BF292" s="108">
        <v>14770</v>
      </c>
      <c r="BG292" s="108">
        <v>8947</v>
      </c>
      <c r="BH292" s="108">
        <v>730</v>
      </c>
      <c r="BI292" s="108">
        <v>481</v>
      </c>
      <c r="BJ292" s="108" t="s">
        <v>717</v>
      </c>
      <c r="BK292" s="108" t="s">
        <v>717</v>
      </c>
      <c r="BL292" s="108" t="s">
        <v>717</v>
      </c>
      <c r="BM292" s="108" t="s">
        <v>717</v>
      </c>
      <c r="BN292" s="108" t="s">
        <v>717</v>
      </c>
      <c r="BO292" s="108" t="s">
        <v>717</v>
      </c>
      <c r="BP292" s="108" t="s">
        <v>717</v>
      </c>
      <c r="BQ292" s="108" t="s">
        <v>717</v>
      </c>
      <c r="BR292" s="108" t="s">
        <v>717</v>
      </c>
      <c r="BS292" s="108" t="s">
        <v>717</v>
      </c>
      <c r="BT292" s="108" t="s">
        <v>717</v>
      </c>
      <c r="BU292" s="108" t="s">
        <v>717</v>
      </c>
      <c r="BV292" s="108" t="s">
        <v>717</v>
      </c>
      <c r="BW292" s="108" t="s">
        <v>717</v>
      </c>
      <c r="BX292" s="108" t="s">
        <v>717</v>
      </c>
      <c r="BY292" s="108" t="s">
        <v>717</v>
      </c>
      <c r="BZ292" s="108" t="s">
        <v>717</v>
      </c>
      <c r="CA292" s="108" t="s">
        <v>717</v>
      </c>
      <c r="CB292" s="108" t="s">
        <v>717</v>
      </c>
      <c r="CC292" s="108" t="s">
        <v>717</v>
      </c>
      <c r="CD292" s="108" t="s">
        <v>717</v>
      </c>
      <c r="CE292" s="108" t="s">
        <v>717</v>
      </c>
      <c r="CF292" s="108" t="s">
        <v>717</v>
      </c>
      <c r="CG292" s="108" t="s">
        <v>717</v>
      </c>
      <c r="CH292" s="108" t="s">
        <v>717</v>
      </c>
      <c r="CI292" s="108" t="s">
        <v>717</v>
      </c>
      <c r="CJ292" s="108" t="s">
        <v>717</v>
      </c>
      <c r="CK292" s="108" t="s">
        <v>717</v>
      </c>
      <c r="CL292" s="108" t="s">
        <v>717</v>
      </c>
      <c r="CM292" s="108" t="s">
        <v>717</v>
      </c>
      <c r="CN292" s="108" t="s">
        <v>717</v>
      </c>
      <c r="CO292" s="108" t="s">
        <v>717</v>
      </c>
      <c r="CP292" s="108" t="s">
        <v>717</v>
      </c>
      <c r="CQ292" s="108" t="s">
        <v>717</v>
      </c>
      <c r="CR292" s="108" t="s">
        <v>717</v>
      </c>
      <c r="CS292" s="108" t="s">
        <v>717</v>
      </c>
      <c r="CT292" s="108" t="s">
        <v>717</v>
      </c>
      <c r="CU292" s="108" t="s">
        <v>717</v>
      </c>
      <c r="CV292" s="108" t="s">
        <v>717</v>
      </c>
      <c r="CW292" s="108" t="s">
        <v>717</v>
      </c>
      <c r="CX292" s="108">
        <v>92</v>
      </c>
      <c r="CY292" s="108">
        <v>34934</v>
      </c>
      <c r="CZ292" s="108">
        <v>380</v>
      </c>
      <c r="DA292" s="108">
        <v>630</v>
      </c>
      <c r="DB292" s="108">
        <v>814</v>
      </c>
      <c r="DC292" s="108">
        <v>24587</v>
      </c>
      <c r="DD292" s="108">
        <v>30</v>
      </c>
      <c r="DE292" s="108">
        <v>59</v>
      </c>
      <c r="DF292" s="108" t="s">
        <v>717</v>
      </c>
      <c r="DG292" s="108" t="s">
        <v>717</v>
      </c>
      <c r="DH292" s="108" t="s">
        <v>717</v>
      </c>
      <c r="DI292" s="108" t="s">
        <v>717</v>
      </c>
      <c r="DJ292" s="108" t="s">
        <v>717</v>
      </c>
      <c r="DK292" s="108">
        <v>1312</v>
      </c>
      <c r="DL292" s="108">
        <v>652</v>
      </c>
      <c r="DM292" s="108">
        <v>229</v>
      </c>
      <c r="DN292" s="108">
        <v>0</v>
      </c>
      <c r="DO292" s="108">
        <v>39</v>
      </c>
      <c r="DP292" s="108">
        <v>6310767</v>
      </c>
      <c r="DQ292" s="108">
        <v>9679</v>
      </c>
      <c r="DR292" s="108">
        <v>24082</v>
      </c>
      <c r="DS292" s="108">
        <v>2837738</v>
      </c>
      <c r="DT292" s="108">
        <v>12392</v>
      </c>
      <c r="DU292" s="108">
        <v>32252</v>
      </c>
      <c r="DV292" s="108">
        <v>0</v>
      </c>
      <c r="DW292" s="108">
        <v>0</v>
      </c>
      <c r="DX292" s="108">
        <v>0</v>
      </c>
      <c r="DY292" s="108">
        <v>700911</v>
      </c>
      <c r="DZ292" s="108">
        <v>17972</v>
      </c>
      <c r="EA292" s="108">
        <v>41947</v>
      </c>
      <c r="EB292" s="255"/>
      <c r="EC292" s="198">
        <f t="shared" si="2052"/>
        <v>11</v>
      </c>
      <c r="ED292" s="199">
        <f t="shared" si="2053"/>
        <v>2017</v>
      </c>
      <c r="EE292" s="200">
        <f t="shared" si="2054"/>
        <v>43040</v>
      </c>
      <c r="EF292" s="196">
        <f t="shared" si="2055"/>
        <v>30</v>
      </c>
      <c r="EG292" s="195"/>
      <c r="EH292" s="198">
        <f t="shared" si="2065"/>
        <v>30611</v>
      </c>
      <c r="EI292" s="198" t="str">
        <f t="shared" si="2065"/>
        <v>-</v>
      </c>
      <c r="EJ292" s="198">
        <f t="shared" si="2065"/>
        <v>275499</v>
      </c>
      <c r="EK292" s="198">
        <f t="shared" si="2065"/>
        <v>795886</v>
      </c>
      <c r="EL292" s="198">
        <f t="shared" si="2065"/>
        <v>2153916</v>
      </c>
      <c r="EM292" s="198">
        <f t="shared" si="2065"/>
        <v>2155230</v>
      </c>
      <c r="EN292" s="198">
        <f t="shared" si="2065"/>
        <v>41459625</v>
      </c>
      <c r="EO292" s="198">
        <f t="shared" si="2065"/>
        <v>118997382</v>
      </c>
      <c r="EP292" s="198">
        <f t="shared" si="2065"/>
        <v>7076100</v>
      </c>
      <c r="EQ292" s="198" t="str">
        <f t="shared" si="2065"/>
        <v>-</v>
      </c>
      <c r="ER292" s="198" t="str">
        <f t="shared" si="2066"/>
        <v>-</v>
      </c>
      <c r="ES292" s="198" t="str">
        <f t="shared" si="2066"/>
        <v>-</v>
      </c>
      <c r="ET292" s="198" t="str">
        <f t="shared" si="2066"/>
        <v>-</v>
      </c>
      <c r="EU292" s="198" t="str">
        <f t="shared" si="2066"/>
        <v>-</v>
      </c>
      <c r="EV292" s="198" t="str">
        <f t="shared" si="2066"/>
        <v>-</v>
      </c>
      <c r="EW292" s="198" t="str">
        <f t="shared" si="2066"/>
        <v>-</v>
      </c>
      <c r="EX292" s="198" t="str">
        <f t="shared" si="2066"/>
        <v>-</v>
      </c>
      <c r="EY292" s="198" t="str">
        <f t="shared" si="2066"/>
        <v>-</v>
      </c>
      <c r="EZ292" s="198" t="str">
        <f t="shared" si="2066"/>
        <v>-</v>
      </c>
      <c r="FA292" s="198" t="str">
        <f t="shared" si="2066"/>
        <v>-</v>
      </c>
      <c r="FB292" s="198">
        <f t="shared" si="2067"/>
        <v>57960</v>
      </c>
      <c r="FC292" s="198">
        <f t="shared" si="2067"/>
        <v>48026</v>
      </c>
      <c r="FD292" s="198">
        <f t="shared" si="2067"/>
        <v>15701464</v>
      </c>
      <c r="FE292" s="198">
        <f t="shared" si="2067"/>
        <v>7385708</v>
      </c>
      <c r="FF292" s="198">
        <f t="shared" si="2067"/>
        <v>0</v>
      </c>
      <c r="FG292" s="198">
        <f t="shared" si="2067"/>
        <v>1635933</v>
      </c>
      <c r="FH292" s="191"/>
      <c r="FI292" s="256"/>
      <c r="FJ292" s="256"/>
      <c r="FK292" s="256"/>
      <c r="FL292" s="256"/>
      <c r="FM292" s="256"/>
    </row>
    <row r="293" spans="1:169" s="257" customFormat="1" x14ac:dyDescent="0.2">
      <c r="A293" s="263" t="str">
        <f t="shared" si="2049"/>
        <v>2017-18NOVEMBERRX7</v>
      </c>
      <c r="B293" s="257" t="s">
        <v>648</v>
      </c>
      <c r="C293" s="257" t="s">
        <v>722</v>
      </c>
      <c r="D293" s="264" t="str">
        <f t="shared" si="2050"/>
        <v>Y62</v>
      </c>
      <c r="E293" s="264" t="str">
        <f t="shared" si="2051"/>
        <v>North West</v>
      </c>
      <c r="F293" s="265" t="s">
        <v>657</v>
      </c>
      <c r="G293" s="265" t="s">
        <v>658</v>
      </c>
      <c r="H293" s="108">
        <v>131821</v>
      </c>
      <c r="I293" s="108">
        <v>100337</v>
      </c>
      <c r="J293" s="108">
        <v>3452893</v>
      </c>
      <c r="K293" s="108">
        <v>34</v>
      </c>
      <c r="L293" s="108">
        <v>1</v>
      </c>
      <c r="M293" s="108" t="s">
        <v>717</v>
      </c>
      <c r="N293" s="108">
        <v>159</v>
      </c>
      <c r="O293" s="108">
        <v>252</v>
      </c>
      <c r="P293" s="108" t="s">
        <v>717</v>
      </c>
      <c r="Q293" s="108" t="s">
        <v>717</v>
      </c>
      <c r="R293" s="108" t="s">
        <v>717</v>
      </c>
      <c r="S293" s="108" t="s">
        <v>717</v>
      </c>
      <c r="T293" s="108">
        <v>93607</v>
      </c>
      <c r="U293" s="108">
        <v>7758</v>
      </c>
      <c r="V293" s="108">
        <v>5728</v>
      </c>
      <c r="W293" s="108">
        <v>52872</v>
      </c>
      <c r="X293" s="108">
        <v>19759</v>
      </c>
      <c r="Y293" s="108">
        <v>2759</v>
      </c>
      <c r="Z293" s="108">
        <v>4526903</v>
      </c>
      <c r="AA293" s="108">
        <v>584</v>
      </c>
      <c r="AB293" s="108">
        <v>974</v>
      </c>
      <c r="AC293" s="108">
        <v>5181660</v>
      </c>
      <c r="AD293" s="108">
        <v>905</v>
      </c>
      <c r="AE293" s="108">
        <v>1661</v>
      </c>
      <c r="AF293" s="108">
        <v>96963089</v>
      </c>
      <c r="AG293" s="108">
        <v>1834</v>
      </c>
      <c r="AH293" s="108">
        <v>4219</v>
      </c>
      <c r="AI293" s="108">
        <v>61990530</v>
      </c>
      <c r="AJ293" s="108">
        <v>3137</v>
      </c>
      <c r="AK293" s="108">
        <v>7319</v>
      </c>
      <c r="AL293" s="108">
        <v>13952305</v>
      </c>
      <c r="AM293" s="108">
        <v>5057</v>
      </c>
      <c r="AN293" s="108">
        <v>9360</v>
      </c>
      <c r="AO293" s="108">
        <v>2687</v>
      </c>
      <c r="AP293" s="108">
        <v>198</v>
      </c>
      <c r="AQ293" s="108">
        <v>1242</v>
      </c>
      <c r="AR293" s="108">
        <v>5357</v>
      </c>
      <c r="AS293" s="108">
        <v>247</v>
      </c>
      <c r="AT293" s="108">
        <v>1000</v>
      </c>
      <c r="AU293" s="108">
        <v>0</v>
      </c>
      <c r="AV293" s="108">
        <v>62188</v>
      </c>
      <c r="AW293" s="108">
        <v>6909</v>
      </c>
      <c r="AX293" s="108">
        <v>21823</v>
      </c>
      <c r="AY293" s="108">
        <v>90920</v>
      </c>
      <c r="AZ293" s="108">
        <v>15571</v>
      </c>
      <c r="BA293" s="108">
        <v>13350</v>
      </c>
      <c r="BB293" s="108">
        <v>11386</v>
      </c>
      <c r="BC293" s="108">
        <v>9972</v>
      </c>
      <c r="BD293" s="108">
        <v>72351</v>
      </c>
      <c r="BE293" s="108">
        <v>61567</v>
      </c>
      <c r="BF293" s="108">
        <v>29192</v>
      </c>
      <c r="BG293" s="108">
        <v>23131</v>
      </c>
      <c r="BH293" s="108">
        <v>3665</v>
      </c>
      <c r="BI293" s="108">
        <v>3047</v>
      </c>
      <c r="BJ293" s="108" t="s">
        <v>717</v>
      </c>
      <c r="BK293" s="108" t="s">
        <v>717</v>
      </c>
      <c r="BL293" s="108" t="s">
        <v>717</v>
      </c>
      <c r="BM293" s="108" t="s">
        <v>717</v>
      </c>
      <c r="BN293" s="108" t="s">
        <v>717</v>
      </c>
      <c r="BO293" s="108" t="s">
        <v>717</v>
      </c>
      <c r="BP293" s="108" t="s">
        <v>717</v>
      </c>
      <c r="BQ293" s="108" t="s">
        <v>717</v>
      </c>
      <c r="BR293" s="108" t="s">
        <v>717</v>
      </c>
      <c r="BS293" s="108" t="s">
        <v>717</v>
      </c>
      <c r="BT293" s="108" t="s">
        <v>717</v>
      </c>
      <c r="BU293" s="108" t="s">
        <v>717</v>
      </c>
      <c r="BV293" s="108" t="s">
        <v>717</v>
      </c>
      <c r="BW293" s="108" t="s">
        <v>717</v>
      </c>
      <c r="BX293" s="108" t="s">
        <v>717</v>
      </c>
      <c r="BY293" s="108" t="s">
        <v>717</v>
      </c>
      <c r="BZ293" s="108" t="s">
        <v>717</v>
      </c>
      <c r="CA293" s="108" t="s">
        <v>717</v>
      </c>
      <c r="CB293" s="108" t="s">
        <v>717</v>
      </c>
      <c r="CC293" s="108" t="s">
        <v>717</v>
      </c>
      <c r="CD293" s="108" t="s">
        <v>717</v>
      </c>
      <c r="CE293" s="108" t="s">
        <v>717</v>
      </c>
      <c r="CF293" s="108" t="s">
        <v>717</v>
      </c>
      <c r="CG293" s="108" t="s">
        <v>717</v>
      </c>
      <c r="CH293" s="108" t="s">
        <v>717</v>
      </c>
      <c r="CI293" s="108" t="s">
        <v>717</v>
      </c>
      <c r="CJ293" s="108" t="s">
        <v>717</v>
      </c>
      <c r="CK293" s="108" t="s">
        <v>717</v>
      </c>
      <c r="CL293" s="108" t="s">
        <v>717</v>
      </c>
      <c r="CM293" s="108" t="s">
        <v>717</v>
      </c>
      <c r="CN293" s="108" t="s">
        <v>717</v>
      </c>
      <c r="CO293" s="108" t="s">
        <v>717</v>
      </c>
      <c r="CP293" s="108" t="s">
        <v>717</v>
      </c>
      <c r="CQ293" s="108" t="s">
        <v>717</v>
      </c>
      <c r="CR293" s="108" t="s">
        <v>717</v>
      </c>
      <c r="CS293" s="108" t="s">
        <v>717</v>
      </c>
      <c r="CT293" s="108" t="s">
        <v>717</v>
      </c>
      <c r="CU293" s="108" t="s">
        <v>717</v>
      </c>
      <c r="CV293" s="108" t="s">
        <v>717</v>
      </c>
      <c r="CW293" s="108" t="s">
        <v>717</v>
      </c>
      <c r="CX293" s="108">
        <v>0</v>
      </c>
      <c r="CY293" s="108">
        <v>0</v>
      </c>
      <c r="CZ293" s="108">
        <v>0</v>
      </c>
      <c r="DA293" s="108">
        <v>0</v>
      </c>
      <c r="DB293" s="108">
        <v>1890</v>
      </c>
      <c r="DC293" s="108">
        <v>101706</v>
      </c>
      <c r="DD293" s="108">
        <v>54</v>
      </c>
      <c r="DE293" s="108">
        <v>129</v>
      </c>
      <c r="DF293" s="108" t="s">
        <v>717</v>
      </c>
      <c r="DG293" s="108" t="s">
        <v>717</v>
      </c>
      <c r="DH293" s="108" t="s">
        <v>717</v>
      </c>
      <c r="DI293" s="108" t="s">
        <v>717</v>
      </c>
      <c r="DJ293" s="108" t="s">
        <v>717</v>
      </c>
      <c r="DK293" s="108">
        <v>301</v>
      </c>
      <c r="DL293" s="108">
        <v>3408</v>
      </c>
      <c r="DM293" s="108">
        <v>1479</v>
      </c>
      <c r="DN293" s="108">
        <v>139</v>
      </c>
      <c r="DO293" s="108">
        <v>1024</v>
      </c>
      <c r="DP293" s="108">
        <v>18845561</v>
      </c>
      <c r="DQ293" s="108">
        <v>5530</v>
      </c>
      <c r="DR293" s="108">
        <v>11578</v>
      </c>
      <c r="DS293" s="108">
        <v>8726110</v>
      </c>
      <c r="DT293" s="108">
        <v>5900</v>
      </c>
      <c r="DU293" s="108">
        <v>12524</v>
      </c>
      <c r="DV293" s="108">
        <v>1156531</v>
      </c>
      <c r="DW293" s="108">
        <v>8320</v>
      </c>
      <c r="DX293" s="108">
        <v>17276</v>
      </c>
      <c r="DY293" s="108">
        <v>7638866</v>
      </c>
      <c r="DZ293" s="108">
        <v>7460</v>
      </c>
      <c r="EA293" s="108">
        <v>16851</v>
      </c>
      <c r="EB293" s="255"/>
      <c r="EC293" s="198">
        <f t="shared" si="2052"/>
        <v>11</v>
      </c>
      <c r="ED293" s="199">
        <f t="shared" si="2053"/>
        <v>2017</v>
      </c>
      <c r="EE293" s="200">
        <f t="shared" si="2054"/>
        <v>43040</v>
      </c>
      <c r="EF293" s="196">
        <f t="shared" si="2055"/>
        <v>30</v>
      </c>
      <c r="EG293" s="195"/>
      <c r="EH293" s="198">
        <f t="shared" si="2065"/>
        <v>100337</v>
      </c>
      <c r="EI293" s="198" t="str">
        <f t="shared" si="2065"/>
        <v>-</v>
      </c>
      <c r="EJ293" s="198">
        <f t="shared" si="2065"/>
        <v>15953583</v>
      </c>
      <c r="EK293" s="198">
        <f t="shared" si="2065"/>
        <v>25284924</v>
      </c>
      <c r="EL293" s="198">
        <f t="shared" si="2065"/>
        <v>7556292</v>
      </c>
      <c r="EM293" s="198">
        <f t="shared" si="2065"/>
        <v>9514208</v>
      </c>
      <c r="EN293" s="198">
        <f t="shared" si="2065"/>
        <v>223066968</v>
      </c>
      <c r="EO293" s="198">
        <f t="shared" si="2065"/>
        <v>144616121</v>
      </c>
      <c r="EP293" s="198">
        <f t="shared" si="2065"/>
        <v>25824240</v>
      </c>
      <c r="EQ293" s="198" t="str">
        <f t="shared" si="2065"/>
        <v>-</v>
      </c>
      <c r="ER293" s="198" t="str">
        <f t="shared" si="2066"/>
        <v>-</v>
      </c>
      <c r="ES293" s="198" t="str">
        <f t="shared" si="2066"/>
        <v>-</v>
      </c>
      <c r="ET293" s="198" t="str">
        <f t="shared" si="2066"/>
        <v>-</v>
      </c>
      <c r="EU293" s="198" t="str">
        <f t="shared" si="2066"/>
        <v>-</v>
      </c>
      <c r="EV293" s="198" t="str">
        <f t="shared" si="2066"/>
        <v>-</v>
      </c>
      <c r="EW293" s="198" t="str">
        <f t="shared" si="2066"/>
        <v>-</v>
      </c>
      <c r="EX293" s="198" t="str">
        <f t="shared" si="2066"/>
        <v>-</v>
      </c>
      <c r="EY293" s="198" t="str">
        <f t="shared" si="2066"/>
        <v>-</v>
      </c>
      <c r="EZ293" s="198" t="str">
        <f t="shared" si="2066"/>
        <v>-</v>
      </c>
      <c r="FA293" s="198" t="str">
        <f t="shared" si="2066"/>
        <v>-</v>
      </c>
      <c r="FB293" s="198">
        <f t="shared" si="2067"/>
        <v>0</v>
      </c>
      <c r="FC293" s="198">
        <f t="shared" si="2067"/>
        <v>243810</v>
      </c>
      <c r="FD293" s="198">
        <f t="shared" si="2067"/>
        <v>39457824</v>
      </c>
      <c r="FE293" s="198">
        <f t="shared" si="2067"/>
        <v>18522996</v>
      </c>
      <c r="FF293" s="198">
        <f t="shared" si="2067"/>
        <v>2401364</v>
      </c>
      <c r="FG293" s="198">
        <f t="shared" si="2067"/>
        <v>17255424</v>
      </c>
      <c r="FH293" s="191"/>
      <c r="FI293" s="256"/>
      <c r="FJ293" s="256"/>
      <c r="FK293" s="256"/>
      <c r="FL293" s="256"/>
      <c r="FM293" s="256"/>
    </row>
    <row r="294" spans="1:169" s="257" customFormat="1" x14ac:dyDescent="0.2">
      <c r="A294" s="258" t="str">
        <f t="shared" si="2049"/>
        <v>2017-18NOVEMBERRYE</v>
      </c>
      <c r="B294" s="259" t="s">
        <v>648</v>
      </c>
      <c r="C294" s="259" t="s">
        <v>722</v>
      </c>
      <c r="D294" s="260" t="str">
        <f t="shared" si="2050"/>
        <v>Y59</v>
      </c>
      <c r="E294" s="260" t="str">
        <f t="shared" si="2051"/>
        <v>South East</v>
      </c>
      <c r="F294" s="261" t="s">
        <v>669</v>
      </c>
      <c r="G294" s="261" t="s">
        <v>670</v>
      </c>
      <c r="H294" s="211">
        <v>56338</v>
      </c>
      <c r="I294" s="211">
        <v>39583</v>
      </c>
      <c r="J294" s="211">
        <v>319784</v>
      </c>
      <c r="K294" s="211">
        <v>8</v>
      </c>
      <c r="L294" s="211">
        <v>3</v>
      </c>
      <c r="M294" s="211" t="s">
        <v>717</v>
      </c>
      <c r="N294" s="211">
        <v>40</v>
      </c>
      <c r="O294" s="211">
        <v>97</v>
      </c>
      <c r="P294" s="211" t="s">
        <v>717</v>
      </c>
      <c r="Q294" s="211" t="s">
        <v>717</v>
      </c>
      <c r="R294" s="211" t="s">
        <v>717</v>
      </c>
      <c r="S294" s="211" t="s">
        <v>717</v>
      </c>
      <c r="T294" s="211">
        <v>46012</v>
      </c>
      <c r="U294" s="211">
        <v>3350</v>
      </c>
      <c r="V294" s="211">
        <v>2185</v>
      </c>
      <c r="W294" s="211">
        <v>18763</v>
      </c>
      <c r="X294" s="211">
        <v>15625</v>
      </c>
      <c r="Y294" s="211">
        <v>2006</v>
      </c>
      <c r="Z294" s="211">
        <v>1462526</v>
      </c>
      <c r="AA294" s="211">
        <v>437</v>
      </c>
      <c r="AB294" s="211">
        <v>781</v>
      </c>
      <c r="AC294" s="211">
        <v>1635969</v>
      </c>
      <c r="AD294" s="211">
        <v>749</v>
      </c>
      <c r="AE294" s="211">
        <v>1409</v>
      </c>
      <c r="AF294" s="211">
        <v>16519599</v>
      </c>
      <c r="AG294" s="211">
        <v>880</v>
      </c>
      <c r="AH294" s="211">
        <v>1709</v>
      </c>
      <c r="AI294" s="211">
        <v>45065438</v>
      </c>
      <c r="AJ294" s="211">
        <v>2884</v>
      </c>
      <c r="AK294" s="211">
        <v>6607</v>
      </c>
      <c r="AL294" s="211">
        <v>9695388</v>
      </c>
      <c r="AM294" s="211">
        <v>4833</v>
      </c>
      <c r="AN294" s="211">
        <v>10446</v>
      </c>
      <c r="AO294" s="211">
        <v>2777</v>
      </c>
      <c r="AP294" s="211">
        <v>10</v>
      </c>
      <c r="AQ294" s="211">
        <v>71</v>
      </c>
      <c r="AR294" s="211">
        <v>305</v>
      </c>
      <c r="AS294" s="211">
        <v>253</v>
      </c>
      <c r="AT294" s="211">
        <v>2443</v>
      </c>
      <c r="AU294" s="211">
        <v>0</v>
      </c>
      <c r="AV294" s="211">
        <v>25327</v>
      </c>
      <c r="AW294" s="211">
        <v>2976</v>
      </c>
      <c r="AX294" s="211">
        <v>14932</v>
      </c>
      <c r="AY294" s="211">
        <v>43235</v>
      </c>
      <c r="AZ294" s="211">
        <v>6551</v>
      </c>
      <c r="BA294" s="211">
        <v>5207</v>
      </c>
      <c r="BB294" s="211">
        <v>4315</v>
      </c>
      <c r="BC294" s="211">
        <v>3475</v>
      </c>
      <c r="BD294" s="211">
        <v>27683</v>
      </c>
      <c r="BE294" s="211">
        <v>23067</v>
      </c>
      <c r="BF294" s="211">
        <v>22853</v>
      </c>
      <c r="BG294" s="211">
        <v>18090</v>
      </c>
      <c r="BH294" s="211">
        <v>3149</v>
      </c>
      <c r="BI294" s="211">
        <v>2276</v>
      </c>
      <c r="BJ294" s="211" t="s">
        <v>717</v>
      </c>
      <c r="BK294" s="211" t="s">
        <v>717</v>
      </c>
      <c r="BL294" s="211" t="s">
        <v>717</v>
      </c>
      <c r="BM294" s="211" t="s">
        <v>717</v>
      </c>
      <c r="BN294" s="211" t="s">
        <v>717</v>
      </c>
      <c r="BO294" s="211" t="s">
        <v>717</v>
      </c>
      <c r="BP294" s="211" t="s">
        <v>717</v>
      </c>
      <c r="BQ294" s="211" t="s">
        <v>717</v>
      </c>
      <c r="BR294" s="211" t="s">
        <v>717</v>
      </c>
      <c r="BS294" s="211" t="s">
        <v>717</v>
      </c>
      <c r="BT294" s="211" t="s">
        <v>717</v>
      </c>
      <c r="BU294" s="211" t="s">
        <v>717</v>
      </c>
      <c r="BV294" s="211" t="s">
        <v>717</v>
      </c>
      <c r="BW294" s="211" t="s">
        <v>717</v>
      </c>
      <c r="BX294" s="211" t="s">
        <v>717</v>
      </c>
      <c r="BY294" s="211" t="s">
        <v>717</v>
      </c>
      <c r="BZ294" s="211" t="s">
        <v>717</v>
      </c>
      <c r="CA294" s="211" t="s">
        <v>717</v>
      </c>
      <c r="CB294" s="211" t="s">
        <v>717</v>
      </c>
      <c r="CC294" s="211" t="s">
        <v>717</v>
      </c>
      <c r="CD294" s="211" t="s">
        <v>717</v>
      </c>
      <c r="CE294" s="211" t="s">
        <v>717</v>
      </c>
      <c r="CF294" s="211" t="s">
        <v>717</v>
      </c>
      <c r="CG294" s="211" t="s">
        <v>717</v>
      </c>
      <c r="CH294" s="211" t="s">
        <v>717</v>
      </c>
      <c r="CI294" s="211" t="s">
        <v>717</v>
      </c>
      <c r="CJ294" s="211" t="s">
        <v>717</v>
      </c>
      <c r="CK294" s="211" t="s">
        <v>717</v>
      </c>
      <c r="CL294" s="211" t="s">
        <v>717</v>
      </c>
      <c r="CM294" s="211" t="s">
        <v>717</v>
      </c>
      <c r="CN294" s="211" t="s">
        <v>717</v>
      </c>
      <c r="CO294" s="211" t="s">
        <v>717</v>
      </c>
      <c r="CP294" s="211" t="s">
        <v>717</v>
      </c>
      <c r="CQ294" s="211" t="s">
        <v>717</v>
      </c>
      <c r="CR294" s="211" t="s">
        <v>717</v>
      </c>
      <c r="CS294" s="211" t="s">
        <v>717</v>
      </c>
      <c r="CT294" s="211" t="s">
        <v>717</v>
      </c>
      <c r="CU294" s="211" t="s">
        <v>717</v>
      </c>
      <c r="CV294" s="211" t="s">
        <v>717</v>
      </c>
      <c r="CW294" s="211" t="s">
        <v>717</v>
      </c>
      <c r="CX294" s="211">
        <v>197</v>
      </c>
      <c r="CY294" s="211">
        <v>64232</v>
      </c>
      <c r="CZ294" s="211">
        <v>326</v>
      </c>
      <c r="DA294" s="211">
        <v>560</v>
      </c>
      <c r="DB294" s="211">
        <v>2602</v>
      </c>
      <c r="DC294" s="211">
        <v>108855</v>
      </c>
      <c r="DD294" s="211">
        <v>42</v>
      </c>
      <c r="DE294" s="211">
        <v>85</v>
      </c>
      <c r="DF294" s="211" t="s">
        <v>717</v>
      </c>
      <c r="DG294" s="211" t="s">
        <v>717</v>
      </c>
      <c r="DH294" s="211" t="s">
        <v>717</v>
      </c>
      <c r="DI294" s="211" t="s">
        <v>717</v>
      </c>
      <c r="DJ294" s="211" t="s">
        <v>717</v>
      </c>
      <c r="DK294" s="211">
        <v>1</v>
      </c>
      <c r="DL294" s="211">
        <v>1767</v>
      </c>
      <c r="DM294" s="211">
        <v>1374</v>
      </c>
      <c r="DN294" s="211">
        <v>0</v>
      </c>
      <c r="DO294" s="211">
        <v>367</v>
      </c>
      <c r="DP294" s="211">
        <v>5552654</v>
      </c>
      <c r="DQ294" s="211">
        <v>3142</v>
      </c>
      <c r="DR294" s="211">
        <v>5450</v>
      </c>
      <c r="DS294" s="211">
        <v>7208164</v>
      </c>
      <c r="DT294" s="211">
        <v>5246</v>
      </c>
      <c r="DU294" s="211">
        <v>9568</v>
      </c>
      <c r="DV294" s="211">
        <v>0</v>
      </c>
      <c r="DW294" s="211">
        <v>0</v>
      </c>
      <c r="DX294" s="211">
        <v>0</v>
      </c>
      <c r="DY294" s="211">
        <v>2679635</v>
      </c>
      <c r="DZ294" s="211">
        <v>7301</v>
      </c>
      <c r="EA294" s="211">
        <v>15579</v>
      </c>
      <c r="EB294" s="262"/>
      <c r="EC294" s="212">
        <f t="shared" si="2052"/>
        <v>11</v>
      </c>
      <c r="ED294" s="213">
        <f t="shared" si="2053"/>
        <v>2017</v>
      </c>
      <c r="EE294" s="214">
        <f t="shared" si="2054"/>
        <v>43040</v>
      </c>
      <c r="EF294" s="215">
        <f t="shared" si="2055"/>
        <v>30</v>
      </c>
      <c r="EG294" s="216"/>
      <c r="EH294" s="212">
        <f t="shared" si="2065"/>
        <v>118749</v>
      </c>
      <c r="EI294" s="212" t="str">
        <f t="shared" si="2065"/>
        <v>-</v>
      </c>
      <c r="EJ294" s="212">
        <f t="shared" si="2065"/>
        <v>1583320</v>
      </c>
      <c r="EK294" s="212">
        <f t="shared" si="2065"/>
        <v>3839551</v>
      </c>
      <c r="EL294" s="212">
        <f t="shared" si="2065"/>
        <v>2616350</v>
      </c>
      <c r="EM294" s="212">
        <f t="shared" si="2065"/>
        <v>3078665</v>
      </c>
      <c r="EN294" s="212">
        <f t="shared" si="2065"/>
        <v>32065967</v>
      </c>
      <c r="EO294" s="212">
        <f t="shared" si="2065"/>
        <v>103234375</v>
      </c>
      <c r="EP294" s="212">
        <f t="shared" si="2065"/>
        <v>20954676</v>
      </c>
      <c r="EQ294" s="212" t="str">
        <f t="shared" si="2065"/>
        <v>-</v>
      </c>
      <c r="ER294" s="212" t="str">
        <f t="shared" si="2066"/>
        <v>-</v>
      </c>
      <c r="ES294" s="212" t="str">
        <f t="shared" si="2066"/>
        <v>-</v>
      </c>
      <c r="ET294" s="212" t="str">
        <f t="shared" si="2066"/>
        <v>-</v>
      </c>
      <c r="EU294" s="212" t="str">
        <f t="shared" si="2066"/>
        <v>-</v>
      </c>
      <c r="EV294" s="212" t="str">
        <f t="shared" si="2066"/>
        <v>-</v>
      </c>
      <c r="EW294" s="212" t="str">
        <f t="shared" si="2066"/>
        <v>-</v>
      </c>
      <c r="EX294" s="212" t="str">
        <f t="shared" si="2066"/>
        <v>-</v>
      </c>
      <c r="EY294" s="212" t="str">
        <f t="shared" si="2066"/>
        <v>-</v>
      </c>
      <c r="EZ294" s="212" t="str">
        <f t="shared" si="2066"/>
        <v>-</v>
      </c>
      <c r="FA294" s="212" t="str">
        <f t="shared" si="2066"/>
        <v>-</v>
      </c>
      <c r="FB294" s="212">
        <f t="shared" si="2067"/>
        <v>110320</v>
      </c>
      <c r="FC294" s="212">
        <f t="shared" si="2067"/>
        <v>221170</v>
      </c>
      <c r="FD294" s="212">
        <f t="shared" si="2067"/>
        <v>9630150</v>
      </c>
      <c r="FE294" s="212">
        <f t="shared" si="2067"/>
        <v>13146432</v>
      </c>
      <c r="FF294" s="212">
        <f t="shared" si="2067"/>
        <v>0</v>
      </c>
      <c r="FG294" s="212">
        <f t="shared" si="2067"/>
        <v>5717493</v>
      </c>
      <c r="FH294" s="217"/>
      <c r="FI294" s="256"/>
      <c r="FJ294" s="256"/>
      <c r="FK294" s="256"/>
      <c r="FL294" s="256"/>
      <c r="FM294" s="256"/>
    </row>
    <row r="295" spans="1:169" s="257" customFormat="1" x14ac:dyDescent="0.2">
      <c r="A295" s="263" t="str">
        <f t="shared" si="2049"/>
        <v>2017-18NOVEMBERRYD</v>
      </c>
      <c r="B295" s="257" t="s">
        <v>648</v>
      </c>
      <c r="C295" s="257" t="s">
        <v>722</v>
      </c>
      <c r="D295" s="264" t="str">
        <f t="shared" si="2050"/>
        <v>Y59</v>
      </c>
      <c r="E295" s="264" t="str">
        <f t="shared" si="2051"/>
        <v>South East</v>
      </c>
      <c r="F295" s="265" t="s">
        <v>667</v>
      </c>
      <c r="G295" s="265" t="s">
        <v>668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 t="s">
        <v>717</v>
      </c>
      <c r="N295" s="108">
        <v>0</v>
      </c>
      <c r="O295" s="108">
        <v>0</v>
      </c>
      <c r="P295" s="108" t="s">
        <v>717</v>
      </c>
      <c r="Q295" s="108" t="s">
        <v>717</v>
      </c>
      <c r="R295" s="108" t="s">
        <v>717</v>
      </c>
      <c r="S295" s="108" t="s">
        <v>717</v>
      </c>
      <c r="T295" s="108">
        <v>0</v>
      </c>
      <c r="U295" s="108">
        <v>0</v>
      </c>
      <c r="V295" s="108">
        <v>0</v>
      </c>
      <c r="W295" s="108">
        <v>0</v>
      </c>
      <c r="X295" s="108">
        <v>0</v>
      </c>
      <c r="Y295" s="108">
        <v>0</v>
      </c>
      <c r="Z295" s="108">
        <v>0</v>
      </c>
      <c r="AA295" s="108">
        <v>0</v>
      </c>
      <c r="AB295" s="108">
        <v>0</v>
      </c>
      <c r="AC295" s="108">
        <v>0</v>
      </c>
      <c r="AD295" s="108">
        <v>0</v>
      </c>
      <c r="AE295" s="108">
        <v>0</v>
      </c>
      <c r="AF295" s="108">
        <v>0</v>
      </c>
      <c r="AG295" s="108">
        <v>0</v>
      </c>
      <c r="AH295" s="108">
        <v>0</v>
      </c>
      <c r="AI295" s="108">
        <v>0</v>
      </c>
      <c r="AJ295" s="108">
        <v>0</v>
      </c>
      <c r="AK295" s="108">
        <v>0</v>
      </c>
      <c r="AL295" s="108">
        <v>0</v>
      </c>
      <c r="AM295" s="108">
        <v>0</v>
      </c>
      <c r="AN295" s="108">
        <v>0</v>
      </c>
      <c r="AO295" s="108">
        <v>0</v>
      </c>
      <c r="AP295" s="108">
        <v>0</v>
      </c>
      <c r="AQ295" s="108">
        <v>0</v>
      </c>
      <c r="AR295" s="108">
        <v>0</v>
      </c>
      <c r="AS295" s="108">
        <v>0</v>
      </c>
      <c r="AT295" s="108">
        <v>0</v>
      </c>
      <c r="AU295" s="108">
        <v>0</v>
      </c>
      <c r="AV295" s="108">
        <v>0</v>
      </c>
      <c r="AW295" s="108">
        <v>0</v>
      </c>
      <c r="AX295" s="108">
        <v>0</v>
      </c>
      <c r="AY295" s="108">
        <v>0</v>
      </c>
      <c r="AZ295" s="108">
        <v>0</v>
      </c>
      <c r="BA295" s="108">
        <v>0</v>
      </c>
      <c r="BB295" s="108">
        <v>0</v>
      </c>
      <c r="BC295" s="108">
        <v>0</v>
      </c>
      <c r="BD295" s="108">
        <v>0</v>
      </c>
      <c r="BE295" s="108">
        <v>0</v>
      </c>
      <c r="BF295" s="108">
        <v>0</v>
      </c>
      <c r="BG295" s="108">
        <v>0</v>
      </c>
      <c r="BH295" s="108">
        <v>0</v>
      </c>
      <c r="BI295" s="108">
        <v>0</v>
      </c>
      <c r="BJ295" s="108" t="s">
        <v>717</v>
      </c>
      <c r="BK295" s="108" t="s">
        <v>717</v>
      </c>
      <c r="BL295" s="108" t="s">
        <v>717</v>
      </c>
      <c r="BM295" s="108" t="s">
        <v>717</v>
      </c>
      <c r="BN295" s="108" t="s">
        <v>717</v>
      </c>
      <c r="BO295" s="108" t="s">
        <v>717</v>
      </c>
      <c r="BP295" s="108" t="s">
        <v>717</v>
      </c>
      <c r="BQ295" s="108" t="s">
        <v>717</v>
      </c>
      <c r="BR295" s="108" t="s">
        <v>717</v>
      </c>
      <c r="BS295" s="108" t="s">
        <v>717</v>
      </c>
      <c r="BT295" s="108" t="s">
        <v>717</v>
      </c>
      <c r="BU295" s="108" t="s">
        <v>717</v>
      </c>
      <c r="BV295" s="108" t="s">
        <v>717</v>
      </c>
      <c r="BW295" s="108" t="s">
        <v>717</v>
      </c>
      <c r="BX295" s="108" t="s">
        <v>717</v>
      </c>
      <c r="BY295" s="108" t="s">
        <v>717</v>
      </c>
      <c r="BZ295" s="108" t="s">
        <v>717</v>
      </c>
      <c r="CA295" s="108" t="s">
        <v>717</v>
      </c>
      <c r="CB295" s="108" t="s">
        <v>717</v>
      </c>
      <c r="CC295" s="108" t="s">
        <v>717</v>
      </c>
      <c r="CD295" s="108" t="s">
        <v>717</v>
      </c>
      <c r="CE295" s="108" t="s">
        <v>717</v>
      </c>
      <c r="CF295" s="108" t="s">
        <v>717</v>
      </c>
      <c r="CG295" s="108" t="s">
        <v>717</v>
      </c>
      <c r="CH295" s="108" t="s">
        <v>717</v>
      </c>
      <c r="CI295" s="108" t="s">
        <v>717</v>
      </c>
      <c r="CJ295" s="108" t="s">
        <v>717</v>
      </c>
      <c r="CK295" s="108" t="s">
        <v>717</v>
      </c>
      <c r="CL295" s="108" t="s">
        <v>717</v>
      </c>
      <c r="CM295" s="108" t="s">
        <v>717</v>
      </c>
      <c r="CN295" s="108" t="s">
        <v>717</v>
      </c>
      <c r="CO295" s="108" t="s">
        <v>717</v>
      </c>
      <c r="CP295" s="108" t="s">
        <v>717</v>
      </c>
      <c r="CQ295" s="108" t="s">
        <v>717</v>
      </c>
      <c r="CR295" s="108" t="s">
        <v>717</v>
      </c>
      <c r="CS295" s="108" t="s">
        <v>717</v>
      </c>
      <c r="CT295" s="108" t="s">
        <v>717</v>
      </c>
      <c r="CU295" s="108" t="s">
        <v>717</v>
      </c>
      <c r="CV295" s="108" t="s">
        <v>717</v>
      </c>
      <c r="CW295" s="108" t="s">
        <v>717</v>
      </c>
      <c r="CX295" s="108">
        <v>0</v>
      </c>
      <c r="CY295" s="108">
        <v>0</v>
      </c>
      <c r="CZ295" s="108">
        <v>0</v>
      </c>
      <c r="DA295" s="108">
        <v>0</v>
      </c>
      <c r="DB295" s="108">
        <v>0</v>
      </c>
      <c r="DC295" s="108">
        <v>0</v>
      </c>
      <c r="DD295" s="108">
        <v>0</v>
      </c>
      <c r="DE295" s="108">
        <v>0</v>
      </c>
      <c r="DF295" s="108" t="s">
        <v>717</v>
      </c>
      <c r="DG295" s="108" t="s">
        <v>717</v>
      </c>
      <c r="DH295" s="108" t="s">
        <v>717</v>
      </c>
      <c r="DI295" s="108" t="s">
        <v>717</v>
      </c>
      <c r="DJ295" s="108" t="s">
        <v>717</v>
      </c>
      <c r="DK295" s="108">
        <v>0</v>
      </c>
      <c r="DL295" s="108">
        <v>0</v>
      </c>
      <c r="DM295" s="108">
        <v>0</v>
      </c>
      <c r="DN295" s="108">
        <v>0</v>
      </c>
      <c r="DO295" s="108">
        <v>0</v>
      </c>
      <c r="DP295" s="108">
        <v>0</v>
      </c>
      <c r="DQ295" s="108">
        <v>0</v>
      </c>
      <c r="DR295" s="108">
        <v>0</v>
      </c>
      <c r="DS295" s="108">
        <v>0</v>
      </c>
      <c r="DT295" s="108">
        <v>0</v>
      </c>
      <c r="DU295" s="108">
        <v>0</v>
      </c>
      <c r="DV295" s="108">
        <v>0</v>
      </c>
      <c r="DW295" s="108">
        <v>0</v>
      </c>
      <c r="DX295" s="108">
        <v>0</v>
      </c>
      <c r="DY295" s="108">
        <v>0</v>
      </c>
      <c r="DZ295" s="108">
        <v>0</v>
      </c>
      <c r="EA295" s="108">
        <v>0</v>
      </c>
      <c r="EB295" s="255"/>
      <c r="EC295" s="198">
        <f t="shared" si="2052"/>
        <v>11</v>
      </c>
      <c r="ED295" s="199">
        <f t="shared" si="2053"/>
        <v>2017</v>
      </c>
      <c r="EE295" s="200">
        <f t="shared" si="2054"/>
        <v>43040</v>
      </c>
      <c r="EF295" s="196">
        <f t="shared" si="2055"/>
        <v>30</v>
      </c>
      <c r="EG295" s="195"/>
      <c r="EH295" s="198">
        <f t="shared" ref="EH295:EQ304" si="2068">IFERROR(INDEX($H295:$EB295,,MATCH(EH$1,$H$5:$EB$5,0))*INDEX($H295:$EB295,,MATCH(EH$2,$H$5:$EB$5,0)),$H$2)</f>
        <v>0</v>
      </c>
      <c r="EI295" s="198" t="str">
        <f t="shared" si="2068"/>
        <v>-</v>
      </c>
      <c r="EJ295" s="198">
        <f t="shared" si="2068"/>
        <v>0</v>
      </c>
      <c r="EK295" s="198">
        <f t="shared" si="2068"/>
        <v>0</v>
      </c>
      <c r="EL295" s="198">
        <f t="shared" si="2068"/>
        <v>0</v>
      </c>
      <c r="EM295" s="198">
        <f t="shared" si="2068"/>
        <v>0</v>
      </c>
      <c r="EN295" s="198">
        <f t="shared" si="2068"/>
        <v>0</v>
      </c>
      <c r="EO295" s="198">
        <f t="shared" si="2068"/>
        <v>0</v>
      </c>
      <c r="EP295" s="198">
        <f t="shared" si="2068"/>
        <v>0</v>
      </c>
      <c r="EQ295" s="198" t="str">
        <f t="shared" si="2068"/>
        <v>-</v>
      </c>
      <c r="ER295" s="198" t="str">
        <f t="shared" ref="ER295:FA304" si="2069">IFERROR(INDEX($H295:$EB295,,MATCH(ER$1,$H$5:$EB$5,0))*INDEX($H295:$EB295,,MATCH(ER$2,$H$5:$EB$5,0)),$H$2)</f>
        <v>-</v>
      </c>
      <c r="ES295" s="198" t="str">
        <f t="shared" si="2069"/>
        <v>-</v>
      </c>
      <c r="ET295" s="198" t="str">
        <f t="shared" si="2069"/>
        <v>-</v>
      </c>
      <c r="EU295" s="198" t="str">
        <f t="shared" si="2069"/>
        <v>-</v>
      </c>
      <c r="EV295" s="198" t="str">
        <f t="shared" si="2069"/>
        <v>-</v>
      </c>
      <c r="EW295" s="198" t="str">
        <f t="shared" si="2069"/>
        <v>-</v>
      </c>
      <c r="EX295" s="198" t="str">
        <f t="shared" si="2069"/>
        <v>-</v>
      </c>
      <c r="EY295" s="198" t="str">
        <f t="shared" si="2069"/>
        <v>-</v>
      </c>
      <c r="EZ295" s="198" t="str">
        <f t="shared" si="2069"/>
        <v>-</v>
      </c>
      <c r="FA295" s="198" t="str">
        <f t="shared" si="2069"/>
        <v>-</v>
      </c>
      <c r="FB295" s="198">
        <f t="shared" ref="FB295:FG304" si="2070">IFERROR(INDEX($H295:$EB295,,MATCH(FB$1,$H$5:$EB$5,0))*INDEX($H295:$EB295,,MATCH(FB$2,$H$5:$EB$5,0)),$H$2)</f>
        <v>0</v>
      </c>
      <c r="FC295" s="198">
        <f t="shared" si="2070"/>
        <v>0</v>
      </c>
      <c r="FD295" s="198">
        <f t="shared" si="2070"/>
        <v>0</v>
      </c>
      <c r="FE295" s="198">
        <f t="shared" si="2070"/>
        <v>0</v>
      </c>
      <c r="FF295" s="198">
        <f t="shared" si="2070"/>
        <v>0</v>
      </c>
      <c r="FG295" s="198">
        <f t="shared" si="2070"/>
        <v>0</v>
      </c>
      <c r="FH295" s="191"/>
      <c r="FI295" s="256"/>
      <c r="FJ295" s="256"/>
      <c r="FK295" s="256"/>
      <c r="FL295" s="256"/>
      <c r="FM295" s="256"/>
    </row>
    <row r="296" spans="1:169" s="257" customFormat="1" x14ac:dyDescent="0.2">
      <c r="A296" s="263" t="str">
        <f t="shared" si="2049"/>
        <v>2017-18NOVEMBERRYF</v>
      </c>
      <c r="B296" s="257" t="s">
        <v>648</v>
      </c>
      <c r="C296" s="257" t="s">
        <v>722</v>
      </c>
      <c r="D296" s="264" t="str">
        <f t="shared" si="2050"/>
        <v>Y58</v>
      </c>
      <c r="E296" s="264" t="str">
        <f t="shared" si="2051"/>
        <v>South West</v>
      </c>
      <c r="F296" s="265" t="s">
        <v>671</v>
      </c>
      <c r="G296" s="265" t="s">
        <v>672</v>
      </c>
      <c r="H296" s="108">
        <v>26687</v>
      </c>
      <c r="I296" s="108">
        <v>19061</v>
      </c>
      <c r="J296" s="108">
        <v>147196</v>
      </c>
      <c r="K296" s="108">
        <v>8</v>
      </c>
      <c r="L296" s="108">
        <v>2</v>
      </c>
      <c r="M296" s="108" t="s">
        <v>717</v>
      </c>
      <c r="N296" s="108">
        <v>38</v>
      </c>
      <c r="O296" s="108">
        <v>84</v>
      </c>
      <c r="P296" s="108" t="s">
        <v>717</v>
      </c>
      <c r="Q296" s="108" t="s">
        <v>717</v>
      </c>
      <c r="R296" s="108" t="s">
        <v>717</v>
      </c>
      <c r="S296" s="108" t="s">
        <v>717</v>
      </c>
      <c r="T296" s="108">
        <v>19214</v>
      </c>
      <c r="U296" s="108">
        <v>1310</v>
      </c>
      <c r="V296" s="108">
        <v>824</v>
      </c>
      <c r="W296" s="108">
        <v>9408</v>
      </c>
      <c r="X296" s="108">
        <v>5335</v>
      </c>
      <c r="Y296" s="108">
        <v>465</v>
      </c>
      <c r="Z296" s="108">
        <v>821463</v>
      </c>
      <c r="AA296" s="108">
        <v>627</v>
      </c>
      <c r="AB296" s="108">
        <v>1097</v>
      </c>
      <c r="AC296" s="108">
        <v>720998</v>
      </c>
      <c r="AD296" s="108">
        <v>875</v>
      </c>
      <c r="AE296" s="108">
        <v>1567</v>
      </c>
      <c r="AF296" s="108">
        <v>16394915</v>
      </c>
      <c r="AG296" s="108">
        <v>1743</v>
      </c>
      <c r="AH296" s="108">
        <v>3712</v>
      </c>
      <c r="AI296" s="108">
        <v>19832729</v>
      </c>
      <c r="AJ296" s="108">
        <v>3717</v>
      </c>
      <c r="AK296" s="108">
        <v>8608</v>
      </c>
      <c r="AL296" s="108">
        <v>2811695</v>
      </c>
      <c r="AM296" s="108">
        <v>6047</v>
      </c>
      <c r="AN296" s="108">
        <v>14119</v>
      </c>
      <c r="AO296" s="108">
        <v>905</v>
      </c>
      <c r="AP296" s="108">
        <v>122</v>
      </c>
      <c r="AQ296" s="108">
        <v>367</v>
      </c>
      <c r="AR296" s="108">
        <v>802</v>
      </c>
      <c r="AS296" s="108">
        <v>116</v>
      </c>
      <c r="AT296" s="108">
        <v>300</v>
      </c>
      <c r="AU296" s="108">
        <v>46</v>
      </c>
      <c r="AV296" s="108">
        <v>10226</v>
      </c>
      <c r="AW296" s="108">
        <v>777</v>
      </c>
      <c r="AX296" s="108">
        <v>7306</v>
      </c>
      <c r="AY296" s="108">
        <v>18309</v>
      </c>
      <c r="AZ296" s="108">
        <v>2596</v>
      </c>
      <c r="BA296" s="108">
        <v>2085</v>
      </c>
      <c r="BB296" s="108">
        <v>1629</v>
      </c>
      <c r="BC296" s="108">
        <v>1330</v>
      </c>
      <c r="BD296" s="108">
        <v>12661</v>
      </c>
      <c r="BE296" s="108">
        <v>10624</v>
      </c>
      <c r="BF296" s="108">
        <v>7668</v>
      </c>
      <c r="BG296" s="108">
        <v>5925</v>
      </c>
      <c r="BH296" s="108">
        <v>871</v>
      </c>
      <c r="BI296" s="108">
        <v>510</v>
      </c>
      <c r="BJ296" s="108" t="s">
        <v>717</v>
      </c>
      <c r="BK296" s="108" t="s">
        <v>717</v>
      </c>
      <c r="BL296" s="108" t="s">
        <v>717</v>
      </c>
      <c r="BM296" s="108" t="s">
        <v>717</v>
      </c>
      <c r="BN296" s="108" t="s">
        <v>717</v>
      </c>
      <c r="BO296" s="108" t="s">
        <v>717</v>
      </c>
      <c r="BP296" s="108" t="s">
        <v>717</v>
      </c>
      <c r="BQ296" s="108" t="s">
        <v>717</v>
      </c>
      <c r="BR296" s="108" t="s">
        <v>717</v>
      </c>
      <c r="BS296" s="108" t="s">
        <v>717</v>
      </c>
      <c r="BT296" s="108" t="s">
        <v>717</v>
      </c>
      <c r="BU296" s="108" t="s">
        <v>717</v>
      </c>
      <c r="BV296" s="108" t="s">
        <v>717</v>
      </c>
      <c r="BW296" s="108" t="s">
        <v>717</v>
      </c>
      <c r="BX296" s="108" t="s">
        <v>717</v>
      </c>
      <c r="BY296" s="108" t="s">
        <v>717</v>
      </c>
      <c r="BZ296" s="108" t="s">
        <v>717</v>
      </c>
      <c r="CA296" s="108" t="s">
        <v>717</v>
      </c>
      <c r="CB296" s="108" t="s">
        <v>717</v>
      </c>
      <c r="CC296" s="108" t="s">
        <v>717</v>
      </c>
      <c r="CD296" s="108" t="s">
        <v>717</v>
      </c>
      <c r="CE296" s="108" t="s">
        <v>717</v>
      </c>
      <c r="CF296" s="108" t="s">
        <v>717</v>
      </c>
      <c r="CG296" s="108" t="s">
        <v>717</v>
      </c>
      <c r="CH296" s="108" t="s">
        <v>717</v>
      </c>
      <c r="CI296" s="108" t="s">
        <v>717</v>
      </c>
      <c r="CJ296" s="108" t="s">
        <v>717</v>
      </c>
      <c r="CK296" s="108" t="s">
        <v>717</v>
      </c>
      <c r="CL296" s="108" t="s">
        <v>717</v>
      </c>
      <c r="CM296" s="108" t="s">
        <v>717</v>
      </c>
      <c r="CN296" s="108" t="s">
        <v>717</v>
      </c>
      <c r="CO296" s="108" t="s">
        <v>717</v>
      </c>
      <c r="CP296" s="108" t="s">
        <v>717</v>
      </c>
      <c r="CQ296" s="108" t="s">
        <v>717</v>
      </c>
      <c r="CR296" s="108" t="s">
        <v>717</v>
      </c>
      <c r="CS296" s="108" t="s">
        <v>717</v>
      </c>
      <c r="CT296" s="108" t="s">
        <v>717</v>
      </c>
      <c r="CU296" s="108" t="s">
        <v>717</v>
      </c>
      <c r="CV296" s="108" t="s">
        <v>717</v>
      </c>
      <c r="CW296" s="108" t="s">
        <v>717</v>
      </c>
      <c r="CX296" s="108">
        <v>0</v>
      </c>
      <c r="CY296" s="108">
        <v>0</v>
      </c>
      <c r="CZ296" s="108">
        <v>0</v>
      </c>
      <c r="DA296" s="108">
        <v>0</v>
      </c>
      <c r="DB296" s="108">
        <v>0</v>
      </c>
      <c r="DC296" s="108">
        <v>0</v>
      </c>
      <c r="DD296" s="108">
        <v>0</v>
      </c>
      <c r="DE296" s="108">
        <v>0</v>
      </c>
      <c r="DF296" s="108" t="s">
        <v>717</v>
      </c>
      <c r="DG296" s="108" t="s">
        <v>717</v>
      </c>
      <c r="DH296" s="108" t="s">
        <v>717</v>
      </c>
      <c r="DI296" s="108" t="s">
        <v>717</v>
      </c>
      <c r="DJ296" s="108" t="s">
        <v>717</v>
      </c>
      <c r="DK296" s="108">
        <v>0</v>
      </c>
      <c r="DL296" s="108">
        <v>318</v>
      </c>
      <c r="DM296" s="108">
        <v>329</v>
      </c>
      <c r="DN296" s="108">
        <v>7</v>
      </c>
      <c r="DO296" s="108">
        <v>255</v>
      </c>
      <c r="DP296" s="108">
        <v>1928799</v>
      </c>
      <c r="DQ296" s="108">
        <v>6065</v>
      </c>
      <c r="DR296" s="108">
        <v>14453</v>
      </c>
      <c r="DS296" s="108">
        <v>2598030</v>
      </c>
      <c r="DT296" s="108">
        <v>7897</v>
      </c>
      <c r="DU296" s="108">
        <v>17144</v>
      </c>
      <c r="DV296" s="108">
        <v>40454</v>
      </c>
      <c r="DW296" s="108">
        <v>5779</v>
      </c>
      <c r="DX296" s="108">
        <v>14358</v>
      </c>
      <c r="DY296" s="108">
        <v>2377466</v>
      </c>
      <c r="DZ296" s="108">
        <v>9323</v>
      </c>
      <c r="EA296" s="108">
        <v>21563</v>
      </c>
      <c r="EB296" s="255"/>
      <c r="EC296" s="198">
        <f t="shared" si="2052"/>
        <v>11</v>
      </c>
      <c r="ED296" s="199">
        <f t="shared" si="2053"/>
        <v>2017</v>
      </c>
      <c r="EE296" s="200">
        <f t="shared" si="2054"/>
        <v>43040</v>
      </c>
      <c r="EF296" s="196">
        <f t="shared" si="2055"/>
        <v>30</v>
      </c>
      <c r="EG296" s="195"/>
      <c r="EH296" s="198">
        <f t="shared" si="2068"/>
        <v>38122</v>
      </c>
      <c r="EI296" s="198" t="str">
        <f t="shared" si="2068"/>
        <v>-</v>
      </c>
      <c r="EJ296" s="198">
        <f t="shared" si="2068"/>
        <v>724318</v>
      </c>
      <c r="EK296" s="198">
        <f t="shared" si="2068"/>
        <v>1601124</v>
      </c>
      <c r="EL296" s="198">
        <f t="shared" si="2068"/>
        <v>1437070</v>
      </c>
      <c r="EM296" s="198">
        <f t="shared" si="2068"/>
        <v>1291208</v>
      </c>
      <c r="EN296" s="198">
        <f t="shared" si="2068"/>
        <v>34922496</v>
      </c>
      <c r="EO296" s="198">
        <f t="shared" si="2068"/>
        <v>45923680</v>
      </c>
      <c r="EP296" s="198">
        <f t="shared" si="2068"/>
        <v>6565335</v>
      </c>
      <c r="EQ296" s="198" t="str">
        <f t="shared" si="2068"/>
        <v>-</v>
      </c>
      <c r="ER296" s="198" t="str">
        <f t="shared" si="2069"/>
        <v>-</v>
      </c>
      <c r="ES296" s="198" t="str">
        <f t="shared" si="2069"/>
        <v>-</v>
      </c>
      <c r="ET296" s="198" t="str">
        <f t="shared" si="2069"/>
        <v>-</v>
      </c>
      <c r="EU296" s="198" t="str">
        <f t="shared" si="2069"/>
        <v>-</v>
      </c>
      <c r="EV296" s="198" t="str">
        <f t="shared" si="2069"/>
        <v>-</v>
      </c>
      <c r="EW296" s="198" t="str">
        <f t="shared" si="2069"/>
        <v>-</v>
      </c>
      <c r="EX296" s="198" t="str">
        <f t="shared" si="2069"/>
        <v>-</v>
      </c>
      <c r="EY296" s="198" t="str">
        <f t="shared" si="2069"/>
        <v>-</v>
      </c>
      <c r="EZ296" s="198" t="str">
        <f t="shared" si="2069"/>
        <v>-</v>
      </c>
      <c r="FA296" s="198" t="str">
        <f t="shared" si="2069"/>
        <v>-</v>
      </c>
      <c r="FB296" s="198">
        <f t="shared" si="2070"/>
        <v>0</v>
      </c>
      <c r="FC296" s="198">
        <f t="shared" si="2070"/>
        <v>0</v>
      </c>
      <c r="FD296" s="198">
        <f t="shared" si="2070"/>
        <v>4596054</v>
      </c>
      <c r="FE296" s="198">
        <f t="shared" si="2070"/>
        <v>5640376</v>
      </c>
      <c r="FF296" s="198">
        <f t="shared" si="2070"/>
        <v>100506</v>
      </c>
      <c r="FG296" s="198">
        <f t="shared" si="2070"/>
        <v>5498565</v>
      </c>
      <c r="FH296" s="191"/>
      <c r="FI296" s="256"/>
      <c r="FJ296" s="256"/>
      <c r="FK296" s="256"/>
      <c r="FL296" s="256"/>
      <c r="FM296" s="256"/>
    </row>
    <row r="297" spans="1:169" s="257" customFormat="1" x14ac:dyDescent="0.2">
      <c r="A297" s="263" t="str">
        <f t="shared" si="2049"/>
        <v>2017-18NOVEMBERRYA</v>
      </c>
      <c r="B297" s="257" t="s">
        <v>648</v>
      </c>
      <c r="C297" s="257" t="s">
        <v>722</v>
      </c>
      <c r="D297" s="264" t="str">
        <f t="shared" si="2050"/>
        <v>Y60</v>
      </c>
      <c r="E297" s="264" t="str">
        <f t="shared" si="2051"/>
        <v>Midlands</v>
      </c>
      <c r="F297" s="265" t="s">
        <v>663</v>
      </c>
      <c r="G297" s="265" t="s">
        <v>664</v>
      </c>
      <c r="H297" s="108">
        <v>105710</v>
      </c>
      <c r="I297" s="108">
        <v>76563</v>
      </c>
      <c r="J297" s="108">
        <v>210974</v>
      </c>
      <c r="K297" s="108">
        <v>3</v>
      </c>
      <c r="L297" s="108">
        <v>1</v>
      </c>
      <c r="M297" s="108" t="s">
        <v>717</v>
      </c>
      <c r="N297" s="108">
        <v>12</v>
      </c>
      <c r="O297" s="108">
        <v>39</v>
      </c>
      <c r="P297" s="108" t="s">
        <v>717</v>
      </c>
      <c r="Q297" s="108" t="s">
        <v>717</v>
      </c>
      <c r="R297" s="108" t="s">
        <v>717</v>
      </c>
      <c r="S297" s="108" t="s">
        <v>717</v>
      </c>
      <c r="T297" s="108">
        <v>85758</v>
      </c>
      <c r="U297" s="108">
        <v>7146</v>
      </c>
      <c r="V297" s="108">
        <v>4792</v>
      </c>
      <c r="W297" s="108">
        <v>35334</v>
      </c>
      <c r="X297" s="108">
        <v>34922</v>
      </c>
      <c r="Y297" s="108">
        <v>2264</v>
      </c>
      <c r="Z297" s="108">
        <v>2899841</v>
      </c>
      <c r="AA297" s="108">
        <v>406</v>
      </c>
      <c r="AB297" s="108">
        <v>702</v>
      </c>
      <c r="AC297" s="108">
        <v>2329490</v>
      </c>
      <c r="AD297" s="108">
        <v>486</v>
      </c>
      <c r="AE297" s="108">
        <v>851</v>
      </c>
      <c r="AF297" s="108">
        <v>25297756</v>
      </c>
      <c r="AG297" s="108">
        <v>716</v>
      </c>
      <c r="AH297" s="108">
        <v>1296</v>
      </c>
      <c r="AI297" s="108">
        <v>62529640</v>
      </c>
      <c r="AJ297" s="108">
        <v>1791</v>
      </c>
      <c r="AK297" s="108">
        <v>4035</v>
      </c>
      <c r="AL297" s="108">
        <v>6515979</v>
      </c>
      <c r="AM297" s="108">
        <v>2878</v>
      </c>
      <c r="AN297" s="108">
        <v>7266</v>
      </c>
      <c r="AO297" s="108">
        <v>3027</v>
      </c>
      <c r="AP297" s="108">
        <v>0</v>
      </c>
      <c r="AQ297" s="108">
        <v>24</v>
      </c>
      <c r="AR297" s="108">
        <v>0</v>
      </c>
      <c r="AS297" s="108">
        <v>198</v>
      </c>
      <c r="AT297" s="108">
        <v>2805</v>
      </c>
      <c r="AU297" s="108">
        <v>1977</v>
      </c>
      <c r="AV297" s="108">
        <v>48676</v>
      </c>
      <c r="AW297" s="108">
        <v>3165</v>
      </c>
      <c r="AX297" s="108">
        <v>30890</v>
      </c>
      <c r="AY297" s="108">
        <v>82731</v>
      </c>
      <c r="AZ297" s="108">
        <v>12856</v>
      </c>
      <c r="BA297" s="108">
        <v>9565</v>
      </c>
      <c r="BB297" s="108">
        <v>8499</v>
      </c>
      <c r="BC297" s="108">
        <v>6401</v>
      </c>
      <c r="BD297" s="108">
        <v>45259</v>
      </c>
      <c r="BE297" s="108">
        <v>37568</v>
      </c>
      <c r="BF297" s="108">
        <v>57354</v>
      </c>
      <c r="BG297" s="108">
        <v>37037</v>
      </c>
      <c r="BH297" s="108">
        <v>5176</v>
      </c>
      <c r="BI297" s="108">
        <v>2397</v>
      </c>
      <c r="BJ297" s="108" t="s">
        <v>717</v>
      </c>
      <c r="BK297" s="108" t="s">
        <v>717</v>
      </c>
      <c r="BL297" s="108" t="s">
        <v>717</v>
      </c>
      <c r="BM297" s="108" t="s">
        <v>717</v>
      </c>
      <c r="BN297" s="108" t="s">
        <v>717</v>
      </c>
      <c r="BO297" s="108" t="s">
        <v>717</v>
      </c>
      <c r="BP297" s="108" t="s">
        <v>717</v>
      </c>
      <c r="BQ297" s="108" t="s">
        <v>717</v>
      </c>
      <c r="BR297" s="108" t="s">
        <v>717</v>
      </c>
      <c r="BS297" s="108" t="s">
        <v>717</v>
      </c>
      <c r="BT297" s="108" t="s">
        <v>717</v>
      </c>
      <c r="BU297" s="108" t="s">
        <v>717</v>
      </c>
      <c r="BV297" s="108" t="s">
        <v>717</v>
      </c>
      <c r="BW297" s="108" t="s">
        <v>717</v>
      </c>
      <c r="BX297" s="108" t="s">
        <v>717</v>
      </c>
      <c r="BY297" s="108" t="s">
        <v>717</v>
      </c>
      <c r="BZ297" s="108" t="s">
        <v>717</v>
      </c>
      <c r="CA297" s="108" t="s">
        <v>717</v>
      </c>
      <c r="CB297" s="108" t="s">
        <v>717</v>
      </c>
      <c r="CC297" s="108" t="s">
        <v>717</v>
      </c>
      <c r="CD297" s="108" t="s">
        <v>717</v>
      </c>
      <c r="CE297" s="108" t="s">
        <v>717</v>
      </c>
      <c r="CF297" s="108" t="s">
        <v>717</v>
      </c>
      <c r="CG297" s="108" t="s">
        <v>717</v>
      </c>
      <c r="CH297" s="108" t="s">
        <v>717</v>
      </c>
      <c r="CI297" s="108" t="s">
        <v>717</v>
      </c>
      <c r="CJ297" s="108" t="s">
        <v>717</v>
      </c>
      <c r="CK297" s="108" t="s">
        <v>717</v>
      </c>
      <c r="CL297" s="108" t="s">
        <v>717</v>
      </c>
      <c r="CM297" s="108" t="s">
        <v>717</v>
      </c>
      <c r="CN297" s="108" t="s">
        <v>717</v>
      </c>
      <c r="CO297" s="108" t="s">
        <v>717</v>
      </c>
      <c r="CP297" s="108" t="s">
        <v>717</v>
      </c>
      <c r="CQ297" s="108" t="s">
        <v>717</v>
      </c>
      <c r="CR297" s="108" t="s">
        <v>717</v>
      </c>
      <c r="CS297" s="108" t="s">
        <v>717</v>
      </c>
      <c r="CT297" s="108" t="s">
        <v>717</v>
      </c>
      <c r="CU297" s="108" t="s">
        <v>717</v>
      </c>
      <c r="CV297" s="108" t="s">
        <v>717</v>
      </c>
      <c r="CW297" s="108" t="s">
        <v>717</v>
      </c>
      <c r="CX297" s="108">
        <v>0</v>
      </c>
      <c r="CY297" s="108">
        <v>0</v>
      </c>
      <c r="CZ297" s="108">
        <v>0</v>
      </c>
      <c r="DA297" s="108">
        <v>0</v>
      </c>
      <c r="DB297" s="108">
        <v>5409</v>
      </c>
      <c r="DC297" s="108">
        <v>372095</v>
      </c>
      <c r="DD297" s="108">
        <v>69</v>
      </c>
      <c r="DE297" s="108">
        <v>61</v>
      </c>
      <c r="DF297" s="108" t="s">
        <v>717</v>
      </c>
      <c r="DG297" s="108" t="s">
        <v>717</v>
      </c>
      <c r="DH297" s="108" t="s">
        <v>717</v>
      </c>
      <c r="DI297" s="108" t="s">
        <v>717</v>
      </c>
      <c r="DJ297" s="108" t="s">
        <v>717</v>
      </c>
      <c r="DK297" s="108">
        <v>240</v>
      </c>
      <c r="DL297" s="108">
        <v>0</v>
      </c>
      <c r="DM297" s="108">
        <v>1448</v>
      </c>
      <c r="DN297" s="108">
        <v>0</v>
      </c>
      <c r="DO297" s="108">
        <v>1377</v>
      </c>
      <c r="DP297" s="108">
        <v>0</v>
      </c>
      <c r="DQ297" s="108">
        <v>0</v>
      </c>
      <c r="DR297" s="108">
        <v>0</v>
      </c>
      <c r="DS297" s="108">
        <v>8156271</v>
      </c>
      <c r="DT297" s="108">
        <v>5633</v>
      </c>
      <c r="DU297" s="108">
        <v>12877</v>
      </c>
      <c r="DV297" s="108">
        <v>0</v>
      </c>
      <c r="DW297" s="108">
        <v>0</v>
      </c>
      <c r="DX297" s="108">
        <v>0</v>
      </c>
      <c r="DY297" s="108">
        <v>9796014</v>
      </c>
      <c r="DZ297" s="108">
        <v>7114</v>
      </c>
      <c r="EA297" s="108">
        <v>16557</v>
      </c>
      <c r="EB297" s="255"/>
      <c r="EC297" s="198">
        <f t="shared" si="2052"/>
        <v>11</v>
      </c>
      <c r="ED297" s="199">
        <f t="shared" si="2053"/>
        <v>2017</v>
      </c>
      <c r="EE297" s="200">
        <f t="shared" si="2054"/>
        <v>43040</v>
      </c>
      <c r="EF297" s="196">
        <f t="shared" si="2055"/>
        <v>30</v>
      </c>
      <c r="EG297" s="195"/>
      <c r="EH297" s="198">
        <f t="shared" si="2068"/>
        <v>76563</v>
      </c>
      <c r="EI297" s="198" t="str">
        <f t="shared" si="2068"/>
        <v>-</v>
      </c>
      <c r="EJ297" s="198">
        <f t="shared" si="2068"/>
        <v>918756</v>
      </c>
      <c r="EK297" s="198">
        <f t="shared" si="2068"/>
        <v>2985957</v>
      </c>
      <c r="EL297" s="198">
        <f t="shared" si="2068"/>
        <v>5016492</v>
      </c>
      <c r="EM297" s="198">
        <f t="shared" si="2068"/>
        <v>4077992</v>
      </c>
      <c r="EN297" s="198">
        <f t="shared" si="2068"/>
        <v>45792864</v>
      </c>
      <c r="EO297" s="198">
        <f t="shared" si="2068"/>
        <v>140910270</v>
      </c>
      <c r="EP297" s="198">
        <f t="shared" si="2068"/>
        <v>16450224</v>
      </c>
      <c r="EQ297" s="198" t="str">
        <f t="shared" si="2068"/>
        <v>-</v>
      </c>
      <c r="ER297" s="198" t="str">
        <f t="shared" si="2069"/>
        <v>-</v>
      </c>
      <c r="ES297" s="198" t="str">
        <f t="shared" si="2069"/>
        <v>-</v>
      </c>
      <c r="ET297" s="198" t="str">
        <f t="shared" si="2069"/>
        <v>-</v>
      </c>
      <c r="EU297" s="198" t="str">
        <f t="shared" si="2069"/>
        <v>-</v>
      </c>
      <c r="EV297" s="198" t="str">
        <f t="shared" si="2069"/>
        <v>-</v>
      </c>
      <c r="EW297" s="198" t="str">
        <f t="shared" si="2069"/>
        <v>-</v>
      </c>
      <c r="EX297" s="198" t="str">
        <f t="shared" si="2069"/>
        <v>-</v>
      </c>
      <c r="EY297" s="198" t="str">
        <f t="shared" si="2069"/>
        <v>-</v>
      </c>
      <c r="EZ297" s="198" t="str">
        <f t="shared" si="2069"/>
        <v>-</v>
      </c>
      <c r="FA297" s="198" t="str">
        <f t="shared" si="2069"/>
        <v>-</v>
      </c>
      <c r="FB297" s="198">
        <f t="shared" si="2070"/>
        <v>0</v>
      </c>
      <c r="FC297" s="198">
        <f t="shared" si="2070"/>
        <v>329949</v>
      </c>
      <c r="FD297" s="198">
        <f t="shared" si="2070"/>
        <v>0</v>
      </c>
      <c r="FE297" s="198">
        <f t="shared" si="2070"/>
        <v>18645896</v>
      </c>
      <c r="FF297" s="198">
        <f t="shared" si="2070"/>
        <v>0</v>
      </c>
      <c r="FG297" s="198">
        <f t="shared" si="2070"/>
        <v>22798989</v>
      </c>
      <c r="FH297" s="191"/>
      <c r="FI297" s="256"/>
      <c r="FJ297" s="256"/>
      <c r="FK297" s="256"/>
      <c r="FL297" s="256"/>
      <c r="FM297" s="256"/>
    </row>
    <row r="298" spans="1:169" s="257" customFormat="1" x14ac:dyDescent="0.2">
      <c r="A298" s="267" t="str">
        <f t="shared" si="2049"/>
        <v>2017-18NOVEMBERRX8</v>
      </c>
      <c r="B298" s="268" t="s">
        <v>648</v>
      </c>
      <c r="C298" s="268" t="s">
        <v>722</v>
      </c>
      <c r="D298" s="269" t="str">
        <f t="shared" si="2050"/>
        <v>Y63</v>
      </c>
      <c r="E298" s="269" t="str">
        <f t="shared" si="2051"/>
        <v>North East and Yorkshire</v>
      </c>
      <c r="F298" s="270" t="s">
        <v>659</v>
      </c>
      <c r="G298" s="270" t="s">
        <v>660</v>
      </c>
      <c r="H298" s="210">
        <v>89736</v>
      </c>
      <c r="I298" s="210">
        <v>63932</v>
      </c>
      <c r="J298" s="210">
        <v>205105</v>
      </c>
      <c r="K298" s="210">
        <v>3</v>
      </c>
      <c r="L298" s="210">
        <v>1</v>
      </c>
      <c r="M298" s="210" t="s">
        <v>717</v>
      </c>
      <c r="N298" s="210">
        <v>6</v>
      </c>
      <c r="O298" s="210">
        <v>53</v>
      </c>
      <c r="P298" s="210" t="s">
        <v>717</v>
      </c>
      <c r="Q298" s="210" t="s">
        <v>717</v>
      </c>
      <c r="R298" s="210" t="s">
        <v>717</v>
      </c>
      <c r="S298" s="210" t="s">
        <v>717</v>
      </c>
      <c r="T298" s="210">
        <v>65102</v>
      </c>
      <c r="U298" s="210">
        <v>8424</v>
      </c>
      <c r="V298" s="210">
        <v>6524</v>
      </c>
      <c r="W298" s="210">
        <v>32862</v>
      </c>
      <c r="X298" s="210">
        <v>13310</v>
      </c>
      <c r="Y298" s="210">
        <v>1159</v>
      </c>
      <c r="Z298" s="210">
        <v>3768623</v>
      </c>
      <c r="AA298" s="210">
        <v>447</v>
      </c>
      <c r="AB298" s="210">
        <v>801</v>
      </c>
      <c r="AC298" s="210">
        <v>4104624</v>
      </c>
      <c r="AD298" s="210">
        <v>629</v>
      </c>
      <c r="AE298" s="210">
        <v>1170</v>
      </c>
      <c r="AF298" s="210">
        <v>40202912</v>
      </c>
      <c r="AG298" s="210">
        <v>1223</v>
      </c>
      <c r="AH298" s="210">
        <v>2563</v>
      </c>
      <c r="AI298" s="210">
        <v>35268353</v>
      </c>
      <c r="AJ298" s="210">
        <v>2650</v>
      </c>
      <c r="AK298" s="210">
        <v>6025</v>
      </c>
      <c r="AL298" s="210">
        <v>4525283</v>
      </c>
      <c r="AM298" s="210">
        <v>3904</v>
      </c>
      <c r="AN298" s="210">
        <v>9542</v>
      </c>
      <c r="AO298" s="210">
        <v>4202</v>
      </c>
      <c r="AP298" s="210">
        <v>1428</v>
      </c>
      <c r="AQ298" s="210">
        <v>100</v>
      </c>
      <c r="AR298" s="210">
        <v>3385</v>
      </c>
      <c r="AS298" s="210">
        <v>2583</v>
      </c>
      <c r="AT298" s="210">
        <v>91</v>
      </c>
      <c r="AU298" s="210">
        <v>2042</v>
      </c>
      <c r="AV298" s="210">
        <v>40390</v>
      </c>
      <c r="AW298" s="210">
        <v>6371</v>
      </c>
      <c r="AX298" s="210">
        <v>14139</v>
      </c>
      <c r="AY298" s="210">
        <v>60900</v>
      </c>
      <c r="AZ298" s="210">
        <v>18276</v>
      </c>
      <c r="BA298" s="210">
        <v>14591</v>
      </c>
      <c r="BB298" s="210">
        <v>14078</v>
      </c>
      <c r="BC298" s="210">
        <v>11419</v>
      </c>
      <c r="BD298" s="210">
        <v>52884</v>
      </c>
      <c r="BE298" s="210">
        <v>40489</v>
      </c>
      <c r="BF298" s="210">
        <v>25327</v>
      </c>
      <c r="BG298" s="210">
        <v>15893</v>
      </c>
      <c r="BH298" s="210">
        <v>2279</v>
      </c>
      <c r="BI298" s="210">
        <v>1341</v>
      </c>
      <c r="BJ298" s="210" t="s">
        <v>717</v>
      </c>
      <c r="BK298" s="210" t="s">
        <v>717</v>
      </c>
      <c r="BL298" s="210" t="s">
        <v>717</v>
      </c>
      <c r="BM298" s="210" t="s">
        <v>717</v>
      </c>
      <c r="BN298" s="210" t="s">
        <v>717</v>
      </c>
      <c r="BO298" s="210" t="s">
        <v>717</v>
      </c>
      <c r="BP298" s="210" t="s">
        <v>717</v>
      </c>
      <c r="BQ298" s="210" t="s">
        <v>717</v>
      </c>
      <c r="BR298" s="210" t="s">
        <v>717</v>
      </c>
      <c r="BS298" s="210" t="s">
        <v>717</v>
      </c>
      <c r="BT298" s="210" t="s">
        <v>717</v>
      </c>
      <c r="BU298" s="210" t="s">
        <v>717</v>
      </c>
      <c r="BV298" s="210" t="s">
        <v>717</v>
      </c>
      <c r="BW298" s="210" t="s">
        <v>717</v>
      </c>
      <c r="BX298" s="210" t="s">
        <v>717</v>
      </c>
      <c r="BY298" s="210" t="s">
        <v>717</v>
      </c>
      <c r="BZ298" s="210" t="s">
        <v>717</v>
      </c>
      <c r="CA298" s="210" t="s">
        <v>717</v>
      </c>
      <c r="CB298" s="210" t="s">
        <v>717</v>
      </c>
      <c r="CC298" s="210" t="s">
        <v>717</v>
      </c>
      <c r="CD298" s="210" t="s">
        <v>717</v>
      </c>
      <c r="CE298" s="210" t="s">
        <v>717</v>
      </c>
      <c r="CF298" s="210" t="s">
        <v>717</v>
      </c>
      <c r="CG298" s="210" t="s">
        <v>717</v>
      </c>
      <c r="CH298" s="210" t="s">
        <v>717</v>
      </c>
      <c r="CI298" s="210" t="s">
        <v>717</v>
      </c>
      <c r="CJ298" s="210" t="s">
        <v>717</v>
      </c>
      <c r="CK298" s="210" t="s">
        <v>717</v>
      </c>
      <c r="CL298" s="210" t="s">
        <v>717</v>
      </c>
      <c r="CM298" s="210" t="s">
        <v>717</v>
      </c>
      <c r="CN298" s="210" t="s">
        <v>717</v>
      </c>
      <c r="CO298" s="210" t="s">
        <v>717</v>
      </c>
      <c r="CP298" s="210" t="s">
        <v>717</v>
      </c>
      <c r="CQ298" s="210" t="s">
        <v>717</v>
      </c>
      <c r="CR298" s="210" t="s">
        <v>717</v>
      </c>
      <c r="CS298" s="210" t="s">
        <v>717</v>
      </c>
      <c r="CT298" s="210" t="s">
        <v>717</v>
      </c>
      <c r="CU298" s="210" t="s">
        <v>717</v>
      </c>
      <c r="CV298" s="210" t="s">
        <v>717</v>
      </c>
      <c r="CW298" s="210" t="s">
        <v>717</v>
      </c>
      <c r="CX298" s="210">
        <v>0</v>
      </c>
      <c r="CY298" s="210">
        <v>0</v>
      </c>
      <c r="CZ298" s="210">
        <v>0</v>
      </c>
      <c r="DA298" s="210">
        <v>0</v>
      </c>
      <c r="DB298" s="210">
        <v>3879</v>
      </c>
      <c r="DC298" s="210">
        <v>107191</v>
      </c>
      <c r="DD298" s="210">
        <v>28</v>
      </c>
      <c r="DE298" s="210">
        <v>47</v>
      </c>
      <c r="DF298" s="210" t="s">
        <v>717</v>
      </c>
      <c r="DG298" s="210" t="s">
        <v>717</v>
      </c>
      <c r="DH298" s="210" t="s">
        <v>717</v>
      </c>
      <c r="DI298" s="210" t="s">
        <v>717</v>
      </c>
      <c r="DJ298" s="210" t="s">
        <v>717</v>
      </c>
      <c r="DK298" s="210">
        <v>53</v>
      </c>
      <c r="DL298" s="210">
        <v>2004</v>
      </c>
      <c r="DM298" s="210">
        <v>435</v>
      </c>
      <c r="DN298" s="210">
        <v>65</v>
      </c>
      <c r="DO298" s="210">
        <v>2588</v>
      </c>
      <c r="DP298" s="210">
        <v>11519039</v>
      </c>
      <c r="DQ298" s="210">
        <v>5748</v>
      </c>
      <c r="DR298" s="210">
        <v>13308</v>
      </c>
      <c r="DS298" s="210">
        <v>2499186</v>
      </c>
      <c r="DT298" s="210">
        <v>5745</v>
      </c>
      <c r="DU298" s="210">
        <v>12907</v>
      </c>
      <c r="DV298" s="210">
        <v>423108</v>
      </c>
      <c r="DW298" s="210">
        <v>6509</v>
      </c>
      <c r="DX298" s="210">
        <v>13966</v>
      </c>
      <c r="DY298" s="210">
        <v>23959932</v>
      </c>
      <c r="DZ298" s="210">
        <v>9258</v>
      </c>
      <c r="EA298" s="210">
        <v>21257</v>
      </c>
      <c r="EB298" s="271"/>
      <c r="EC298" s="201">
        <f t="shared" si="2052"/>
        <v>11</v>
      </c>
      <c r="ED298" s="208">
        <f t="shared" si="2053"/>
        <v>2017</v>
      </c>
      <c r="EE298" s="207">
        <f t="shared" si="2054"/>
        <v>43040</v>
      </c>
      <c r="EF298" s="189">
        <f t="shared" si="2055"/>
        <v>30</v>
      </c>
      <c r="EG298" s="209"/>
      <c r="EH298" s="201">
        <f t="shared" si="2068"/>
        <v>63932</v>
      </c>
      <c r="EI298" s="201" t="str">
        <f t="shared" si="2068"/>
        <v>-</v>
      </c>
      <c r="EJ298" s="201">
        <f t="shared" si="2068"/>
        <v>383592</v>
      </c>
      <c r="EK298" s="201">
        <f t="shared" si="2068"/>
        <v>3388396</v>
      </c>
      <c r="EL298" s="201">
        <f t="shared" si="2068"/>
        <v>6747624</v>
      </c>
      <c r="EM298" s="201">
        <f t="shared" si="2068"/>
        <v>7633080</v>
      </c>
      <c r="EN298" s="201">
        <f t="shared" si="2068"/>
        <v>84225306</v>
      </c>
      <c r="EO298" s="201">
        <f t="shared" si="2068"/>
        <v>80192750</v>
      </c>
      <c r="EP298" s="201">
        <f t="shared" si="2068"/>
        <v>11059178</v>
      </c>
      <c r="EQ298" s="201" t="str">
        <f t="shared" si="2068"/>
        <v>-</v>
      </c>
      <c r="ER298" s="201" t="str">
        <f t="shared" si="2069"/>
        <v>-</v>
      </c>
      <c r="ES298" s="201" t="str">
        <f t="shared" si="2069"/>
        <v>-</v>
      </c>
      <c r="ET298" s="201" t="str">
        <f t="shared" si="2069"/>
        <v>-</v>
      </c>
      <c r="EU298" s="201" t="str">
        <f t="shared" si="2069"/>
        <v>-</v>
      </c>
      <c r="EV298" s="201" t="str">
        <f t="shared" si="2069"/>
        <v>-</v>
      </c>
      <c r="EW298" s="201" t="str">
        <f t="shared" si="2069"/>
        <v>-</v>
      </c>
      <c r="EX298" s="201" t="str">
        <f t="shared" si="2069"/>
        <v>-</v>
      </c>
      <c r="EY298" s="201" t="str">
        <f t="shared" si="2069"/>
        <v>-</v>
      </c>
      <c r="EZ298" s="201" t="str">
        <f t="shared" si="2069"/>
        <v>-</v>
      </c>
      <c r="FA298" s="201" t="str">
        <f t="shared" si="2069"/>
        <v>-</v>
      </c>
      <c r="FB298" s="201">
        <f t="shared" si="2070"/>
        <v>0</v>
      </c>
      <c r="FC298" s="201">
        <f t="shared" si="2070"/>
        <v>182313</v>
      </c>
      <c r="FD298" s="201">
        <f t="shared" si="2070"/>
        <v>26669232</v>
      </c>
      <c r="FE298" s="201">
        <f t="shared" si="2070"/>
        <v>5614545</v>
      </c>
      <c r="FF298" s="201">
        <f t="shared" si="2070"/>
        <v>907790</v>
      </c>
      <c r="FG298" s="201">
        <f t="shared" si="2070"/>
        <v>55013116</v>
      </c>
      <c r="FH298" s="190"/>
      <c r="FI298" s="256"/>
      <c r="FJ298" s="256"/>
      <c r="FK298" s="256"/>
      <c r="FL298" s="256"/>
      <c r="FM298" s="256"/>
    </row>
    <row r="299" spans="1:169" s="257" customFormat="1" x14ac:dyDescent="0.2">
      <c r="A299" s="272" t="str">
        <f t="shared" si="2049"/>
        <v>2017-18DECEMBERRX9</v>
      </c>
      <c r="B299" s="273" t="s">
        <v>648</v>
      </c>
      <c r="C299" s="273" t="s">
        <v>730</v>
      </c>
      <c r="D299" s="274" t="str">
        <f t="shared" si="2050"/>
        <v>Y60</v>
      </c>
      <c r="E299" s="274" t="str">
        <f t="shared" si="2051"/>
        <v>Midlands</v>
      </c>
      <c r="F299" s="275" t="s">
        <v>661</v>
      </c>
      <c r="G299" s="275" t="s">
        <v>662</v>
      </c>
      <c r="H299" s="107">
        <v>89032</v>
      </c>
      <c r="I299" s="107">
        <v>78499</v>
      </c>
      <c r="J299" s="107">
        <v>299412</v>
      </c>
      <c r="K299" s="107">
        <v>4</v>
      </c>
      <c r="L299" s="107">
        <v>2</v>
      </c>
      <c r="M299" s="107" t="s">
        <v>717</v>
      </c>
      <c r="N299" s="107">
        <v>19</v>
      </c>
      <c r="O299" s="107">
        <v>71</v>
      </c>
      <c r="P299" s="107" t="s">
        <v>717</v>
      </c>
      <c r="Q299" s="107" t="s">
        <v>717</v>
      </c>
      <c r="R299" s="107" t="s">
        <v>717</v>
      </c>
      <c r="S299" s="107" t="s">
        <v>717</v>
      </c>
      <c r="T299" s="107">
        <v>64665</v>
      </c>
      <c r="U299" s="107">
        <v>6581</v>
      </c>
      <c r="V299" s="107">
        <v>4382</v>
      </c>
      <c r="W299" s="107">
        <v>39078</v>
      </c>
      <c r="X299" s="107">
        <v>10720</v>
      </c>
      <c r="Y299" s="107">
        <v>176</v>
      </c>
      <c r="Z299" s="107">
        <v>3802022</v>
      </c>
      <c r="AA299" s="107">
        <v>578</v>
      </c>
      <c r="AB299" s="107">
        <v>1031</v>
      </c>
      <c r="AC299" s="107">
        <v>5852745</v>
      </c>
      <c r="AD299" s="107">
        <v>1336</v>
      </c>
      <c r="AE299" s="107">
        <v>3190</v>
      </c>
      <c r="AF299" s="107">
        <v>92566691</v>
      </c>
      <c r="AG299" s="107">
        <v>2369</v>
      </c>
      <c r="AH299" s="107">
        <v>5168</v>
      </c>
      <c r="AI299" s="107">
        <v>64832094</v>
      </c>
      <c r="AJ299" s="107">
        <v>6048</v>
      </c>
      <c r="AK299" s="107">
        <v>14397</v>
      </c>
      <c r="AL299" s="107">
        <v>968185</v>
      </c>
      <c r="AM299" s="107">
        <v>5501</v>
      </c>
      <c r="AN299" s="107">
        <v>16942</v>
      </c>
      <c r="AO299" s="107">
        <v>5766</v>
      </c>
      <c r="AP299" s="107">
        <v>1744</v>
      </c>
      <c r="AQ299" s="107">
        <v>2221</v>
      </c>
      <c r="AR299" s="107">
        <v>5</v>
      </c>
      <c r="AS299" s="107">
        <v>711</v>
      </c>
      <c r="AT299" s="107">
        <v>1090</v>
      </c>
      <c r="AU299" s="107">
        <v>7</v>
      </c>
      <c r="AV299" s="107">
        <v>40233</v>
      </c>
      <c r="AW299" s="107">
        <v>679</v>
      </c>
      <c r="AX299" s="107">
        <v>17987</v>
      </c>
      <c r="AY299" s="107">
        <v>58899</v>
      </c>
      <c r="AZ299" s="107">
        <v>11697</v>
      </c>
      <c r="BA299" s="107">
        <v>9337</v>
      </c>
      <c r="BB299" s="107">
        <v>8035</v>
      </c>
      <c r="BC299" s="107">
        <v>6492</v>
      </c>
      <c r="BD299" s="107">
        <v>53735</v>
      </c>
      <c r="BE299" s="107">
        <v>45310</v>
      </c>
      <c r="BF299" s="107">
        <v>15278</v>
      </c>
      <c r="BG299" s="107">
        <v>12164</v>
      </c>
      <c r="BH299" s="107">
        <v>234</v>
      </c>
      <c r="BI299" s="107">
        <v>186</v>
      </c>
      <c r="BJ299" s="107" t="s">
        <v>717</v>
      </c>
      <c r="BK299" s="107" t="s">
        <v>717</v>
      </c>
      <c r="BL299" s="107" t="s">
        <v>717</v>
      </c>
      <c r="BM299" s="107" t="s">
        <v>717</v>
      </c>
      <c r="BN299" s="107" t="s">
        <v>717</v>
      </c>
      <c r="BO299" s="107" t="s">
        <v>717</v>
      </c>
      <c r="BP299" s="107" t="s">
        <v>717</v>
      </c>
      <c r="BQ299" s="107" t="s">
        <v>717</v>
      </c>
      <c r="BR299" s="107" t="s">
        <v>717</v>
      </c>
      <c r="BS299" s="107" t="s">
        <v>717</v>
      </c>
      <c r="BT299" s="107" t="s">
        <v>717</v>
      </c>
      <c r="BU299" s="107" t="s">
        <v>717</v>
      </c>
      <c r="BV299" s="107" t="s">
        <v>717</v>
      </c>
      <c r="BW299" s="107" t="s">
        <v>717</v>
      </c>
      <c r="BX299" s="107" t="s">
        <v>717</v>
      </c>
      <c r="BY299" s="107" t="s">
        <v>717</v>
      </c>
      <c r="BZ299" s="107" t="s">
        <v>717</v>
      </c>
      <c r="CA299" s="107" t="s">
        <v>717</v>
      </c>
      <c r="CB299" s="107" t="s">
        <v>717</v>
      </c>
      <c r="CC299" s="107" t="s">
        <v>717</v>
      </c>
      <c r="CD299" s="107" t="s">
        <v>717</v>
      </c>
      <c r="CE299" s="107" t="s">
        <v>717</v>
      </c>
      <c r="CF299" s="107" t="s">
        <v>717</v>
      </c>
      <c r="CG299" s="107" t="s">
        <v>717</v>
      </c>
      <c r="CH299" s="107" t="s">
        <v>717</v>
      </c>
      <c r="CI299" s="107" t="s">
        <v>717</v>
      </c>
      <c r="CJ299" s="107" t="s">
        <v>717</v>
      </c>
      <c r="CK299" s="107" t="s">
        <v>717</v>
      </c>
      <c r="CL299" s="107" t="s">
        <v>717</v>
      </c>
      <c r="CM299" s="107" t="s">
        <v>717</v>
      </c>
      <c r="CN299" s="107" t="s">
        <v>717</v>
      </c>
      <c r="CO299" s="107" t="s">
        <v>717</v>
      </c>
      <c r="CP299" s="107" t="s">
        <v>717</v>
      </c>
      <c r="CQ299" s="107" t="s">
        <v>717</v>
      </c>
      <c r="CR299" s="107" t="s">
        <v>717</v>
      </c>
      <c r="CS299" s="107" t="s">
        <v>717</v>
      </c>
      <c r="CT299" s="107" t="s">
        <v>717</v>
      </c>
      <c r="CU299" s="107" t="s">
        <v>717</v>
      </c>
      <c r="CV299" s="107" t="s">
        <v>717</v>
      </c>
      <c r="CW299" s="107" t="s">
        <v>717</v>
      </c>
      <c r="CX299" s="107">
        <v>522</v>
      </c>
      <c r="CY299" s="107">
        <v>109409</v>
      </c>
      <c r="CZ299" s="107">
        <v>210</v>
      </c>
      <c r="DA299" s="107">
        <v>367</v>
      </c>
      <c r="DB299" s="107">
        <v>2445</v>
      </c>
      <c r="DC299" s="107">
        <v>82117</v>
      </c>
      <c r="DD299" s="107">
        <v>34</v>
      </c>
      <c r="DE299" s="107">
        <v>63</v>
      </c>
      <c r="DF299" s="107" t="s">
        <v>717</v>
      </c>
      <c r="DG299" s="107" t="s">
        <v>717</v>
      </c>
      <c r="DH299" s="107" t="s">
        <v>717</v>
      </c>
      <c r="DI299" s="107" t="s">
        <v>717</v>
      </c>
      <c r="DJ299" s="107" t="s">
        <v>717</v>
      </c>
      <c r="DK299" s="107">
        <v>0</v>
      </c>
      <c r="DL299" s="107">
        <v>310</v>
      </c>
      <c r="DM299" s="107">
        <v>185</v>
      </c>
      <c r="DN299" s="107">
        <v>2</v>
      </c>
      <c r="DO299" s="107">
        <v>1847</v>
      </c>
      <c r="DP299" s="107">
        <v>2738024</v>
      </c>
      <c r="DQ299" s="107">
        <v>8832</v>
      </c>
      <c r="DR299" s="107">
        <v>20043</v>
      </c>
      <c r="DS299" s="107">
        <v>1767325</v>
      </c>
      <c r="DT299" s="107">
        <v>9553</v>
      </c>
      <c r="DU299" s="107">
        <v>16626</v>
      </c>
      <c r="DV299" s="107">
        <v>12905</v>
      </c>
      <c r="DW299" s="107">
        <v>6453</v>
      </c>
      <c r="DX299" s="107">
        <v>8893</v>
      </c>
      <c r="DY299" s="107">
        <v>29758987</v>
      </c>
      <c r="DZ299" s="107">
        <v>16112</v>
      </c>
      <c r="EA299" s="107">
        <v>29052</v>
      </c>
      <c r="EB299" s="255"/>
      <c r="EC299" s="204">
        <f t="shared" si="2052"/>
        <v>12</v>
      </c>
      <c r="ED299" s="199">
        <f t="shared" si="2053"/>
        <v>2017</v>
      </c>
      <c r="EE299" s="200">
        <f t="shared" si="2054"/>
        <v>43070</v>
      </c>
      <c r="EF299" s="196">
        <f t="shared" si="2055"/>
        <v>31</v>
      </c>
      <c r="EG299" s="195"/>
      <c r="EH299" s="204">
        <f t="shared" si="2068"/>
        <v>156998</v>
      </c>
      <c r="EI299" s="204" t="str">
        <f t="shared" si="2068"/>
        <v>-</v>
      </c>
      <c r="EJ299" s="204">
        <f t="shared" si="2068"/>
        <v>1491481</v>
      </c>
      <c r="EK299" s="204">
        <f t="shared" si="2068"/>
        <v>5573429</v>
      </c>
      <c r="EL299" s="204">
        <f t="shared" si="2068"/>
        <v>6785011</v>
      </c>
      <c r="EM299" s="204">
        <f t="shared" si="2068"/>
        <v>13978580</v>
      </c>
      <c r="EN299" s="204">
        <f t="shared" si="2068"/>
        <v>201955104</v>
      </c>
      <c r="EO299" s="204">
        <f t="shared" si="2068"/>
        <v>154335840</v>
      </c>
      <c r="EP299" s="204">
        <f t="shared" si="2068"/>
        <v>2981792</v>
      </c>
      <c r="EQ299" s="204" t="str">
        <f t="shared" si="2068"/>
        <v>-</v>
      </c>
      <c r="ER299" s="203" t="str">
        <f t="shared" si="2069"/>
        <v>-</v>
      </c>
      <c r="ES299" s="203" t="str">
        <f t="shared" si="2069"/>
        <v>-</v>
      </c>
      <c r="ET299" s="203" t="str">
        <f t="shared" si="2069"/>
        <v>-</v>
      </c>
      <c r="EU299" s="203" t="str">
        <f t="shared" si="2069"/>
        <v>-</v>
      </c>
      <c r="EV299" s="203" t="str">
        <f t="shared" si="2069"/>
        <v>-</v>
      </c>
      <c r="EW299" s="203" t="str">
        <f t="shared" si="2069"/>
        <v>-</v>
      </c>
      <c r="EX299" s="203" t="str">
        <f t="shared" si="2069"/>
        <v>-</v>
      </c>
      <c r="EY299" s="203" t="str">
        <f t="shared" si="2069"/>
        <v>-</v>
      </c>
      <c r="EZ299" s="203" t="str">
        <f t="shared" si="2069"/>
        <v>-</v>
      </c>
      <c r="FA299" s="203" t="str">
        <f t="shared" si="2069"/>
        <v>-</v>
      </c>
      <c r="FB299" s="204">
        <f t="shared" si="2070"/>
        <v>191574</v>
      </c>
      <c r="FC299" s="204">
        <f t="shared" si="2070"/>
        <v>154035</v>
      </c>
      <c r="FD299" s="204">
        <f t="shared" si="2070"/>
        <v>6213330</v>
      </c>
      <c r="FE299" s="204">
        <f t="shared" si="2070"/>
        <v>3075810</v>
      </c>
      <c r="FF299" s="204">
        <f t="shared" si="2070"/>
        <v>17786</v>
      </c>
      <c r="FG299" s="204">
        <f t="shared" si="2070"/>
        <v>53659044</v>
      </c>
      <c r="FH299" s="191"/>
      <c r="FI299" s="256"/>
      <c r="FJ299" s="256"/>
      <c r="FK299" s="256"/>
      <c r="FL299" s="256"/>
      <c r="FM299" s="256"/>
    </row>
    <row r="300" spans="1:169" s="257" customFormat="1" x14ac:dyDescent="0.2">
      <c r="A300" s="263" t="str">
        <f t="shared" si="2049"/>
        <v>2017-18DECEMBERRYC</v>
      </c>
      <c r="B300" s="257" t="s">
        <v>648</v>
      </c>
      <c r="C300" s="257" t="s">
        <v>730</v>
      </c>
      <c r="D300" s="264" t="str">
        <f t="shared" si="2050"/>
        <v>Y61</v>
      </c>
      <c r="E300" s="264" t="str">
        <f t="shared" si="2051"/>
        <v>East of England</v>
      </c>
      <c r="F300" s="265" t="s">
        <v>665</v>
      </c>
      <c r="G300" s="265" t="s">
        <v>666</v>
      </c>
      <c r="H300" s="108">
        <v>119496</v>
      </c>
      <c r="I300" s="108">
        <v>78346</v>
      </c>
      <c r="J300" s="108">
        <v>1104087</v>
      </c>
      <c r="K300" s="108">
        <v>14</v>
      </c>
      <c r="L300" s="108">
        <v>1</v>
      </c>
      <c r="M300" s="108" t="s">
        <v>717</v>
      </c>
      <c r="N300" s="108">
        <v>83</v>
      </c>
      <c r="O300" s="108">
        <v>150</v>
      </c>
      <c r="P300" s="108" t="s">
        <v>717</v>
      </c>
      <c r="Q300" s="108" t="s">
        <v>717</v>
      </c>
      <c r="R300" s="108" t="s">
        <v>717</v>
      </c>
      <c r="S300" s="108" t="s">
        <v>717</v>
      </c>
      <c r="T300" s="108">
        <v>77405</v>
      </c>
      <c r="U300" s="108">
        <v>7084</v>
      </c>
      <c r="V300" s="108">
        <v>4726</v>
      </c>
      <c r="W300" s="108">
        <v>42475</v>
      </c>
      <c r="X300" s="108">
        <v>12090</v>
      </c>
      <c r="Y300" s="108">
        <v>5054</v>
      </c>
      <c r="Z300" s="108">
        <v>3906391</v>
      </c>
      <c r="AA300" s="108">
        <v>551</v>
      </c>
      <c r="AB300" s="108">
        <v>1001</v>
      </c>
      <c r="AC300" s="108">
        <v>4429795</v>
      </c>
      <c r="AD300" s="108">
        <v>938</v>
      </c>
      <c r="AE300" s="108">
        <v>1712</v>
      </c>
      <c r="AF300" s="108">
        <v>81702906</v>
      </c>
      <c r="AG300" s="108">
        <v>1925</v>
      </c>
      <c r="AH300" s="108">
        <v>3906</v>
      </c>
      <c r="AI300" s="108">
        <v>77602199</v>
      </c>
      <c r="AJ300" s="108">
        <v>6426</v>
      </c>
      <c r="AK300" s="108">
        <v>16834</v>
      </c>
      <c r="AL300" s="108">
        <v>38657989</v>
      </c>
      <c r="AM300" s="108">
        <v>7651</v>
      </c>
      <c r="AN300" s="108">
        <v>18842</v>
      </c>
      <c r="AO300" s="108">
        <v>7681</v>
      </c>
      <c r="AP300" s="108">
        <v>142</v>
      </c>
      <c r="AQ300" s="108">
        <v>5134</v>
      </c>
      <c r="AR300" s="108">
        <v>447</v>
      </c>
      <c r="AS300" s="108">
        <v>68</v>
      </c>
      <c r="AT300" s="108">
        <v>2337</v>
      </c>
      <c r="AU300" s="108">
        <v>4797</v>
      </c>
      <c r="AV300" s="108">
        <v>42767</v>
      </c>
      <c r="AW300" s="108">
        <v>3491</v>
      </c>
      <c r="AX300" s="108">
        <v>23466</v>
      </c>
      <c r="AY300" s="108">
        <v>69724</v>
      </c>
      <c r="AZ300" s="108">
        <v>16314</v>
      </c>
      <c r="BA300" s="108">
        <v>11889</v>
      </c>
      <c r="BB300" s="108">
        <v>4997</v>
      </c>
      <c r="BC300" s="108">
        <v>4995</v>
      </c>
      <c r="BD300" s="108">
        <v>66994</v>
      </c>
      <c r="BE300" s="108">
        <v>48681</v>
      </c>
      <c r="BF300" s="108">
        <v>23495</v>
      </c>
      <c r="BG300" s="108">
        <v>13221</v>
      </c>
      <c r="BH300" s="108">
        <v>10287</v>
      </c>
      <c r="BI300" s="108">
        <v>5554</v>
      </c>
      <c r="BJ300" s="108" t="s">
        <v>717</v>
      </c>
      <c r="BK300" s="108" t="s">
        <v>717</v>
      </c>
      <c r="BL300" s="108" t="s">
        <v>717</v>
      </c>
      <c r="BM300" s="108" t="s">
        <v>717</v>
      </c>
      <c r="BN300" s="108" t="s">
        <v>717</v>
      </c>
      <c r="BO300" s="108" t="s">
        <v>717</v>
      </c>
      <c r="BP300" s="108" t="s">
        <v>717</v>
      </c>
      <c r="BQ300" s="108" t="s">
        <v>717</v>
      </c>
      <c r="BR300" s="108" t="s">
        <v>717</v>
      </c>
      <c r="BS300" s="108" t="s">
        <v>717</v>
      </c>
      <c r="BT300" s="108" t="s">
        <v>717</v>
      </c>
      <c r="BU300" s="108" t="s">
        <v>717</v>
      </c>
      <c r="BV300" s="108" t="s">
        <v>717</v>
      </c>
      <c r="BW300" s="108" t="s">
        <v>717</v>
      </c>
      <c r="BX300" s="108" t="s">
        <v>717</v>
      </c>
      <c r="BY300" s="108" t="s">
        <v>717</v>
      </c>
      <c r="BZ300" s="108" t="s">
        <v>717</v>
      </c>
      <c r="CA300" s="108" t="s">
        <v>717</v>
      </c>
      <c r="CB300" s="108" t="s">
        <v>717</v>
      </c>
      <c r="CC300" s="108" t="s">
        <v>717</v>
      </c>
      <c r="CD300" s="108" t="s">
        <v>717</v>
      </c>
      <c r="CE300" s="108" t="s">
        <v>717</v>
      </c>
      <c r="CF300" s="108" t="s">
        <v>717</v>
      </c>
      <c r="CG300" s="108" t="s">
        <v>717</v>
      </c>
      <c r="CH300" s="108" t="s">
        <v>717</v>
      </c>
      <c r="CI300" s="108" t="s">
        <v>717</v>
      </c>
      <c r="CJ300" s="108" t="s">
        <v>717</v>
      </c>
      <c r="CK300" s="108" t="s">
        <v>717</v>
      </c>
      <c r="CL300" s="108" t="s">
        <v>717</v>
      </c>
      <c r="CM300" s="108" t="s">
        <v>717</v>
      </c>
      <c r="CN300" s="108" t="s">
        <v>717</v>
      </c>
      <c r="CO300" s="108" t="s">
        <v>717</v>
      </c>
      <c r="CP300" s="108" t="s">
        <v>717</v>
      </c>
      <c r="CQ300" s="108" t="s">
        <v>717</v>
      </c>
      <c r="CR300" s="108" t="s">
        <v>717</v>
      </c>
      <c r="CS300" s="108" t="s">
        <v>717</v>
      </c>
      <c r="CT300" s="108" t="s">
        <v>717</v>
      </c>
      <c r="CU300" s="108" t="s">
        <v>717</v>
      </c>
      <c r="CV300" s="108" t="s">
        <v>717</v>
      </c>
      <c r="CW300" s="108" t="s">
        <v>717</v>
      </c>
      <c r="CX300" s="108">
        <v>569</v>
      </c>
      <c r="CY300" s="108">
        <v>165742</v>
      </c>
      <c r="CZ300" s="108">
        <v>291</v>
      </c>
      <c r="DA300" s="108">
        <v>499</v>
      </c>
      <c r="DB300" s="108">
        <v>6705</v>
      </c>
      <c r="DC300" s="108">
        <v>298197</v>
      </c>
      <c r="DD300" s="108">
        <v>44</v>
      </c>
      <c r="DE300" s="108">
        <v>88</v>
      </c>
      <c r="DF300" s="108" t="s">
        <v>717</v>
      </c>
      <c r="DG300" s="108" t="s">
        <v>717</v>
      </c>
      <c r="DH300" s="108" t="s">
        <v>717</v>
      </c>
      <c r="DI300" s="108" t="s">
        <v>717</v>
      </c>
      <c r="DJ300" s="108" t="s">
        <v>717</v>
      </c>
      <c r="DK300" s="108">
        <v>56</v>
      </c>
      <c r="DL300" s="108">
        <v>909</v>
      </c>
      <c r="DM300" s="108">
        <v>843</v>
      </c>
      <c r="DN300" s="108">
        <v>68</v>
      </c>
      <c r="DO300" s="108">
        <v>1145</v>
      </c>
      <c r="DP300" s="108">
        <v>10145837</v>
      </c>
      <c r="DQ300" s="108">
        <v>11162</v>
      </c>
      <c r="DR300" s="108">
        <v>26149</v>
      </c>
      <c r="DS300" s="108">
        <v>11177110</v>
      </c>
      <c r="DT300" s="108">
        <v>13259</v>
      </c>
      <c r="DU300" s="108">
        <v>28269</v>
      </c>
      <c r="DV300" s="108">
        <v>1013632</v>
      </c>
      <c r="DW300" s="108">
        <v>14906</v>
      </c>
      <c r="DX300" s="108">
        <v>31240</v>
      </c>
      <c r="DY300" s="108">
        <v>21833716</v>
      </c>
      <c r="DZ300" s="108">
        <v>19069</v>
      </c>
      <c r="EA300" s="108">
        <v>42381</v>
      </c>
      <c r="EB300" s="255"/>
      <c r="EC300" s="198">
        <f t="shared" si="2052"/>
        <v>12</v>
      </c>
      <c r="ED300" s="199">
        <f t="shared" si="2053"/>
        <v>2017</v>
      </c>
      <c r="EE300" s="200">
        <f t="shared" si="2054"/>
        <v>43070</v>
      </c>
      <c r="EF300" s="196">
        <f t="shared" si="2055"/>
        <v>31</v>
      </c>
      <c r="EG300" s="195"/>
      <c r="EH300" s="198">
        <f t="shared" si="2068"/>
        <v>78346</v>
      </c>
      <c r="EI300" s="198" t="str">
        <f t="shared" si="2068"/>
        <v>-</v>
      </c>
      <c r="EJ300" s="198">
        <f t="shared" si="2068"/>
        <v>6502718</v>
      </c>
      <c r="EK300" s="198">
        <f t="shared" si="2068"/>
        <v>11751900</v>
      </c>
      <c r="EL300" s="198">
        <f t="shared" si="2068"/>
        <v>7091084</v>
      </c>
      <c r="EM300" s="198">
        <f t="shared" si="2068"/>
        <v>8090912</v>
      </c>
      <c r="EN300" s="198">
        <f t="shared" si="2068"/>
        <v>165907350</v>
      </c>
      <c r="EO300" s="198">
        <f t="shared" si="2068"/>
        <v>203523060</v>
      </c>
      <c r="EP300" s="198">
        <f t="shared" si="2068"/>
        <v>95227468</v>
      </c>
      <c r="EQ300" s="198" t="str">
        <f t="shared" si="2068"/>
        <v>-</v>
      </c>
      <c r="ER300" s="198" t="str">
        <f t="shared" si="2069"/>
        <v>-</v>
      </c>
      <c r="ES300" s="198" t="str">
        <f t="shared" si="2069"/>
        <v>-</v>
      </c>
      <c r="ET300" s="198" t="str">
        <f t="shared" si="2069"/>
        <v>-</v>
      </c>
      <c r="EU300" s="198" t="str">
        <f t="shared" si="2069"/>
        <v>-</v>
      </c>
      <c r="EV300" s="198" t="str">
        <f t="shared" si="2069"/>
        <v>-</v>
      </c>
      <c r="EW300" s="198" t="str">
        <f t="shared" si="2069"/>
        <v>-</v>
      </c>
      <c r="EX300" s="198" t="str">
        <f t="shared" si="2069"/>
        <v>-</v>
      </c>
      <c r="EY300" s="198" t="str">
        <f t="shared" si="2069"/>
        <v>-</v>
      </c>
      <c r="EZ300" s="198" t="str">
        <f t="shared" si="2069"/>
        <v>-</v>
      </c>
      <c r="FA300" s="198" t="str">
        <f t="shared" si="2069"/>
        <v>-</v>
      </c>
      <c r="FB300" s="198">
        <f t="shared" si="2070"/>
        <v>283931</v>
      </c>
      <c r="FC300" s="198">
        <f t="shared" si="2070"/>
        <v>590040</v>
      </c>
      <c r="FD300" s="198">
        <f t="shared" si="2070"/>
        <v>23769441</v>
      </c>
      <c r="FE300" s="198">
        <f t="shared" si="2070"/>
        <v>23830767</v>
      </c>
      <c r="FF300" s="198">
        <f t="shared" si="2070"/>
        <v>2124320</v>
      </c>
      <c r="FG300" s="198">
        <f t="shared" si="2070"/>
        <v>48526245</v>
      </c>
      <c r="FH300" s="191"/>
      <c r="FI300" s="256"/>
      <c r="FJ300" s="256"/>
      <c r="FK300" s="256"/>
      <c r="FL300" s="256"/>
      <c r="FM300" s="256"/>
    </row>
    <row r="301" spans="1:169" s="257" customFormat="1" x14ac:dyDescent="0.2">
      <c r="A301" s="251" t="str">
        <f t="shared" si="2049"/>
        <v>2017-18DECEMBERR1F</v>
      </c>
      <c r="B301" s="252" t="s">
        <v>648</v>
      </c>
      <c r="C301" s="252" t="s">
        <v>730</v>
      </c>
      <c r="D301" s="253" t="str">
        <f t="shared" si="2050"/>
        <v>Y59</v>
      </c>
      <c r="E301" s="253" t="str">
        <f t="shared" si="2051"/>
        <v>South East</v>
      </c>
      <c r="F301" s="254" t="s">
        <v>650</v>
      </c>
      <c r="G301" s="254" t="s">
        <v>651</v>
      </c>
      <c r="H301" s="160">
        <v>0</v>
      </c>
      <c r="I301" s="160">
        <v>0</v>
      </c>
      <c r="J301" s="160">
        <v>0</v>
      </c>
      <c r="K301" s="160">
        <v>0</v>
      </c>
      <c r="L301" s="160">
        <v>0</v>
      </c>
      <c r="M301" s="160" t="s">
        <v>717</v>
      </c>
      <c r="N301" s="160">
        <v>0</v>
      </c>
      <c r="O301" s="160">
        <v>0</v>
      </c>
      <c r="P301" s="160" t="s">
        <v>717</v>
      </c>
      <c r="Q301" s="160" t="s">
        <v>717</v>
      </c>
      <c r="R301" s="160" t="s">
        <v>717</v>
      </c>
      <c r="S301" s="160" t="s">
        <v>717</v>
      </c>
      <c r="T301" s="160">
        <v>0</v>
      </c>
      <c r="U301" s="160">
        <v>0</v>
      </c>
      <c r="V301" s="160">
        <v>0</v>
      </c>
      <c r="W301" s="160">
        <v>0</v>
      </c>
      <c r="X301" s="160">
        <v>0</v>
      </c>
      <c r="Y301" s="160">
        <v>0</v>
      </c>
      <c r="Z301" s="160">
        <v>0</v>
      </c>
      <c r="AA301" s="160">
        <v>0</v>
      </c>
      <c r="AB301" s="160">
        <v>0</v>
      </c>
      <c r="AC301" s="160">
        <v>0</v>
      </c>
      <c r="AD301" s="160">
        <v>0</v>
      </c>
      <c r="AE301" s="160">
        <v>0</v>
      </c>
      <c r="AF301" s="160">
        <v>0</v>
      </c>
      <c r="AG301" s="160">
        <v>0</v>
      </c>
      <c r="AH301" s="160">
        <v>0</v>
      </c>
      <c r="AI301" s="160">
        <v>0</v>
      </c>
      <c r="AJ301" s="160">
        <v>0</v>
      </c>
      <c r="AK301" s="160">
        <v>0</v>
      </c>
      <c r="AL301" s="160">
        <v>0</v>
      </c>
      <c r="AM301" s="160">
        <v>0</v>
      </c>
      <c r="AN301" s="160">
        <v>0</v>
      </c>
      <c r="AO301" s="160">
        <v>0</v>
      </c>
      <c r="AP301" s="160">
        <v>0</v>
      </c>
      <c r="AQ301" s="160">
        <v>0</v>
      </c>
      <c r="AR301" s="160">
        <v>0</v>
      </c>
      <c r="AS301" s="160">
        <v>0</v>
      </c>
      <c r="AT301" s="160">
        <v>0</v>
      </c>
      <c r="AU301" s="160">
        <v>0</v>
      </c>
      <c r="AV301" s="160">
        <v>0</v>
      </c>
      <c r="AW301" s="160">
        <v>0</v>
      </c>
      <c r="AX301" s="160">
        <v>0</v>
      </c>
      <c r="AY301" s="160">
        <v>0</v>
      </c>
      <c r="AZ301" s="160">
        <v>0</v>
      </c>
      <c r="BA301" s="160">
        <v>0</v>
      </c>
      <c r="BB301" s="160">
        <v>0</v>
      </c>
      <c r="BC301" s="160">
        <v>0</v>
      </c>
      <c r="BD301" s="160">
        <v>0</v>
      </c>
      <c r="BE301" s="160">
        <v>0</v>
      </c>
      <c r="BF301" s="160">
        <v>0</v>
      </c>
      <c r="BG301" s="160">
        <v>0</v>
      </c>
      <c r="BH301" s="160">
        <v>0</v>
      </c>
      <c r="BI301" s="160">
        <v>0</v>
      </c>
      <c r="BJ301" s="160" t="s">
        <v>717</v>
      </c>
      <c r="BK301" s="160" t="s">
        <v>717</v>
      </c>
      <c r="BL301" s="160" t="s">
        <v>717</v>
      </c>
      <c r="BM301" s="160" t="s">
        <v>717</v>
      </c>
      <c r="BN301" s="160" t="s">
        <v>717</v>
      </c>
      <c r="BO301" s="160" t="s">
        <v>717</v>
      </c>
      <c r="BP301" s="160" t="s">
        <v>717</v>
      </c>
      <c r="BQ301" s="160" t="s">
        <v>717</v>
      </c>
      <c r="BR301" s="160" t="s">
        <v>717</v>
      </c>
      <c r="BS301" s="160" t="s">
        <v>717</v>
      </c>
      <c r="BT301" s="160" t="s">
        <v>717</v>
      </c>
      <c r="BU301" s="160" t="s">
        <v>717</v>
      </c>
      <c r="BV301" s="160" t="s">
        <v>717</v>
      </c>
      <c r="BW301" s="160" t="s">
        <v>717</v>
      </c>
      <c r="BX301" s="160" t="s">
        <v>717</v>
      </c>
      <c r="BY301" s="160" t="s">
        <v>717</v>
      </c>
      <c r="BZ301" s="160" t="s">
        <v>717</v>
      </c>
      <c r="CA301" s="160" t="s">
        <v>717</v>
      </c>
      <c r="CB301" s="160" t="s">
        <v>717</v>
      </c>
      <c r="CC301" s="160" t="s">
        <v>717</v>
      </c>
      <c r="CD301" s="160" t="s">
        <v>717</v>
      </c>
      <c r="CE301" s="160" t="s">
        <v>717</v>
      </c>
      <c r="CF301" s="160" t="s">
        <v>717</v>
      </c>
      <c r="CG301" s="160" t="s">
        <v>717</v>
      </c>
      <c r="CH301" s="160" t="s">
        <v>717</v>
      </c>
      <c r="CI301" s="160" t="s">
        <v>717</v>
      </c>
      <c r="CJ301" s="160" t="s">
        <v>717</v>
      </c>
      <c r="CK301" s="160" t="s">
        <v>717</v>
      </c>
      <c r="CL301" s="160" t="s">
        <v>717</v>
      </c>
      <c r="CM301" s="160" t="s">
        <v>717</v>
      </c>
      <c r="CN301" s="160" t="s">
        <v>717</v>
      </c>
      <c r="CO301" s="160" t="s">
        <v>717</v>
      </c>
      <c r="CP301" s="160" t="s">
        <v>717</v>
      </c>
      <c r="CQ301" s="160" t="s">
        <v>717</v>
      </c>
      <c r="CR301" s="160" t="s">
        <v>717</v>
      </c>
      <c r="CS301" s="160" t="s">
        <v>717</v>
      </c>
      <c r="CT301" s="160" t="s">
        <v>717</v>
      </c>
      <c r="CU301" s="160" t="s">
        <v>717</v>
      </c>
      <c r="CV301" s="160" t="s">
        <v>717</v>
      </c>
      <c r="CW301" s="160" t="s">
        <v>717</v>
      </c>
      <c r="CX301" s="160">
        <v>0</v>
      </c>
      <c r="CY301" s="160">
        <v>0</v>
      </c>
      <c r="CZ301" s="160">
        <v>0</v>
      </c>
      <c r="DA301" s="160">
        <v>0</v>
      </c>
      <c r="DB301" s="160">
        <v>0</v>
      </c>
      <c r="DC301" s="160">
        <v>0</v>
      </c>
      <c r="DD301" s="160">
        <v>0</v>
      </c>
      <c r="DE301" s="160">
        <v>0</v>
      </c>
      <c r="DF301" s="160" t="s">
        <v>717</v>
      </c>
      <c r="DG301" s="160" t="s">
        <v>717</v>
      </c>
      <c r="DH301" s="160" t="s">
        <v>717</v>
      </c>
      <c r="DI301" s="160" t="s">
        <v>717</v>
      </c>
      <c r="DJ301" s="160" t="s">
        <v>717</v>
      </c>
      <c r="DK301" s="160">
        <v>0</v>
      </c>
      <c r="DL301" s="160">
        <v>0</v>
      </c>
      <c r="DM301" s="160">
        <v>0</v>
      </c>
      <c r="DN301" s="160">
        <v>0</v>
      </c>
      <c r="DO301" s="160">
        <v>0</v>
      </c>
      <c r="DP301" s="160">
        <v>0</v>
      </c>
      <c r="DQ301" s="160">
        <v>0</v>
      </c>
      <c r="DR301" s="160">
        <v>0</v>
      </c>
      <c r="DS301" s="160">
        <v>0</v>
      </c>
      <c r="DT301" s="160">
        <v>0</v>
      </c>
      <c r="DU301" s="160">
        <v>0</v>
      </c>
      <c r="DV301" s="160">
        <v>0</v>
      </c>
      <c r="DW301" s="160">
        <v>0</v>
      </c>
      <c r="DX301" s="160">
        <v>0</v>
      </c>
      <c r="DY301" s="160">
        <v>0</v>
      </c>
      <c r="DZ301" s="160">
        <v>0</v>
      </c>
      <c r="EA301" s="160">
        <v>0</v>
      </c>
      <c r="EB301" s="255"/>
      <c r="EC301" s="203">
        <f t="shared" si="2052"/>
        <v>12</v>
      </c>
      <c r="ED301" s="199">
        <f t="shared" si="2053"/>
        <v>2017</v>
      </c>
      <c r="EE301" s="200">
        <f t="shared" si="2054"/>
        <v>43070</v>
      </c>
      <c r="EF301" s="196">
        <f t="shared" si="2055"/>
        <v>31</v>
      </c>
      <c r="EG301" s="195"/>
      <c r="EH301" s="203">
        <f t="shared" si="2068"/>
        <v>0</v>
      </c>
      <c r="EI301" s="203" t="str">
        <f t="shared" si="2068"/>
        <v>-</v>
      </c>
      <c r="EJ301" s="203">
        <f t="shared" si="2068"/>
        <v>0</v>
      </c>
      <c r="EK301" s="203">
        <f t="shared" si="2068"/>
        <v>0</v>
      </c>
      <c r="EL301" s="203">
        <f t="shared" si="2068"/>
        <v>0</v>
      </c>
      <c r="EM301" s="203">
        <f t="shared" si="2068"/>
        <v>0</v>
      </c>
      <c r="EN301" s="203">
        <f t="shared" si="2068"/>
        <v>0</v>
      </c>
      <c r="EO301" s="203">
        <f t="shared" si="2068"/>
        <v>0</v>
      </c>
      <c r="EP301" s="203">
        <f t="shared" si="2068"/>
        <v>0</v>
      </c>
      <c r="EQ301" s="203" t="str">
        <f t="shared" si="2068"/>
        <v>-</v>
      </c>
      <c r="ER301" s="203" t="str">
        <f t="shared" si="2069"/>
        <v>-</v>
      </c>
      <c r="ES301" s="203" t="str">
        <f t="shared" si="2069"/>
        <v>-</v>
      </c>
      <c r="ET301" s="203" t="str">
        <f t="shared" si="2069"/>
        <v>-</v>
      </c>
      <c r="EU301" s="203" t="str">
        <f t="shared" si="2069"/>
        <v>-</v>
      </c>
      <c r="EV301" s="203" t="str">
        <f t="shared" si="2069"/>
        <v>-</v>
      </c>
      <c r="EW301" s="203" t="str">
        <f t="shared" si="2069"/>
        <v>-</v>
      </c>
      <c r="EX301" s="203" t="str">
        <f t="shared" si="2069"/>
        <v>-</v>
      </c>
      <c r="EY301" s="203" t="str">
        <f t="shared" si="2069"/>
        <v>-</v>
      </c>
      <c r="EZ301" s="203" t="str">
        <f t="shared" si="2069"/>
        <v>-</v>
      </c>
      <c r="FA301" s="203" t="str">
        <f t="shared" si="2069"/>
        <v>-</v>
      </c>
      <c r="FB301" s="203">
        <f t="shared" si="2070"/>
        <v>0</v>
      </c>
      <c r="FC301" s="203">
        <f t="shared" si="2070"/>
        <v>0</v>
      </c>
      <c r="FD301" s="203">
        <f t="shared" si="2070"/>
        <v>0</v>
      </c>
      <c r="FE301" s="203">
        <f t="shared" si="2070"/>
        <v>0</v>
      </c>
      <c r="FF301" s="203">
        <f t="shared" si="2070"/>
        <v>0</v>
      </c>
      <c r="FG301" s="203">
        <f t="shared" si="2070"/>
        <v>0</v>
      </c>
      <c r="FH301" s="191"/>
      <c r="FI301" s="256"/>
      <c r="FJ301" s="256"/>
      <c r="FK301" s="256"/>
      <c r="FL301" s="256"/>
      <c r="FM301" s="256"/>
    </row>
    <row r="302" spans="1:169" s="257" customFormat="1" x14ac:dyDescent="0.2">
      <c r="A302" s="258" t="str">
        <f t="shared" si="2049"/>
        <v>2017-18DECEMBERRRU</v>
      </c>
      <c r="B302" s="259" t="s">
        <v>648</v>
      </c>
      <c r="C302" s="259" t="s">
        <v>730</v>
      </c>
      <c r="D302" s="260" t="str">
        <f t="shared" si="2050"/>
        <v>Y56</v>
      </c>
      <c r="E302" s="260" t="str">
        <f t="shared" si="2051"/>
        <v>London</v>
      </c>
      <c r="F302" s="261" t="s">
        <v>653</v>
      </c>
      <c r="G302" s="261" t="s">
        <v>654</v>
      </c>
      <c r="H302" s="211">
        <v>180303</v>
      </c>
      <c r="I302" s="211">
        <v>148708</v>
      </c>
      <c r="J302" s="211">
        <v>2955621</v>
      </c>
      <c r="K302" s="211">
        <v>20</v>
      </c>
      <c r="L302" s="211">
        <v>0</v>
      </c>
      <c r="M302" s="211" t="s">
        <v>717</v>
      </c>
      <c r="N302" s="211">
        <v>118</v>
      </c>
      <c r="O302" s="211">
        <v>207</v>
      </c>
      <c r="P302" s="211" t="s">
        <v>717</v>
      </c>
      <c r="Q302" s="211" t="s">
        <v>717</v>
      </c>
      <c r="R302" s="211" t="s">
        <v>717</v>
      </c>
      <c r="S302" s="211" t="s">
        <v>717</v>
      </c>
      <c r="T302" s="211">
        <v>107344</v>
      </c>
      <c r="U302" s="211">
        <v>8551</v>
      </c>
      <c r="V302" s="211">
        <v>6050</v>
      </c>
      <c r="W302" s="211">
        <v>56491</v>
      </c>
      <c r="X302" s="211">
        <v>21108</v>
      </c>
      <c r="Y302" s="211">
        <v>2748</v>
      </c>
      <c r="Z302" s="211">
        <v>3800787</v>
      </c>
      <c r="AA302" s="211">
        <v>444</v>
      </c>
      <c r="AB302" s="211">
        <v>724</v>
      </c>
      <c r="AC302" s="211">
        <v>4942918</v>
      </c>
      <c r="AD302" s="211">
        <v>817</v>
      </c>
      <c r="AE302" s="211">
        <v>1425</v>
      </c>
      <c r="AF302" s="211">
        <v>81948038</v>
      </c>
      <c r="AG302" s="211">
        <v>1451</v>
      </c>
      <c r="AH302" s="211">
        <v>3071</v>
      </c>
      <c r="AI302" s="211">
        <v>94600478</v>
      </c>
      <c r="AJ302" s="211">
        <v>4482</v>
      </c>
      <c r="AK302" s="211">
        <v>10736</v>
      </c>
      <c r="AL302" s="211">
        <v>13564482</v>
      </c>
      <c r="AM302" s="211">
        <v>4936</v>
      </c>
      <c r="AN302" s="211">
        <v>10309</v>
      </c>
      <c r="AO302" s="211">
        <v>9703</v>
      </c>
      <c r="AP302" s="211">
        <v>463</v>
      </c>
      <c r="AQ302" s="211">
        <v>1873</v>
      </c>
      <c r="AR302" s="211">
        <v>8788</v>
      </c>
      <c r="AS302" s="211">
        <v>296</v>
      </c>
      <c r="AT302" s="211">
        <v>7071</v>
      </c>
      <c r="AU302" s="211">
        <v>0</v>
      </c>
      <c r="AV302" s="211">
        <v>59499</v>
      </c>
      <c r="AW302" s="211">
        <v>10089</v>
      </c>
      <c r="AX302" s="211">
        <v>28053</v>
      </c>
      <c r="AY302" s="211">
        <v>97641</v>
      </c>
      <c r="AZ302" s="211">
        <v>22666</v>
      </c>
      <c r="BA302" s="211">
        <v>17741</v>
      </c>
      <c r="BB302" s="211">
        <v>15920</v>
      </c>
      <c r="BC302" s="211">
        <v>12736</v>
      </c>
      <c r="BD302" s="211">
        <v>83422</v>
      </c>
      <c r="BE302" s="211">
        <v>64212</v>
      </c>
      <c r="BF302" s="211">
        <v>34925</v>
      </c>
      <c r="BG302" s="211">
        <v>23751</v>
      </c>
      <c r="BH302" s="211">
        <v>3801</v>
      </c>
      <c r="BI302" s="211">
        <v>2936</v>
      </c>
      <c r="BJ302" s="211" t="s">
        <v>717</v>
      </c>
      <c r="BK302" s="211" t="s">
        <v>717</v>
      </c>
      <c r="BL302" s="211" t="s">
        <v>717</v>
      </c>
      <c r="BM302" s="211" t="s">
        <v>717</v>
      </c>
      <c r="BN302" s="211" t="s">
        <v>717</v>
      </c>
      <c r="BO302" s="211" t="s">
        <v>717</v>
      </c>
      <c r="BP302" s="211" t="s">
        <v>717</v>
      </c>
      <c r="BQ302" s="211" t="s">
        <v>717</v>
      </c>
      <c r="BR302" s="211" t="s">
        <v>717</v>
      </c>
      <c r="BS302" s="211" t="s">
        <v>717</v>
      </c>
      <c r="BT302" s="211" t="s">
        <v>717</v>
      </c>
      <c r="BU302" s="211" t="s">
        <v>717</v>
      </c>
      <c r="BV302" s="211" t="s">
        <v>717</v>
      </c>
      <c r="BW302" s="211" t="s">
        <v>717</v>
      </c>
      <c r="BX302" s="211" t="s">
        <v>717</v>
      </c>
      <c r="BY302" s="211" t="s">
        <v>717</v>
      </c>
      <c r="BZ302" s="211" t="s">
        <v>717</v>
      </c>
      <c r="CA302" s="211" t="s">
        <v>717</v>
      </c>
      <c r="CB302" s="211" t="s">
        <v>717</v>
      </c>
      <c r="CC302" s="211" t="s">
        <v>717</v>
      </c>
      <c r="CD302" s="211" t="s">
        <v>717</v>
      </c>
      <c r="CE302" s="211" t="s">
        <v>717</v>
      </c>
      <c r="CF302" s="211" t="s">
        <v>717</v>
      </c>
      <c r="CG302" s="211" t="s">
        <v>717</v>
      </c>
      <c r="CH302" s="211" t="s">
        <v>717</v>
      </c>
      <c r="CI302" s="211" t="s">
        <v>717</v>
      </c>
      <c r="CJ302" s="211" t="s">
        <v>717</v>
      </c>
      <c r="CK302" s="211" t="s">
        <v>717</v>
      </c>
      <c r="CL302" s="211" t="s">
        <v>717</v>
      </c>
      <c r="CM302" s="211" t="s">
        <v>717</v>
      </c>
      <c r="CN302" s="211" t="s">
        <v>717</v>
      </c>
      <c r="CO302" s="211" t="s">
        <v>717</v>
      </c>
      <c r="CP302" s="211" t="s">
        <v>717</v>
      </c>
      <c r="CQ302" s="211" t="s">
        <v>717</v>
      </c>
      <c r="CR302" s="211" t="s">
        <v>717</v>
      </c>
      <c r="CS302" s="211" t="s">
        <v>717</v>
      </c>
      <c r="CT302" s="211" t="s">
        <v>717</v>
      </c>
      <c r="CU302" s="211" t="s">
        <v>717</v>
      </c>
      <c r="CV302" s="211" t="s">
        <v>717</v>
      </c>
      <c r="CW302" s="211" t="s">
        <v>717</v>
      </c>
      <c r="CX302" s="211">
        <v>0</v>
      </c>
      <c r="CY302" s="211">
        <v>0</v>
      </c>
      <c r="CZ302" s="211">
        <v>0</v>
      </c>
      <c r="DA302" s="211">
        <v>0</v>
      </c>
      <c r="DB302" s="211">
        <v>3657</v>
      </c>
      <c r="DC302" s="211">
        <v>290191</v>
      </c>
      <c r="DD302" s="211">
        <v>79</v>
      </c>
      <c r="DE302" s="211">
        <v>179</v>
      </c>
      <c r="DF302" s="211" t="s">
        <v>717</v>
      </c>
      <c r="DG302" s="211" t="s">
        <v>717</v>
      </c>
      <c r="DH302" s="211" t="s">
        <v>717</v>
      </c>
      <c r="DI302" s="211" t="s">
        <v>717</v>
      </c>
      <c r="DJ302" s="211" t="s">
        <v>717</v>
      </c>
      <c r="DK302" s="211">
        <v>2019</v>
      </c>
      <c r="DL302" s="211">
        <v>963</v>
      </c>
      <c r="DM302" s="211">
        <v>1643</v>
      </c>
      <c r="DN302" s="211">
        <v>58</v>
      </c>
      <c r="DO302" s="211">
        <v>1397</v>
      </c>
      <c r="DP302" s="211">
        <v>7640342</v>
      </c>
      <c r="DQ302" s="211">
        <v>7934</v>
      </c>
      <c r="DR302" s="211">
        <v>17003</v>
      </c>
      <c r="DS302" s="211">
        <v>14101651</v>
      </c>
      <c r="DT302" s="211">
        <v>8583</v>
      </c>
      <c r="DU302" s="211">
        <v>17798</v>
      </c>
      <c r="DV302" s="211">
        <v>674713</v>
      </c>
      <c r="DW302" s="211">
        <v>11633</v>
      </c>
      <c r="DX302" s="211">
        <v>20077</v>
      </c>
      <c r="DY302" s="211">
        <v>13427429</v>
      </c>
      <c r="DZ302" s="211">
        <v>9612</v>
      </c>
      <c r="EA302" s="211">
        <v>17753</v>
      </c>
      <c r="EB302" s="262"/>
      <c r="EC302" s="212">
        <f t="shared" si="2052"/>
        <v>12</v>
      </c>
      <c r="ED302" s="213">
        <f t="shared" si="2053"/>
        <v>2017</v>
      </c>
      <c r="EE302" s="214">
        <f t="shared" si="2054"/>
        <v>43070</v>
      </c>
      <c r="EF302" s="215">
        <f t="shared" si="2055"/>
        <v>31</v>
      </c>
      <c r="EG302" s="216"/>
      <c r="EH302" s="212">
        <f t="shared" si="2068"/>
        <v>0</v>
      </c>
      <c r="EI302" s="212" t="str">
        <f t="shared" si="2068"/>
        <v>-</v>
      </c>
      <c r="EJ302" s="212">
        <f t="shared" si="2068"/>
        <v>17547544</v>
      </c>
      <c r="EK302" s="212">
        <f t="shared" si="2068"/>
        <v>30782556</v>
      </c>
      <c r="EL302" s="212">
        <f t="shared" si="2068"/>
        <v>6190924</v>
      </c>
      <c r="EM302" s="212">
        <f t="shared" si="2068"/>
        <v>8621250</v>
      </c>
      <c r="EN302" s="212">
        <f t="shared" si="2068"/>
        <v>173483861</v>
      </c>
      <c r="EO302" s="212">
        <f t="shared" si="2068"/>
        <v>226615488</v>
      </c>
      <c r="EP302" s="212">
        <f t="shared" si="2068"/>
        <v>28329132</v>
      </c>
      <c r="EQ302" s="212" t="str">
        <f t="shared" si="2068"/>
        <v>-</v>
      </c>
      <c r="ER302" s="212" t="str">
        <f t="shared" si="2069"/>
        <v>-</v>
      </c>
      <c r="ES302" s="212" t="str">
        <f t="shared" si="2069"/>
        <v>-</v>
      </c>
      <c r="ET302" s="212" t="str">
        <f t="shared" si="2069"/>
        <v>-</v>
      </c>
      <c r="EU302" s="212" t="str">
        <f t="shared" si="2069"/>
        <v>-</v>
      </c>
      <c r="EV302" s="212" t="str">
        <f t="shared" si="2069"/>
        <v>-</v>
      </c>
      <c r="EW302" s="212" t="str">
        <f t="shared" si="2069"/>
        <v>-</v>
      </c>
      <c r="EX302" s="212" t="str">
        <f t="shared" si="2069"/>
        <v>-</v>
      </c>
      <c r="EY302" s="212" t="str">
        <f t="shared" si="2069"/>
        <v>-</v>
      </c>
      <c r="EZ302" s="212" t="str">
        <f t="shared" si="2069"/>
        <v>-</v>
      </c>
      <c r="FA302" s="212" t="str">
        <f t="shared" si="2069"/>
        <v>-</v>
      </c>
      <c r="FB302" s="212">
        <f t="shared" si="2070"/>
        <v>0</v>
      </c>
      <c r="FC302" s="212">
        <f t="shared" si="2070"/>
        <v>654603</v>
      </c>
      <c r="FD302" s="212">
        <f t="shared" si="2070"/>
        <v>16373889</v>
      </c>
      <c r="FE302" s="212">
        <f t="shared" si="2070"/>
        <v>29242114</v>
      </c>
      <c r="FF302" s="212">
        <f t="shared" si="2070"/>
        <v>1164466</v>
      </c>
      <c r="FG302" s="212">
        <f t="shared" si="2070"/>
        <v>24800941</v>
      </c>
      <c r="FH302" s="217"/>
      <c r="FI302" s="256"/>
      <c r="FJ302" s="256"/>
      <c r="FK302" s="256"/>
      <c r="FL302" s="256"/>
      <c r="FM302" s="256"/>
    </row>
    <row r="303" spans="1:169" s="257" customFormat="1" x14ac:dyDescent="0.2">
      <c r="A303" s="263" t="str">
        <f t="shared" si="2049"/>
        <v>2017-18DECEMBERRX6</v>
      </c>
      <c r="B303" s="257" t="s">
        <v>648</v>
      </c>
      <c r="C303" s="257" t="s">
        <v>730</v>
      </c>
      <c r="D303" s="264" t="str">
        <f t="shared" si="2050"/>
        <v>Y63</v>
      </c>
      <c r="E303" s="264" t="str">
        <f t="shared" si="2051"/>
        <v>North East and Yorkshire</v>
      </c>
      <c r="F303" s="265" t="s">
        <v>655</v>
      </c>
      <c r="G303" s="265" t="s">
        <v>656</v>
      </c>
      <c r="H303" s="108">
        <v>54292</v>
      </c>
      <c r="I303" s="108">
        <v>36610</v>
      </c>
      <c r="J303" s="108">
        <v>161550</v>
      </c>
      <c r="K303" s="108">
        <v>4</v>
      </c>
      <c r="L303" s="108">
        <v>1</v>
      </c>
      <c r="M303" s="108" t="s">
        <v>717</v>
      </c>
      <c r="N303" s="108">
        <v>19</v>
      </c>
      <c r="O303" s="108">
        <v>40</v>
      </c>
      <c r="P303" s="108" t="s">
        <v>717</v>
      </c>
      <c r="Q303" s="108" t="s">
        <v>717</v>
      </c>
      <c r="R303" s="108" t="s">
        <v>717</v>
      </c>
      <c r="S303" s="108" t="s">
        <v>717</v>
      </c>
      <c r="T303" s="108">
        <v>36808</v>
      </c>
      <c r="U303" s="108">
        <v>3135</v>
      </c>
      <c r="V303" s="108">
        <v>1779</v>
      </c>
      <c r="W303" s="108">
        <v>20467</v>
      </c>
      <c r="X303" s="108">
        <v>7302</v>
      </c>
      <c r="Y303" s="108">
        <v>442</v>
      </c>
      <c r="Z303" s="108">
        <v>1314077</v>
      </c>
      <c r="AA303" s="108">
        <v>419</v>
      </c>
      <c r="AB303" s="108">
        <v>730</v>
      </c>
      <c r="AC303" s="108">
        <v>1055109</v>
      </c>
      <c r="AD303" s="108">
        <v>593</v>
      </c>
      <c r="AE303" s="108">
        <v>1056</v>
      </c>
      <c r="AF303" s="108">
        <v>35258993</v>
      </c>
      <c r="AG303" s="108">
        <v>1723</v>
      </c>
      <c r="AH303" s="108">
        <v>3601</v>
      </c>
      <c r="AI303" s="108">
        <v>63417653</v>
      </c>
      <c r="AJ303" s="108">
        <v>8685</v>
      </c>
      <c r="AK303" s="108">
        <v>20178</v>
      </c>
      <c r="AL303" s="108">
        <v>2847239</v>
      </c>
      <c r="AM303" s="108">
        <v>6442</v>
      </c>
      <c r="AN303" s="108">
        <v>15387</v>
      </c>
      <c r="AO303" s="108">
        <v>3103</v>
      </c>
      <c r="AP303" s="108">
        <v>132</v>
      </c>
      <c r="AQ303" s="108">
        <v>1337</v>
      </c>
      <c r="AR303" s="108">
        <v>4327</v>
      </c>
      <c r="AS303" s="108">
        <v>89</v>
      </c>
      <c r="AT303" s="108">
        <v>1545</v>
      </c>
      <c r="AU303" s="108">
        <v>0</v>
      </c>
      <c r="AV303" s="108">
        <v>20665</v>
      </c>
      <c r="AW303" s="108">
        <v>3755</v>
      </c>
      <c r="AX303" s="108">
        <v>9285</v>
      </c>
      <c r="AY303" s="108">
        <v>33705</v>
      </c>
      <c r="AZ303" s="108">
        <v>5765</v>
      </c>
      <c r="BA303" s="108">
        <v>4796</v>
      </c>
      <c r="BB303" s="108">
        <v>3282</v>
      </c>
      <c r="BC303" s="108">
        <v>2766</v>
      </c>
      <c r="BD303" s="108">
        <v>27950</v>
      </c>
      <c r="BE303" s="108">
        <v>23354</v>
      </c>
      <c r="BF303" s="108">
        <v>12314</v>
      </c>
      <c r="BG303" s="108">
        <v>7773</v>
      </c>
      <c r="BH303" s="108">
        <v>719</v>
      </c>
      <c r="BI303" s="108">
        <v>465</v>
      </c>
      <c r="BJ303" s="108" t="s">
        <v>717</v>
      </c>
      <c r="BK303" s="108" t="s">
        <v>717</v>
      </c>
      <c r="BL303" s="108" t="s">
        <v>717</v>
      </c>
      <c r="BM303" s="108" t="s">
        <v>717</v>
      </c>
      <c r="BN303" s="108" t="s">
        <v>717</v>
      </c>
      <c r="BO303" s="108" t="s">
        <v>717</v>
      </c>
      <c r="BP303" s="108" t="s">
        <v>717</v>
      </c>
      <c r="BQ303" s="108" t="s">
        <v>717</v>
      </c>
      <c r="BR303" s="108" t="s">
        <v>717</v>
      </c>
      <c r="BS303" s="108" t="s">
        <v>717</v>
      </c>
      <c r="BT303" s="108" t="s">
        <v>717</v>
      </c>
      <c r="BU303" s="108" t="s">
        <v>717</v>
      </c>
      <c r="BV303" s="108" t="s">
        <v>717</v>
      </c>
      <c r="BW303" s="108" t="s">
        <v>717</v>
      </c>
      <c r="BX303" s="108" t="s">
        <v>717</v>
      </c>
      <c r="BY303" s="108" t="s">
        <v>717</v>
      </c>
      <c r="BZ303" s="108" t="s">
        <v>717</v>
      </c>
      <c r="CA303" s="108" t="s">
        <v>717</v>
      </c>
      <c r="CB303" s="108" t="s">
        <v>717</v>
      </c>
      <c r="CC303" s="108" t="s">
        <v>717</v>
      </c>
      <c r="CD303" s="108" t="s">
        <v>717</v>
      </c>
      <c r="CE303" s="108" t="s">
        <v>717</v>
      </c>
      <c r="CF303" s="108" t="s">
        <v>717</v>
      </c>
      <c r="CG303" s="108" t="s">
        <v>717</v>
      </c>
      <c r="CH303" s="108" t="s">
        <v>717</v>
      </c>
      <c r="CI303" s="108" t="s">
        <v>717</v>
      </c>
      <c r="CJ303" s="108" t="s">
        <v>717</v>
      </c>
      <c r="CK303" s="108" t="s">
        <v>717</v>
      </c>
      <c r="CL303" s="108" t="s">
        <v>717</v>
      </c>
      <c r="CM303" s="108" t="s">
        <v>717</v>
      </c>
      <c r="CN303" s="108" t="s">
        <v>717</v>
      </c>
      <c r="CO303" s="108" t="s">
        <v>717</v>
      </c>
      <c r="CP303" s="108" t="s">
        <v>717</v>
      </c>
      <c r="CQ303" s="108" t="s">
        <v>717</v>
      </c>
      <c r="CR303" s="108" t="s">
        <v>717</v>
      </c>
      <c r="CS303" s="108" t="s">
        <v>717</v>
      </c>
      <c r="CT303" s="108" t="s">
        <v>717</v>
      </c>
      <c r="CU303" s="108" t="s">
        <v>717</v>
      </c>
      <c r="CV303" s="108" t="s">
        <v>717</v>
      </c>
      <c r="CW303" s="108" t="s">
        <v>717</v>
      </c>
      <c r="CX303" s="108">
        <v>118</v>
      </c>
      <c r="CY303" s="108">
        <v>50365</v>
      </c>
      <c r="CZ303" s="108">
        <v>427</v>
      </c>
      <c r="DA303" s="108">
        <v>705</v>
      </c>
      <c r="DB303" s="108">
        <v>1061</v>
      </c>
      <c r="DC303" s="108">
        <v>35395</v>
      </c>
      <c r="DD303" s="108">
        <v>33</v>
      </c>
      <c r="DE303" s="108">
        <v>68</v>
      </c>
      <c r="DF303" s="108" t="s">
        <v>717</v>
      </c>
      <c r="DG303" s="108" t="s">
        <v>717</v>
      </c>
      <c r="DH303" s="108" t="s">
        <v>717</v>
      </c>
      <c r="DI303" s="108" t="s">
        <v>717</v>
      </c>
      <c r="DJ303" s="108" t="s">
        <v>717</v>
      </c>
      <c r="DK303" s="108">
        <v>1332</v>
      </c>
      <c r="DL303" s="108">
        <v>624</v>
      </c>
      <c r="DM303" s="108">
        <v>236</v>
      </c>
      <c r="DN303" s="108">
        <v>0</v>
      </c>
      <c r="DO303" s="108">
        <v>53</v>
      </c>
      <c r="DP303" s="108">
        <v>5582279</v>
      </c>
      <c r="DQ303" s="108">
        <v>8946</v>
      </c>
      <c r="DR303" s="108">
        <v>24894</v>
      </c>
      <c r="DS303" s="108">
        <v>2657494</v>
      </c>
      <c r="DT303" s="108">
        <v>11261</v>
      </c>
      <c r="DU303" s="108">
        <v>31368</v>
      </c>
      <c r="DV303" s="108">
        <v>0</v>
      </c>
      <c r="DW303" s="108">
        <v>0</v>
      </c>
      <c r="DX303" s="108">
        <v>0</v>
      </c>
      <c r="DY303" s="108">
        <v>750062</v>
      </c>
      <c r="DZ303" s="108">
        <v>14152</v>
      </c>
      <c r="EA303" s="108">
        <v>44303</v>
      </c>
      <c r="EB303" s="255"/>
      <c r="EC303" s="198">
        <f t="shared" si="2052"/>
        <v>12</v>
      </c>
      <c r="ED303" s="199">
        <f t="shared" si="2053"/>
        <v>2017</v>
      </c>
      <c r="EE303" s="200">
        <f t="shared" si="2054"/>
        <v>43070</v>
      </c>
      <c r="EF303" s="196">
        <f t="shared" si="2055"/>
        <v>31</v>
      </c>
      <c r="EG303" s="195"/>
      <c r="EH303" s="198">
        <f t="shared" si="2068"/>
        <v>36610</v>
      </c>
      <c r="EI303" s="198" t="str">
        <f t="shared" si="2068"/>
        <v>-</v>
      </c>
      <c r="EJ303" s="198">
        <f t="shared" si="2068"/>
        <v>695590</v>
      </c>
      <c r="EK303" s="198">
        <f t="shared" si="2068"/>
        <v>1464400</v>
      </c>
      <c r="EL303" s="198">
        <f t="shared" si="2068"/>
        <v>2288550</v>
      </c>
      <c r="EM303" s="198">
        <f t="shared" si="2068"/>
        <v>1878624</v>
      </c>
      <c r="EN303" s="198">
        <f t="shared" si="2068"/>
        <v>73701667</v>
      </c>
      <c r="EO303" s="198">
        <f t="shared" si="2068"/>
        <v>147339756</v>
      </c>
      <c r="EP303" s="198">
        <f t="shared" si="2068"/>
        <v>6801054</v>
      </c>
      <c r="EQ303" s="198" t="str">
        <f t="shared" si="2068"/>
        <v>-</v>
      </c>
      <c r="ER303" s="198" t="str">
        <f t="shared" si="2069"/>
        <v>-</v>
      </c>
      <c r="ES303" s="198" t="str">
        <f t="shared" si="2069"/>
        <v>-</v>
      </c>
      <c r="ET303" s="198" t="str">
        <f t="shared" si="2069"/>
        <v>-</v>
      </c>
      <c r="EU303" s="198" t="str">
        <f t="shared" si="2069"/>
        <v>-</v>
      </c>
      <c r="EV303" s="198" t="str">
        <f t="shared" si="2069"/>
        <v>-</v>
      </c>
      <c r="EW303" s="198" t="str">
        <f t="shared" si="2069"/>
        <v>-</v>
      </c>
      <c r="EX303" s="198" t="str">
        <f t="shared" si="2069"/>
        <v>-</v>
      </c>
      <c r="EY303" s="198" t="str">
        <f t="shared" si="2069"/>
        <v>-</v>
      </c>
      <c r="EZ303" s="198" t="str">
        <f t="shared" si="2069"/>
        <v>-</v>
      </c>
      <c r="FA303" s="198" t="str">
        <f t="shared" si="2069"/>
        <v>-</v>
      </c>
      <c r="FB303" s="198">
        <f t="shared" si="2070"/>
        <v>83190</v>
      </c>
      <c r="FC303" s="198">
        <f t="shared" si="2070"/>
        <v>72148</v>
      </c>
      <c r="FD303" s="198">
        <f t="shared" si="2070"/>
        <v>15533856</v>
      </c>
      <c r="FE303" s="198">
        <f t="shared" si="2070"/>
        <v>7402848</v>
      </c>
      <c r="FF303" s="198">
        <f t="shared" si="2070"/>
        <v>0</v>
      </c>
      <c r="FG303" s="198">
        <f t="shared" si="2070"/>
        <v>2348059</v>
      </c>
      <c r="FH303" s="191"/>
      <c r="FI303" s="256"/>
      <c r="FJ303" s="256"/>
      <c r="FK303" s="256"/>
      <c r="FL303" s="256"/>
      <c r="FM303" s="256"/>
    </row>
    <row r="304" spans="1:169" s="257" customFormat="1" x14ac:dyDescent="0.2">
      <c r="A304" s="263" t="str">
        <f t="shared" si="2049"/>
        <v>2017-18DECEMBERRX7</v>
      </c>
      <c r="B304" s="257" t="s">
        <v>648</v>
      </c>
      <c r="C304" s="257" t="s">
        <v>730</v>
      </c>
      <c r="D304" s="264" t="str">
        <f t="shared" si="2050"/>
        <v>Y62</v>
      </c>
      <c r="E304" s="264" t="str">
        <f t="shared" si="2051"/>
        <v>North West</v>
      </c>
      <c r="F304" s="265" t="s">
        <v>657</v>
      </c>
      <c r="G304" s="265" t="s">
        <v>658</v>
      </c>
      <c r="H304" s="108">
        <v>155088</v>
      </c>
      <c r="I304" s="108">
        <v>120604</v>
      </c>
      <c r="J304" s="108">
        <v>7063447</v>
      </c>
      <c r="K304" s="108">
        <v>59</v>
      </c>
      <c r="L304" s="108">
        <v>14</v>
      </c>
      <c r="M304" s="108" t="s">
        <v>717</v>
      </c>
      <c r="N304" s="108">
        <v>204</v>
      </c>
      <c r="O304" s="108">
        <v>266</v>
      </c>
      <c r="P304" s="108" t="s">
        <v>717</v>
      </c>
      <c r="Q304" s="108" t="s">
        <v>717</v>
      </c>
      <c r="R304" s="108" t="s">
        <v>717</v>
      </c>
      <c r="S304" s="108" t="s">
        <v>717</v>
      </c>
      <c r="T304" s="108">
        <v>100261</v>
      </c>
      <c r="U304" s="108">
        <v>10295</v>
      </c>
      <c r="V304" s="108">
        <v>7729</v>
      </c>
      <c r="W304" s="108">
        <v>57992</v>
      </c>
      <c r="X304" s="108">
        <v>19386</v>
      </c>
      <c r="Y304" s="108">
        <v>3631</v>
      </c>
      <c r="Z304" s="108">
        <v>6965261</v>
      </c>
      <c r="AA304" s="108">
        <v>677</v>
      </c>
      <c r="AB304" s="108">
        <v>1115</v>
      </c>
      <c r="AC304" s="108">
        <v>8059617</v>
      </c>
      <c r="AD304" s="108">
        <v>1043</v>
      </c>
      <c r="AE304" s="108">
        <v>1916</v>
      </c>
      <c r="AF304" s="108">
        <v>155920400</v>
      </c>
      <c r="AG304" s="108">
        <v>2689</v>
      </c>
      <c r="AH304" s="108">
        <v>6235</v>
      </c>
      <c r="AI304" s="108">
        <v>87908044</v>
      </c>
      <c r="AJ304" s="108">
        <v>4535</v>
      </c>
      <c r="AK304" s="108">
        <v>10488</v>
      </c>
      <c r="AL304" s="108">
        <v>23056770</v>
      </c>
      <c r="AM304" s="108">
        <v>6350</v>
      </c>
      <c r="AN304" s="108">
        <v>12815</v>
      </c>
      <c r="AO304" s="108">
        <v>3510</v>
      </c>
      <c r="AP304" s="108">
        <v>299</v>
      </c>
      <c r="AQ304" s="108">
        <v>2174</v>
      </c>
      <c r="AR304" s="108">
        <v>5252</v>
      </c>
      <c r="AS304" s="108">
        <v>193</v>
      </c>
      <c r="AT304" s="108">
        <v>844</v>
      </c>
      <c r="AU304" s="108">
        <v>0</v>
      </c>
      <c r="AV304" s="108">
        <v>64928</v>
      </c>
      <c r="AW304" s="108">
        <v>6854</v>
      </c>
      <c r="AX304" s="108">
        <v>24969</v>
      </c>
      <c r="AY304" s="108">
        <v>96751</v>
      </c>
      <c r="AZ304" s="108">
        <v>20168</v>
      </c>
      <c r="BA304" s="108">
        <v>17008</v>
      </c>
      <c r="BB304" s="108">
        <v>14905</v>
      </c>
      <c r="BC304" s="108">
        <v>12796</v>
      </c>
      <c r="BD304" s="108">
        <v>82051</v>
      </c>
      <c r="BE304" s="108">
        <v>67903</v>
      </c>
      <c r="BF304" s="108">
        <v>28501</v>
      </c>
      <c r="BG304" s="108">
        <v>22544</v>
      </c>
      <c r="BH304" s="108">
        <v>4743</v>
      </c>
      <c r="BI304" s="108">
        <v>3934</v>
      </c>
      <c r="BJ304" s="108" t="s">
        <v>717</v>
      </c>
      <c r="BK304" s="108" t="s">
        <v>717</v>
      </c>
      <c r="BL304" s="108" t="s">
        <v>717</v>
      </c>
      <c r="BM304" s="108" t="s">
        <v>717</v>
      </c>
      <c r="BN304" s="108" t="s">
        <v>717</v>
      </c>
      <c r="BO304" s="108" t="s">
        <v>717</v>
      </c>
      <c r="BP304" s="108" t="s">
        <v>717</v>
      </c>
      <c r="BQ304" s="108" t="s">
        <v>717</v>
      </c>
      <c r="BR304" s="108" t="s">
        <v>717</v>
      </c>
      <c r="BS304" s="108" t="s">
        <v>717</v>
      </c>
      <c r="BT304" s="108" t="s">
        <v>717</v>
      </c>
      <c r="BU304" s="108" t="s">
        <v>717</v>
      </c>
      <c r="BV304" s="108" t="s">
        <v>717</v>
      </c>
      <c r="BW304" s="108" t="s">
        <v>717</v>
      </c>
      <c r="BX304" s="108" t="s">
        <v>717</v>
      </c>
      <c r="BY304" s="108" t="s">
        <v>717</v>
      </c>
      <c r="BZ304" s="108" t="s">
        <v>717</v>
      </c>
      <c r="CA304" s="108" t="s">
        <v>717</v>
      </c>
      <c r="CB304" s="108" t="s">
        <v>717</v>
      </c>
      <c r="CC304" s="108" t="s">
        <v>717</v>
      </c>
      <c r="CD304" s="108" t="s">
        <v>717</v>
      </c>
      <c r="CE304" s="108" t="s">
        <v>717</v>
      </c>
      <c r="CF304" s="108" t="s">
        <v>717</v>
      </c>
      <c r="CG304" s="108" t="s">
        <v>717</v>
      </c>
      <c r="CH304" s="108" t="s">
        <v>717</v>
      </c>
      <c r="CI304" s="108" t="s">
        <v>717</v>
      </c>
      <c r="CJ304" s="108" t="s">
        <v>717</v>
      </c>
      <c r="CK304" s="108" t="s">
        <v>717</v>
      </c>
      <c r="CL304" s="108" t="s">
        <v>717</v>
      </c>
      <c r="CM304" s="108" t="s">
        <v>717</v>
      </c>
      <c r="CN304" s="108" t="s">
        <v>717</v>
      </c>
      <c r="CO304" s="108" t="s">
        <v>717</v>
      </c>
      <c r="CP304" s="108" t="s">
        <v>717</v>
      </c>
      <c r="CQ304" s="108" t="s">
        <v>717</v>
      </c>
      <c r="CR304" s="108" t="s">
        <v>717</v>
      </c>
      <c r="CS304" s="108" t="s">
        <v>717</v>
      </c>
      <c r="CT304" s="108" t="s">
        <v>717</v>
      </c>
      <c r="CU304" s="108" t="s">
        <v>717</v>
      </c>
      <c r="CV304" s="108" t="s">
        <v>717</v>
      </c>
      <c r="CW304" s="108" t="s">
        <v>717</v>
      </c>
      <c r="CX304" s="108">
        <v>0</v>
      </c>
      <c r="CY304" s="108">
        <v>0</v>
      </c>
      <c r="CZ304" s="108">
        <v>0</v>
      </c>
      <c r="DA304" s="108">
        <v>0</v>
      </c>
      <c r="DB304" s="108">
        <v>3974</v>
      </c>
      <c r="DC304" s="108">
        <v>403300</v>
      </c>
      <c r="DD304" s="108">
        <v>101</v>
      </c>
      <c r="DE304" s="108">
        <v>206</v>
      </c>
      <c r="DF304" s="108" t="s">
        <v>717</v>
      </c>
      <c r="DG304" s="108" t="s">
        <v>717</v>
      </c>
      <c r="DH304" s="108" t="s">
        <v>717</v>
      </c>
      <c r="DI304" s="108" t="s">
        <v>717</v>
      </c>
      <c r="DJ304" s="108" t="s">
        <v>717</v>
      </c>
      <c r="DK304" s="108">
        <v>241</v>
      </c>
      <c r="DL304" s="108">
        <v>1877</v>
      </c>
      <c r="DM304" s="108">
        <v>1196</v>
      </c>
      <c r="DN304" s="108">
        <v>85</v>
      </c>
      <c r="DO304" s="108">
        <v>959</v>
      </c>
      <c r="DP304" s="108">
        <v>10354759</v>
      </c>
      <c r="DQ304" s="108">
        <v>5517</v>
      </c>
      <c r="DR304" s="108">
        <v>11267</v>
      </c>
      <c r="DS304" s="108">
        <v>7633688</v>
      </c>
      <c r="DT304" s="108">
        <v>6383</v>
      </c>
      <c r="DU304" s="108">
        <v>13735</v>
      </c>
      <c r="DV304" s="108">
        <v>661957</v>
      </c>
      <c r="DW304" s="108">
        <v>7788</v>
      </c>
      <c r="DX304" s="108">
        <v>17307</v>
      </c>
      <c r="DY304" s="108">
        <v>8116742</v>
      </c>
      <c r="DZ304" s="108">
        <v>8464</v>
      </c>
      <c r="EA304" s="108">
        <v>19417</v>
      </c>
      <c r="EB304" s="255"/>
      <c r="EC304" s="198">
        <f t="shared" si="2052"/>
        <v>12</v>
      </c>
      <c r="ED304" s="199">
        <f t="shared" si="2053"/>
        <v>2017</v>
      </c>
      <c r="EE304" s="200">
        <f t="shared" si="2054"/>
        <v>43070</v>
      </c>
      <c r="EF304" s="196">
        <f t="shared" si="2055"/>
        <v>31</v>
      </c>
      <c r="EG304" s="195"/>
      <c r="EH304" s="198">
        <f t="shared" si="2068"/>
        <v>1688456</v>
      </c>
      <c r="EI304" s="198" t="str">
        <f t="shared" si="2068"/>
        <v>-</v>
      </c>
      <c r="EJ304" s="198">
        <f t="shared" si="2068"/>
        <v>24603216</v>
      </c>
      <c r="EK304" s="198">
        <f t="shared" si="2068"/>
        <v>32080664</v>
      </c>
      <c r="EL304" s="198">
        <f t="shared" si="2068"/>
        <v>11478925</v>
      </c>
      <c r="EM304" s="198">
        <f t="shared" si="2068"/>
        <v>14808764</v>
      </c>
      <c r="EN304" s="198">
        <f t="shared" si="2068"/>
        <v>361580120</v>
      </c>
      <c r="EO304" s="198">
        <f t="shared" si="2068"/>
        <v>203320368</v>
      </c>
      <c r="EP304" s="198">
        <f t="shared" si="2068"/>
        <v>46531265</v>
      </c>
      <c r="EQ304" s="198" t="str">
        <f t="shared" si="2068"/>
        <v>-</v>
      </c>
      <c r="ER304" s="198" t="str">
        <f t="shared" si="2069"/>
        <v>-</v>
      </c>
      <c r="ES304" s="198" t="str">
        <f t="shared" si="2069"/>
        <v>-</v>
      </c>
      <c r="ET304" s="198" t="str">
        <f t="shared" si="2069"/>
        <v>-</v>
      </c>
      <c r="EU304" s="198" t="str">
        <f t="shared" si="2069"/>
        <v>-</v>
      </c>
      <c r="EV304" s="198" t="str">
        <f t="shared" si="2069"/>
        <v>-</v>
      </c>
      <c r="EW304" s="198" t="str">
        <f t="shared" si="2069"/>
        <v>-</v>
      </c>
      <c r="EX304" s="198" t="str">
        <f t="shared" si="2069"/>
        <v>-</v>
      </c>
      <c r="EY304" s="198" t="str">
        <f t="shared" si="2069"/>
        <v>-</v>
      </c>
      <c r="EZ304" s="198" t="str">
        <f t="shared" si="2069"/>
        <v>-</v>
      </c>
      <c r="FA304" s="198" t="str">
        <f t="shared" si="2069"/>
        <v>-</v>
      </c>
      <c r="FB304" s="198">
        <f t="shared" si="2070"/>
        <v>0</v>
      </c>
      <c r="FC304" s="198">
        <f t="shared" si="2070"/>
        <v>818644</v>
      </c>
      <c r="FD304" s="198">
        <f t="shared" si="2070"/>
        <v>21148159</v>
      </c>
      <c r="FE304" s="198">
        <f t="shared" si="2070"/>
        <v>16427060</v>
      </c>
      <c r="FF304" s="198">
        <f t="shared" si="2070"/>
        <v>1471095</v>
      </c>
      <c r="FG304" s="198">
        <f t="shared" si="2070"/>
        <v>18620903</v>
      </c>
      <c r="FH304" s="191"/>
      <c r="FI304" s="256"/>
      <c r="FJ304" s="256"/>
      <c r="FK304" s="256"/>
      <c r="FL304" s="256"/>
      <c r="FM304" s="256"/>
    </row>
    <row r="305" spans="1:169" s="257" customFormat="1" x14ac:dyDescent="0.2">
      <c r="A305" s="258" t="str">
        <f t="shared" si="2049"/>
        <v>2017-18DECEMBERRYE</v>
      </c>
      <c r="B305" s="259" t="s">
        <v>648</v>
      </c>
      <c r="C305" s="259" t="s">
        <v>730</v>
      </c>
      <c r="D305" s="260" t="str">
        <f t="shared" si="2050"/>
        <v>Y59</v>
      </c>
      <c r="E305" s="260" t="str">
        <f t="shared" si="2051"/>
        <v>South East</v>
      </c>
      <c r="F305" s="261" t="s">
        <v>669</v>
      </c>
      <c r="G305" s="261" t="s">
        <v>670</v>
      </c>
      <c r="H305" s="211">
        <v>69036</v>
      </c>
      <c r="I305" s="211">
        <v>49471</v>
      </c>
      <c r="J305" s="211">
        <v>524915</v>
      </c>
      <c r="K305" s="211">
        <v>11</v>
      </c>
      <c r="L305" s="211">
        <v>3</v>
      </c>
      <c r="M305" s="211" t="s">
        <v>717</v>
      </c>
      <c r="N305" s="211">
        <v>58</v>
      </c>
      <c r="O305" s="211">
        <v>117</v>
      </c>
      <c r="P305" s="211" t="s">
        <v>717</v>
      </c>
      <c r="Q305" s="211" t="s">
        <v>717</v>
      </c>
      <c r="R305" s="211" t="s">
        <v>717</v>
      </c>
      <c r="S305" s="211" t="s">
        <v>717</v>
      </c>
      <c r="T305" s="211">
        <v>50496</v>
      </c>
      <c r="U305" s="211">
        <v>2895</v>
      </c>
      <c r="V305" s="211">
        <v>1851</v>
      </c>
      <c r="W305" s="211">
        <v>22958</v>
      </c>
      <c r="X305" s="211">
        <v>16292</v>
      </c>
      <c r="Y305" s="211">
        <v>1580</v>
      </c>
      <c r="Z305" s="211">
        <v>1336426</v>
      </c>
      <c r="AA305" s="211">
        <v>462</v>
      </c>
      <c r="AB305" s="211">
        <v>867</v>
      </c>
      <c r="AC305" s="211">
        <v>1342215</v>
      </c>
      <c r="AD305" s="211">
        <v>725</v>
      </c>
      <c r="AE305" s="211">
        <v>1395</v>
      </c>
      <c r="AF305" s="211">
        <v>26347910</v>
      </c>
      <c r="AG305" s="211">
        <v>1148</v>
      </c>
      <c r="AH305" s="211">
        <v>2342</v>
      </c>
      <c r="AI305" s="211">
        <v>73836604</v>
      </c>
      <c r="AJ305" s="211">
        <v>4532</v>
      </c>
      <c r="AK305" s="211">
        <v>10397</v>
      </c>
      <c r="AL305" s="211">
        <v>9955624</v>
      </c>
      <c r="AM305" s="211">
        <v>6301</v>
      </c>
      <c r="AN305" s="211">
        <v>14978</v>
      </c>
      <c r="AO305" s="211">
        <v>3291</v>
      </c>
      <c r="AP305" s="211">
        <v>16</v>
      </c>
      <c r="AQ305" s="211">
        <v>132</v>
      </c>
      <c r="AR305" s="211">
        <v>346</v>
      </c>
      <c r="AS305" s="211">
        <v>268</v>
      </c>
      <c r="AT305" s="211">
        <v>2875</v>
      </c>
      <c r="AU305" s="211">
        <v>0</v>
      </c>
      <c r="AV305" s="211">
        <v>27241</v>
      </c>
      <c r="AW305" s="211">
        <v>2981</v>
      </c>
      <c r="AX305" s="211">
        <v>16983</v>
      </c>
      <c r="AY305" s="211">
        <v>47205</v>
      </c>
      <c r="AZ305" s="211">
        <v>5603</v>
      </c>
      <c r="BA305" s="211">
        <v>4464</v>
      </c>
      <c r="BB305" s="211">
        <v>3580</v>
      </c>
      <c r="BC305" s="211">
        <v>2912</v>
      </c>
      <c r="BD305" s="211">
        <v>32499</v>
      </c>
      <c r="BE305" s="211">
        <v>27056</v>
      </c>
      <c r="BF305" s="211">
        <v>24019</v>
      </c>
      <c r="BG305" s="211">
        <v>18561</v>
      </c>
      <c r="BH305" s="211">
        <v>2429</v>
      </c>
      <c r="BI305" s="211">
        <v>1764</v>
      </c>
      <c r="BJ305" s="211" t="s">
        <v>717</v>
      </c>
      <c r="BK305" s="211" t="s">
        <v>717</v>
      </c>
      <c r="BL305" s="211" t="s">
        <v>717</v>
      </c>
      <c r="BM305" s="211" t="s">
        <v>717</v>
      </c>
      <c r="BN305" s="211" t="s">
        <v>717</v>
      </c>
      <c r="BO305" s="211" t="s">
        <v>717</v>
      </c>
      <c r="BP305" s="211" t="s">
        <v>717</v>
      </c>
      <c r="BQ305" s="211" t="s">
        <v>717</v>
      </c>
      <c r="BR305" s="211" t="s">
        <v>717</v>
      </c>
      <c r="BS305" s="211" t="s">
        <v>717</v>
      </c>
      <c r="BT305" s="211" t="s">
        <v>717</v>
      </c>
      <c r="BU305" s="211" t="s">
        <v>717</v>
      </c>
      <c r="BV305" s="211" t="s">
        <v>717</v>
      </c>
      <c r="BW305" s="211" t="s">
        <v>717</v>
      </c>
      <c r="BX305" s="211" t="s">
        <v>717</v>
      </c>
      <c r="BY305" s="211" t="s">
        <v>717</v>
      </c>
      <c r="BZ305" s="211" t="s">
        <v>717</v>
      </c>
      <c r="CA305" s="211" t="s">
        <v>717</v>
      </c>
      <c r="CB305" s="211" t="s">
        <v>717</v>
      </c>
      <c r="CC305" s="211" t="s">
        <v>717</v>
      </c>
      <c r="CD305" s="211" t="s">
        <v>717</v>
      </c>
      <c r="CE305" s="211" t="s">
        <v>717</v>
      </c>
      <c r="CF305" s="211" t="s">
        <v>717</v>
      </c>
      <c r="CG305" s="211" t="s">
        <v>717</v>
      </c>
      <c r="CH305" s="211" t="s">
        <v>717</v>
      </c>
      <c r="CI305" s="211" t="s">
        <v>717</v>
      </c>
      <c r="CJ305" s="211" t="s">
        <v>717</v>
      </c>
      <c r="CK305" s="211" t="s">
        <v>717</v>
      </c>
      <c r="CL305" s="211" t="s">
        <v>717</v>
      </c>
      <c r="CM305" s="211" t="s">
        <v>717</v>
      </c>
      <c r="CN305" s="211" t="s">
        <v>717</v>
      </c>
      <c r="CO305" s="211" t="s">
        <v>717</v>
      </c>
      <c r="CP305" s="211" t="s">
        <v>717</v>
      </c>
      <c r="CQ305" s="211" t="s">
        <v>717</v>
      </c>
      <c r="CR305" s="211" t="s">
        <v>717</v>
      </c>
      <c r="CS305" s="211" t="s">
        <v>717</v>
      </c>
      <c r="CT305" s="211" t="s">
        <v>717</v>
      </c>
      <c r="CU305" s="211" t="s">
        <v>717</v>
      </c>
      <c r="CV305" s="211" t="s">
        <v>717</v>
      </c>
      <c r="CW305" s="211" t="s">
        <v>717</v>
      </c>
      <c r="CX305" s="211">
        <v>261</v>
      </c>
      <c r="CY305" s="211">
        <v>83788</v>
      </c>
      <c r="CZ305" s="211">
        <v>321</v>
      </c>
      <c r="DA305" s="211">
        <v>548</v>
      </c>
      <c r="DB305" s="211">
        <v>2251</v>
      </c>
      <c r="DC305" s="211">
        <v>92661</v>
      </c>
      <c r="DD305" s="211">
        <v>41</v>
      </c>
      <c r="DE305" s="211">
        <v>87</v>
      </c>
      <c r="DF305" s="211" t="s">
        <v>717</v>
      </c>
      <c r="DG305" s="211" t="s">
        <v>717</v>
      </c>
      <c r="DH305" s="211" t="s">
        <v>717</v>
      </c>
      <c r="DI305" s="211" t="s">
        <v>717</v>
      </c>
      <c r="DJ305" s="211" t="s">
        <v>717</v>
      </c>
      <c r="DK305" s="211">
        <v>1</v>
      </c>
      <c r="DL305" s="211">
        <v>1769</v>
      </c>
      <c r="DM305" s="211">
        <v>1376</v>
      </c>
      <c r="DN305" s="211">
        <v>0</v>
      </c>
      <c r="DO305" s="211">
        <v>354</v>
      </c>
      <c r="DP305" s="211">
        <v>6776512</v>
      </c>
      <c r="DQ305" s="211">
        <v>3831</v>
      </c>
      <c r="DR305" s="211">
        <v>6750</v>
      </c>
      <c r="DS305" s="211">
        <v>9397842</v>
      </c>
      <c r="DT305" s="211">
        <v>6830</v>
      </c>
      <c r="DU305" s="211">
        <v>11513</v>
      </c>
      <c r="DV305" s="211">
        <v>0</v>
      </c>
      <c r="DW305" s="211">
        <v>0</v>
      </c>
      <c r="DX305" s="211">
        <v>0</v>
      </c>
      <c r="DY305" s="211">
        <v>3510995</v>
      </c>
      <c r="DZ305" s="211">
        <v>9918</v>
      </c>
      <c r="EA305" s="211">
        <v>18489</v>
      </c>
      <c r="EB305" s="262"/>
      <c r="EC305" s="212">
        <f t="shared" si="2052"/>
        <v>12</v>
      </c>
      <c r="ED305" s="213">
        <f t="shared" si="2053"/>
        <v>2017</v>
      </c>
      <c r="EE305" s="214">
        <f t="shared" si="2054"/>
        <v>43070</v>
      </c>
      <c r="EF305" s="215">
        <f t="shared" si="2055"/>
        <v>31</v>
      </c>
      <c r="EG305" s="216"/>
      <c r="EH305" s="212">
        <f t="shared" ref="EH305:EQ314" si="2071">IFERROR(INDEX($H305:$EB305,,MATCH(EH$1,$H$5:$EB$5,0))*INDEX($H305:$EB305,,MATCH(EH$2,$H$5:$EB$5,0)),$H$2)</f>
        <v>148413</v>
      </c>
      <c r="EI305" s="212" t="str">
        <f t="shared" si="2071"/>
        <v>-</v>
      </c>
      <c r="EJ305" s="212">
        <f t="shared" si="2071"/>
        <v>2869318</v>
      </c>
      <c r="EK305" s="212">
        <f t="shared" si="2071"/>
        <v>5788107</v>
      </c>
      <c r="EL305" s="212">
        <f t="shared" si="2071"/>
        <v>2509965</v>
      </c>
      <c r="EM305" s="212">
        <f t="shared" si="2071"/>
        <v>2582145</v>
      </c>
      <c r="EN305" s="212">
        <f t="shared" si="2071"/>
        <v>53767636</v>
      </c>
      <c r="EO305" s="212">
        <f t="shared" si="2071"/>
        <v>169387924</v>
      </c>
      <c r="EP305" s="212">
        <f t="shared" si="2071"/>
        <v>23665240</v>
      </c>
      <c r="EQ305" s="212" t="str">
        <f t="shared" si="2071"/>
        <v>-</v>
      </c>
      <c r="ER305" s="212" t="str">
        <f t="shared" ref="ER305:FA314" si="2072">IFERROR(INDEX($H305:$EB305,,MATCH(ER$1,$H$5:$EB$5,0))*INDEX($H305:$EB305,,MATCH(ER$2,$H$5:$EB$5,0)),$H$2)</f>
        <v>-</v>
      </c>
      <c r="ES305" s="212" t="str">
        <f t="shared" si="2072"/>
        <v>-</v>
      </c>
      <c r="ET305" s="212" t="str">
        <f t="shared" si="2072"/>
        <v>-</v>
      </c>
      <c r="EU305" s="212" t="str">
        <f t="shared" si="2072"/>
        <v>-</v>
      </c>
      <c r="EV305" s="212" t="str">
        <f t="shared" si="2072"/>
        <v>-</v>
      </c>
      <c r="EW305" s="212" t="str">
        <f t="shared" si="2072"/>
        <v>-</v>
      </c>
      <c r="EX305" s="212" t="str">
        <f t="shared" si="2072"/>
        <v>-</v>
      </c>
      <c r="EY305" s="212" t="str">
        <f t="shared" si="2072"/>
        <v>-</v>
      </c>
      <c r="EZ305" s="212" t="str">
        <f t="shared" si="2072"/>
        <v>-</v>
      </c>
      <c r="FA305" s="212" t="str">
        <f t="shared" si="2072"/>
        <v>-</v>
      </c>
      <c r="FB305" s="212">
        <f t="shared" ref="FB305:FG314" si="2073">IFERROR(INDEX($H305:$EB305,,MATCH(FB$1,$H$5:$EB$5,0))*INDEX($H305:$EB305,,MATCH(FB$2,$H$5:$EB$5,0)),$H$2)</f>
        <v>143028</v>
      </c>
      <c r="FC305" s="212">
        <f t="shared" si="2073"/>
        <v>195837</v>
      </c>
      <c r="FD305" s="212">
        <f t="shared" si="2073"/>
        <v>11940750</v>
      </c>
      <c r="FE305" s="212">
        <f t="shared" si="2073"/>
        <v>15841888</v>
      </c>
      <c r="FF305" s="212">
        <f t="shared" si="2073"/>
        <v>0</v>
      </c>
      <c r="FG305" s="212">
        <f t="shared" si="2073"/>
        <v>6545106</v>
      </c>
      <c r="FH305" s="217"/>
      <c r="FI305" s="256"/>
      <c r="FJ305" s="256"/>
      <c r="FK305" s="256"/>
      <c r="FL305" s="256"/>
      <c r="FM305" s="256"/>
    </row>
    <row r="306" spans="1:169" s="257" customFormat="1" x14ac:dyDescent="0.2">
      <c r="A306" s="263" t="str">
        <f t="shared" si="2049"/>
        <v>2017-18DECEMBERRYD</v>
      </c>
      <c r="B306" s="257" t="s">
        <v>648</v>
      </c>
      <c r="C306" s="257" t="s">
        <v>730</v>
      </c>
      <c r="D306" s="264" t="str">
        <f t="shared" si="2050"/>
        <v>Y59</v>
      </c>
      <c r="E306" s="264" t="str">
        <f t="shared" si="2051"/>
        <v>South East</v>
      </c>
      <c r="F306" s="265" t="s">
        <v>667</v>
      </c>
      <c r="G306" s="265" t="s">
        <v>668</v>
      </c>
      <c r="H306" s="108">
        <v>79138</v>
      </c>
      <c r="I306" s="108">
        <v>72743</v>
      </c>
      <c r="J306" s="108">
        <v>5049365</v>
      </c>
      <c r="K306" s="108">
        <v>69</v>
      </c>
      <c r="L306" s="108">
        <v>36</v>
      </c>
      <c r="M306" s="108" t="s">
        <v>717</v>
      </c>
      <c r="N306" s="108">
        <v>251</v>
      </c>
      <c r="O306" s="108">
        <v>385</v>
      </c>
      <c r="P306" s="108" t="s">
        <v>717</v>
      </c>
      <c r="Q306" s="108" t="s">
        <v>717</v>
      </c>
      <c r="R306" s="108" t="s">
        <v>717</v>
      </c>
      <c r="S306" s="108" t="s">
        <v>717</v>
      </c>
      <c r="T306" s="108">
        <v>65014</v>
      </c>
      <c r="U306" s="108">
        <v>3642</v>
      </c>
      <c r="V306" s="108">
        <v>2281</v>
      </c>
      <c r="W306" s="108">
        <v>31941</v>
      </c>
      <c r="X306" s="108">
        <v>23614</v>
      </c>
      <c r="Y306" s="108">
        <v>959</v>
      </c>
      <c r="Z306" s="108">
        <v>1860243</v>
      </c>
      <c r="AA306" s="108">
        <v>511</v>
      </c>
      <c r="AB306" s="108">
        <v>916</v>
      </c>
      <c r="AC306" s="108">
        <v>1621152</v>
      </c>
      <c r="AD306" s="108">
        <v>711</v>
      </c>
      <c r="AE306" s="108">
        <v>1262</v>
      </c>
      <c r="AF306" s="108">
        <v>35819522</v>
      </c>
      <c r="AG306" s="108">
        <v>1121</v>
      </c>
      <c r="AH306" s="108">
        <v>2098</v>
      </c>
      <c r="AI306" s="108">
        <v>141057208</v>
      </c>
      <c r="AJ306" s="108">
        <v>5973</v>
      </c>
      <c r="AK306" s="108">
        <v>13672</v>
      </c>
      <c r="AL306" s="108">
        <v>8680821</v>
      </c>
      <c r="AM306" s="108">
        <v>9052</v>
      </c>
      <c r="AN306" s="108">
        <v>21555</v>
      </c>
      <c r="AO306" s="108">
        <v>3202</v>
      </c>
      <c r="AP306" s="108">
        <v>109</v>
      </c>
      <c r="AQ306" s="108">
        <v>500</v>
      </c>
      <c r="AR306" s="108">
        <v>83</v>
      </c>
      <c r="AS306" s="108">
        <v>253</v>
      </c>
      <c r="AT306" s="108">
        <v>2340</v>
      </c>
      <c r="AU306" s="108">
        <v>574</v>
      </c>
      <c r="AV306" s="108">
        <v>37755</v>
      </c>
      <c r="AW306" s="108">
        <v>1756</v>
      </c>
      <c r="AX306" s="108">
        <v>22301</v>
      </c>
      <c r="AY306" s="108">
        <v>61812</v>
      </c>
      <c r="AZ306" s="108">
        <v>8546</v>
      </c>
      <c r="BA306" s="108">
        <v>6380</v>
      </c>
      <c r="BB306" s="108">
        <v>5265</v>
      </c>
      <c r="BC306" s="108">
        <v>6380</v>
      </c>
      <c r="BD306" s="108">
        <v>45292</v>
      </c>
      <c r="BE306" s="108">
        <v>36164</v>
      </c>
      <c r="BF306" s="108">
        <v>42214</v>
      </c>
      <c r="BG306" s="108">
        <v>25433</v>
      </c>
      <c r="BH306" s="108">
        <v>1779</v>
      </c>
      <c r="BI306" s="108">
        <v>1020</v>
      </c>
      <c r="BJ306" s="108" t="s">
        <v>717</v>
      </c>
      <c r="BK306" s="108" t="s">
        <v>717</v>
      </c>
      <c r="BL306" s="108" t="s">
        <v>717</v>
      </c>
      <c r="BM306" s="108" t="s">
        <v>717</v>
      </c>
      <c r="BN306" s="108" t="s">
        <v>717</v>
      </c>
      <c r="BO306" s="108" t="s">
        <v>717</v>
      </c>
      <c r="BP306" s="108" t="s">
        <v>717</v>
      </c>
      <c r="BQ306" s="108" t="s">
        <v>717</v>
      </c>
      <c r="BR306" s="108" t="s">
        <v>717</v>
      </c>
      <c r="BS306" s="108" t="s">
        <v>717</v>
      </c>
      <c r="BT306" s="108" t="s">
        <v>717</v>
      </c>
      <c r="BU306" s="108" t="s">
        <v>717</v>
      </c>
      <c r="BV306" s="108" t="s">
        <v>717</v>
      </c>
      <c r="BW306" s="108" t="s">
        <v>717</v>
      </c>
      <c r="BX306" s="108" t="s">
        <v>717</v>
      </c>
      <c r="BY306" s="108" t="s">
        <v>717</v>
      </c>
      <c r="BZ306" s="108" t="s">
        <v>717</v>
      </c>
      <c r="CA306" s="108" t="s">
        <v>717</v>
      </c>
      <c r="CB306" s="108" t="s">
        <v>717</v>
      </c>
      <c r="CC306" s="108" t="s">
        <v>717</v>
      </c>
      <c r="CD306" s="108" t="s">
        <v>717</v>
      </c>
      <c r="CE306" s="108" t="s">
        <v>717</v>
      </c>
      <c r="CF306" s="108" t="s">
        <v>717</v>
      </c>
      <c r="CG306" s="108" t="s">
        <v>717</v>
      </c>
      <c r="CH306" s="108" t="s">
        <v>717</v>
      </c>
      <c r="CI306" s="108" t="s">
        <v>717</v>
      </c>
      <c r="CJ306" s="108" t="s">
        <v>717</v>
      </c>
      <c r="CK306" s="108" t="s">
        <v>717</v>
      </c>
      <c r="CL306" s="108" t="s">
        <v>717</v>
      </c>
      <c r="CM306" s="108" t="s">
        <v>717</v>
      </c>
      <c r="CN306" s="108" t="s">
        <v>717</v>
      </c>
      <c r="CO306" s="108" t="s">
        <v>717</v>
      </c>
      <c r="CP306" s="108" t="s">
        <v>717</v>
      </c>
      <c r="CQ306" s="108" t="s">
        <v>717</v>
      </c>
      <c r="CR306" s="108" t="s">
        <v>717</v>
      </c>
      <c r="CS306" s="108" t="s">
        <v>717</v>
      </c>
      <c r="CT306" s="108" t="s">
        <v>717</v>
      </c>
      <c r="CU306" s="108" t="s">
        <v>717</v>
      </c>
      <c r="CV306" s="108" t="s">
        <v>717</v>
      </c>
      <c r="CW306" s="108" t="s">
        <v>717</v>
      </c>
      <c r="CX306" s="108">
        <v>304</v>
      </c>
      <c r="CY306" s="108">
        <v>98470</v>
      </c>
      <c r="CZ306" s="108">
        <v>324</v>
      </c>
      <c r="DA306" s="108">
        <v>541</v>
      </c>
      <c r="DB306" s="108">
        <v>2459</v>
      </c>
      <c r="DC306" s="108">
        <v>190887</v>
      </c>
      <c r="DD306" s="108">
        <v>78</v>
      </c>
      <c r="DE306" s="108">
        <v>185</v>
      </c>
      <c r="DF306" s="108" t="s">
        <v>717</v>
      </c>
      <c r="DG306" s="108" t="s">
        <v>717</v>
      </c>
      <c r="DH306" s="108" t="s">
        <v>717</v>
      </c>
      <c r="DI306" s="108" t="s">
        <v>717</v>
      </c>
      <c r="DJ306" s="108" t="s">
        <v>717</v>
      </c>
      <c r="DK306" s="108">
        <v>0</v>
      </c>
      <c r="DL306" s="108">
        <v>171</v>
      </c>
      <c r="DM306" s="108">
        <v>1107</v>
      </c>
      <c r="DN306" s="108">
        <v>0</v>
      </c>
      <c r="DO306" s="108">
        <v>353</v>
      </c>
      <c r="DP306" s="108">
        <v>1746716</v>
      </c>
      <c r="DQ306" s="108">
        <v>10215</v>
      </c>
      <c r="DR306" s="108">
        <v>22555</v>
      </c>
      <c r="DS306" s="108">
        <v>13678494</v>
      </c>
      <c r="DT306" s="108">
        <v>12356</v>
      </c>
      <c r="DU306" s="108">
        <v>27551</v>
      </c>
      <c r="DV306" s="108">
        <v>0</v>
      </c>
      <c r="DW306" s="108">
        <v>0</v>
      </c>
      <c r="DX306" s="108">
        <v>0</v>
      </c>
      <c r="DY306" s="108">
        <v>5922999</v>
      </c>
      <c r="DZ306" s="108">
        <v>16779</v>
      </c>
      <c r="EA306" s="108">
        <v>35281</v>
      </c>
      <c r="EB306" s="255"/>
      <c r="EC306" s="198">
        <f t="shared" si="2052"/>
        <v>12</v>
      </c>
      <c r="ED306" s="199">
        <f t="shared" si="2053"/>
        <v>2017</v>
      </c>
      <c r="EE306" s="200">
        <f t="shared" si="2054"/>
        <v>43070</v>
      </c>
      <c r="EF306" s="196">
        <f t="shared" si="2055"/>
        <v>31</v>
      </c>
      <c r="EG306" s="195"/>
      <c r="EH306" s="198">
        <f t="shared" si="2071"/>
        <v>2618748</v>
      </c>
      <c r="EI306" s="198" t="str">
        <f t="shared" si="2071"/>
        <v>-</v>
      </c>
      <c r="EJ306" s="198">
        <f t="shared" si="2071"/>
        <v>18258493</v>
      </c>
      <c r="EK306" s="198">
        <f t="shared" si="2071"/>
        <v>28006055</v>
      </c>
      <c r="EL306" s="198">
        <f t="shared" si="2071"/>
        <v>3336072</v>
      </c>
      <c r="EM306" s="198">
        <f t="shared" si="2071"/>
        <v>2878622</v>
      </c>
      <c r="EN306" s="198">
        <f t="shared" si="2071"/>
        <v>67012218</v>
      </c>
      <c r="EO306" s="198">
        <f t="shared" si="2071"/>
        <v>322850608</v>
      </c>
      <c r="EP306" s="198">
        <f t="shared" si="2071"/>
        <v>20671245</v>
      </c>
      <c r="EQ306" s="198" t="str">
        <f t="shared" si="2071"/>
        <v>-</v>
      </c>
      <c r="ER306" s="198" t="str">
        <f t="shared" si="2072"/>
        <v>-</v>
      </c>
      <c r="ES306" s="198" t="str">
        <f t="shared" si="2072"/>
        <v>-</v>
      </c>
      <c r="ET306" s="198" t="str">
        <f t="shared" si="2072"/>
        <v>-</v>
      </c>
      <c r="EU306" s="198" t="str">
        <f t="shared" si="2072"/>
        <v>-</v>
      </c>
      <c r="EV306" s="198" t="str">
        <f t="shared" si="2072"/>
        <v>-</v>
      </c>
      <c r="EW306" s="198" t="str">
        <f t="shared" si="2072"/>
        <v>-</v>
      </c>
      <c r="EX306" s="198" t="str">
        <f t="shared" si="2072"/>
        <v>-</v>
      </c>
      <c r="EY306" s="198" t="str">
        <f t="shared" si="2072"/>
        <v>-</v>
      </c>
      <c r="EZ306" s="198" t="str">
        <f t="shared" si="2072"/>
        <v>-</v>
      </c>
      <c r="FA306" s="198" t="str">
        <f t="shared" si="2072"/>
        <v>-</v>
      </c>
      <c r="FB306" s="198">
        <f t="shared" si="2073"/>
        <v>164464</v>
      </c>
      <c r="FC306" s="198">
        <f t="shared" si="2073"/>
        <v>454915</v>
      </c>
      <c r="FD306" s="198">
        <f t="shared" si="2073"/>
        <v>3856905</v>
      </c>
      <c r="FE306" s="198">
        <f t="shared" si="2073"/>
        <v>30498957</v>
      </c>
      <c r="FF306" s="198">
        <f t="shared" si="2073"/>
        <v>0</v>
      </c>
      <c r="FG306" s="198">
        <f t="shared" si="2073"/>
        <v>12454193</v>
      </c>
      <c r="FH306" s="191"/>
      <c r="FI306" s="256"/>
      <c r="FJ306" s="256"/>
      <c r="FK306" s="256"/>
      <c r="FL306" s="256"/>
      <c r="FM306" s="256"/>
    </row>
    <row r="307" spans="1:169" s="257" customFormat="1" x14ac:dyDescent="0.2">
      <c r="A307" s="263" t="str">
        <f t="shared" si="2049"/>
        <v>2017-18DECEMBERRYF</v>
      </c>
      <c r="B307" s="257" t="s">
        <v>648</v>
      </c>
      <c r="C307" s="257" t="s">
        <v>730</v>
      </c>
      <c r="D307" s="264" t="str">
        <f t="shared" si="2050"/>
        <v>Y58</v>
      </c>
      <c r="E307" s="264" t="str">
        <f t="shared" si="2051"/>
        <v>South West</v>
      </c>
      <c r="F307" s="265" t="s">
        <v>671</v>
      </c>
      <c r="G307" s="265" t="s">
        <v>672</v>
      </c>
      <c r="H307" s="108">
        <v>114066</v>
      </c>
      <c r="I307" s="108">
        <v>82083</v>
      </c>
      <c r="J307" s="108">
        <v>880830</v>
      </c>
      <c r="K307" s="108">
        <v>11</v>
      </c>
      <c r="L307" s="108">
        <v>3</v>
      </c>
      <c r="M307" s="108" t="s">
        <v>717</v>
      </c>
      <c r="N307" s="108">
        <v>54</v>
      </c>
      <c r="O307" s="108">
        <v>112</v>
      </c>
      <c r="P307" s="108" t="s">
        <v>717</v>
      </c>
      <c r="Q307" s="108" t="s">
        <v>717</v>
      </c>
      <c r="R307" s="108" t="s">
        <v>717</v>
      </c>
      <c r="S307" s="108" t="s">
        <v>717</v>
      </c>
      <c r="T307" s="108">
        <v>79627</v>
      </c>
      <c r="U307" s="108">
        <v>5634</v>
      </c>
      <c r="V307" s="108">
        <v>3372</v>
      </c>
      <c r="W307" s="108">
        <v>42115</v>
      </c>
      <c r="X307" s="108">
        <v>20090</v>
      </c>
      <c r="Y307" s="108">
        <v>1604</v>
      </c>
      <c r="Z307" s="108">
        <v>3493921</v>
      </c>
      <c r="AA307" s="108">
        <v>620</v>
      </c>
      <c r="AB307" s="108">
        <v>1118</v>
      </c>
      <c r="AC307" s="108">
        <v>3017501</v>
      </c>
      <c r="AD307" s="108">
        <v>894</v>
      </c>
      <c r="AE307" s="108">
        <v>1617</v>
      </c>
      <c r="AF307" s="108">
        <v>94181962</v>
      </c>
      <c r="AG307" s="108">
        <v>2236</v>
      </c>
      <c r="AH307" s="108">
        <v>4647</v>
      </c>
      <c r="AI307" s="108">
        <v>109181205</v>
      </c>
      <c r="AJ307" s="108">
        <v>5434</v>
      </c>
      <c r="AK307" s="108">
        <v>13029</v>
      </c>
      <c r="AL307" s="108">
        <v>12090219</v>
      </c>
      <c r="AM307" s="108">
        <v>7537</v>
      </c>
      <c r="AN307" s="108">
        <v>17731</v>
      </c>
      <c r="AO307" s="108">
        <v>4578</v>
      </c>
      <c r="AP307" s="108">
        <v>574</v>
      </c>
      <c r="AQ307" s="108">
        <v>2133</v>
      </c>
      <c r="AR307" s="108">
        <v>2754</v>
      </c>
      <c r="AS307" s="108">
        <v>548</v>
      </c>
      <c r="AT307" s="108">
        <v>1323</v>
      </c>
      <c r="AU307" s="108">
        <v>106</v>
      </c>
      <c r="AV307" s="108">
        <v>40587</v>
      </c>
      <c r="AW307" s="108">
        <v>3131</v>
      </c>
      <c r="AX307" s="108">
        <v>31331</v>
      </c>
      <c r="AY307" s="108">
        <v>75049</v>
      </c>
      <c r="AZ307" s="108">
        <v>10826</v>
      </c>
      <c r="BA307" s="108">
        <v>8712</v>
      </c>
      <c r="BB307" s="108">
        <v>6483</v>
      </c>
      <c r="BC307" s="108">
        <v>5263</v>
      </c>
      <c r="BD307" s="108">
        <v>56266</v>
      </c>
      <c r="BE307" s="108">
        <v>47251</v>
      </c>
      <c r="BF307" s="108">
        <v>29497</v>
      </c>
      <c r="BG307" s="108">
        <v>22344</v>
      </c>
      <c r="BH307" s="108">
        <v>3085</v>
      </c>
      <c r="BI307" s="108">
        <v>1736</v>
      </c>
      <c r="BJ307" s="108" t="s">
        <v>717</v>
      </c>
      <c r="BK307" s="108" t="s">
        <v>717</v>
      </c>
      <c r="BL307" s="108" t="s">
        <v>717</v>
      </c>
      <c r="BM307" s="108" t="s">
        <v>717</v>
      </c>
      <c r="BN307" s="108" t="s">
        <v>717</v>
      </c>
      <c r="BO307" s="108" t="s">
        <v>717</v>
      </c>
      <c r="BP307" s="108" t="s">
        <v>717</v>
      </c>
      <c r="BQ307" s="108" t="s">
        <v>717</v>
      </c>
      <c r="BR307" s="108" t="s">
        <v>717</v>
      </c>
      <c r="BS307" s="108" t="s">
        <v>717</v>
      </c>
      <c r="BT307" s="108" t="s">
        <v>717</v>
      </c>
      <c r="BU307" s="108" t="s">
        <v>717</v>
      </c>
      <c r="BV307" s="108" t="s">
        <v>717</v>
      </c>
      <c r="BW307" s="108" t="s">
        <v>717</v>
      </c>
      <c r="BX307" s="108" t="s">
        <v>717</v>
      </c>
      <c r="BY307" s="108" t="s">
        <v>717</v>
      </c>
      <c r="BZ307" s="108" t="s">
        <v>717</v>
      </c>
      <c r="CA307" s="108" t="s">
        <v>717</v>
      </c>
      <c r="CB307" s="108" t="s">
        <v>717</v>
      </c>
      <c r="CC307" s="108" t="s">
        <v>717</v>
      </c>
      <c r="CD307" s="108" t="s">
        <v>717</v>
      </c>
      <c r="CE307" s="108" t="s">
        <v>717</v>
      </c>
      <c r="CF307" s="108" t="s">
        <v>717</v>
      </c>
      <c r="CG307" s="108" t="s">
        <v>717</v>
      </c>
      <c r="CH307" s="108" t="s">
        <v>717</v>
      </c>
      <c r="CI307" s="108" t="s">
        <v>717</v>
      </c>
      <c r="CJ307" s="108" t="s">
        <v>717</v>
      </c>
      <c r="CK307" s="108" t="s">
        <v>717</v>
      </c>
      <c r="CL307" s="108" t="s">
        <v>717</v>
      </c>
      <c r="CM307" s="108" t="s">
        <v>717</v>
      </c>
      <c r="CN307" s="108" t="s">
        <v>717</v>
      </c>
      <c r="CO307" s="108" t="s">
        <v>717</v>
      </c>
      <c r="CP307" s="108" t="s">
        <v>717</v>
      </c>
      <c r="CQ307" s="108" t="s">
        <v>717</v>
      </c>
      <c r="CR307" s="108" t="s">
        <v>717</v>
      </c>
      <c r="CS307" s="108" t="s">
        <v>717</v>
      </c>
      <c r="CT307" s="108" t="s">
        <v>717</v>
      </c>
      <c r="CU307" s="108" t="s">
        <v>717</v>
      </c>
      <c r="CV307" s="108" t="s">
        <v>717</v>
      </c>
      <c r="CW307" s="108" t="s">
        <v>717</v>
      </c>
      <c r="CX307" s="108">
        <v>0</v>
      </c>
      <c r="CY307" s="108">
        <v>0</v>
      </c>
      <c r="CZ307" s="108">
        <v>0</v>
      </c>
      <c r="DA307" s="108">
        <v>0</v>
      </c>
      <c r="DB307" s="108">
        <v>0</v>
      </c>
      <c r="DC307" s="108">
        <v>0</v>
      </c>
      <c r="DD307" s="108">
        <v>0</v>
      </c>
      <c r="DE307" s="108">
        <v>0</v>
      </c>
      <c r="DF307" s="108" t="s">
        <v>717</v>
      </c>
      <c r="DG307" s="108" t="s">
        <v>717</v>
      </c>
      <c r="DH307" s="108" t="s">
        <v>717</v>
      </c>
      <c r="DI307" s="108" t="s">
        <v>717</v>
      </c>
      <c r="DJ307" s="108" t="s">
        <v>717</v>
      </c>
      <c r="DK307" s="108">
        <v>0</v>
      </c>
      <c r="DL307" s="108">
        <v>759</v>
      </c>
      <c r="DM307" s="108">
        <v>696</v>
      </c>
      <c r="DN307" s="108">
        <v>15</v>
      </c>
      <c r="DO307" s="108">
        <v>1151</v>
      </c>
      <c r="DP307" s="108">
        <v>5715485</v>
      </c>
      <c r="DQ307" s="108">
        <v>7530</v>
      </c>
      <c r="DR307" s="108">
        <v>16381</v>
      </c>
      <c r="DS307" s="108">
        <v>6360008</v>
      </c>
      <c r="DT307" s="108">
        <v>9137</v>
      </c>
      <c r="DU307" s="108">
        <v>18489</v>
      </c>
      <c r="DV307" s="108">
        <v>179750</v>
      </c>
      <c r="DW307" s="108">
        <v>11983</v>
      </c>
      <c r="DX307" s="108">
        <v>19028</v>
      </c>
      <c r="DY307" s="108">
        <v>12444893</v>
      </c>
      <c r="DZ307" s="108">
        <v>10812</v>
      </c>
      <c r="EA307" s="108">
        <v>23100</v>
      </c>
      <c r="EB307" s="255"/>
      <c r="EC307" s="198">
        <f t="shared" si="2052"/>
        <v>12</v>
      </c>
      <c r="ED307" s="199">
        <f t="shared" si="2053"/>
        <v>2017</v>
      </c>
      <c r="EE307" s="200">
        <f t="shared" si="2054"/>
        <v>43070</v>
      </c>
      <c r="EF307" s="196">
        <f t="shared" si="2055"/>
        <v>31</v>
      </c>
      <c r="EG307" s="195"/>
      <c r="EH307" s="198">
        <f t="shared" si="2071"/>
        <v>246249</v>
      </c>
      <c r="EI307" s="198" t="str">
        <f t="shared" si="2071"/>
        <v>-</v>
      </c>
      <c r="EJ307" s="198">
        <f t="shared" si="2071"/>
        <v>4432482</v>
      </c>
      <c r="EK307" s="198">
        <f t="shared" si="2071"/>
        <v>9193296</v>
      </c>
      <c r="EL307" s="198">
        <f t="shared" si="2071"/>
        <v>6298812</v>
      </c>
      <c r="EM307" s="198">
        <f t="shared" si="2071"/>
        <v>5452524</v>
      </c>
      <c r="EN307" s="198">
        <f t="shared" si="2071"/>
        <v>195708405</v>
      </c>
      <c r="EO307" s="198">
        <f t="shared" si="2071"/>
        <v>261752610</v>
      </c>
      <c r="EP307" s="198">
        <f t="shared" si="2071"/>
        <v>28440524</v>
      </c>
      <c r="EQ307" s="198" t="str">
        <f t="shared" si="2071"/>
        <v>-</v>
      </c>
      <c r="ER307" s="198" t="str">
        <f t="shared" si="2072"/>
        <v>-</v>
      </c>
      <c r="ES307" s="198" t="str">
        <f t="shared" si="2072"/>
        <v>-</v>
      </c>
      <c r="ET307" s="198" t="str">
        <f t="shared" si="2072"/>
        <v>-</v>
      </c>
      <c r="EU307" s="198" t="str">
        <f t="shared" si="2072"/>
        <v>-</v>
      </c>
      <c r="EV307" s="198" t="str">
        <f t="shared" si="2072"/>
        <v>-</v>
      </c>
      <c r="EW307" s="198" t="str">
        <f t="shared" si="2072"/>
        <v>-</v>
      </c>
      <c r="EX307" s="198" t="str">
        <f t="shared" si="2072"/>
        <v>-</v>
      </c>
      <c r="EY307" s="198" t="str">
        <f t="shared" si="2072"/>
        <v>-</v>
      </c>
      <c r="EZ307" s="198" t="str">
        <f t="shared" si="2072"/>
        <v>-</v>
      </c>
      <c r="FA307" s="198" t="str">
        <f t="shared" si="2072"/>
        <v>-</v>
      </c>
      <c r="FB307" s="198">
        <f t="shared" si="2073"/>
        <v>0</v>
      </c>
      <c r="FC307" s="198">
        <f t="shared" si="2073"/>
        <v>0</v>
      </c>
      <c r="FD307" s="198">
        <f t="shared" si="2073"/>
        <v>12433179</v>
      </c>
      <c r="FE307" s="198">
        <f t="shared" si="2073"/>
        <v>12868344</v>
      </c>
      <c r="FF307" s="198">
        <f t="shared" si="2073"/>
        <v>285420</v>
      </c>
      <c r="FG307" s="198">
        <f t="shared" si="2073"/>
        <v>26588100</v>
      </c>
      <c r="FH307" s="191"/>
      <c r="FI307" s="256"/>
      <c r="FJ307" s="256"/>
      <c r="FK307" s="256"/>
      <c r="FL307" s="256"/>
      <c r="FM307" s="256"/>
    </row>
    <row r="308" spans="1:169" s="257" customFormat="1" x14ac:dyDescent="0.2">
      <c r="A308" s="263" t="str">
        <f t="shared" si="2049"/>
        <v>2017-18DECEMBERRYA</v>
      </c>
      <c r="B308" s="257" t="s">
        <v>648</v>
      </c>
      <c r="C308" s="257" t="s">
        <v>730</v>
      </c>
      <c r="D308" s="264" t="str">
        <f t="shared" si="2050"/>
        <v>Y60</v>
      </c>
      <c r="E308" s="264" t="str">
        <f t="shared" si="2051"/>
        <v>Midlands</v>
      </c>
      <c r="F308" s="265" t="s">
        <v>663</v>
      </c>
      <c r="G308" s="265" t="s">
        <v>664</v>
      </c>
      <c r="H308" s="108">
        <v>118828</v>
      </c>
      <c r="I308" s="108">
        <v>86984</v>
      </c>
      <c r="J308" s="108">
        <v>254693</v>
      </c>
      <c r="K308" s="108">
        <v>3</v>
      </c>
      <c r="L308" s="108">
        <v>1</v>
      </c>
      <c r="M308" s="108" t="s">
        <v>717</v>
      </c>
      <c r="N308" s="108">
        <v>13</v>
      </c>
      <c r="O308" s="108">
        <v>41</v>
      </c>
      <c r="P308" s="108" t="s">
        <v>717</v>
      </c>
      <c r="Q308" s="108" t="s">
        <v>717</v>
      </c>
      <c r="R308" s="108" t="s">
        <v>717</v>
      </c>
      <c r="S308" s="108" t="s">
        <v>717</v>
      </c>
      <c r="T308" s="108">
        <v>93260</v>
      </c>
      <c r="U308" s="108">
        <v>6030</v>
      </c>
      <c r="V308" s="108">
        <v>3767</v>
      </c>
      <c r="W308" s="108">
        <v>41673</v>
      </c>
      <c r="X308" s="108">
        <v>36274</v>
      </c>
      <c r="Y308" s="108">
        <v>2366</v>
      </c>
      <c r="Z308" s="108">
        <v>2552233</v>
      </c>
      <c r="AA308" s="108">
        <v>423</v>
      </c>
      <c r="AB308" s="108">
        <v>730</v>
      </c>
      <c r="AC308" s="108">
        <v>1924602</v>
      </c>
      <c r="AD308" s="108">
        <v>511</v>
      </c>
      <c r="AE308" s="108">
        <v>889</v>
      </c>
      <c r="AF308" s="108">
        <v>33006109</v>
      </c>
      <c r="AG308" s="108">
        <v>792</v>
      </c>
      <c r="AH308" s="108">
        <v>1456</v>
      </c>
      <c r="AI308" s="108">
        <v>86672434</v>
      </c>
      <c r="AJ308" s="108">
        <v>2389</v>
      </c>
      <c r="AK308" s="108">
        <v>5576</v>
      </c>
      <c r="AL308" s="108">
        <v>9155253</v>
      </c>
      <c r="AM308" s="108">
        <v>3870</v>
      </c>
      <c r="AN308" s="108">
        <v>9975</v>
      </c>
      <c r="AO308" s="108">
        <v>3807</v>
      </c>
      <c r="AP308" s="108">
        <v>158</v>
      </c>
      <c r="AQ308" s="108">
        <v>209</v>
      </c>
      <c r="AR308" s="108">
        <v>0</v>
      </c>
      <c r="AS308" s="108">
        <v>180</v>
      </c>
      <c r="AT308" s="108">
        <v>3260</v>
      </c>
      <c r="AU308" s="108">
        <v>2135</v>
      </c>
      <c r="AV308" s="108">
        <v>52327</v>
      </c>
      <c r="AW308" s="108">
        <v>3198</v>
      </c>
      <c r="AX308" s="108">
        <v>33928</v>
      </c>
      <c r="AY308" s="108">
        <v>89453</v>
      </c>
      <c r="AZ308" s="108">
        <v>11268</v>
      </c>
      <c r="BA308" s="108">
        <v>8416</v>
      </c>
      <c r="BB308" s="108">
        <v>6959</v>
      </c>
      <c r="BC308" s="108">
        <v>5275</v>
      </c>
      <c r="BD308" s="108">
        <v>52827</v>
      </c>
      <c r="BE308" s="108">
        <v>44257</v>
      </c>
      <c r="BF308" s="108">
        <v>61528</v>
      </c>
      <c r="BG308" s="108">
        <v>38420</v>
      </c>
      <c r="BH308" s="108">
        <v>5279</v>
      </c>
      <c r="BI308" s="108">
        <v>2520</v>
      </c>
      <c r="BJ308" s="108" t="s">
        <v>717</v>
      </c>
      <c r="BK308" s="108" t="s">
        <v>717</v>
      </c>
      <c r="BL308" s="108" t="s">
        <v>717</v>
      </c>
      <c r="BM308" s="108" t="s">
        <v>717</v>
      </c>
      <c r="BN308" s="108" t="s">
        <v>717</v>
      </c>
      <c r="BO308" s="108" t="s">
        <v>717</v>
      </c>
      <c r="BP308" s="108" t="s">
        <v>717</v>
      </c>
      <c r="BQ308" s="108" t="s">
        <v>717</v>
      </c>
      <c r="BR308" s="108" t="s">
        <v>717</v>
      </c>
      <c r="BS308" s="108" t="s">
        <v>717</v>
      </c>
      <c r="BT308" s="108" t="s">
        <v>717</v>
      </c>
      <c r="BU308" s="108" t="s">
        <v>717</v>
      </c>
      <c r="BV308" s="108" t="s">
        <v>717</v>
      </c>
      <c r="BW308" s="108" t="s">
        <v>717</v>
      </c>
      <c r="BX308" s="108" t="s">
        <v>717</v>
      </c>
      <c r="BY308" s="108" t="s">
        <v>717</v>
      </c>
      <c r="BZ308" s="108" t="s">
        <v>717</v>
      </c>
      <c r="CA308" s="108" t="s">
        <v>717</v>
      </c>
      <c r="CB308" s="108" t="s">
        <v>717</v>
      </c>
      <c r="CC308" s="108" t="s">
        <v>717</v>
      </c>
      <c r="CD308" s="108" t="s">
        <v>717</v>
      </c>
      <c r="CE308" s="108" t="s">
        <v>717</v>
      </c>
      <c r="CF308" s="108" t="s">
        <v>717</v>
      </c>
      <c r="CG308" s="108" t="s">
        <v>717</v>
      </c>
      <c r="CH308" s="108" t="s">
        <v>717</v>
      </c>
      <c r="CI308" s="108" t="s">
        <v>717</v>
      </c>
      <c r="CJ308" s="108" t="s">
        <v>717</v>
      </c>
      <c r="CK308" s="108" t="s">
        <v>717</v>
      </c>
      <c r="CL308" s="108" t="s">
        <v>717</v>
      </c>
      <c r="CM308" s="108" t="s">
        <v>717</v>
      </c>
      <c r="CN308" s="108" t="s">
        <v>717</v>
      </c>
      <c r="CO308" s="108" t="s">
        <v>717</v>
      </c>
      <c r="CP308" s="108" t="s">
        <v>717</v>
      </c>
      <c r="CQ308" s="108" t="s">
        <v>717</v>
      </c>
      <c r="CR308" s="108" t="s">
        <v>717</v>
      </c>
      <c r="CS308" s="108" t="s">
        <v>717</v>
      </c>
      <c r="CT308" s="108" t="s">
        <v>717</v>
      </c>
      <c r="CU308" s="108" t="s">
        <v>717</v>
      </c>
      <c r="CV308" s="108" t="s">
        <v>717</v>
      </c>
      <c r="CW308" s="108" t="s">
        <v>717</v>
      </c>
      <c r="CX308" s="108">
        <v>247</v>
      </c>
      <c r="CY308" s="108">
        <v>71841</v>
      </c>
      <c r="CZ308" s="108">
        <v>291</v>
      </c>
      <c r="DA308" s="108">
        <v>519</v>
      </c>
      <c r="DB308" s="108">
        <v>4241</v>
      </c>
      <c r="DC308" s="108">
        <v>216666</v>
      </c>
      <c r="DD308" s="108">
        <v>51</v>
      </c>
      <c r="DE308" s="108">
        <v>59</v>
      </c>
      <c r="DF308" s="108" t="s">
        <v>717</v>
      </c>
      <c r="DG308" s="108" t="s">
        <v>717</v>
      </c>
      <c r="DH308" s="108" t="s">
        <v>717</v>
      </c>
      <c r="DI308" s="108" t="s">
        <v>717</v>
      </c>
      <c r="DJ308" s="108" t="s">
        <v>717</v>
      </c>
      <c r="DK308" s="108">
        <v>251</v>
      </c>
      <c r="DL308" s="108">
        <v>2</v>
      </c>
      <c r="DM308" s="108">
        <v>1405</v>
      </c>
      <c r="DN308" s="108">
        <v>0</v>
      </c>
      <c r="DO308" s="108">
        <v>1452</v>
      </c>
      <c r="DP308" s="108">
        <v>7311</v>
      </c>
      <c r="DQ308" s="108">
        <v>3656</v>
      </c>
      <c r="DR308" s="108">
        <v>5961</v>
      </c>
      <c r="DS308" s="108">
        <v>9086253</v>
      </c>
      <c r="DT308" s="108">
        <v>6467</v>
      </c>
      <c r="DU308" s="108">
        <v>14693</v>
      </c>
      <c r="DV308" s="108">
        <v>0</v>
      </c>
      <c r="DW308" s="108">
        <v>0</v>
      </c>
      <c r="DX308" s="108">
        <v>0</v>
      </c>
      <c r="DY308" s="108">
        <v>12685041</v>
      </c>
      <c r="DZ308" s="108">
        <v>8736</v>
      </c>
      <c r="EA308" s="108">
        <v>19987</v>
      </c>
      <c r="EB308" s="255"/>
      <c r="EC308" s="198">
        <f t="shared" si="2052"/>
        <v>12</v>
      </c>
      <c r="ED308" s="199">
        <f t="shared" si="2053"/>
        <v>2017</v>
      </c>
      <c r="EE308" s="200">
        <f t="shared" si="2054"/>
        <v>43070</v>
      </c>
      <c r="EF308" s="196">
        <f t="shared" si="2055"/>
        <v>31</v>
      </c>
      <c r="EG308" s="195"/>
      <c r="EH308" s="198">
        <f t="shared" si="2071"/>
        <v>86984</v>
      </c>
      <c r="EI308" s="198" t="str">
        <f t="shared" si="2071"/>
        <v>-</v>
      </c>
      <c r="EJ308" s="198">
        <f t="shared" si="2071"/>
        <v>1130792</v>
      </c>
      <c r="EK308" s="198">
        <f t="shared" si="2071"/>
        <v>3566344</v>
      </c>
      <c r="EL308" s="198">
        <f t="shared" si="2071"/>
        <v>4401900</v>
      </c>
      <c r="EM308" s="198">
        <f t="shared" si="2071"/>
        <v>3348863</v>
      </c>
      <c r="EN308" s="198">
        <f t="shared" si="2071"/>
        <v>60675888</v>
      </c>
      <c r="EO308" s="198">
        <f t="shared" si="2071"/>
        <v>202263824</v>
      </c>
      <c r="EP308" s="198">
        <f t="shared" si="2071"/>
        <v>23600850</v>
      </c>
      <c r="EQ308" s="198" t="str">
        <f t="shared" si="2071"/>
        <v>-</v>
      </c>
      <c r="ER308" s="198" t="str">
        <f t="shared" si="2072"/>
        <v>-</v>
      </c>
      <c r="ES308" s="198" t="str">
        <f t="shared" si="2072"/>
        <v>-</v>
      </c>
      <c r="ET308" s="198" t="str">
        <f t="shared" si="2072"/>
        <v>-</v>
      </c>
      <c r="EU308" s="198" t="str">
        <f t="shared" si="2072"/>
        <v>-</v>
      </c>
      <c r="EV308" s="198" t="str">
        <f t="shared" si="2072"/>
        <v>-</v>
      </c>
      <c r="EW308" s="198" t="str">
        <f t="shared" si="2072"/>
        <v>-</v>
      </c>
      <c r="EX308" s="198" t="str">
        <f t="shared" si="2072"/>
        <v>-</v>
      </c>
      <c r="EY308" s="198" t="str">
        <f t="shared" si="2072"/>
        <v>-</v>
      </c>
      <c r="EZ308" s="198" t="str">
        <f t="shared" si="2072"/>
        <v>-</v>
      </c>
      <c r="FA308" s="198" t="str">
        <f t="shared" si="2072"/>
        <v>-</v>
      </c>
      <c r="FB308" s="198">
        <f t="shared" si="2073"/>
        <v>128193</v>
      </c>
      <c r="FC308" s="198">
        <f t="shared" si="2073"/>
        <v>250219</v>
      </c>
      <c r="FD308" s="198">
        <f t="shared" si="2073"/>
        <v>11922</v>
      </c>
      <c r="FE308" s="198">
        <f t="shared" si="2073"/>
        <v>20643665</v>
      </c>
      <c r="FF308" s="198">
        <f t="shared" si="2073"/>
        <v>0</v>
      </c>
      <c r="FG308" s="198">
        <f t="shared" si="2073"/>
        <v>29021124</v>
      </c>
      <c r="FH308" s="191"/>
      <c r="FI308" s="256"/>
      <c r="FJ308" s="256"/>
      <c r="FK308" s="256"/>
      <c r="FL308" s="256"/>
      <c r="FM308" s="256"/>
    </row>
    <row r="309" spans="1:169" s="257" customFormat="1" x14ac:dyDescent="0.2">
      <c r="A309" s="267" t="str">
        <f t="shared" si="2049"/>
        <v>2017-18DECEMBERRX8</v>
      </c>
      <c r="B309" s="268" t="s">
        <v>648</v>
      </c>
      <c r="C309" s="268" t="s">
        <v>730</v>
      </c>
      <c r="D309" s="269" t="str">
        <f t="shared" si="2050"/>
        <v>Y63</v>
      </c>
      <c r="E309" s="269" t="str">
        <f t="shared" si="2051"/>
        <v>North East and Yorkshire</v>
      </c>
      <c r="F309" s="270" t="s">
        <v>659</v>
      </c>
      <c r="G309" s="270" t="s">
        <v>660</v>
      </c>
      <c r="H309" s="210">
        <v>96360</v>
      </c>
      <c r="I309" s="210">
        <v>68348</v>
      </c>
      <c r="J309" s="210">
        <v>290030</v>
      </c>
      <c r="K309" s="210">
        <v>4</v>
      </c>
      <c r="L309" s="210">
        <v>1</v>
      </c>
      <c r="M309" s="210" t="s">
        <v>717</v>
      </c>
      <c r="N309" s="210">
        <v>29</v>
      </c>
      <c r="O309" s="210">
        <v>107</v>
      </c>
      <c r="P309" s="210" t="s">
        <v>717</v>
      </c>
      <c r="Q309" s="210" t="s">
        <v>717</v>
      </c>
      <c r="R309" s="210" t="s">
        <v>717</v>
      </c>
      <c r="S309" s="210" t="s">
        <v>717</v>
      </c>
      <c r="T309" s="210">
        <v>71887</v>
      </c>
      <c r="U309" s="210">
        <v>9629</v>
      </c>
      <c r="V309" s="210">
        <v>7199</v>
      </c>
      <c r="W309" s="210">
        <v>39185</v>
      </c>
      <c r="X309" s="210">
        <v>12439</v>
      </c>
      <c r="Y309" s="210">
        <v>1056</v>
      </c>
      <c r="Z309" s="210">
        <v>4734719</v>
      </c>
      <c r="AA309" s="210">
        <v>492</v>
      </c>
      <c r="AB309" s="210">
        <v>859</v>
      </c>
      <c r="AC309" s="210">
        <v>5090209</v>
      </c>
      <c r="AD309" s="210">
        <v>707</v>
      </c>
      <c r="AE309" s="210">
        <v>1288</v>
      </c>
      <c r="AF309" s="210">
        <v>63679947</v>
      </c>
      <c r="AG309" s="210">
        <v>1625</v>
      </c>
      <c r="AH309" s="210">
        <v>3485</v>
      </c>
      <c r="AI309" s="210">
        <v>50970036</v>
      </c>
      <c r="AJ309" s="210">
        <v>4098</v>
      </c>
      <c r="AK309" s="210">
        <v>9513</v>
      </c>
      <c r="AL309" s="210">
        <v>6610398</v>
      </c>
      <c r="AM309" s="210">
        <v>6260</v>
      </c>
      <c r="AN309" s="210">
        <v>15725</v>
      </c>
      <c r="AO309" s="210">
        <v>5765</v>
      </c>
      <c r="AP309" s="210">
        <v>1132</v>
      </c>
      <c r="AQ309" s="210">
        <v>1001</v>
      </c>
      <c r="AR309" s="210">
        <v>3698</v>
      </c>
      <c r="AS309" s="210">
        <v>1653</v>
      </c>
      <c r="AT309" s="210">
        <v>1979</v>
      </c>
      <c r="AU309" s="210">
        <v>2141</v>
      </c>
      <c r="AV309" s="210">
        <v>43335</v>
      </c>
      <c r="AW309" s="210">
        <v>6117</v>
      </c>
      <c r="AX309" s="210">
        <v>16670</v>
      </c>
      <c r="AY309" s="210">
        <v>66122</v>
      </c>
      <c r="AZ309" s="210">
        <v>21867</v>
      </c>
      <c r="BA309" s="210">
        <v>16631</v>
      </c>
      <c r="BB309" s="210">
        <v>16075</v>
      </c>
      <c r="BC309" s="210">
        <v>12423</v>
      </c>
      <c r="BD309" s="210">
        <v>63241</v>
      </c>
      <c r="BE309" s="210">
        <v>48063</v>
      </c>
      <c r="BF309" s="210">
        <v>24562</v>
      </c>
      <c r="BG309" s="210">
        <v>14851</v>
      </c>
      <c r="BH309" s="210">
        <v>2194</v>
      </c>
      <c r="BI309" s="210">
        <v>1233</v>
      </c>
      <c r="BJ309" s="210" t="s">
        <v>717</v>
      </c>
      <c r="BK309" s="210" t="s">
        <v>717</v>
      </c>
      <c r="BL309" s="210" t="s">
        <v>717</v>
      </c>
      <c r="BM309" s="210" t="s">
        <v>717</v>
      </c>
      <c r="BN309" s="210" t="s">
        <v>717</v>
      </c>
      <c r="BO309" s="210" t="s">
        <v>717</v>
      </c>
      <c r="BP309" s="210" t="s">
        <v>717</v>
      </c>
      <c r="BQ309" s="210" t="s">
        <v>717</v>
      </c>
      <c r="BR309" s="210" t="s">
        <v>717</v>
      </c>
      <c r="BS309" s="210" t="s">
        <v>717</v>
      </c>
      <c r="BT309" s="210" t="s">
        <v>717</v>
      </c>
      <c r="BU309" s="210" t="s">
        <v>717</v>
      </c>
      <c r="BV309" s="210" t="s">
        <v>717</v>
      </c>
      <c r="BW309" s="210" t="s">
        <v>717</v>
      </c>
      <c r="BX309" s="210" t="s">
        <v>717</v>
      </c>
      <c r="BY309" s="210" t="s">
        <v>717</v>
      </c>
      <c r="BZ309" s="210" t="s">
        <v>717</v>
      </c>
      <c r="CA309" s="210" t="s">
        <v>717</v>
      </c>
      <c r="CB309" s="210" t="s">
        <v>717</v>
      </c>
      <c r="CC309" s="210" t="s">
        <v>717</v>
      </c>
      <c r="CD309" s="210" t="s">
        <v>717</v>
      </c>
      <c r="CE309" s="210" t="s">
        <v>717</v>
      </c>
      <c r="CF309" s="210" t="s">
        <v>717</v>
      </c>
      <c r="CG309" s="210" t="s">
        <v>717</v>
      </c>
      <c r="CH309" s="210" t="s">
        <v>717</v>
      </c>
      <c r="CI309" s="210" t="s">
        <v>717</v>
      </c>
      <c r="CJ309" s="210" t="s">
        <v>717</v>
      </c>
      <c r="CK309" s="210" t="s">
        <v>717</v>
      </c>
      <c r="CL309" s="210" t="s">
        <v>717</v>
      </c>
      <c r="CM309" s="210" t="s">
        <v>717</v>
      </c>
      <c r="CN309" s="210" t="s">
        <v>717</v>
      </c>
      <c r="CO309" s="210" t="s">
        <v>717</v>
      </c>
      <c r="CP309" s="210" t="s">
        <v>717</v>
      </c>
      <c r="CQ309" s="210" t="s">
        <v>717</v>
      </c>
      <c r="CR309" s="210" t="s">
        <v>717</v>
      </c>
      <c r="CS309" s="210" t="s">
        <v>717</v>
      </c>
      <c r="CT309" s="210" t="s">
        <v>717</v>
      </c>
      <c r="CU309" s="210" t="s">
        <v>717</v>
      </c>
      <c r="CV309" s="210" t="s">
        <v>717</v>
      </c>
      <c r="CW309" s="210" t="s">
        <v>717</v>
      </c>
      <c r="CX309" s="210">
        <v>0</v>
      </c>
      <c r="CY309" s="210">
        <v>0</v>
      </c>
      <c r="CZ309" s="210">
        <v>0</v>
      </c>
      <c r="DA309" s="210">
        <v>0</v>
      </c>
      <c r="DB309" s="210">
        <v>5178</v>
      </c>
      <c r="DC309" s="210">
        <v>162964</v>
      </c>
      <c r="DD309" s="210">
        <v>31</v>
      </c>
      <c r="DE309" s="210">
        <v>56</v>
      </c>
      <c r="DF309" s="210" t="s">
        <v>717</v>
      </c>
      <c r="DG309" s="210" t="s">
        <v>717</v>
      </c>
      <c r="DH309" s="210" t="s">
        <v>717</v>
      </c>
      <c r="DI309" s="210" t="s">
        <v>717</v>
      </c>
      <c r="DJ309" s="210" t="s">
        <v>717</v>
      </c>
      <c r="DK309" s="210">
        <v>42</v>
      </c>
      <c r="DL309" s="210">
        <v>390</v>
      </c>
      <c r="DM309" s="210">
        <v>191</v>
      </c>
      <c r="DN309" s="210">
        <v>63</v>
      </c>
      <c r="DO309" s="210">
        <v>3127</v>
      </c>
      <c r="DP309" s="210">
        <v>2264006</v>
      </c>
      <c r="DQ309" s="210">
        <v>5805</v>
      </c>
      <c r="DR309" s="210">
        <v>13777</v>
      </c>
      <c r="DS309" s="210">
        <v>1196211</v>
      </c>
      <c r="DT309" s="210">
        <v>6263</v>
      </c>
      <c r="DU309" s="210">
        <v>12752</v>
      </c>
      <c r="DV309" s="210">
        <v>456853</v>
      </c>
      <c r="DW309" s="210">
        <v>7252</v>
      </c>
      <c r="DX309" s="210">
        <v>12771</v>
      </c>
      <c r="DY309" s="210">
        <v>34287816</v>
      </c>
      <c r="DZ309" s="210">
        <v>10965</v>
      </c>
      <c r="EA309" s="210">
        <v>25253</v>
      </c>
      <c r="EB309" s="271"/>
      <c r="EC309" s="201">
        <f t="shared" si="2052"/>
        <v>12</v>
      </c>
      <c r="ED309" s="208">
        <f t="shared" si="2053"/>
        <v>2017</v>
      </c>
      <c r="EE309" s="207">
        <f t="shared" si="2054"/>
        <v>43070</v>
      </c>
      <c r="EF309" s="189">
        <f t="shared" si="2055"/>
        <v>31</v>
      </c>
      <c r="EG309" s="209"/>
      <c r="EH309" s="201">
        <f t="shared" si="2071"/>
        <v>68348</v>
      </c>
      <c r="EI309" s="201" t="str">
        <f t="shared" si="2071"/>
        <v>-</v>
      </c>
      <c r="EJ309" s="201">
        <f t="shared" si="2071"/>
        <v>1982092</v>
      </c>
      <c r="EK309" s="201">
        <f t="shared" si="2071"/>
        <v>7313236</v>
      </c>
      <c r="EL309" s="201">
        <f t="shared" si="2071"/>
        <v>8271311</v>
      </c>
      <c r="EM309" s="201">
        <f t="shared" si="2071"/>
        <v>9272312</v>
      </c>
      <c r="EN309" s="201">
        <f t="shared" si="2071"/>
        <v>136559725</v>
      </c>
      <c r="EO309" s="201">
        <f t="shared" si="2071"/>
        <v>118332207</v>
      </c>
      <c r="EP309" s="201">
        <f t="shared" si="2071"/>
        <v>16605600</v>
      </c>
      <c r="EQ309" s="201" t="str">
        <f t="shared" si="2071"/>
        <v>-</v>
      </c>
      <c r="ER309" s="201" t="str">
        <f t="shared" si="2072"/>
        <v>-</v>
      </c>
      <c r="ES309" s="201" t="str">
        <f t="shared" si="2072"/>
        <v>-</v>
      </c>
      <c r="ET309" s="201" t="str">
        <f t="shared" si="2072"/>
        <v>-</v>
      </c>
      <c r="EU309" s="201" t="str">
        <f t="shared" si="2072"/>
        <v>-</v>
      </c>
      <c r="EV309" s="201" t="str">
        <f t="shared" si="2072"/>
        <v>-</v>
      </c>
      <c r="EW309" s="201" t="str">
        <f t="shared" si="2072"/>
        <v>-</v>
      </c>
      <c r="EX309" s="201" t="str">
        <f t="shared" si="2072"/>
        <v>-</v>
      </c>
      <c r="EY309" s="201" t="str">
        <f t="shared" si="2072"/>
        <v>-</v>
      </c>
      <c r="EZ309" s="201" t="str">
        <f t="shared" si="2072"/>
        <v>-</v>
      </c>
      <c r="FA309" s="201" t="str">
        <f t="shared" si="2072"/>
        <v>-</v>
      </c>
      <c r="FB309" s="201">
        <f t="shared" si="2073"/>
        <v>0</v>
      </c>
      <c r="FC309" s="201">
        <f t="shared" si="2073"/>
        <v>289968</v>
      </c>
      <c r="FD309" s="201">
        <f t="shared" si="2073"/>
        <v>5373030</v>
      </c>
      <c r="FE309" s="201">
        <f t="shared" si="2073"/>
        <v>2435632</v>
      </c>
      <c r="FF309" s="201">
        <f t="shared" si="2073"/>
        <v>804573</v>
      </c>
      <c r="FG309" s="201">
        <f t="shared" si="2073"/>
        <v>78966131</v>
      </c>
      <c r="FH309" s="190"/>
      <c r="FI309" s="256"/>
      <c r="FJ309" s="256"/>
      <c r="FK309" s="256"/>
      <c r="FL309" s="256"/>
      <c r="FM309" s="256"/>
    </row>
    <row r="310" spans="1:169" s="257" customFormat="1" x14ac:dyDescent="0.2">
      <c r="A310" s="272" t="str">
        <f t="shared" si="2049"/>
        <v>2017-18JANUARYRX9</v>
      </c>
      <c r="B310" s="273" t="s">
        <v>648</v>
      </c>
      <c r="C310" s="273" t="s">
        <v>767</v>
      </c>
      <c r="D310" s="274" t="str">
        <f t="shared" si="2050"/>
        <v>Y60</v>
      </c>
      <c r="E310" s="274" t="str">
        <f t="shared" si="2051"/>
        <v>Midlands</v>
      </c>
      <c r="F310" s="275" t="s">
        <v>661</v>
      </c>
      <c r="G310" s="275" t="s">
        <v>662</v>
      </c>
      <c r="H310" s="107">
        <v>88196</v>
      </c>
      <c r="I310" s="107">
        <v>71074</v>
      </c>
      <c r="J310" s="107">
        <v>190563</v>
      </c>
      <c r="K310" s="107">
        <v>3</v>
      </c>
      <c r="L310" s="107">
        <v>2</v>
      </c>
      <c r="M310" s="107" t="s">
        <v>717</v>
      </c>
      <c r="N310" s="107">
        <v>3</v>
      </c>
      <c r="O310" s="107">
        <v>35</v>
      </c>
      <c r="P310" s="107" t="s">
        <v>717</v>
      </c>
      <c r="Q310" s="107" t="s">
        <v>717</v>
      </c>
      <c r="R310" s="107" t="s">
        <v>717</v>
      </c>
      <c r="S310" s="107" t="s">
        <v>717</v>
      </c>
      <c r="T310" s="107">
        <v>63017</v>
      </c>
      <c r="U310" s="107">
        <v>6568</v>
      </c>
      <c r="V310" s="107">
        <v>4349</v>
      </c>
      <c r="W310" s="107">
        <v>37288</v>
      </c>
      <c r="X310" s="107">
        <v>10809</v>
      </c>
      <c r="Y310" s="107">
        <v>226</v>
      </c>
      <c r="Z310" s="107">
        <v>3663726</v>
      </c>
      <c r="AA310" s="107">
        <v>558</v>
      </c>
      <c r="AB310" s="107">
        <v>999</v>
      </c>
      <c r="AC310" s="107">
        <v>5506190</v>
      </c>
      <c r="AD310" s="107">
        <v>1266</v>
      </c>
      <c r="AE310" s="107">
        <v>2973</v>
      </c>
      <c r="AF310" s="107">
        <v>82719729</v>
      </c>
      <c r="AG310" s="107">
        <v>2218</v>
      </c>
      <c r="AH310" s="107">
        <v>4903</v>
      </c>
      <c r="AI310" s="107">
        <v>54441118</v>
      </c>
      <c r="AJ310" s="107">
        <v>5037</v>
      </c>
      <c r="AK310" s="107">
        <v>12141</v>
      </c>
      <c r="AL310" s="107">
        <v>1104704</v>
      </c>
      <c r="AM310" s="107">
        <v>4888</v>
      </c>
      <c r="AN310" s="107">
        <v>11708</v>
      </c>
      <c r="AO310" s="107">
        <v>5309</v>
      </c>
      <c r="AP310" s="107">
        <v>1756</v>
      </c>
      <c r="AQ310" s="107">
        <v>2026</v>
      </c>
      <c r="AR310" s="107">
        <v>5</v>
      </c>
      <c r="AS310" s="107">
        <v>596</v>
      </c>
      <c r="AT310" s="107">
        <v>931</v>
      </c>
      <c r="AU310" s="107">
        <v>2</v>
      </c>
      <c r="AV310" s="107">
        <v>37655</v>
      </c>
      <c r="AW310" s="107">
        <v>2696</v>
      </c>
      <c r="AX310" s="107">
        <v>17357</v>
      </c>
      <c r="AY310" s="107">
        <v>57708</v>
      </c>
      <c r="AZ310" s="107">
        <v>11884</v>
      </c>
      <c r="BA310" s="107">
        <v>9375</v>
      </c>
      <c r="BB310" s="107">
        <v>8100</v>
      </c>
      <c r="BC310" s="107">
        <v>6468</v>
      </c>
      <c r="BD310" s="107">
        <v>50824</v>
      </c>
      <c r="BE310" s="107">
        <v>43276</v>
      </c>
      <c r="BF310" s="107">
        <v>15084</v>
      </c>
      <c r="BG310" s="107">
        <v>12057</v>
      </c>
      <c r="BH310" s="107">
        <v>301</v>
      </c>
      <c r="BI310" s="107">
        <v>239</v>
      </c>
      <c r="BJ310" s="107" t="s">
        <v>717</v>
      </c>
      <c r="BK310" s="107" t="s">
        <v>717</v>
      </c>
      <c r="BL310" s="107" t="s">
        <v>717</v>
      </c>
      <c r="BM310" s="107" t="s">
        <v>717</v>
      </c>
      <c r="BN310" s="107" t="s">
        <v>717</v>
      </c>
      <c r="BO310" s="107" t="s">
        <v>717</v>
      </c>
      <c r="BP310" s="107" t="s">
        <v>717</v>
      </c>
      <c r="BQ310" s="107" t="s">
        <v>717</v>
      </c>
      <c r="BR310" s="107" t="s">
        <v>717</v>
      </c>
      <c r="BS310" s="107" t="s">
        <v>717</v>
      </c>
      <c r="BT310" s="107" t="s">
        <v>717</v>
      </c>
      <c r="BU310" s="107" t="s">
        <v>717</v>
      </c>
      <c r="BV310" s="107" t="s">
        <v>717</v>
      </c>
      <c r="BW310" s="107" t="s">
        <v>717</v>
      </c>
      <c r="BX310" s="107" t="s">
        <v>717</v>
      </c>
      <c r="BY310" s="107" t="s">
        <v>717</v>
      </c>
      <c r="BZ310" s="107" t="s">
        <v>717</v>
      </c>
      <c r="CA310" s="107" t="s">
        <v>717</v>
      </c>
      <c r="CB310" s="107" t="s">
        <v>717</v>
      </c>
      <c r="CC310" s="107" t="s">
        <v>717</v>
      </c>
      <c r="CD310" s="107" t="s">
        <v>717</v>
      </c>
      <c r="CE310" s="107" t="s">
        <v>717</v>
      </c>
      <c r="CF310" s="107" t="s">
        <v>717</v>
      </c>
      <c r="CG310" s="107" t="s">
        <v>717</v>
      </c>
      <c r="CH310" s="107" t="s">
        <v>717</v>
      </c>
      <c r="CI310" s="107" t="s">
        <v>717</v>
      </c>
      <c r="CJ310" s="107" t="s">
        <v>717</v>
      </c>
      <c r="CK310" s="107" t="s">
        <v>717</v>
      </c>
      <c r="CL310" s="107" t="s">
        <v>717</v>
      </c>
      <c r="CM310" s="107" t="s">
        <v>717</v>
      </c>
      <c r="CN310" s="107" t="s">
        <v>717</v>
      </c>
      <c r="CO310" s="107" t="s">
        <v>717</v>
      </c>
      <c r="CP310" s="107" t="s">
        <v>717</v>
      </c>
      <c r="CQ310" s="107" t="s">
        <v>717</v>
      </c>
      <c r="CR310" s="107" t="s">
        <v>717</v>
      </c>
      <c r="CS310" s="107" t="s">
        <v>717</v>
      </c>
      <c r="CT310" s="107" t="s">
        <v>717</v>
      </c>
      <c r="CU310" s="107" t="s">
        <v>717</v>
      </c>
      <c r="CV310" s="107" t="s">
        <v>717</v>
      </c>
      <c r="CW310" s="107" t="s">
        <v>717</v>
      </c>
      <c r="CX310" s="107">
        <v>503</v>
      </c>
      <c r="CY310" s="107">
        <v>109541</v>
      </c>
      <c r="CZ310" s="107">
        <v>218</v>
      </c>
      <c r="DA310" s="107">
        <v>371</v>
      </c>
      <c r="DB310" s="107">
        <v>2650</v>
      </c>
      <c r="DC310" s="107">
        <v>88537</v>
      </c>
      <c r="DD310" s="107">
        <v>33</v>
      </c>
      <c r="DE310" s="107">
        <v>84</v>
      </c>
      <c r="DF310" s="107" t="s">
        <v>717</v>
      </c>
      <c r="DG310" s="107" t="s">
        <v>717</v>
      </c>
      <c r="DH310" s="107" t="s">
        <v>717</v>
      </c>
      <c r="DI310" s="107" t="s">
        <v>717</v>
      </c>
      <c r="DJ310" s="107" t="s">
        <v>717</v>
      </c>
      <c r="DK310" s="107">
        <v>1561</v>
      </c>
      <c r="DL310" s="107">
        <v>357</v>
      </c>
      <c r="DM310" s="107">
        <v>266</v>
      </c>
      <c r="DN310" s="107">
        <v>2</v>
      </c>
      <c r="DO310" s="107">
        <v>2192</v>
      </c>
      <c r="DP310" s="107">
        <v>2628428</v>
      </c>
      <c r="DQ310" s="107">
        <v>7363</v>
      </c>
      <c r="DR310" s="107">
        <v>14241</v>
      </c>
      <c r="DS310" s="107">
        <v>2280265</v>
      </c>
      <c r="DT310" s="107">
        <v>8572</v>
      </c>
      <c r="DU310" s="107">
        <v>15625</v>
      </c>
      <c r="DV310" s="107">
        <v>14542</v>
      </c>
      <c r="DW310" s="107">
        <v>7271</v>
      </c>
      <c r="DX310" s="107">
        <v>9197</v>
      </c>
      <c r="DY310" s="107">
        <v>30897826</v>
      </c>
      <c r="DZ310" s="107">
        <v>14096</v>
      </c>
      <c r="EA310" s="107">
        <v>26704</v>
      </c>
      <c r="EB310" s="255"/>
      <c r="EC310" s="204">
        <f t="shared" si="2052"/>
        <v>1</v>
      </c>
      <c r="ED310" s="199">
        <f t="shared" si="2053"/>
        <v>2018</v>
      </c>
      <c r="EE310" s="200">
        <f t="shared" si="2054"/>
        <v>43101</v>
      </c>
      <c r="EF310" s="196">
        <f t="shared" si="2055"/>
        <v>31</v>
      </c>
      <c r="EG310" s="195"/>
      <c r="EH310" s="204">
        <f t="shared" si="2071"/>
        <v>142148</v>
      </c>
      <c r="EI310" s="204" t="str">
        <f t="shared" si="2071"/>
        <v>-</v>
      </c>
      <c r="EJ310" s="204">
        <f t="shared" si="2071"/>
        <v>213222</v>
      </c>
      <c r="EK310" s="204">
        <f t="shared" si="2071"/>
        <v>2487590</v>
      </c>
      <c r="EL310" s="204">
        <f t="shared" si="2071"/>
        <v>6561432</v>
      </c>
      <c r="EM310" s="204">
        <f t="shared" si="2071"/>
        <v>12929577</v>
      </c>
      <c r="EN310" s="204">
        <f t="shared" si="2071"/>
        <v>182823064</v>
      </c>
      <c r="EO310" s="204">
        <f t="shared" si="2071"/>
        <v>131232069</v>
      </c>
      <c r="EP310" s="204">
        <f t="shared" si="2071"/>
        <v>2646008</v>
      </c>
      <c r="EQ310" s="204" t="str">
        <f t="shared" si="2071"/>
        <v>-</v>
      </c>
      <c r="ER310" s="203" t="str">
        <f t="shared" si="2072"/>
        <v>-</v>
      </c>
      <c r="ES310" s="203" t="str">
        <f t="shared" si="2072"/>
        <v>-</v>
      </c>
      <c r="ET310" s="203" t="str">
        <f t="shared" si="2072"/>
        <v>-</v>
      </c>
      <c r="EU310" s="203" t="str">
        <f t="shared" si="2072"/>
        <v>-</v>
      </c>
      <c r="EV310" s="203" t="str">
        <f t="shared" si="2072"/>
        <v>-</v>
      </c>
      <c r="EW310" s="203" t="str">
        <f t="shared" si="2072"/>
        <v>-</v>
      </c>
      <c r="EX310" s="203" t="str">
        <f t="shared" si="2072"/>
        <v>-</v>
      </c>
      <c r="EY310" s="203" t="str">
        <f t="shared" si="2072"/>
        <v>-</v>
      </c>
      <c r="EZ310" s="203" t="str">
        <f t="shared" si="2072"/>
        <v>-</v>
      </c>
      <c r="FA310" s="203" t="str">
        <f t="shared" si="2072"/>
        <v>-</v>
      </c>
      <c r="FB310" s="204">
        <f t="shared" si="2073"/>
        <v>186613</v>
      </c>
      <c r="FC310" s="204">
        <f t="shared" si="2073"/>
        <v>222600</v>
      </c>
      <c r="FD310" s="204">
        <f t="shared" si="2073"/>
        <v>5084037</v>
      </c>
      <c r="FE310" s="204">
        <f t="shared" si="2073"/>
        <v>4156250</v>
      </c>
      <c r="FF310" s="204">
        <f t="shared" si="2073"/>
        <v>18394</v>
      </c>
      <c r="FG310" s="204">
        <f t="shared" si="2073"/>
        <v>58535168</v>
      </c>
      <c r="FH310" s="191"/>
      <c r="FI310" s="256"/>
      <c r="FJ310" s="256"/>
      <c r="FK310" s="256"/>
      <c r="FL310" s="256"/>
      <c r="FM310" s="256"/>
    </row>
    <row r="311" spans="1:169" s="257" customFormat="1" x14ac:dyDescent="0.2">
      <c r="A311" s="263" t="str">
        <f t="shared" si="2049"/>
        <v>2017-18JANUARYRYC</v>
      </c>
      <c r="B311" s="257" t="s">
        <v>648</v>
      </c>
      <c r="C311" s="257" t="s">
        <v>767</v>
      </c>
      <c r="D311" s="264" t="str">
        <f t="shared" si="2050"/>
        <v>Y61</v>
      </c>
      <c r="E311" s="264" t="str">
        <f t="shared" si="2051"/>
        <v>East of England</v>
      </c>
      <c r="F311" s="265" t="s">
        <v>665</v>
      </c>
      <c r="G311" s="265" t="s">
        <v>666</v>
      </c>
      <c r="H311" s="108">
        <v>106875</v>
      </c>
      <c r="I311" s="108">
        <v>68745</v>
      </c>
      <c r="J311" s="108">
        <v>611500</v>
      </c>
      <c r="K311" s="108">
        <v>9</v>
      </c>
      <c r="L311" s="108">
        <v>1</v>
      </c>
      <c r="M311" s="108" t="s">
        <v>717</v>
      </c>
      <c r="N311" s="108">
        <v>56</v>
      </c>
      <c r="O311" s="108">
        <v>132</v>
      </c>
      <c r="P311" s="108" t="s">
        <v>717</v>
      </c>
      <c r="Q311" s="108" t="s">
        <v>717</v>
      </c>
      <c r="R311" s="108" t="s">
        <v>717</v>
      </c>
      <c r="S311" s="108" t="s">
        <v>717</v>
      </c>
      <c r="T311" s="108">
        <v>73798</v>
      </c>
      <c r="U311" s="108">
        <v>6664</v>
      </c>
      <c r="V311" s="108">
        <v>4436</v>
      </c>
      <c r="W311" s="108">
        <v>40031</v>
      </c>
      <c r="X311" s="108">
        <v>12544</v>
      </c>
      <c r="Y311" s="108">
        <v>4994</v>
      </c>
      <c r="Z311" s="108">
        <v>3432342</v>
      </c>
      <c r="AA311" s="108">
        <v>515</v>
      </c>
      <c r="AB311" s="108">
        <v>925</v>
      </c>
      <c r="AC311" s="108">
        <v>4038287</v>
      </c>
      <c r="AD311" s="108">
        <v>910</v>
      </c>
      <c r="AE311" s="108">
        <v>1625</v>
      </c>
      <c r="AF311" s="108">
        <v>70111137</v>
      </c>
      <c r="AG311" s="108">
        <v>1751</v>
      </c>
      <c r="AH311" s="108">
        <v>3649</v>
      </c>
      <c r="AI311" s="108">
        <v>62107789</v>
      </c>
      <c r="AJ311" s="108">
        <v>4951</v>
      </c>
      <c r="AK311" s="108">
        <v>12174</v>
      </c>
      <c r="AL311" s="108">
        <v>29613942</v>
      </c>
      <c r="AM311" s="108">
        <v>5930</v>
      </c>
      <c r="AN311" s="108">
        <v>13930</v>
      </c>
      <c r="AO311" s="108">
        <v>6290</v>
      </c>
      <c r="AP311" s="108">
        <v>105</v>
      </c>
      <c r="AQ311" s="108">
        <v>4157</v>
      </c>
      <c r="AR311" s="108">
        <v>396</v>
      </c>
      <c r="AS311" s="108">
        <v>79</v>
      </c>
      <c r="AT311" s="108">
        <v>1949</v>
      </c>
      <c r="AU311" s="108">
        <v>2222</v>
      </c>
      <c r="AV311" s="108">
        <v>42631</v>
      </c>
      <c r="AW311" s="108">
        <v>2109</v>
      </c>
      <c r="AX311" s="108">
        <v>22768</v>
      </c>
      <c r="AY311" s="108">
        <v>67508</v>
      </c>
      <c r="AZ311" s="108">
        <v>15056</v>
      </c>
      <c r="BA311" s="108">
        <v>11219</v>
      </c>
      <c r="BB311" s="108">
        <v>4689</v>
      </c>
      <c r="BC311" s="108">
        <v>4687</v>
      </c>
      <c r="BD311" s="108">
        <v>62086</v>
      </c>
      <c r="BE311" s="108">
        <v>46068</v>
      </c>
      <c r="BF311" s="108">
        <v>23620</v>
      </c>
      <c r="BG311" s="108">
        <v>13700</v>
      </c>
      <c r="BH311" s="108">
        <v>9759</v>
      </c>
      <c r="BI311" s="108">
        <v>5467</v>
      </c>
      <c r="BJ311" s="108" t="s">
        <v>717</v>
      </c>
      <c r="BK311" s="108" t="s">
        <v>717</v>
      </c>
      <c r="BL311" s="108" t="s">
        <v>717</v>
      </c>
      <c r="BM311" s="108" t="s">
        <v>717</v>
      </c>
      <c r="BN311" s="108" t="s">
        <v>717</v>
      </c>
      <c r="BO311" s="108" t="s">
        <v>717</v>
      </c>
      <c r="BP311" s="108" t="s">
        <v>717</v>
      </c>
      <c r="BQ311" s="108" t="s">
        <v>717</v>
      </c>
      <c r="BR311" s="108" t="s">
        <v>717</v>
      </c>
      <c r="BS311" s="108" t="s">
        <v>717</v>
      </c>
      <c r="BT311" s="108" t="s">
        <v>717</v>
      </c>
      <c r="BU311" s="108" t="s">
        <v>717</v>
      </c>
      <c r="BV311" s="108" t="s">
        <v>717</v>
      </c>
      <c r="BW311" s="108" t="s">
        <v>717</v>
      </c>
      <c r="BX311" s="108" t="s">
        <v>717</v>
      </c>
      <c r="BY311" s="108" t="s">
        <v>717</v>
      </c>
      <c r="BZ311" s="108" t="s">
        <v>717</v>
      </c>
      <c r="CA311" s="108" t="s">
        <v>717</v>
      </c>
      <c r="CB311" s="108" t="s">
        <v>717</v>
      </c>
      <c r="CC311" s="108" t="s">
        <v>717</v>
      </c>
      <c r="CD311" s="108" t="s">
        <v>717</v>
      </c>
      <c r="CE311" s="108" t="s">
        <v>717</v>
      </c>
      <c r="CF311" s="108" t="s">
        <v>717</v>
      </c>
      <c r="CG311" s="108" t="s">
        <v>717</v>
      </c>
      <c r="CH311" s="108" t="s">
        <v>717</v>
      </c>
      <c r="CI311" s="108" t="s">
        <v>717</v>
      </c>
      <c r="CJ311" s="108" t="s">
        <v>717</v>
      </c>
      <c r="CK311" s="108" t="s">
        <v>717</v>
      </c>
      <c r="CL311" s="108" t="s">
        <v>717</v>
      </c>
      <c r="CM311" s="108" t="s">
        <v>717</v>
      </c>
      <c r="CN311" s="108" t="s">
        <v>717</v>
      </c>
      <c r="CO311" s="108" t="s">
        <v>717</v>
      </c>
      <c r="CP311" s="108" t="s">
        <v>717</v>
      </c>
      <c r="CQ311" s="108" t="s">
        <v>717</v>
      </c>
      <c r="CR311" s="108" t="s">
        <v>717</v>
      </c>
      <c r="CS311" s="108" t="s">
        <v>717</v>
      </c>
      <c r="CT311" s="108" t="s">
        <v>717</v>
      </c>
      <c r="CU311" s="108" t="s">
        <v>717</v>
      </c>
      <c r="CV311" s="108" t="s">
        <v>717</v>
      </c>
      <c r="CW311" s="108" t="s">
        <v>717</v>
      </c>
      <c r="CX311" s="108">
        <v>522</v>
      </c>
      <c r="CY311" s="108">
        <v>151062</v>
      </c>
      <c r="CZ311" s="108">
        <v>289</v>
      </c>
      <c r="DA311" s="108">
        <v>489</v>
      </c>
      <c r="DB311" s="108">
        <v>6335</v>
      </c>
      <c r="DC311" s="108">
        <v>250527</v>
      </c>
      <c r="DD311" s="108">
        <v>40</v>
      </c>
      <c r="DE311" s="108">
        <v>73</v>
      </c>
      <c r="DF311" s="108" t="s">
        <v>717</v>
      </c>
      <c r="DG311" s="108" t="s">
        <v>717</v>
      </c>
      <c r="DH311" s="108" t="s">
        <v>717</v>
      </c>
      <c r="DI311" s="108" t="s">
        <v>717</v>
      </c>
      <c r="DJ311" s="108" t="s">
        <v>717</v>
      </c>
      <c r="DK311" s="108">
        <v>393</v>
      </c>
      <c r="DL311" s="108">
        <v>1001</v>
      </c>
      <c r="DM311" s="108">
        <v>952</v>
      </c>
      <c r="DN311" s="108">
        <v>82</v>
      </c>
      <c r="DO311" s="108">
        <v>1203</v>
      </c>
      <c r="DP311" s="108">
        <v>8646592</v>
      </c>
      <c r="DQ311" s="108">
        <v>8638</v>
      </c>
      <c r="DR311" s="108">
        <v>19289</v>
      </c>
      <c r="DS311" s="108">
        <v>10072233</v>
      </c>
      <c r="DT311" s="108">
        <v>10580</v>
      </c>
      <c r="DU311" s="108">
        <v>22200</v>
      </c>
      <c r="DV311" s="108">
        <v>1093855</v>
      </c>
      <c r="DW311" s="108">
        <v>13340</v>
      </c>
      <c r="DX311" s="108">
        <v>29949</v>
      </c>
      <c r="DY311" s="108">
        <v>19037678</v>
      </c>
      <c r="DZ311" s="108">
        <v>15825</v>
      </c>
      <c r="EA311" s="108">
        <v>35395</v>
      </c>
      <c r="EB311" s="255"/>
      <c r="EC311" s="198">
        <f t="shared" si="2052"/>
        <v>1</v>
      </c>
      <c r="ED311" s="199">
        <f t="shared" si="2053"/>
        <v>2018</v>
      </c>
      <c r="EE311" s="200">
        <f t="shared" si="2054"/>
        <v>43101</v>
      </c>
      <c r="EF311" s="196">
        <f t="shared" si="2055"/>
        <v>31</v>
      </c>
      <c r="EG311" s="195"/>
      <c r="EH311" s="198">
        <f t="shared" si="2071"/>
        <v>68745</v>
      </c>
      <c r="EI311" s="198" t="str">
        <f t="shared" si="2071"/>
        <v>-</v>
      </c>
      <c r="EJ311" s="198">
        <f t="shared" si="2071"/>
        <v>3849720</v>
      </c>
      <c r="EK311" s="198">
        <f t="shared" si="2071"/>
        <v>9074340</v>
      </c>
      <c r="EL311" s="198">
        <f t="shared" si="2071"/>
        <v>6164200</v>
      </c>
      <c r="EM311" s="198">
        <f t="shared" si="2071"/>
        <v>7208500</v>
      </c>
      <c r="EN311" s="198">
        <f t="shared" si="2071"/>
        <v>146073119</v>
      </c>
      <c r="EO311" s="198">
        <f t="shared" si="2071"/>
        <v>152710656</v>
      </c>
      <c r="EP311" s="198">
        <f t="shared" si="2071"/>
        <v>69566420</v>
      </c>
      <c r="EQ311" s="198" t="str">
        <f t="shared" si="2071"/>
        <v>-</v>
      </c>
      <c r="ER311" s="198" t="str">
        <f t="shared" si="2072"/>
        <v>-</v>
      </c>
      <c r="ES311" s="198" t="str">
        <f t="shared" si="2072"/>
        <v>-</v>
      </c>
      <c r="ET311" s="198" t="str">
        <f t="shared" si="2072"/>
        <v>-</v>
      </c>
      <c r="EU311" s="198" t="str">
        <f t="shared" si="2072"/>
        <v>-</v>
      </c>
      <c r="EV311" s="198" t="str">
        <f t="shared" si="2072"/>
        <v>-</v>
      </c>
      <c r="EW311" s="198" t="str">
        <f t="shared" si="2072"/>
        <v>-</v>
      </c>
      <c r="EX311" s="198" t="str">
        <f t="shared" si="2072"/>
        <v>-</v>
      </c>
      <c r="EY311" s="198" t="str">
        <f t="shared" si="2072"/>
        <v>-</v>
      </c>
      <c r="EZ311" s="198" t="str">
        <f t="shared" si="2072"/>
        <v>-</v>
      </c>
      <c r="FA311" s="198" t="str">
        <f t="shared" si="2072"/>
        <v>-</v>
      </c>
      <c r="FB311" s="198">
        <f t="shared" si="2073"/>
        <v>255258</v>
      </c>
      <c r="FC311" s="198">
        <f t="shared" si="2073"/>
        <v>462455</v>
      </c>
      <c r="FD311" s="198">
        <f t="shared" si="2073"/>
        <v>19308289</v>
      </c>
      <c r="FE311" s="198">
        <f t="shared" si="2073"/>
        <v>21134400</v>
      </c>
      <c r="FF311" s="198">
        <f t="shared" si="2073"/>
        <v>2455818</v>
      </c>
      <c r="FG311" s="198">
        <f t="shared" si="2073"/>
        <v>42580185</v>
      </c>
      <c r="FH311" s="191"/>
      <c r="FI311" s="256"/>
      <c r="FJ311" s="256"/>
      <c r="FK311" s="256"/>
      <c r="FL311" s="256"/>
      <c r="FM311" s="256"/>
    </row>
    <row r="312" spans="1:169" s="257" customFormat="1" x14ac:dyDescent="0.2">
      <c r="A312" s="251" t="str">
        <f t="shared" si="2049"/>
        <v>2017-18JANUARYR1F</v>
      </c>
      <c r="B312" s="252" t="s">
        <v>648</v>
      </c>
      <c r="C312" s="252" t="s">
        <v>767</v>
      </c>
      <c r="D312" s="253" t="str">
        <f t="shared" si="2050"/>
        <v>Y59</v>
      </c>
      <c r="E312" s="253" t="str">
        <f t="shared" si="2051"/>
        <v>South East</v>
      </c>
      <c r="F312" s="254" t="s">
        <v>650</v>
      </c>
      <c r="G312" s="254" t="s">
        <v>651</v>
      </c>
      <c r="H312" s="160">
        <v>0</v>
      </c>
      <c r="I312" s="160">
        <v>0</v>
      </c>
      <c r="J312" s="160">
        <v>0</v>
      </c>
      <c r="K312" s="160">
        <v>0</v>
      </c>
      <c r="L312" s="160">
        <v>0</v>
      </c>
      <c r="M312" s="160" t="s">
        <v>717</v>
      </c>
      <c r="N312" s="160">
        <v>0</v>
      </c>
      <c r="O312" s="160">
        <v>0</v>
      </c>
      <c r="P312" s="160" t="s">
        <v>717</v>
      </c>
      <c r="Q312" s="160" t="s">
        <v>717</v>
      </c>
      <c r="R312" s="160" t="s">
        <v>717</v>
      </c>
      <c r="S312" s="160" t="s">
        <v>717</v>
      </c>
      <c r="T312" s="160">
        <v>0</v>
      </c>
      <c r="U312" s="160">
        <v>0</v>
      </c>
      <c r="V312" s="160">
        <v>0</v>
      </c>
      <c r="W312" s="160">
        <v>0</v>
      </c>
      <c r="X312" s="160">
        <v>0</v>
      </c>
      <c r="Y312" s="160">
        <v>0</v>
      </c>
      <c r="Z312" s="160">
        <v>0</v>
      </c>
      <c r="AA312" s="160">
        <v>0</v>
      </c>
      <c r="AB312" s="160">
        <v>0</v>
      </c>
      <c r="AC312" s="160">
        <v>0</v>
      </c>
      <c r="AD312" s="160">
        <v>0</v>
      </c>
      <c r="AE312" s="160">
        <v>0</v>
      </c>
      <c r="AF312" s="160">
        <v>0</v>
      </c>
      <c r="AG312" s="160">
        <v>0</v>
      </c>
      <c r="AH312" s="160">
        <v>0</v>
      </c>
      <c r="AI312" s="160">
        <v>0</v>
      </c>
      <c r="AJ312" s="160">
        <v>0</v>
      </c>
      <c r="AK312" s="160">
        <v>0</v>
      </c>
      <c r="AL312" s="160">
        <v>0</v>
      </c>
      <c r="AM312" s="160">
        <v>0</v>
      </c>
      <c r="AN312" s="160">
        <v>0</v>
      </c>
      <c r="AO312" s="160">
        <v>0</v>
      </c>
      <c r="AP312" s="160">
        <v>0</v>
      </c>
      <c r="AQ312" s="160">
        <v>0</v>
      </c>
      <c r="AR312" s="160">
        <v>0</v>
      </c>
      <c r="AS312" s="160">
        <v>0</v>
      </c>
      <c r="AT312" s="160">
        <v>0</v>
      </c>
      <c r="AU312" s="160">
        <v>0</v>
      </c>
      <c r="AV312" s="160">
        <v>0</v>
      </c>
      <c r="AW312" s="160">
        <v>0</v>
      </c>
      <c r="AX312" s="160">
        <v>0</v>
      </c>
      <c r="AY312" s="160">
        <v>0</v>
      </c>
      <c r="AZ312" s="160">
        <v>0</v>
      </c>
      <c r="BA312" s="160">
        <v>0</v>
      </c>
      <c r="BB312" s="160">
        <v>0</v>
      </c>
      <c r="BC312" s="160">
        <v>0</v>
      </c>
      <c r="BD312" s="160">
        <v>0</v>
      </c>
      <c r="BE312" s="160">
        <v>0</v>
      </c>
      <c r="BF312" s="160">
        <v>0</v>
      </c>
      <c r="BG312" s="160">
        <v>0</v>
      </c>
      <c r="BH312" s="160">
        <v>0</v>
      </c>
      <c r="BI312" s="160">
        <v>0</v>
      </c>
      <c r="BJ312" s="160" t="s">
        <v>717</v>
      </c>
      <c r="BK312" s="160" t="s">
        <v>717</v>
      </c>
      <c r="BL312" s="160" t="s">
        <v>717</v>
      </c>
      <c r="BM312" s="160" t="s">
        <v>717</v>
      </c>
      <c r="BN312" s="160" t="s">
        <v>717</v>
      </c>
      <c r="BO312" s="160" t="s">
        <v>717</v>
      </c>
      <c r="BP312" s="160" t="s">
        <v>717</v>
      </c>
      <c r="BQ312" s="160" t="s">
        <v>717</v>
      </c>
      <c r="BR312" s="160" t="s">
        <v>717</v>
      </c>
      <c r="BS312" s="160" t="s">
        <v>717</v>
      </c>
      <c r="BT312" s="160" t="s">
        <v>717</v>
      </c>
      <c r="BU312" s="160" t="s">
        <v>717</v>
      </c>
      <c r="BV312" s="160" t="s">
        <v>717</v>
      </c>
      <c r="BW312" s="160" t="s">
        <v>717</v>
      </c>
      <c r="BX312" s="160" t="s">
        <v>717</v>
      </c>
      <c r="BY312" s="160" t="s">
        <v>717</v>
      </c>
      <c r="BZ312" s="160" t="s">
        <v>717</v>
      </c>
      <c r="CA312" s="160" t="s">
        <v>717</v>
      </c>
      <c r="CB312" s="160" t="s">
        <v>717</v>
      </c>
      <c r="CC312" s="160" t="s">
        <v>717</v>
      </c>
      <c r="CD312" s="160" t="s">
        <v>717</v>
      </c>
      <c r="CE312" s="160" t="s">
        <v>717</v>
      </c>
      <c r="CF312" s="160" t="s">
        <v>717</v>
      </c>
      <c r="CG312" s="160" t="s">
        <v>717</v>
      </c>
      <c r="CH312" s="160" t="s">
        <v>717</v>
      </c>
      <c r="CI312" s="160" t="s">
        <v>717</v>
      </c>
      <c r="CJ312" s="160" t="s">
        <v>717</v>
      </c>
      <c r="CK312" s="160" t="s">
        <v>717</v>
      </c>
      <c r="CL312" s="160" t="s">
        <v>717</v>
      </c>
      <c r="CM312" s="160" t="s">
        <v>717</v>
      </c>
      <c r="CN312" s="160" t="s">
        <v>717</v>
      </c>
      <c r="CO312" s="160" t="s">
        <v>717</v>
      </c>
      <c r="CP312" s="160" t="s">
        <v>717</v>
      </c>
      <c r="CQ312" s="160" t="s">
        <v>717</v>
      </c>
      <c r="CR312" s="160" t="s">
        <v>717</v>
      </c>
      <c r="CS312" s="160" t="s">
        <v>717</v>
      </c>
      <c r="CT312" s="160" t="s">
        <v>717</v>
      </c>
      <c r="CU312" s="160" t="s">
        <v>717</v>
      </c>
      <c r="CV312" s="160" t="s">
        <v>717</v>
      </c>
      <c r="CW312" s="160" t="s">
        <v>717</v>
      </c>
      <c r="CX312" s="160">
        <v>0</v>
      </c>
      <c r="CY312" s="160">
        <v>0</v>
      </c>
      <c r="CZ312" s="160">
        <v>0</v>
      </c>
      <c r="DA312" s="160">
        <v>0</v>
      </c>
      <c r="DB312" s="160">
        <v>0</v>
      </c>
      <c r="DC312" s="160">
        <v>0</v>
      </c>
      <c r="DD312" s="160">
        <v>0</v>
      </c>
      <c r="DE312" s="160">
        <v>0</v>
      </c>
      <c r="DF312" s="160" t="s">
        <v>717</v>
      </c>
      <c r="DG312" s="160" t="s">
        <v>717</v>
      </c>
      <c r="DH312" s="160" t="s">
        <v>717</v>
      </c>
      <c r="DI312" s="160" t="s">
        <v>717</v>
      </c>
      <c r="DJ312" s="160" t="s">
        <v>717</v>
      </c>
      <c r="DK312" s="160">
        <v>0</v>
      </c>
      <c r="DL312" s="160">
        <v>0</v>
      </c>
      <c r="DM312" s="160">
        <v>0</v>
      </c>
      <c r="DN312" s="160">
        <v>0</v>
      </c>
      <c r="DO312" s="160">
        <v>0</v>
      </c>
      <c r="DP312" s="160">
        <v>0</v>
      </c>
      <c r="DQ312" s="160">
        <v>0</v>
      </c>
      <c r="DR312" s="160">
        <v>0</v>
      </c>
      <c r="DS312" s="160">
        <v>0</v>
      </c>
      <c r="DT312" s="160">
        <v>0</v>
      </c>
      <c r="DU312" s="160">
        <v>0</v>
      </c>
      <c r="DV312" s="160">
        <v>0</v>
      </c>
      <c r="DW312" s="160">
        <v>0</v>
      </c>
      <c r="DX312" s="160">
        <v>0</v>
      </c>
      <c r="DY312" s="160">
        <v>0</v>
      </c>
      <c r="DZ312" s="160">
        <v>0</v>
      </c>
      <c r="EA312" s="160">
        <v>0</v>
      </c>
      <c r="EB312" s="255"/>
      <c r="EC312" s="203">
        <f t="shared" si="2052"/>
        <v>1</v>
      </c>
      <c r="ED312" s="199">
        <f t="shared" si="2053"/>
        <v>2018</v>
      </c>
      <c r="EE312" s="200">
        <f t="shared" si="2054"/>
        <v>43101</v>
      </c>
      <c r="EF312" s="196">
        <f t="shared" si="2055"/>
        <v>31</v>
      </c>
      <c r="EG312" s="195"/>
      <c r="EH312" s="203">
        <f t="shared" si="2071"/>
        <v>0</v>
      </c>
      <c r="EI312" s="203" t="str">
        <f t="shared" si="2071"/>
        <v>-</v>
      </c>
      <c r="EJ312" s="203">
        <f t="shared" si="2071"/>
        <v>0</v>
      </c>
      <c r="EK312" s="203">
        <f t="shared" si="2071"/>
        <v>0</v>
      </c>
      <c r="EL312" s="203">
        <f t="shared" si="2071"/>
        <v>0</v>
      </c>
      <c r="EM312" s="203">
        <f t="shared" si="2071"/>
        <v>0</v>
      </c>
      <c r="EN312" s="203">
        <f t="shared" si="2071"/>
        <v>0</v>
      </c>
      <c r="EO312" s="203">
        <f t="shared" si="2071"/>
        <v>0</v>
      </c>
      <c r="EP312" s="203">
        <f t="shared" si="2071"/>
        <v>0</v>
      </c>
      <c r="EQ312" s="203" t="str">
        <f t="shared" si="2071"/>
        <v>-</v>
      </c>
      <c r="ER312" s="203" t="str">
        <f t="shared" si="2072"/>
        <v>-</v>
      </c>
      <c r="ES312" s="203" t="str">
        <f t="shared" si="2072"/>
        <v>-</v>
      </c>
      <c r="ET312" s="203" t="str">
        <f t="shared" si="2072"/>
        <v>-</v>
      </c>
      <c r="EU312" s="203" t="str">
        <f t="shared" si="2072"/>
        <v>-</v>
      </c>
      <c r="EV312" s="203" t="str">
        <f t="shared" si="2072"/>
        <v>-</v>
      </c>
      <c r="EW312" s="203" t="str">
        <f t="shared" si="2072"/>
        <v>-</v>
      </c>
      <c r="EX312" s="203" t="str">
        <f t="shared" si="2072"/>
        <v>-</v>
      </c>
      <c r="EY312" s="203" t="str">
        <f t="shared" si="2072"/>
        <v>-</v>
      </c>
      <c r="EZ312" s="203" t="str">
        <f t="shared" si="2072"/>
        <v>-</v>
      </c>
      <c r="FA312" s="203" t="str">
        <f t="shared" si="2072"/>
        <v>-</v>
      </c>
      <c r="FB312" s="203">
        <f t="shared" si="2073"/>
        <v>0</v>
      </c>
      <c r="FC312" s="203">
        <f t="shared" si="2073"/>
        <v>0</v>
      </c>
      <c r="FD312" s="203">
        <f t="shared" si="2073"/>
        <v>0</v>
      </c>
      <c r="FE312" s="203">
        <f t="shared" si="2073"/>
        <v>0</v>
      </c>
      <c r="FF312" s="203">
        <f t="shared" si="2073"/>
        <v>0</v>
      </c>
      <c r="FG312" s="203">
        <f t="shared" si="2073"/>
        <v>0</v>
      </c>
      <c r="FH312" s="191"/>
      <c r="FI312" s="256"/>
      <c r="FJ312" s="256"/>
      <c r="FK312" s="256"/>
      <c r="FL312" s="256"/>
      <c r="FM312" s="256"/>
    </row>
    <row r="313" spans="1:169" s="257" customFormat="1" x14ac:dyDescent="0.2">
      <c r="A313" s="258" t="str">
        <f t="shared" si="2049"/>
        <v>2017-18JANUARYRRU</v>
      </c>
      <c r="B313" s="259" t="s">
        <v>648</v>
      </c>
      <c r="C313" s="259" t="s">
        <v>767</v>
      </c>
      <c r="D313" s="260" t="str">
        <f t="shared" si="2050"/>
        <v>Y56</v>
      </c>
      <c r="E313" s="260" t="str">
        <f t="shared" si="2051"/>
        <v>London</v>
      </c>
      <c r="F313" s="261" t="s">
        <v>653</v>
      </c>
      <c r="G313" s="261" t="s">
        <v>654</v>
      </c>
      <c r="H313" s="211">
        <v>165944</v>
      </c>
      <c r="I313" s="211">
        <v>135359</v>
      </c>
      <c r="J313" s="211">
        <v>1610430</v>
      </c>
      <c r="K313" s="211">
        <v>12</v>
      </c>
      <c r="L313" s="211">
        <v>0</v>
      </c>
      <c r="M313" s="211" t="s">
        <v>717</v>
      </c>
      <c r="N313" s="211">
        <v>82</v>
      </c>
      <c r="O313" s="211">
        <v>165</v>
      </c>
      <c r="P313" s="211" t="s">
        <v>717</v>
      </c>
      <c r="Q313" s="211" t="s">
        <v>717</v>
      </c>
      <c r="R313" s="211" t="s">
        <v>717</v>
      </c>
      <c r="S313" s="211" t="s">
        <v>717</v>
      </c>
      <c r="T313" s="211">
        <v>101662</v>
      </c>
      <c r="U313" s="211">
        <v>8472</v>
      </c>
      <c r="V313" s="211">
        <v>6145</v>
      </c>
      <c r="W313" s="211">
        <v>55562</v>
      </c>
      <c r="X313" s="211">
        <v>22023</v>
      </c>
      <c r="Y313" s="211">
        <v>2744</v>
      </c>
      <c r="Z313" s="211">
        <v>3634469</v>
      </c>
      <c r="AA313" s="211">
        <v>429</v>
      </c>
      <c r="AB313" s="211">
        <v>703</v>
      </c>
      <c r="AC313" s="211">
        <v>4808640</v>
      </c>
      <c r="AD313" s="211">
        <v>783</v>
      </c>
      <c r="AE313" s="211">
        <v>1343</v>
      </c>
      <c r="AF313" s="211">
        <v>67946609</v>
      </c>
      <c r="AG313" s="211">
        <v>1223</v>
      </c>
      <c r="AH313" s="211">
        <v>2525</v>
      </c>
      <c r="AI313" s="211">
        <v>81000877</v>
      </c>
      <c r="AJ313" s="211">
        <v>3678</v>
      </c>
      <c r="AK313" s="211">
        <v>8683</v>
      </c>
      <c r="AL313" s="211">
        <v>11215454</v>
      </c>
      <c r="AM313" s="211">
        <v>4087</v>
      </c>
      <c r="AN313" s="211">
        <v>8345</v>
      </c>
      <c r="AO313" s="211">
        <v>4199</v>
      </c>
      <c r="AP313" s="211">
        <v>408</v>
      </c>
      <c r="AQ313" s="211">
        <v>1445</v>
      </c>
      <c r="AR313" s="211">
        <v>8404</v>
      </c>
      <c r="AS313" s="211">
        <v>226</v>
      </c>
      <c r="AT313" s="211">
        <v>2120</v>
      </c>
      <c r="AU313" s="211">
        <v>0</v>
      </c>
      <c r="AV313" s="211">
        <v>64078</v>
      </c>
      <c r="AW313" s="211">
        <v>6879</v>
      </c>
      <c r="AX313" s="211">
        <v>26506</v>
      </c>
      <c r="AY313" s="211">
        <v>97463</v>
      </c>
      <c r="AZ313" s="211">
        <v>22191</v>
      </c>
      <c r="BA313" s="211">
        <v>17478</v>
      </c>
      <c r="BB313" s="211">
        <v>15981</v>
      </c>
      <c r="BC313" s="211">
        <v>12884</v>
      </c>
      <c r="BD313" s="211">
        <v>81538</v>
      </c>
      <c r="BE313" s="211">
        <v>63237</v>
      </c>
      <c r="BF313" s="211">
        <v>35566</v>
      </c>
      <c r="BG313" s="211">
        <v>24708</v>
      </c>
      <c r="BH313" s="211">
        <v>3760</v>
      </c>
      <c r="BI313" s="211">
        <v>2889</v>
      </c>
      <c r="BJ313" s="211" t="s">
        <v>717</v>
      </c>
      <c r="BK313" s="211" t="s">
        <v>717</v>
      </c>
      <c r="BL313" s="211" t="s">
        <v>717</v>
      </c>
      <c r="BM313" s="211" t="s">
        <v>717</v>
      </c>
      <c r="BN313" s="211" t="s">
        <v>717</v>
      </c>
      <c r="BO313" s="211" t="s">
        <v>717</v>
      </c>
      <c r="BP313" s="211" t="s">
        <v>717</v>
      </c>
      <c r="BQ313" s="211" t="s">
        <v>717</v>
      </c>
      <c r="BR313" s="211" t="s">
        <v>717</v>
      </c>
      <c r="BS313" s="211" t="s">
        <v>717</v>
      </c>
      <c r="BT313" s="211" t="s">
        <v>717</v>
      </c>
      <c r="BU313" s="211" t="s">
        <v>717</v>
      </c>
      <c r="BV313" s="211" t="s">
        <v>717</v>
      </c>
      <c r="BW313" s="211" t="s">
        <v>717</v>
      </c>
      <c r="BX313" s="211" t="s">
        <v>717</v>
      </c>
      <c r="BY313" s="211" t="s">
        <v>717</v>
      </c>
      <c r="BZ313" s="211" t="s">
        <v>717</v>
      </c>
      <c r="CA313" s="211" t="s">
        <v>717</v>
      </c>
      <c r="CB313" s="211" t="s">
        <v>717</v>
      </c>
      <c r="CC313" s="211" t="s">
        <v>717</v>
      </c>
      <c r="CD313" s="211" t="s">
        <v>717</v>
      </c>
      <c r="CE313" s="211" t="s">
        <v>717</v>
      </c>
      <c r="CF313" s="211" t="s">
        <v>717</v>
      </c>
      <c r="CG313" s="211" t="s">
        <v>717</v>
      </c>
      <c r="CH313" s="211" t="s">
        <v>717</v>
      </c>
      <c r="CI313" s="211" t="s">
        <v>717</v>
      </c>
      <c r="CJ313" s="211" t="s">
        <v>717</v>
      </c>
      <c r="CK313" s="211" t="s">
        <v>717</v>
      </c>
      <c r="CL313" s="211" t="s">
        <v>717</v>
      </c>
      <c r="CM313" s="211" t="s">
        <v>717</v>
      </c>
      <c r="CN313" s="211" t="s">
        <v>717</v>
      </c>
      <c r="CO313" s="211" t="s">
        <v>717</v>
      </c>
      <c r="CP313" s="211" t="s">
        <v>717</v>
      </c>
      <c r="CQ313" s="211" t="s">
        <v>717</v>
      </c>
      <c r="CR313" s="211" t="s">
        <v>717</v>
      </c>
      <c r="CS313" s="211" t="s">
        <v>717</v>
      </c>
      <c r="CT313" s="211" t="s">
        <v>717</v>
      </c>
      <c r="CU313" s="211" t="s">
        <v>717</v>
      </c>
      <c r="CV313" s="211" t="s">
        <v>717</v>
      </c>
      <c r="CW313" s="211" t="s">
        <v>717</v>
      </c>
      <c r="CX313" s="211">
        <v>0</v>
      </c>
      <c r="CY313" s="211">
        <v>0</v>
      </c>
      <c r="CZ313" s="211">
        <v>0</v>
      </c>
      <c r="DA313" s="211">
        <v>0</v>
      </c>
      <c r="DB313" s="211">
        <v>3736</v>
      </c>
      <c r="DC313" s="211">
        <v>255117</v>
      </c>
      <c r="DD313" s="211">
        <v>68</v>
      </c>
      <c r="DE313" s="211">
        <v>150</v>
      </c>
      <c r="DF313" s="211" t="s">
        <v>717</v>
      </c>
      <c r="DG313" s="211" t="s">
        <v>717</v>
      </c>
      <c r="DH313" s="211" t="s">
        <v>717</v>
      </c>
      <c r="DI313" s="211" t="s">
        <v>717</v>
      </c>
      <c r="DJ313" s="211" t="s">
        <v>717</v>
      </c>
      <c r="DK313" s="211">
        <v>2064</v>
      </c>
      <c r="DL313" s="211">
        <v>1008</v>
      </c>
      <c r="DM313" s="211">
        <v>1620</v>
      </c>
      <c r="DN313" s="211">
        <v>52</v>
      </c>
      <c r="DO313" s="211">
        <v>1546</v>
      </c>
      <c r="DP313" s="211">
        <v>5980820</v>
      </c>
      <c r="DQ313" s="211">
        <v>5933</v>
      </c>
      <c r="DR313" s="211">
        <v>12611</v>
      </c>
      <c r="DS313" s="211">
        <v>11394834</v>
      </c>
      <c r="DT313" s="211">
        <v>7034</v>
      </c>
      <c r="DU313" s="211">
        <v>14196</v>
      </c>
      <c r="DV313" s="211">
        <v>369008</v>
      </c>
      <c r="DW313" s="211">
        <v>7096</v>
      </c>
      <c r="DX313" s="211">
        <v>13681</v>
      </c>
      <c r="DY313" s="211">
        <v>13904297</v>
      </c>
      <c r="DZ313" s="211">
        <v>8994</v>
      </c>
      <c r="EA313" s="211">
        <v>16402</v>
      </c>
      <c r="EB313" s="262"/>
      <c r="EC313" s="212">
        <f t="shared" si="2052"/>
        <v>1</v>
      </c>
      <c r="ED313" s="213">
        <f t="shared" si="2053"/>
        <v>2018</v>
      </c>
      <c r="EE313" s="214">
        <f t="shared" si="2054"/>
        <v>43101</v>
      </c>
      <c r="EF313" s="215">
        <f t="shared" si="2055"/>
        <v>31</v>
      </c>
      <c r="EG313" s="216"/>
      <c r="EH313" s="212">
        <f t="shared" si="2071"/>
        <v>0</v>
      </c>
      <c r="EI313" s="212" t="str">
        <f t="shared" si="2071"/>
        <v>-</v>
      </c>
      <c r="EJ313" s="212">
        <f t="shared" si="2071"/>
        <v>11099438</v>
      </c>
      <c r="EK313" s="212">
        <f t="shared" si="2071"/>
        <v>22334235</v>
      </c>
      <c r="EL313" s="212">
        <f t="shared" si="2071"/>
        <v>5955816</v>
      </c>
      <c r="EM313" s="212">
        <f t="shared" si="2071"/>
        <v>8252735</v>
      </c>
      <c r="EN313" s="212">
        <f t="shared" si="2071"/>
        <v>140294050</v>
      </c>
      <c r="EO313" s="212">
        <f t="shared" si="2071"/>
        <v>191225709</v>
      </c>
      <c r="EP313" s="212">
        <f t="shared" si="2071"/>
        <v>22898680</v>
      </c>
      <c r="EQ313" s="212" t="str">
        <f t="shared" si="2071"/>
        <v>-</v>
      </c>
      <c r="ER313" s="212" t="str">
        <f t="shared" si="2072"/>
        <v>-</v>
      </c>
      <c r="ES313" s="212" t="str">
        <f t="shared" si="2072"/>
        <v>-</v>
      </c>
      <c r="ET313" s="212" t="str">
        <f t="shared" si="2072"/>
        <v>-</v>
      </c>
      <c r="EU313" s="212" t="str">
        <f t="shared" si="2072"/>
        <v>-</v>
      </c>
      <c r="EV313" s="212" t="str">
        <f t="shared" si="2072"/>
        <v>-</v>
      </c>
      <c r="EW313" s="212" t="str">
        <f t="shared" si="2072"/>
        <v>-</v>
      </c>
      <c r="EX313" s="212" t="str">
        <f t="shared" si="2072"/>
        <v>-</v>
      </c>
      <c r="EY313" s="212" t="str">
        <f t="shared" si="2072"/>
        <v>-</v>
      </c>
      <c r="EZ313" s="212" t="str">
        <f t="shared" si="2072"/>
        <v>-</v>
      </c>
      <c r="FA313" s="212" t="str">
        <f t="shared" si="2072"/>
        <v>-</v>
      </c>
      <c r="FB313" s="212">
        <f t="shared" si="2073"/>
        <v>0</v>
      </c>
      <c r="FC313" s="212">
        <f t="shared" si="2073"/>
        <v>560400</v>
      </c>
      <c r="FD313" s="212">
        <f t="shared" si="2073"/>
        <v>12711888</v>
      </c>
      <c r="FE313" s="212">
        <f t="shared" si="2073"/>
        <v>22997520</v>
      </c>
      <c r="FF313" s="212">
        <f t="shared" si="2073"/>
        <v>711412</v>
      </c>
      <c r="FG313" s="212">
        <f t="shared" si="2073"/>
        <v>25357492</v>
      </c>
      <c r="FH313" s="217"/>
      <c r="FI313" s="256"/>
      <c r="FJ313" s="256"/>
      <c r="FK313" s="256"/>
      <c r="FL313" s="256"/>
      <c r="FM313" s="256"/>
    </row>
    <row r="314" spans="1:169" s="257" customFormat="1" x14ac:dyDescent="0.2">
      <c r="A314" s="263" t="str">
        <f t="shared" si="2049"/>
        <v>2017-18JANUARYRX6</v>
      </c>
      <c r="B314" s="257" t="s">
        <v>648</v>
      </c>
      <c r="C314" s="257" t="s">
        <v>767</v>
      </c>
      <c r="D314" s="264" t="str">
        <f t="shared" si="2050"/>
        <v>Y63</v>
      </c>
      <c r="E314" s="264" t="str">
        <f t="shared" si="2051"/>
        <v>North East and Yorkshire</v>
      </c>
      <c r="F314" s="265" t="s">
        <v>655</v>
      </c>
      <c r="G314" s="265" t="s">
        <v>656</v>
      </c>
      <c r="H314" s="108">
        <v>46484</v>
      </c>
      <c r="I314" s="108">
        <v>31452</v>
      </c>
      <c r="J314" s="108">
        <v>121391</v>
      </c>
      <c r="K314" s="108">
        <v>4</v>
      </c>
      <c r="L314" s="108">
        <v>1</v>
      </c>
      <c r="M314" s="108" t="s">
        <v>717</v>
      </c>
      <c r="N314" s="108">
        <v>14</v>
      </c>
      <c r="O314" s="108">
        <v>33</v>
      </c>
      <c r="P314" s="108" t="s">
        <v>717</v>
      </c>
      <c r="Q314" s="108" t="s">
        <v>717</v>
      </c>
      <c r="R314" s="108" t="s">
        <v>717</v>
      </c>
      <c r="S314" s="108" t="s">
        <v>717</v>
      </c>
      <c r="T314" s="108">
        <v>34280</v>
      </c>
      <c r="U314" s="108">
        <v>2432</v>
      </c>
      <c r="V314" s="108">
        <v>1461</v>
      </c>
      <c r="W314" s="108">
        <v>18857</v>
      </c>
      <c r="X314" s="108">
        <v>7515</v>
      </c>
      <c r="Y314" s="108">
        <v>463</v>
      </c>
      <c r="Z314" s="108">
        <v>954006</v>
      </c>
      <c r="AA314" s="108">
        <v>392</v>
      </c>
      <c r="AB314" s="108">
        <v>682</v>
      </c>
      <c r="AC314" s="108">
        <v>789442</v>
      </c>
      <c r="AD314" s="108">
        <v>540</v>
      </c>
      <c r="AE314" s="108">
        <v>960</v>
      </c>
      <c r="AF314" s="108">
        <v>26462641</v>
      </c>
      <c r="AG314" s="108">
        <v>1403</v>
      </c>
      <c r="AH314" s="108">
        <v>2938</v>
      </c>
      <c r="AI314" s="108">
        <v>39756189</v>
      </c>
      <c r="AJ314" s="108">
        <v>5290</v>
      </c>
      <c r="AK314" s="108">
        <v>12502</v>
      </c>
      <c r="AL314" s="108">
        <v>2090760</v>
      </c>
      <c r="AM314" s="108">
        <v>4516</v>
      </c>
      <c r="AN314" s="108">
        <v>11397</v>
      </c>
      <c r="AO314" s="108">
        <v>2201</v>
      </c>
      <c r="AP314" s="108">
        <v>98</v>
      </c>
      <c r="AQ314" s="108">
        <v>748</v>
      </c>
      <c r="AR314" s="108">
        <v>3926</v>
      </c>
      <c r="AS314" s="108">
        <v>79</v>
      </c>
      <c r="AT314" s="108">
        <v>1276</v>
      </c>
      <c r="AU314" s="108">
        <v>0</v>
      </c>
      <c r="AV314" s="108">
        <v>19497</v>
      </c>
      <c r="AW314" s="108">
        <v>4179</v>
      </c>
      <c r="AX314" s="108">
        <v>8403</v>
      </c>
      <c r="AY314" s="108">
        <v>32079</v>
      </c>
      <c r="AZ314" s="108">
        <v>4582</v>
      </c>
      <c r="BA314" s="108">
        <v>3842</v>
      </c>
      <c r="BB314" s="108">
        <v>2692</v>
      </c>
      <c r="BC314" s="108">
        <v>2288</v>
      </c>
      <c r="BD314" s="108">
        <v>25615</v>
      </c>
      <c r="BE314" s="108">
        <v>21763</v>
      </c>
      <c r="BF314" s="108">
        <v>12409</v>
      </c>
      <c r="BG314" s="108">
        <v>7997</v>
      </c>
      <c r="BH314" s="108">
        <v>794</v>
      </c>
      <c r="BI314" s="108">
        <v>479</v>
      </c>
      <c r="BJ314" s="108" t="s">
        <v>717</v>
      </c>
      <c r="BK314" s="108" t="s">
        <v>717</v>
      </c>
      <c r="BL314" s="108" t="s">
        <v>717</v>
      </c>
      <c r="BM314" s="108" t="s">
        <v>717</v>
      </c>
      <c r="BN314" s="108" t="s">
        <v>717</v>
      </c>
      <c r="BO314" s="108" t="s">
        <v>717</v>
      </c>
      <c r="BP314" s="108" t="s">
        <v>717</v>
      </c>
      <c r="BQ314" s="108" t="s">
        <v>717</v>
      </c>
      <c r="BR314" s="108" t="s">
        <v>717</v>
      </c>
      <c r="BS314" s="108" t="s">
        <v>717</v>
      </c>
      <c r="BT314" s="108" t="s">
        <v>717</v>
      </c>
      <c r="BU314" s="108" t="s">
        <v>717</v>
      </c>
      <c r="BV314" s="108" t="s">
        <v>717</v>
      </c>
      <c r="BW314" s="108" t="s">
        <v>717</v>
      </c>
      <c r="BX314" s="108" t="s">
        <v>717</v>
      </c>
      <c r="BY314" s="108" t="s">
        <v>717</v>
      </c>
      <c r="BZ314" s="108" t="s">
        <v>717</v>
      </c>
      <c r="CA314" s="108" t="s">
        <v>717</v>
      </c>
      <c r="CB314" s="108" t="s">
        <v>717</v>
      </c>
      <c r="CC314" s="108" t="s">
        <v>717</v>
      </c>
      <c r="CD314" s="108" t="s">
        <v>717</v>
      </c>
      <c r="CE314" s="108" t="s">
        <v>717</v>
      </c>
      <c r="CF314" s="108" t="s">
        <v>717</v>
      </c>
      <c r="CG314" s="108" t="s">
        <v>717</v>
      </c>
      <c r="CH314" s="108" t="s">
        <v>717</v>
      </c>
      <c r="CI314" s="108" t="s">
        <v>717</v>
      </c>
      <c r="CJ314" s="108" t="s">
        <v>717</v>
      </c>
      <c r="CK314" s="108" t="s">
        <v>717</v>
      </c>
      <c r="CL314" s="108" t="s">
        <v>717</v>
      </c>
      <c r="CM314" s="108" t="s">
        <v>717</v>
      </c>
      <c r="CN314" s="108" t="s">
        <v>717</v>
      </c>
      <c r="CO314" s="108" t="s">
        <v>717</v>
      </c>
      <c r="CP314" s="108" t="s">
        <v>717</v>
      </c>
      <c r="CQ314" s="108" t="s">
        <v>717</v>
      </c>
      <c r="CR314" s="108" t="s">
        <v>717</v>
      </c>
      <c r="CS314" s="108" t="s">
        <v>717</v>
      </c>
      <c r="CT314" s="108" t="s">
        <v>717</v>
      </c>
      <c r="CU314" s="108" t="s">
        <v>717</v>
      </c>
      <c r="CV314" s="108" t="s">
        <v>717</v>
      </c>
      <c r="CW314" s="108" t="s">
        <v>717</v>
      </c>
      <c r="CX314" s="108">
        <v>119</v>
      </c>
      <c r="CY314" s="108">
        <v>49656</v>
      </c>
      <c r="CZ314" s="108">
        <v>417</v>
      </c>
      <c r="DA314" s="108">
        <v>645</v>
      </c>
      <c r="DB314" s="108">
        <v>964</v>
      </c>
      <c r="DC314" s="108">
        <v>29913</v>
      </c>
      <c r="DD314" s="108">
        <v>31</v>
      </c>
      <c r="DE314" s="108">
        <v>61</v>
      </c>
      <c r="DF314" s="108" t="s">
        <v>717</v>
      </c>
      <c r="DG314" s="108" t="s">
        <v>717</v>
      </c>
      <c r="DH314" s="108" t="s">
        <v>717</v>
      </c>
      <c r="DI314" s="108" t="s">
        <v>717</v>
      </c>
      <c r="DJ314" s="108" t="s">
        <v>717</v>
      </c>
      <c r="DK314" s="108">
        <v>1541</v>
      </c>
      <c r="DL314" s="108">
        <v>681</v>
      </c>
      <c r="DM314" s="108">
        <v>235</v>
      </c>
      <c r="DN314" s="108">
        <v>0</v>
      </c>
      <c r="DO314" s="108">
        <v>45</v>
      </c>
      <c r="DP314" s="108">
        <v>4501834</v>
      </c>
      <c r="DQ314" s="108">
        <v>6611</v>
      </c>
      <c r="DR314" s="108">
        <v>15280</v>
      </c>
      <c r="DS314" s="108">
        <v>2105766</v>
      </c>
      <c r="DT314" s="108">
        <v>8961</v>
      </c>
      <c r="DU314" s="108">
        <v>17973</v>
      </c>
      <c r="DV314" s="108">
        <v>0</v>
      </c>
      <c r="DW314" s="108">
        <v>0</v>
      </c>
      <c r="DX314" s="108">
        <v>0</v>
      </c>
      <c r="DY314" s="108">
        <v>476551</v>
      </c>
      <c r="DZ314" s="108">
        <v>10590</v>
      </c>
      <c r="EA314" s="108">
        <v>26556</v>
      </c>
      <c r="EB314" s="255"/>
      <c r="EC314" s="198">
        <f t="shared" si="2052"/>
        <v>1</v>
      </c>
      <c r="ED314" s="199">
        <f t="shared" si="2053"/>
        <v>2018</v>
      </c>
      <c r="EE314" s="200">
        <f t="shared" si="2054"/>
        <v>43101</v>
      </c>
      <c r="EF314" s="196">
        <f t="shared" si="2055"/>
        <v>31</v>
      </c>
      <c r="EG314" s="195"/>
      <c r="EH314" s="198">
        <f t="shared" si="2071"/>
        <v>31452</v>
      </c>
      <c r="EI314" s="198" t="str">
        <f t="shared" si="2071"/>
        <v>-</v>
      </c>
      <c r="EJ314" s="198">
        <f t="shared" si="2071"/>
        <v>440328</v>
      </c>
      <c r="EK314" s="198">
        <f t="shared" si="2071"/>
        <v>1037916</v>
      </c>
      <c r="EL314" s="198">
        <f t="shared" si="2071"/>
        <v>1658624</v>
      </c>
      <c r="EM314" s="198">
        <f t="shared" si="2071"/>
        <v>1402560</v>
      </c>
      <c r="EN314" s="198">
        <f t="shared" si="2071"/>
        <v>55401866</v>
      </c>
      <c r="EO314" s="198">
        <f t="shared" si="2071"/>
        <v>93952530</v>
      </c>
      <c r="EP314" s="198">
        <f t="shared" si="2071"/>
        <v>5276811</v>
      </c>
      <c r="EQ314" s="198" t="str">
        <f t="shared" si="2071"/>
        <v>-</v>
      </c>
      <c r="ER314" s="198" t="str">
        <f t="shared" si="2072"/>
        <v>-</v>
      </c>
      <c r="ES314" s="198" t="str">
        <f t="shared" si="2072"/>
        <v>-</v>
      </c>
      <c r="ET314" s="198" t="str">
        <f t="shared" si="2072"/>
        <v>-</v>
      </c>
      <c r="EU314" s="198" t="str">
        <f t="shared" si="2072"/>
        <v>-</v>
      </c>
      <c r="EV314" s="198" t="str">
        <f t="shared" si="2072"/>
        <v>-</v>
      </c>
      <c r="EW314" s="198" t="str">
        <f t="shared" si="2072"/>
        <v>-</v>
      </c>
      <c r="EX314" s="198" t="str">
        <f t="shared" si="2072"/>
        <v>-</v>
      </c>
      <c r="EY314" s="198" t="str">
        <f t="shared" si="2072"/>
        <v>-</v>
      </c>
      <c r="EZ314" s="198" t="str">
        <f t="shared" si="2072"/>
        <v>-</v>
      </c>
      <c r="FA314" s="198" t="str">
        <f t="shared" si="2072"/>
        <v>-</v>
      </c>
      <c r="FB314" s="198">
        <f t="shared" si="2073"/>
        <v>76755</v>
      </c>
      <c r="FC314" s="198">
        <f t="shared" si="2073"/>
        <v>58804</v>
      </c>
      <c r="FD314" s="198">
        <f t="shared" si="2073"/>
        <v>10405680</v>
      </c>
      <c r="FE314" s="198">
        <f t="shared" si="2073"/>
        <v>4223655</v>
      </c>
      <c r="FF314" s="198">
        <f t="shared" si="2073"/>
        <v>0</v>
      </c>
      <c r="FG314" s="198">
        <f t="shared" si="2073"/>
        <v>1195020</v>
      </c>
      <c r="FH314" s="191"/>
      <c r="FI314" s="256"/>
      <c r="FJ314" s="256"/>
      <c r="FK314" s="256"/>
      <c r="FL314" s="256"/>
      <c r="FM314" s="256"/>
    </row>
    <row r="315" spans="1:169" s="257" customFormat="1" x14ac:dyDescent="0.2">
      <c r="A315" s="263" t="str">
        <f t="shared" si="2049"/>
        <v>2017-18JANUARYRX7</v>
      </c>
      <c r="B315" s="257" t="s">
        <v>648</v>
      </c>
      <c r="C315" s="257" t="s">
        <v>767</v>
      </c>
      <c r="D315" s="264" t="str">
        <f t="shared" si="2050"/>
        <v>Y62</v>
      </c>
      <c r="E315" s="264" t="str">
        <f t="shared" si="2051"/>
        <v>North West</v>
      </c>
      <c r="F315" s="265" t="s">
        <v>657</v>
      </c>
      <c r="G315" s="265" t="s">
        <v>658</v>
      </c>
      <c r="H315" s="108">
        <v>149066</v>
      </c>
      <c r="I315" s="108">
        <v>112661</v>
      </c>
      <c r="J315" s="108">
        <v>2754684</v>
      </c>
      <c r="K315" s="108">
        <v>24</v>
      </c>
      <c r="L315" s="108">
        <v>1</v>
      </c>
      <c r="M315" s="108" t="s">
        <v>717</v>
      </c>
      <c r="N315" s="108">
        <v>114</v>
      </c>
      <c r="O315" s="108">
        <v>173</v>
      </c>
      <c r="P315" s="108" t="s">
        <v>717</v>
      </c>
      <c r="Q315" s="108" t="s">
        <v>717</v>
      </c>
      <c r="R315" s="108" t="s">
        <v>717</v>
      </c>
      <c r="S315" s="108" t="s">
        <v>717</v>
      </c>
      <c r="T315" s="108">
        <v>96141</v>
      </c>
      <c r="U315" s="108">
        <v>10452</v>
      </c>
      <c r="V315" s="108">
        <v>7692</v>
      </c>
      <c r="W315" s="108">
        <v>52623</v>
      </c>
      <c r="X315" s="108">
        <v>19590</v>
      </c>
      <c r="Y315" s="108">
        <v>3965</v>
      </c>
      <c r="Z315" s="108">
        <v>6181043</v>
      </c>
      <c r="AA315" s="108">
        <v>591</v>
      </c>
      <c r="AB315" s="108">
        <v>1004</v>
      </c>
      <c r="AC315" s="108">
        <v>7452701</v>
      </c>
      <c r="AD315" s="108">
        <v>969</v>
      </c>
      <c r="AE315" s="108">
        <v>1799</v>
      </c>
      <c r="AF315" s="108">
        <v>126251852</v>
      </c>
      <c r="AG315" s="108">
        <v>2399</v>
      </c>
      <c r="AH315" s="108">
        <v>5493</v>
      </c>
      <c r="AI315" s="108">
        <v>95428524</v>
      </c>
      <c r="AJ315" s="108">
        <v>4871</v>
      </c>
      <c r="AK315" s="108">
        <v>11656</v>
      </c>
      <c r="AL315" s="108">
        <v>24361137</v>
      </c>
      <c r="AM315" s="108">
        <v>6144</v>
      </c>
      <c r="AN315" s="108">
        <v>11791</v>
      </c>
      <c r="AO315" s="108">
        <v>3891</v>
      </c>
      <c r="AP315" s="108">
        <v>307</v>
      </c>
      <c r="AQ315" s="108">
        <v>2507</v>
      </c>
      <c r="AR315" s="108">
        <v>0</v>
      </c>
      <c r="AS315" s="108">
        <v>199</v>
      </c>
      <c r="AT315" s="108">
        <v>878</v>
      </c>
      <c r="AU315" s="108">
        <v>0</v>
      </c>
      <c r="AV315" s="108">
        <v>62077</v>
      </c>
      <c r="AW315" s="108">
        <v>6855</v>
      </c>
      <c r="AX315" s="108">
        <v>23318</v>
      </c>
      <c r="AY315" s="108">
        <v>92250</v>
      </c>
      <c r="AZ315" s="108">
        <v>20759</v>
      </c>
      <c r="BA315" s="108">
        <v>17533</v>
      </c>
      <c r="BB315" s="108">
        <v>15069</v>
      </c>
      <c r="BC315" s="108">
        <v>12974</v>
      </c>
      <c r="BD315" s="108">
        <v>70903</v>
      </c>
      <c r="BE315" s="108">
        <v>59075</v>
      </c>
      <c r="BF315" s="108">
        <v>28796</v>
      </c>
      <c r="BG315" s="108">
        <v>22540</v>
      </c>
      <c r="BH315" s="108">
        <v>5185</v>
      </c>
      <c r="BI315" s="108">
        <v>4301</v>
      </c>
      <c r="BJ315" s="108" t="s">
        <v>717</v>
      </c>
      <c r="BK315" s="108" t="s">
        <v>717</v>
      </c>
      <c r="BL315" s="108" t="s">
        <v>717</v>
      </c>
      <c r="BM315" s="108" t="s">
        <v>717</v>
      </c>
      <c r="BN315" s="108" t="s">
        <v>717</v>
      </c>
      <c r="BO315" s="108" t="s">
        <v>717</v>
      </c>
      <c r="BP315" s="108" t="s">
        <v>717</v>
      </c>
      <c r="BQ315" s="108" t="s">
        <v>717</v>
      </c>
      <c r="BR315" s="108" t="s">
        <v>717</v>
      </c>
      <c r="BS315" s="108" t="s">
        <v>717</v>
      </c>
      <c r="BT315" s="108" t="s">
        <v>717</v>
      </c>
      <c r="BU315" s="108" t="s">
        <v>717</v>
      </c>
      <c r="BV315" s="108" t="s">
        <v>717</v>
      </c>
      <c r="BW315" s="108" t="s">
        <v>717</v>
      </c>
      <c r="BX315" s="108" t="s">
        <v>717</v>
      </c>
      <c r="BY315" s="108" t="s">
        <v>717</v>
      </c>
      <c r="BZ315" s="108" t="s">
        <v>717</v>
      </c>
      <c r="CA315" s="108" t="s">
        <v>717</v>
      </c>
      <c r="CB315" s="108" t="s">
        <v>717</v>
      </c>
      <c r="CC315" s="108" t="s">
        <v>717</v>
      </c>
      <c r="CD315" s="108" t="s">
        <v>717</v>
      </c>
      <c r="CE315" s="108" t="s">
        <v>717</v>
      </c>
      <c r="CF315" s="108" t="s">
        <v>717</v>
      </c>
      <c r="CG315" s="108" t="s">
        <v>717</v>
      </c>
      <c r="CH315" s="108" t="s">
        <v>717</v>
      </c>
      <c r="CI315" s="108" t="s">
        <v>717</v>
      </c>
      <c r="CJ315" s="108" t="s">
        <v>717</v>
      </c>
      <c r="CK315" s="108" t="s">
        <v>717</v>
      </c>
      <c r="CL315" s="108" t="s">
        <v>717</v>
      </c>
      <c r="CM315" s="108" t="s">
        <v>717</v>
      </c>
      <c r="CN315" s="108" t="s">
        <v>717</v>
      </c>
      <c r="CO315" s="108" t="s">
        <v>717</v>
      </c>
      <c r="CP315" s="108" t="s">
        <v>717</v>
      </c>
      <c r="CQ315" s="108" t="s">
        <v>717</v>
      </c>
      <c r="CR315" s="108" t="s">
        <v>717</v>
      </c>
      <c r="CS315" s="108" t="s">
        <v>717</v>
      </c>
      <c r="CT315" s="108" t="s">
        <v>717</v>
      </c>
      <c r="CU315" s="108" t="s">
        <v>717</v>
      </c>
      <c r="CV315" s="108" t="s">
        <v>717</v>
      </c>
      <c r="CW315" s="108" t="s">
        <v>717</v>
      </c>
      <c r="CX315" s="108">
        <v>0</v>
      </c>
      <c r="CY315" s="108">
        <v>0</v>
      </c>
      <c r="CZ315" s="108">
        <v>0</v>
      </c>
      <c r="DA315" s="108">
        <v>0</v>
      </c>
      <c r="DB315" s="108">
        <v>3834</v>
      </c>
      <c r="DC315" s="108">
        <v>255691</v>
      </c>
      <c r="DD315" s="108">
        <v>67</v>
      </c>
      <c r="DE315" s="108">
        <v>140</v>
      </c>
      <c r="DF315" s="108" t="s">
        <v>717</v>
      </c>
      <c r="DG315" s="108" t="s">
        <v>717</v>
      </c>
      <c r="DH315" s="108" t="s">
        <v>717</v>
      </c>
      <c r="DI315" s="108" t="s">
        <v>717</v>
      </c>
      <c r="DJ315" s="108" t="s">
        <v>717</v>
      </c>
      <c r="DK315" s="108">
        <v>254</v>
      </c>
      <c r="DL315" s="108">
        <v>1796</v>
      </c>
      <c r="DM315" s="108">
        <v>1267</v>
      </c>
      <c r="DN315" s="108">
        <v>101</v>
      </c>
      <c r="DO315" s="108">
        <v>1088</v>
      </c>
      <c r="DP315" s="108">
        <v>10218072</v>
      </c>
      <c r="DQ315" s="108">
        <v>5689</v>
      </c>
      <c r="DR315" s="108">
        <v>11778</v>
      </c>
      <c r="DS315" s="108">
        <v>8103232</v>
      </c>
      <c r="DT315" s="108">
        <v>6396</v>
      </c>
      <c r="DU315" s="108">
        <v>13883</v>
      </c>
      <c r="DV315" s="108">
        <v>806602</v>
      </c>
      <c r="DW315" s="108">
        <v>7986</v>
      </c>
      <c r="DX315" s="108">
        <v>15349</v>
      </c>
      <c r="DY315" s="108">
        <v>8874661</v>
      </c>
      <c r="DZ315" s="108">
        <v>8157</v>
      </c>
      <c r="EA315" s="108">
        <v>18347</v>
      </c>
      <c r="EB315" s="255"/>
      <c r="EC315" s="198">
        <f t="shared" si="2052"/>
        <v>1</v>
      </c>
      <c r="ED315" s="199">
        <f t="shared" si="2053"/>
        <v>2018</v>
      </c>
      <c r="EE315" s="200">
        <f t="shared" si="2054"/>
        <v>43101</v>
      </c>
      <c r="EF315" s="196">
        <f t="shared" si="2055"/>
        <v>31</v>
      </c>
      <c r="EG315" s="195"/>
      <c r="EH315" s="198">
        <f t="shared" ref="EH315:EQ324" si="2074">IFERROR(INDEX($H315:$EB315,,MATCH(EH$1,$H$5:$EB$5,0))*INDEX($H315:$EB315,,MATCH(EH$2,$H$5:$EB$5,0)),$H$2)</f>
        <v>112661</v>
      </c>
      <c r="EI315" s="198" t="str">
        <f t="shared" si="2074"/>
        <v>-</v>
      </c>
      <c r="EJ315" s="198">
        <f t="shared" si="2074"/>
        <v>12843354</v>
      </c>
      <c r="EK315" s="198">
        <f t="shared" si="2074"/>
        <v>19490353</v>
      </c>
      <c r="EL315" s="198">
        <f t="shared" si="2074"/>
        <v>10493808</v>
      </c>
      <c r="EM315" s="198">
        <f t="shared" si="2074"/>
        <v>13837908</v>
      </c>
      <c r="EN315" s="198">
        <f t="shared" si="2074"/>
        <v>289058139</v>
      </c>
      <c r="EO315" s="198">
        <f t="shared" si="2074"/>
        <v>228341040</v>
      </c>
      <c r="EP315" s="198">
        <f t="shared" si="2074"/>
        <v>46751315</v>
      </c>
      <c r="EQ315" s="198" t="str">
        <f t="shared" si="2074"/>
        <v>-</v>
      </c>
      <c r="ER315" s="198" t="str">
        <f t="shared" ref="ER315:FA324" si="2075">IFERROR(INDEX($H315:$EB315,,MATCH(ER$1,$H$5:$EB$5,0))*INDEX($H315:$EB315,,MATCH(ER$2,$H$5:$EB$5,0)),$H$2)</f>
        <v>-</v>
      </c>
      <c r="ES315" s="198" t="str">
        <f t="shared" si="2075"/>
        <v>-</v>
      </c>
      <c r="ET315" s="198" t="str">
        <f t="shared" si="2075"/>
        <v>-</v>
      </c>
      <c r="EU315" s="198" t="str">
        <f t="shared" si="2075"/>
        <v>-</v>
      </c>
      <c r="EV315" s="198" t="str">
        <f t="shared" si="2075"/>
        <v>-</v>
      </c>
      <c r="EW315" s="198" t="str">
        <f t="shared" si="2075"/>
        <v>-</v>
      </c>
      <c r="EX315" s="198" t="str">
        <f t="shared" si="2075"/>
        <v>-</v>
      </c>
      <c r="EY315" s="198" t="str">
        <f t="shared" si="2075"/>
        <v>-</v>
      </c>
      <c r="EZ315" s="198" t="str">
        <f t="shared" si="2075"/>
        <v>-</v>
      </c>
      <c r="FA315" s="198" t="str">
        <f t="shared" si="2075"/>
        <v>-</v>
      </c>
      <c r="FB315" s="198">
        <f t="shared" ref="FB315:FG324" si="2076">IFERROR(INDEX($H315:$EB315,,MATCH(FB$1,$H$5:$EB$5,0))*INDEX($H315:$EB315,,MATCH(FB$2,$H$5:$EB$5,0)),$H$2)</f>
        <v>0</v>
      </c>
      <c r="FC315" s="198">
        <f t="shared" si="2076"/>
        <v>536760</v>
      </c>
      <c r="FD315" s="198">
        <f t="shared" si="2076"/>
        <v>21153288</v>
      </c>
      <c r="FE315" s="198">
        <f t="shared" si="2076"/>
        <v>17589761</v>
      </c>
      <c r="FF315" s="198">
        <f t="shared" si="2076"/>
        <v>1550249</v>
      </c>
      <c r="FG315" s="198">
        <f t="shared" si="2076"/>
        <v>19961536</v>
      </c>
      <c r="FH315" s="191"/>
      <c r="FI315" s="256"/>
      <c r="FJ315" s="256"/>
      <c r="FK315" s="256"/>
      <c r="FL315" s="256"/>
      <c r="FM315" s="256"/>
    </row>
    <row r="316" spans="1:169" s="257" customFormat="1" x14ac:dyDescent="0.2">
      <c r="A316" s="258" t="str">
        <f t="shared" si="2049"/>
        <v>2017-18JANUARYRYE</v>
      </c>
      <c r="B316" s="259" t="s">
        <v>648</v>
      </c>
      <c r="C316" s="259" t="s">
        <v>767</v>
      </c>
      <c r="D316" s="260" t="str">
        <f t="shared" si="2050"/>
        <v>Y59</v>
      </c>
      <c r="E316" s="260" t="str">
        <f t="shared" si="2051"/>
        <v>South East</v>
      </c>
      <c r="F316" s="261" t="s">
        <v>669</v>
      </c>
      <c r="G316" s="261" t="s">
        <v>670</v>
      </c>
      <c r="H316" s="211">
        <v>66609</v>
      </c>
      <c r="I316" s="211">
        <v>40829</v>
      </c>
      <c r="J316" s="211">
        <v>294069</v>
      </c>
      <c r="K316" s="211">
        <v>7</v>
      </c>
      <c r="L316" s="211">
        <v>3</v>
      </c>
      <c r="M316" s="211" t="s">
        <v>717</v>
      </c>
      <c r="N316" s="211">
        <v>33</v>
      </c>
      <c r="O316" s="211">
        <v>88</v>
      </c>
      <c r="P316" s="211" t="s">
        <v>717</v>
      </c>
      <c r="Q316" s="211" t="s">
        <v>717</v>
      </c>
      <c r="R316" s="211" t="s">
        <v>717</v>
      </c>
      <c r="S316" s="211" t="s">
        <v>717</v>
      </c>
      <c r="T316" s="211">
        <v>47065</v>
      </c>
      <c r="U316" s="211">
        <v>2605</v>
      </c>
      <c r="V316" s="211">
        <v>1636</v>
      </c>
      <c r="W316" s="211">
        <v>21190</v>
      </c>
      <c r="X316" s="211">
        <v>15279</v>
      </c>
      <c r="Y316" s="211">
        <v>1482</v>
      </c>
      <c r="Z316" s="211">
        <v>1104991</v>
      </c>
      <c r="AA316" s="211">
        <v>424</v>
      </c>
      <c r="AB316" s="211">
        <v>759</v>
      </c>
      <c r="AC316" s="211">
        <v>1054007</v>
      </c>
      <c r="AD316" s="211">
        <v>644</v>
      </c>
      <c r="AE316" s="211">
        <v>1216</v>
      </c>
      <c r="AF316" s="211">
        <v>20977973</v>
      </c>
      <c r="AG316" s="211">
        <v>990</v>
      </c>
      <c r="AH316" s="211">
        <v>1985</v>
      </c>
      <c r="AI316" s="211">
        <v>52970784</v>
      </c>
      <c r="AJ316" s="211">
        <v>3467</v>
      </c>
      <c r="AK316" s="211">
        <v>8113</v>
      </c>
      <c r="AL316" s="211">
        <v>7063908</v>
      </c>
      <c r="AM316" s="211">
        <v>4766</v>
      </c>
      <c r="AN316" s="211">
        <v>11154</v>
      </c>
      <c r="AO316" s="211">
        <v>2793</v>
      </c>
      <c r="AP316" s="211">
        <v>6</v>
      </c>
      <c r="AQ316" s="211">
        <v>113</v>
      </c>
      <c r="AR316" s="211">
        <v>275</v>
      </c>
      <c r="AS316" s="211">
        <v>176</v>
      </c>
      <c r="AT316" s="211">
        <v>2498</v>
      </c>
      <c r="AU316" s="211">
        <v>0</v>
      </c>
      <c r="AV316" s="211">
        <v>25526</v>
      </c>
      <c r="AW316" s="211">
        <v>3042</v>
      </c>
      <c r="AX316" s="211">
        <v>15704</v>
      </c>
      <c r="AY316" s="211">
        <v>44272</v>
      </c>
      <c r="AZ316" s="211">
        <v>5167</v>
      </c>
      <c r="BA316" s="211">
        <v>4054</v>
      </c>
      <c r="BB316" s="211">
        <v>3222</v>
      </c>
      <c r="BC316" s="211">
        <v>2534</v>
      </c>
      <c r="BD316" s="211">
        <v>29752</v>
      </c>
      <c r="BE316" s="211">
        <v>24660</v>
      </c>
      <c r="BF316" s="211">
        <v>21997</v>
      </c>
      <c r="BG316" s="211">
        <v>17136</v>
      </c>
      <c r="BH316" s="211">
        <v>2202</v>
      </c>
      <c r="BI316" s="211">
        <v>1636</v>
      </c>
      <c r="BJ316" s="211" t="s">
        <v>717</v>
      </c>
      <c r="BK316" s="211" t="s">
        <v>717</v>
      </c>
      <c r="BL316" s="211" t="s">
        <v>717</v>
      </c>
      <c r="BM316" s="211" t="s">
        <v>717</v>
      </c>
      <c r="BN316" s="211" t="s">
        <v>717</v>
      </c>
      <c r="BO316" s="211" t="s">
        <v>717</v>
      </c>
      <c r="BP316" s="211" t="s">
        <v>717</v>
      </c>
      <c r="BQ316" s="211" t="s">
        <v>717</v>
      </c>
      <c r="BR316" s="211" t="s">
        <v>717</v>
      </c>
      <c r="BS316" s="211" t="s">
        <v>717</v>
      </c>
      <c r="BT316" s="211" t="s">
        <v>717</v>
      </c>
      <c r="BU316" s="211" t="s">
        <v>717</v>
      </c>
      <c r="BV316" s="211" t="s">
        <v>717</v>
      </c>
      <c r="BW316" s="211" t="s">
        <v>717</v>
      </c>
      <c r="BX316" s="211" t="s">
        <v>717</v>
      </c>
      <c r="BY316" s="211" t="s">
        <v>717</v>
      </c>
      <c r="BZ316" s="211" t="s">
        <v>717</v>
      </c>
      <c r="CA316" s="211" t="s">
        <v>717</v>
      </c>
      <c r="CB316" s="211" t="s">
        <v>717</v>
      </c>
      <c r="CC316" s="211" t="s">
        <v>717</v>
      </c>
      <c r="CD316" s="211" t="s">
        <v>717</v>
      </c>
      <c r="CE316" s="211" t="s">
        <v>717</v>
      </c>
      <c r="CF316" s="211" t="s">
        <v>717</v>
      </c>
      <c r="CG316" s="211" t="s">
        <v>717</v>
      </c>
      <c r="CH316" s="211" t="s">
        <v>717</v>
      </c>
      <c r="CI316" s="211" t="s">
        <v>717</v>
      </c>
      <c r="CJ316" s="211" t="s">
        <v>717</v>
      </c>
      <c r="CK316" s="211" t="s">
        <v>717</v>
      </c>
      <c r="CL316" s="211" t="s">
        <v>717</v>
      </c>
      <c r="CM316" s="211" t="s">
        <v>717</v>
      </c>
      <c r="CN316" s="211" t="s">
        <v>717</v>
      </c>
      <c r="CO316" s="211" t="s">
        <v>717</v>
      </c>
      <c r="CP316" s="211" t="s">
        <v>717</v>
      </c>
      <c r="CQ316" s="211" t="s">
        <v>717</v>
      </c>
      <c r="CR316" s="211" t="s">
        <v>717</v>
      </c>
      <c r="CS316" s="211" t="s">
        <v>717</v>
      </c>
      <c r="CT316" s="211" t="s">
        <v>717</v>
      </c>
      <c r="CU316" s="211" t="s">
        <v>717</v>
      </c>
      <c r="CV316" s="211" t="s">
        <v>717</v>
      </c>
      <c r="CW316" s="211" t="s">
        <v>717</v>
      </c>
      <c r="CX316" s="211">
        <v>254</v>
      </c>
      <c r="CY316" s="211">
        <v>74120</v>
      </c>
      <c r="CZ316" s="211">
        <v>292</v>
      </c>
      <c r="DA316" s="211">
        <v>469</v>
      </c>
      <c r="DB316" s="211">
        <v>2135</v>
      </c>
      <c r="DC316" s="211">
        <v>83012</v>
      </c>
      <c r="DD316" s="211">
        <v>39</v>
      </c>
      <c r="DE316" s="211">
        <v>78</v>
      </c>
      <c r="DF316" s="211" t="s">
        <v>717</v>
      </c>
      <c r="DG316" s="211" t="s">
        <v>717</v>
      </c>
      <c r="DH316" s="211" t="s">
        <v>717</v>
      </c>
      <c r="DI316" s="211" t="s">
        <v>717</v>
      </c>
      <c r="DJ316" s="211" t="s">
        <v>717</v>
      </c>
      <c r="DK316" s="211">
        <v>0</v>
      </c>
      <c r="DL316" s="211">
        <v>1806</v>
      </c>
      <c r="DM316" s="211">
        <v>1487</v>
      </c>
      <c r="DN316" s="211">
        <v>0</v>
      </c>
      <c r="DO316" s="211">
        <v>423</v>
      </c>
      <c r="DP316" s="211">
        <v>5315336</v>
      </c>
      <c r="DQ316" s="211">
        <v>2943</v>
      </c>
      <c r="DR316" s="211">
        <v>5242</v>
      </c>
      <c r="DS316" s="211">
        <v>8042919</v>
      </c>
      <c r="DT316" s="211">
        <v>5409</v>
      </c>
      <c r="DU316" s="211">
        <v>9766</v>
      </c>
      <c r="DV316" s="211">
        <v>0</v>
      </c>
      <c r="DW316" s="211">
        <v>0</v>
      </c>
      <c r="DX316" s="211">
        <v>0</v>
      </c>
      <c r="DY316" s="211">
        <v>3655851</v>
      </c>
      <c r="DZ316" s="211">
        <v>8643</v>
      </c>
      <c r="EA316" s="211">
        <v>16549</v>
      </c>
      <c r="EB316" s="262"/>
      <c r="EC316" s="212">
        <f t="shared" si="2052"/>
        <v>1</v>
      </c>
      <c r="ED316" s="213">
        <f t="shared" si="2053"/>
        <v>2018</v>
      </c>
      <c r="EE316" s="214">
        <f t="shared" si="2054"/>
        <v>43101</v>
      </c>
      <c r="EF316" s="215">
        <f t="shared" si="2055"/>
        <v>31</v>
      </c>
      <c r="EG316" s="216"/>
      <c r="EH316" s="212">
        <f t="shared" si="2074"/>
        <v>122487</v>
      </c>
      <c r="EI316" s="212" t="str">
        <f t="shared" si="2074"/>
        <v>-</v>
      </c>
      <c r="EJ316" s="212">
        <f t="shared" si="2074"/>
        <v>1347357</v>
      </c>
      <c r="EK316" s="212">
        <f t="shared" si="2074"/>
        <v>3592952</v>
      </c>
      <c r="EL316" s="212">
        <f t="shared" si="2074"/>
        <v>1977195</v>
      </c>
      <c r="EM316" s="212">
        <f t="shared" si="2074"/>
        <v>1989376</v>
      </c>
      <c r="EN316" s="212">
        <f t="shared" si="2074"/>
        <v>42062150</v>
      </c>
      <c r="EO316" s="212">
        <f t="shared" si="2074"/>
        <v>123958527</v>
      </c>
      <c r="EP316" s="212">
        <f t="shared" si="2074"/>
        <v>16530228</v>
      </c>
      <c r="EQ316" s="212" t="str">
        <f t="shared" si="2074"/>
        <v>-</v>
      </c>
      <c r="ER316" s="212" t="str">
        <f t="shared" si="2075"/>
        <v>-</v>
      </c>
      <c r="ES316" s="212" t="str">
        <f t="shared" si="2075"/>
        <v>-</v>
      </c>
      <c r="ET316" s="212" t="str">
        <f t="shared" si="2075"/>
        <v>-</v>
      </c>
      <c r="EU316" s="212" t="str">
        <f t="shared" si="2075"/>
        <v>-</v>
      </c>
      <c r="EV316" s="212" t="str">
        <f t="shared" si="2075"/>
        <v>-</v>
      </c>
      <c r="EW316" s="212" t="str">
        <f t="shared" si="2075"/>
        <v>-</v>
      </c>
      <c r="EX316" s="212" t="str">
        <f t="shared" si="2075"/>
        <v>-</v>
      </c>
      <c r="EY316" s="212" t="str">
        <f t="shared" si="2075"/>
        <v>-</v>
      </c>
      <c r="EZ316" s="212" t="str">
        <f t="shared" si="2075"/>
        <v>-</v>
      </c>
      <c r="FA316" s="212" t="str">
        <f t="shared" si="2075"/>
        <v>-</v>
      </c>
      <c r="FB316" s="212">
        <f t="shared" si="2076"/>
        <v>119126</v>
      </c>
      <c r="FC316" s="212">
        <f t="shared" si="2076"/>
        <v>166530</v>
      </c>
      <c r="FD316" s="212">
        <f t="shared" si="2076"/>
        <v>9467052</v>
      </c>
      <c r="FE316" s="212">
        <f t="shared" si="2076"/>
        <v>14522042</v>
      </c>
      <c r="FF316" s="212">
        <f t="shared" si="2076"/>
        <v>0</v>
      </c>
      <c r="FG316" s="212">
        <f t="shared" si="2076"/>
        <v>7000227</v>
      </c>
      <c r="FH316" s="217"/>
      <c r="FI316" s="256"/>
      <c r="FJ316" s="256"/>
      <c r="FK316" s="256"/>
      <c r="FL316" s="256"/>
      <c r="FM316" s="256"/>
    </row>
    <row r="317" spans="1:169" s="257" customFormat="1" x14ac:dyDescent="0.2">
      <c r="A317" s="263" t="str">
        <f t="shared" si="2049"/>
        <v>2017-18JANUARYRYD</v>
      </c>
      <c r="B317" s="257" t="s">
        <v>648</v>
      </c>
      <c r="C317" s="257" t="s">
        <v>767</v>
      </c>
      <c r="D317" s="264" t="str">
        <f t="shared" si="2050"/>
        <v>Y59</v>
      </c>
      <c r="E317" s="264" t="str">
        <f t="shared" si="2051"/>
        <v>South East</v>
      </c>
      <c r="F317" s="265" t="s">
        <v>667</v>
      </c>
      <c r="G317" s="265" t="s">
        <v>668</v>
      </c>
      <c r="H317" s="108">
        <v>69237</v>
      </c>
      <c r="I317" s="108">
        <v>63282</v>
      </c>
      <c r="J317" s="108">
        <v>1804344</v>
      </c>
      <c r="K317" s="108">
        <v>29</v>
      </c>
      <c r="L317" s="108">
        <v>4</v>
      </c>
      <c r="M317" s="108" t="s">
        <v>717</v>
      </c>
      <c r="N317" s="108">
        <v>158</v>
      </c>
      <c r="O317" s="108">
        <v>335</v>
      </c>
      <c r="P317" s="108" t="s">
        <v>717</v>
      </c>
      <c r="Q317" s="108" t="s">
        <v>717</v>
      </c>
      <c r="R317" s="108" t="s">
        <v>717</v>
      </c>
      <c r="S317" s="108" t="s">
        <v>717</v>
      </c>
      <c r="T317" s="108">
        <v>62327</v>
      </c>
      <c r="U317" s="108">
        <v>3289</v>
      </c>
      <c r="V317" s="108">
        <v>2010</v>
      </c>
      <c r="W317" s="108">
        <v>29398</v>
      </c>
      <c r="X317" s="108">
        <v>23179</v>
      </c>
      <c r="Y317" s="108">
        <v>1298</v>
      </c>
      <c r="Z317" s="108">
        <v>1549791</v>
      </c>
      <c r="AA317" s="108">
        <v>471</v>
      </c>
      <c r="AB317" s="108">
        <v>847</v>
      </c>
      <c r="AC317" s="108">
        <v>1274954</v>
      </c>
      <c r="AD317" s="108">
        <v>634</v>
      </c>
      <c r="AE317" s="108">
        <v>1141</v>
      </c>
      <c r="AF317" s="108">
        <v>28576565</v>
      </c>
      <c r="AG317" s="108">
        <v>972</v>
      </c>
      <c r="AH317" s="108">
        <v>1811</v>
      </c>
      <c r="AI317" s="108">
        <v>89034125</v>
      </c>
      <c r="AJ317" s="108">
        <v>3841</v>
      </c>
      <c r="AK317" s="108">
        <v>8609</v>
      </c>
      <c r="AL317" s="108">
        <v>7895857</v>
      </c>
      <c r="AM317" s="108">
        <v>6083</v>
      </c>
      <c r="AN317" s="108">
        <v>14584</v>
      </c>
      <c r="AO317" s="108">
        <v>2948</v>
      </c>
      <c r="AP317" s="108">
        <v>82</v>
      </c>
      <c r="AQ317" s="108">
        <v>291</v>
      </c>
      <c r="AR317" s="108">
        <v>101</v>
      </c>
      <c r="AS317" s="108">
        <v>272</v>
      </c>
      <c r="AT317" s="108">
        <v>2303</v>
      </c>
      <c r="AU317" s="108">
        <v>709</v>
      </c>
      <c r="AV317" s="108">
        <v>36266</v>
      </c>
      <c r="AW317" s="108">
        <v>1670</v>
      </c>
      <c r="AX317" s="108">
        <v>21443</v>
      </c>
      <c r="AY317" s="108">
        <v>59379</v>
      </c>
      <c r="AZ317" s="108">
        <v>8191</v>
      </c>
      <c r="BA317" s="108">
        <v>6088</v>
      </c>
      <c r="BB317" s="108">
        <v>4956</v>
      </c>
      <c r="BC317" s="108">
        <v>6088</v>
      </c>
      <c r="BD317" s="108">
        <v>41134</v>
      </c>
      <c r="BE317" s="108">
        <v>33352</v>
      </c>
      <c r="BF317" s="108">
        <v>39428</v>
      </c>
      <c r="BG317" s="108">
        <v>24830</v>
      </c>
      <c r="BH317" s="108">
        <v>2459</v>
      </c>
      <c r="BI317" s="108">
        <v>1415</v>
      </c>
      <c r="BJ317" s="108" t="s">
        <v>717</v>
      </c>
      <c r="BK317" s="108" t="s">
        <v>717</v>
      </c>
      <c r="BL317" s="108" t="s">
        <v>717</v>
      </c>
      <c r="BM317" s="108" t="s">
        <v>717</v>
      </c>
      <c r="BN317" s="108" t="s">
        <v>717</v>
      </c>
      <c r="BO317" s="108" t="s">
        <v>717</v>
      </c>
      <c r="BP317" s="108" t="s">
        <v>717</v>
      </c>
      <c r="BQ317" s="108" t="s">
        <v>717</v>
      </c>
      <c r="BR317" s="108" t="s">
        <v>717</v>
      </c>
      <c r="BS317" s="108" t="s">
        <v>717</v>
      </c>
      <c r="BT317" s="108" t="s">
        <v>717</v>
      </c>
      <c r="BU317" s="108" t="s">
        <v>717</v>
      </c>
      <c r="BV317" s="108" t="s">
        <v>717</v>
      </c>
      <c r="BW317" s="108" t="s">
        <v>717</v>
      </c>
      <c r="BX317" s="108" t="s">
        <v>717</v>
      </c>
      <c r="BY317" s="108" t="s">
        <v>717</v>
      </c>
      <c r="BZ317" s="108" t="s">
        <v>717</v>
      </c>
      <c r="CA317" s="108" t="s">
        <v>717</v>
      </c>
      <c r="CB317" s="108" t="s">
        <v>717</v>
      </c>
      <c r="CC317" s="108" t="s">
        <v>717</v>
      </c>
      <c r="CD317" s="108" t="s">
        <v>717</v>
      </c>
      <c r="CE317" s="108" t="s">
        <v>717</v>
      </c>
      <c r="CF317" s="108" t="s">
        <v>717</v>
      </c>
      <c r="CG317" s="108" t="s">
        <v>717</v>
      </c>
      <c r="CH317" s="108" t="s">
        <v>717</v>
      </c>
      <c r="CI317" s="108" t="s">
        <v>717</v>
      </c>
      <c r="CJ317" s="108" t="s">
        <v>717</v>
      </c>
      <c r="CK317" s="108" t="s">
        <v>717</v>
      </c>
      <c r="CL317" s="108" t="s">
        <v>717</v>
      </c>
      <c r="CM317" s="108" t="s">
        <v>717</v>
      </c>
      <c r="CN317" s="108" t="s">
        <v>717</v>
      </c>
      <c r="CO317" s="108" t="s">
        <v>717</v>
      </c>
      <c r="CP317" s="108" t="s">
        <v>717</v>
      </c>
      <c r="CQ317" s="108" t="s">
        <v>717</v>
      </c>
      <c r="CR317" s="108" t="s">
        <v>717</v>
      </c>
      <c r="CS317" s="108" t="s">
        <v>717</v>
      </c>
      <c r="CT317" s="108" t="s">
        <v>717</v>
      </c>
      <c r="CU317" s="108" t="s">
        <v>717</v>
      </c>
      <c r="CV317" s="108" t="s">
        <v>717</v>
      </c>
      <c r="CW317" s="108" t="s">
        <v>717</v>
      </c>
      <c r="CX317" s="108">
        <v>270</v>
      </c>
      <c r="CY317" s="108">
        <v>77766</v>
      </c>
      <c r="CZ317" s="108">
        <v>288</v>
      </c>
      <c r="DA317" s="108">
        <v>448</v>
      </c>
      <c r="DB317" s="108">
        <v>2532</v>
      </c>
      <c r="DC317" s="108">
        <v>127841</v>
      </c>
      <c r="DD317" s="108">
        <v>50</v>
      </c>
      <c r="DE317" s="108">
        <v>110</v>
      </c>
      <c r="DF317" s="108" t="s">
        <v>717</v>
      </c>
      <c r="DG317" s="108" t="s">
        <v>717</v>
      </c>
      <c r="DH317" s="108" t="s">
        <v>717</v>
      </c>
      <c r="DI317" s="108" t="s">
        <v>717</v>
      </c>
      <c r="DJ317" s="108" t="s">
        <v>717</v>
      </c>
      <c r="DK317" s="108">
        <v>2154</v>
      </c>
      <c r="DL317" s="108">
        <v>217</v>
      </c>
      <c r="DM317" s="108">
        <v>1526</v>
      </c>
      <c r="DN317" s="108">
        <v>0</v>
      </c>
      <c r="DO317" s="108">
        <v>411</v>
      </c>
      <c r="DP317" s="108">
        <v>1470019</v>
      </c>
      <c r="DQ317" s="108">
        <v>6774</v>
      </c>
      <c r="DR317" s="108">
        <v>14402</v>
      </c>
      <c r="DS317" s="108">
        <v>12881270</v>
      </c>
      <c r="DT317" s="108">
        <v>8441</v>
      </c>
      <c r="DU317" s="108">
        <v>18944</v>
      </c>
      <c r="DV317" s="108">
        <v>0</v>
      </c>
      <c r="DW317" s="108">
        <v>0</v>
      </c>
      <c r="DX317" s="108">
        <v>0</v>
      </c>
      <c r="DY317" s="108">
        <v>4652042</v>
      </c>
      <c r="DZ317" s="108">
        <v>11319</v>
      </c>
      <c r="EA317" s="108">
        <v>26290</v>
      </c>
      <c r="EB317" s="255"/>
      <c r="EC317" s="198">
        <f t="shared" si="2052"/>
        <v>1</v>
      </c>
      <c r="ED317" s="199">
        <f t="shared" si="2053"/>
        <v>2018</v>
      </c>
      <c r="EE317" s="200">
        <f t="shared" si="2054"/>
        <v>43101</v>
      </c>
      <c r="EF317" s="196">
        <f t="shared" si="2055"/>
        <v>31</v>
      </c>
      <c r="EG317" s="195"/>
      <c r="EH317" s="198">
        <f t="shared" si="2074"/>
        <v>253128</v>
      </c>
      <c r="EI317" s="198" t="str">
        <f t="shared" si="2074"/>
        <v>-</v>
      </c>
      <c r="EJ317" s="198">
        <f t="shared" si="2074"/>
        <v>9998556</v>
      </c>
      <c r="EK317" s="198">
        <f t="shared" si="2074"/>
        <v>21199470</v>
      </c>
      <c r="EL317" s="198">
        <f t="shared" si="2074"/>
        <v>2785783</v>
      </c>
      <c r="EM317" s="198">
        <f t="shared" si="2074"/>
        <v>2293410</v>
      </c>
      <c r="EN317" s="198">
        <f t="shared" si="2074"/>
        <v>53239778</v>
      </c>
      <c r="EO317" s="198">
        <f t="shared" si="2074"/>
        <v>199548011</v>
      </c>
      <c r="EP317" s="198">
        <f t="shared" si="2074"/>
        <v>18930032</v>
      </c>
      <c r="EQ317" s="198" t="str">
        <f t="shared" si="2074"/>
        <v>-</v>
      </c>
      <c r="ER317" s="198" t="str">
        <f t="shared" si="2075"/>
        <v>-</v>
      </c>
      <c r="ES317" s="198" t="str">
        <f t="shared" si="2075"/>
        <v>-</v>
      </c>
      <c r="ET317" s="198" t="str">
        <f t="shared" si="2075"/>
        <v>-</v>
      </c>
      <c r="EU317" s="198" t="str">
        <f t="shared" si="2075"/>
        <v>-</v>
      </c>
      <c r="EV317" s="198" t="str">
        <f t="shared" si="2075"/>
        <v>-</v>
      </c>
      <c r="EW317" s="198" t="str">
        <f t="shared" si="2075"/>
        <v>-</v>
      </c>
      <c r="EX317" s="198" t="str">
        <f t="shared" si="2075"/>
        <v>-</v>
      </c>
      <c r="EY317" s="198" t="str">
        <f t="shared" si="2075"/>
        <v>-</v>
      </c>
      <c r="EZ317" s="198" t="str">
        <f t="shared" si="2075"/>
        <v>-</v>
      </c>
      <c r="FA317" s="198" t="str">
        <f t="shared" si="2075"/>
        <v>-</v>
      </c>
      <c r="FB317" s="198">
        <f t="shared" si="2076"/>
        <v>120960</v>
      </c>
      <c r="FC317" s="198">
        <f t="shared" si="2076"/>
        <v>278520</v>
      </c>
      <c r="FD317" s="198">
        <f t="shared" si="2076"/>
        <v>3125234</v>
      </c>
      <c r="FE317" s="198">
        <f t="shared" si="2076"/>
        <v>28908544</v>
      </c>
      <c r="FF317" s="198">
        <f t="shared" si="2076"/>
        <v>0</v>
      </c>
      <c r="FG317" s="198">
        <f t="shared" si="2076"/>
        <v>10805190</v>
      </c>
      <c r="FH317" s="191"/>
      <c r="FI317" s="256"/>
      <c r="FJ317" s="256"/>
      <c r="FK317" s="256"/>
      <c r="FL317" s="256"/>
      <c r="FM317" s="256"/>
    </row>
    <row r="318" spans="1:169" s="257" customFormat="1" x14ac:dyDescent="0.2">
      <c r="A318" s="263" t="str">
        <f t="shared" si="2049"/>
        <v>2017-18JANUARYRYF</v>
      </c>
      <c r="B318" s="257" t="s">
        <v>648</v>
      </c>
      <c r="C318" s="257" t="s">
        <v>767</v>
      </c>
      <c r="D318" s="264" t="str">
        <f t="shared" si="2050"/>
        <v>Y58</v>
      </c>
      <c r="E318" s="264" t="str">
        <f t="shared" si="2051"/>
        <v>South West</v>
      </c>
      <c r="F318" s="265" t="s">
        <v>671</v>
      </c>
      <c r="G318" s="265" t="s">
        <v>672</v>
      </c>
      <c r="H318" s="108">
        <v>102159</v>
      </c>
      <c r="I318" s="108">
        <v>70387</v>
      </c>
      <c r="J318" s="108">
        <v>323777</v>
      </c>
      <c r="K318" s="108">
        <v>5</v>
      </c>
      <c r="L318" s="108">
        <v>2</v>
      </c>
      <c r="M318" s="108" t="s">
        <v>717</v>
      </c>
      <c r="N318" s="108">
        <v>18</v>
      </c>
      <c r="O318" s="108">
        <v>55</v>
      </c>
      <c r="P318" s="108" t="s">
        <v>717</v>
      </c>
      <c r="Q318" s="108" t="s">
        <v>717</v>
      </c>
      <c r="R318" s="108" t="s">
        <v>717</v>
      </c>
      <c r="S318" s="108" t="s">
        <v>717</v>
      </c>
      <c r="T318" s="108">
        <v>75074</v>
      </c>
      <c r="U318" s="108">
        <v>5411</v>
      </c>
      <c r="V318" s="108">
        <v>3185</v>
      </c>
      <c r="W318" s="108">
        <v>38391</v>
      </c>
      <c r="X318" s="108">
        <v>19619</v>
      </c>
      <c r="Y318" s="108">
        <v>1524</v>
      </c>
      <c r="Z318" s="108">
        <v>2977802</v>
      </c>
      <c r="AA318" s="108">
        <v>550</v>
      </c>
      <c r="AB318" s="108">
        <v>1010</v>
      </c>
      <c r="AC318" s="108">
        <v>2593726</v>
      </c>
      <c r="AD318" s="108">
        <v>814</v>
      </c>
      <c r="AE318" s="108">
        <v>1462</v>
      </c>
      <c r="AF318" s="108">
        <v>68737774</v>
      </c>
      <c r="AG318" s="108">
        <v>1790</v>
      </c>
      <c r="AH318" s="108">
        <v>3758</v>
      </c>
      <c r="AI318" s="108">
        <v>75702485</v>
      </c>
      <c r="AJ318" s="108">
        <v>3859</v>
      </c>
      <c r="AK318" s="108">
        <v>8924</v>
      </c>
      <c r="AL318" s="108">
        <v>8753670</v>
      </c>
      <c r="AM318" s="108">
        <v>5744</v>
      </c>
      <c r="AN318" s="108">
        <v>12951</v>
      </c>
      <c r="AO318" s="108">
        <v>3673</v>
      </c>
      <c r="AP318" s="108">
        <v>404</v>
      </c>
      <c r="AQ318" s="108">
        <v>1673</v>
      </c>
      <c r="AR318" s="108">
        <v>2170</v>
      </c>
      <c r="AS318" s="108">
        <v>374</v>
      </c>
      <c r="AT318" s="108">
        <v>1222</v>
      </c>
      <c r="AU318" s="108">
        <v>73</v>
      </c>
      <c r="AV318" s="108">
        <v>39400</v>
      </c>
      <c r="AW318" s="108">
        <v>3282</v>
      </c>
      <c r="AX318" s="108">
        <v>28719</v>
      </c>
      <c r="AY318" s="108">
        <v>71401</v>
      </c>
      <c r="AZ318" s="108">
        <v>10827</v>
      </c>
      <c r="BA318" s="108">
        <v>8654</v>
      </c>
      <c r="BB318" s="108">
        <v>6352</v>
      </c>
      <c r="BC318" s="108">
        <v>5172</v>
      </c>
      <c r="BD318" s="108">
        <v>50760</v>
      </c>
      <c r="BE318" s="108">
        <v>43072</v>
      </c>
      <c r="BF318" s="108">
        <v>28036</v>
      </c>
      <c r="BG318" s="108">
        <v>21727</v>
      </c>
      <c r="BH318" s="108">
        <v>2815</v>
      </c>
      <c r="BI318" s="108">
        <v>1736</v>
      </c>
      <c r="BJ318" s="108" t="s">
        <v>717</v>
      </c>
      <c r="BK318" s="108" t="s">
        <v>717</v>
      </c>
      <c r="BL318" s="108" t="s">
        <v>717</v>
      </c>
      <c r="BM318" s="108" t="s">
        <v>717</v>
      </c>
      <c r="BN318" s="108" t="s">
        <v>717</v>
      </c>
      <c r="BO318" s="108" t="s">
        <v>717</v>
      </c>
      <c r="BP318" s="108" t="s">
        <v>717</v>
      </c>
      <c r="BQ318" s="108" t="s">
        <v>717</v>
      </c>
      <c r="BR318" s="108" t="s">
        <v>717</v>
      </c>
      <c r="BS318" s="108" t="s">
        <v>717</v>
      </c>
      <c r="BT318" s="108" t="s">
        <v>717</v>
      </c>
      <c r="BU318" s="108" t="s">
        <v>717</v>
      </c>
      <c r="BV318" s="108" t="s">
        <v>717</v>
      </c>
      <c r="BW318" s="108" t="s">
        <v>717</v>
      </c>
      <c r="BX318" s="108" t="s">
        <v>717</v>
      </c>
      <c r="BY318" s="108" t="s">
        <v>717</v>
      </c>
      <c r="BZ318" s="108" t="s">
        <v>717</v>
      </c>
      <c r="CA318" s="108" t="s">
        <v>717</v>
      </c>
      <c r="CB318" s="108" t="s">
        <v>717</v>
      </c>
      <c r="CC318" s="108" t="s">
        <v>717</v>
      </c>
      <c r="CD318" s="108" t="s">
        <v>717</v>
      </c>
      <c r="CE318" s="108" t="s">
        <v>717</v>
      </c>
      <c r="CF318" s="108" t="s">
        <v>717</v>
      </c>
      <c r="CG318" s="108" t="s">
        <v>717</v>
      </c>
      <c r="CH318" s="108" t="s">
        <v>717</v>
      </c>
      <c r="CI318" s="108" t="s">
        <v>717</v>
      </c>
      <c r="CJ318" s="108" t="s">
        <v>717</v>
      </c>
      <c r="CK318" s="108" t="s">
        <v>717</v>
      </c>
      <c r="CL318" s="108" t="s">
        <v>717</v>
      </c>
      <c r="CM318" s="108" t="s">
        <v>717</v>
      </c>
      <c r="CN318" s="108" t="s">
        <v>717</v>
      </c>
      <c r="CO318" s="108" t="s">
        <v>717</v>
      </c>
      <c r="CP318" s="108" t="s">
        <v>717</v>
      </c>
      <c r="CQ318" s="108" t="s">
        <v>717</v>
      </c>
      <c r="CR318" s="108" t="s">
        <v>717</v>
      </c>
      <c r="CS318" s="108" t="s">
        <v>717</v>
      </c>
      <c r="CT318" s="108" t="s">
        <v>717</v>
      </c>
      <c r="CU318" s="108" t="s">
        <v>717</v>
      </c>
      <c r="CV318" s="108" t="s">
        <v>717</v>
      </c>
      <c r="CW318" s="108" t="s">
        <v>717</v>
      </c>
      <c r="CX318" s="108">
        <v>0</v>
      </c>
      <c r="CY318" s="108">
        <v>0</v>
      </c>
      <c r="CZ318" s="108">
        <v>0</v>
      </c>
      <c r="DA318" s="108">
        <v>0</v>
      </c>
      <c r="DB318" s="108">
        <v>0</v>
      </c>
      <c r="DC318" s="108">
        <v>0</v>
      </c>
      <c r="DD318" s="108">
        <v>0</v>
      </c>
      <c r="DE318" s="108">
        <v>0</v>
      </c>
      <c r="DF318" s="108" t="s">
        <v>717</v>
      </c>
      <c r="DG318" s="108" t="s">
        <v>717</v>
      </c>
      <c r="DH318" s="108" t="s">
        <v>717</v>
      </c>
      <c r="DI318" s="108" t="s">
        <v>717</v>
      </c>
      <c r="DJ318" s="108" t="s">
        <v>717</v>
      </c>
      <c r="DK318" s="108">
        <v>2</v>
      </c>
      <c r="DL318" s="108">
        <v>1212</v>
      </c>
      <c r="DM318" s="108">
        <v>1087</v>
      </c>
      <c r="DN318" s="108">
        <v>26</v>
      </c>
      <c r="DO318" s="108">
        <v>1261</v>
      </c>
      <c r="DP318" s="108">
        <v>6262233</v>
      </c>
      <c r="DQ318" s="108">
        <v>5167</v>
      </c>
      <c r="DR318" s="108">
        <v>10373</v>
      </c>
      <c r="DS318" s="108">
        <v>7073225</v>
      </c>
      <c r="DT318" s="108">
        <v>6507</v>
      </c>
      <c r="DU318" s="108">
        <v>13138</v>
      </c>
      <c r="DV318" s="108">
        <v>207041</v>
      </c>
      <c r="DW318" s="108">
        <v>7963</v>
      </c>
      <c r="DX318" s="108">
        <v>24572</v>
      </c>
      <c r="DY318" s="108">
        <v>9527581</v>
      </c>
      <c r="DZ318" s="108">
        <v>7556</v>
      </c>
      <c r="EA318" s="108">
        <v>16453</v>
      </c>
      <c r="EB318" s="255"/>
      <c r="EC318" s="198">
        <f t="shared" si="2052"/>
        <v>1</v>
      </c>
      <c r="ED318" s="199">
        <f t="shared" si="2053"/>
        <v>2018</v>
      </c>
      <c r="EE318" s="200">
        <f t="shared" si="2054"/>
        <v>43101</v>
      </c>
      <c r="EF318" s="196">
        <f t="shared" si="2055"/>
        <v>31</v>
      </c>
      <c r="EG318" s="195"/>
      <c r="EH318" s="198">
        <f t="shared" si="2074"/>
        <v>140774</v>
      </c>
      <c r="EI318" s="198" t="str">
        <f t="shared" si="2074"/>
        <v>-</v>
      </c>
      <c r="EJ318" s="198">
        <f t="shared" si="2074"/>
        <v>1266966</v>
      </c>
      <c r="EK318" s="198">
        <f t="shared" si="2074"/>
        <v>3871285</v>
      </c>
      <c r="EL318" s="198">
        <f t="shared" si="2074"/>
        <v>5465110</v>
      </c>
      <c r="EM318" s="198">
        <f t="shared" si="2074"/>
        <v>4656470</v>
      </c>
      <c r="EN318" s="198">
        <f t="shared" si="2074"/>
        <v>144273378</v>
      </c>
      <c r="EO318" s="198">
        <f t="shared" si="2074"/>
        <v>175079956</v>
      </c>
      <c r="EP318" s="198">
        <f t="shared" si="2074"/>
        <v>19737324</v>
      </c>
      <c r="EQ318" s="198" t="str">
        <f t="shared" si="2074"/>
        <v>-</v>
      </c>
      <c r="ER318" s="198" t="str">
        <f t="shared" si="2075"/>
        <v>-</v>
      </c>
      <c r="ES318" s="198" t="str">
        <f t="shared" si="2075"/>
        <v>-</v>
      </c>
      <c r="ET318" s="198" t="str">
        <f t="shared" si="2075"/>
        <v>-</v>
      </c>
      <c r="EU318" s="198" t="str">
        <f t="shared" si="2075"/>
        <v>-</v>
      </c>
      <c r="EV318" s="198" t="str">
        <f t="shared" si="2075"/>
        <v>-</v>
      </c>
      <c r="EW318" s="198" t="str">
        <f t="shared" si="2075"/>
        <v>-</v>
      </c>
      <c r="EX318" s="198" t="str">
        <f t="shared" si="2075"/>
        <v>-</v>
      </c>
      <c r="EY318" s="198" t="str">
        <f t="shared" si="2075"/>
        <v>-</v>
      </c>
      <c r="EZ318" s="198" t="str">
        <f t="shared" si="2075"/>
        <v>-</v>
      </c>
      <c r="FA318" s="198" t="str">
        <f t="shared" si="2075"/>
        <v>-</v>
      </c>
      <c r="FB318" s="198">
        <f t="shared" si="2076"/>
        <v>0</v>
      </c>
      <c r="FC318" s="198">
        <f t="shared" si="2076"/>
        <v>0</v>
      </c>
      <c r="FD318" s="198">
        <f t="shared" si="2076"/>
        <v>12572076</v>
      </c>
      <c r="FE318" s="198">
        <f t="shared" si="2076"/>
        <v>14281006</v>
      </c>
      <c r="FF318" s="198">
        <f t="shared" si="2076"/>
        <v>638872</v>
      </c>
      <c r="FG318" s="198">
        <f t="shared" si="2076"/>
        <v>20747233</v>
      </c>
      <c r="FH318" s="191"/>
      <c r="FI318" s="256"/>
      <c r="FJ318" s="256"/>
      <c r="FK318" s="256"/>
      <c r="FL318" s="256"/>
      <c r="FM318" s="256"/>
    </row>
    <row r="319" spans="1:169" s="257" customFormat="1" x14ac:dyDescent="0.2">
      <c r="A319" s="263" t="str">
        <f t="shared" ref="A319:A382" si="2077">B319&amp;C319&amp;F319</f>
        <v>2017-18JANUARYRYA</v>
      </c>
      <c r="B319" s="257" t="s">
        <v>648</v>
      </c>
      <c r="C319" s="257" t="s">
        <v>767</v>
      </c>
      <c r="D319" s="264" t="str">
        <f t="shared" ref="D319:D382" si="2078">INDEX($FK$16:$FL$26,MATCH($F319,Area_Code,0),2)</f>
        <v>Y60</v>
      </c>
      <c r="E319" s="264" t="str">
        <f t="shared" ref="E319:E382" si="2079">INDEX($FK$8:$FM$14,MATCH($D319,Reg_Code,0),3)</f>
        <v>Midlands</v>
      </c>
      <c r="F319" s="265" t="s">
        <v>663</v>
      </c>
      <c r="G319" s="265" t="s">
        <v>664</v>
      </c>
      <c r="H319" s="108">
        <v>113676</v>
      </c>
      <c r="I319" s="108">
        <v>81954</v>
      </c>
      <c r="J319" s="108">
        <v>250946</v>
      </c>
      <c r="K319" s="108">
        <v>3</v>
      </c>
      <c r="L319" s="108">
        <v>1</v>
      </c>
      <c r="M319" s="108" t="s">
        <v>717</v>
      </c>
      <c r="N319" s="108">
        <v>14</v>
      </c>
      <c r="O319" s="108">
        <v>39</v>
      </c>
      <c r="P319" s="108" t="s">
        <v>717</v>
      </c>
      <c r="Q319" s="108" t="s">
        <v>717</v>
      </c>
      <c r="R319" s="108" t="s">
        <v>717</v>
      </c>
      <c r="S319" s="108" t="s">
        <v>717</v>
      </c>
      <c r="T319" s="108">
        <v>92372</v>
      </c>
      <c r="U319" s="108">
        <v>5548</v>
      </c>
      <c r="V319" s="108">
        <v>3386</v>
      </c>
      <c r="W319" s="108">
        <v>42490</v>
      </c>
      <c r="X319" s="108">
        <v>34896</v>
      </c>
      <c r="Y319" s="108">
        <v>2481</v>
      </c>
      <c r="Z319" s="108">
        <v>2261874</v>
      </c>
      <c r="AA319" s="108">
        <v>408</v>
      </c>
      <c r="AB319" s="108">
        <v>704</v>
      </c>
      <c r="AC319" s="108">
        <v>1656537</v>
      </c>
      <c r="AD319" s="108">
        <v>489</v>
      </c>
      <c r="AE319" s="108">
        <v>883</v>
      </c>
      <c r="AF319" s="108">
        <v>31515394</v>
      </c>
      <c r="AG319" s="108">
        <v>742</v>
      </c>
      <c r="AH319" s="108">
        <v>1346</v>
      </c>
      <c r="AI319" s="108">
        <v>73977491</v>
      </c>
      <c r="AJ319" s="108">
        <v>2120</v>
      </c>
      <c r="AK319" s="108">
        <v>4969</v>
      </c>
      <c r="AL319" s="108">
        <v>8513091</v>
      </c>
      <c r="AM319" s="108">
        <v>3431</v>
      </c>
      <c r="AN319" s="108">
        <v>8757</v>
      </c>
      <c r="AO319" s="108">
        <v>3446</v>
      </c>
      <c r="AP319" s="108">
        <v>9</v>
      </c>
      <c r="AQ319" s="108">
        <v>14</v>
      </c>
      <c r="AR319" s="108">
        <v>0</v>
      </c>
      <c r="AS319" s="108">
        <v>269</v>
      </c>
      <c r="AT319" s="108">
        <v>3154</v>
      </c>
      <c r="AU319" s="108">
        <v>2092</v>
      </c>
      <c r="AV319" s="108">
        <v>51594</v>
      </c>
      <c r="AW319" s="108">
        <v>3344</v>
      </c>
      <c r="AX319" s="108">
        <v>33988</v>
      </c>
      <c r="AY319" s="108">
        <v>88926</v>
      </c>
      <c r="AZ319" s="108">
        <v>10318</v>
      </c>
      <c r="BA319" s="108">
        <v>7683</v>
      </c>
      <c r="BB319" s="108">
        <v>6125</v>
      </c>
      <c r="BC319" s="108">
        <v>4695</v>
      </c>
      <c r="BD319" s="108">
        <v>53090</v>
      </c>
      <c r="BE319" s="108">
        <v>44770</v>
      </c>
      <c r="BF319" s="108">
        <v>58666</v>
      </c>
      <c r="BG319" s="108">
        <v>36689</v>
      </c>
      <c r="BH319" s="108">
        <v>5812</v>
      </c>
      <c r="BI319" s="108">
        <v>2613</v>
      </c>
      <c r="BJ319" s="108" t="s">
        <v>717</v>
      </c>
      <c r="BK319" s="108" t="s">
        <v>717</v>
      </c>
      <c r="BL319" s="108" t="s">
        <v>717</v>
      </c>
      <c r="BM319" s="108" t="s">
        <v>717</v>
      </c>
      <c r="BN319" s="108" t="s">
        <v>717</v>
      </c>
      <c r="BO319" s="108" t="s">
        <v>717</v>
      </c>
      <c r="BP319" s="108" t="s">
        <v>717</v>
      </c>
      <c r="BQ319" s="108" t="s">
        <v>717</v>
      </c>
      <c r="BR319" s="108" t="s">
        <v>717</v>
      </c>
      <c r="BS319" s="108" t="s">
        <v>717</v>
      </c>
      <c r="BT319" s="108" t="s">
        <v>717</v>
      </c>
      <c r="BU319" s="108" t="s">
        <v>717</v>
      </c>
      <c r="BV319" s="108" t="s">
        <v>717</v>
      </c>
      <c r="BW319" s="108" t="s">
        <v>717</v>
      </c>
      <c r="BX319" s="108" t="s">
        <v>717</v>
      </c>
      <c r="BY319" s="108" t="s">
        <v>717</v>
      </c>
      <c r="BZ319" s="108" t="s">
        <v>717</v>
      </c>
      <c r="CA319" s="108" t="s">
        <v>717</v>
      </c>
      <c r="CB319" s="108" t="s">
        <v>717</v>
      </c>
      <c r="CC319" s="108" t="s">
        <v>717</v>
      </c>
      <c r="CD319" s="108" t="s">
        <v>717</v>
      </c>
      <c r="CE319" s="108" t="s">
        <v>717</v>
      </c>
      <c r="CF319" s="108" t="s">
        <v>717</v>
      </c>
      <c r="CG319" s="108" t="s">
        <v>717</v>
      </c>
      <c r="CH319" s="108" t="s">
        <v>717</v>
      </c>
      <c r="CI319" s="108" t="s">
        <v>717</v>
      </c>
      <c r="CJ319" s="108" t="s">
        <v>717</v>
      </c>
      <c r="CK319" s="108" t="s">
        <v>717</v>
      </c>
      <c r="CL319" s="108" t="s">
        <v>717</v>
      </c>
      <c r="CM319" s="108" t="s">
        <v>717</v>
      </c>
      <c r="CN319" s="108" t="s">
        <v>717</v>
      </c>
      <c r="CO319" s="108" t="s">
        <v>717</v>
      </c>
      <c r="CP319" s="108" t="s">
        <v>717</v>
      </c>
      <c r="CQ319" s="108" t="s">
        <v>717</v>
      </c>
      <c r="CR319" s="108" t="s">
        <v>717</v>
      </c>
      <c r="CS319" s="108" t="s">
        <v>717</v>
      </c>
      <c r="CT319" s="108" t="s">
        <v>717</v>
      </c>
      <c r="CU319" s="108" t="s">
        <v>717</v>
      </c>
      <c r="CV319" s="108" t="s">
        <v>717</v>
      </c>
      <c r="CW319" s="108" t="s">
        <v>717</v>
      </c>
      <c r="CX319" s="108">
        <v>246</v>
      </c>
      <c r="CY319" s="108">
        <v>72634</v>
      </c>
      <c r="CZ319" s="108">
        <v>295</v>
      </c>
      <c r="DA319" s="108">
        <v>460</v>
      </c>
      <c r="DB319" s="108">
        <v>4006</v>
      </c>
      <c r="DC319" s="108">
        <v>192030</v>
      </c>
      <c r="DD319" s="108">
        <v>48</v>
      </c>
      <c r="DE319" s="108">
        <v>60</v>
      </c>
      <c r="DF319" s="108" t="s">
        <v>717</v>
      </c>
      <c r="DG319" s="108" t="s">
        <v>717</v>
      </c>
      <c r="DH319" s="108" t="s">
        <v>717</v>
      </c>
      <c r="DI319" s="108" t="s">
        <v>717</v>
      </c>
      <c r="DJ319" s="108" t="s">
        <v>717</v>
      </c>
      <c r="DK319" s="108">
        <v>328</v>
      </c>
      <c r="DL319" s="108">
        <v>3</v>
      </c>
      <c r="DM319" s="108">
        <v>1634</v>
      </c>
      <c r="DN319" s="108">
        <v>0</v>
      </c>
      <c r="DO319" s="108">
        <v>1546</v>
      </c>
      <c r="DP319" s="108">
        <v>12458</v>
      </c>
      <c r="DQ319" s="108">
        <v>4153</v>
      </c>
      <c r="DR319" s="108">
        <v>7310</v>
      </c>
      <c r="DS319" s="108">
        <v>8273996</v>
      </c>
      <c r="DT319" s="108">
        <v>5064</v>
      </c>
      <c r="DU319" s="108">
        <v>11147</v>
      </c>
      <c r="DV319" s="108">
        <v>0</v>
      </c>
      <c r="DW319" s="108">
        <v>0</v>
      </c>
      <c r="DX319" s="108">
        <v>0</v>
      </c>
      <c r="DY319" s="108">
        <v>10338804</v>
      </c>
      <c r="DZ319" s="108">
        <v>6687</v>
      </c>
      <c r="EA319" s="108">
        <v>15369</v>
      </c>
      <c r="EB319" s="255"/>
      <c r="EC319" s="198">
        <f t="shared" ref="EC319:EC382" si="2080">MONTH(1&amp;C319)</f>
        <v>1</v>
      </c>
      <c r="ED319" s="199">
        <f t="shared" ref="ED319:ED382" si="2081">LEFT($B319,4)+IF(EC319&lt;4,1,0)</f>
        <v>2018</v>
      </c>
      <c r="EE319" s="200">
        <f t="shared" ref="EE319:EE382" si="2082">DATE($ED319,$EC319,1)</f>
        <v>43101</v>
      </c>
      <c r="EF319" s="196">
        <f t="shared" ref="EF319:EF382" si="2083">DAY(DATE($ED319,$EC319+1,1)-1)</f>
        <v>31</v>
      </c>
      <c r="EG319" s="195"/>
      <c r="EH319" s="198">
        <f t="shared" si="2074"/>
        <v>81954</v>
      </c>
      <c r="EI319" s="198" t="str">
        <f t="shared" si="2074"/>
        <v>-</v>
      </c>
      <c r="EJ319" s="198">
        <f t="shared" si="2074"/>
        <v>1147356</v>
      </c>
      <c r="EK319" s="198">
        <f t="shared" si="2074"/>
        <v>3196206</v>
      </c>
      <c r="EL319" s="198">
        <f t="shared" si="2074"/>
        <v>3905792</v>
      </c>
      <c r="EM319" s="198">
        <f t="shared" si="2074"/>
        <v>2989838</v>
      </c>
      <c r="EN319" s="198">
        <f t="shared" si="2074"/>
        <v>57191540</v>
      </c>
      <c r="EO319" s="198">
        <f t="shared" si="2074"/>
        <v>173398224</v>
      </c>
      <c r="EP319" s="198">
        <f t="shared" si="2074"/>
        <v>21726117</v>
      </c>
      <c r="EQ319" s="198" t="str">
        <f t="shared" si="2074"/>
        <v>-</v>
      </c>
      <c r="ER319" s="198" t="str">
        <f t="shared" si="2075"/>
        <v>-</v>
      </c>
      <c r="ES319" s="198" t="str">
        <f t="shared" si="2075"/>
        <v>-</v>
      </c>
      <c r="ET319" s="198" t="str">
        <f t="shared" si="2075"/>
        <v>-</v>
      </c>
      <c r="EU319" s="198" t="str">
        <f t="shared" si="2075"/>
        <v>-</v>
      </c>
      <c r="EV319" s="198" t="str">
        <f t="shared" si="2075"/>
        <v>-</v>
      </c>
      <c r="EW319" s="198" t="str">
        <f t="shared" si="2075"/>
        <v>-</v>
      </c>
      <c r="EX319" s="198" t="str">
        <f t="shared" si="2075"/>
        <v>-</v>
      </c>
      <c r="EY319" s="198" t="str">
        <f t="shared" si="2075"/>
        <v>-</v>
      </c>
      <c r="EZ319" s="198" t="str">
        <f t="shared" si="2075"/>
        <v>-</v>
      </c>
      <c r="FA319" s="198" t="str">
        <f t="shared" si="2075"/>
        <v>-</v>
      </c>
      <c r="FB319" s="198">
        <f t="shared" si="2076"/>
        <v>113160</v>
      </c>
      <c r="FC319" s="198">
        <f t="shared" si="2076"/>
        <v>240360</v>
      </c>
      <c r="FD319" s="198">
        <f t="shared" si="2076"/>
        <v>21930</v>
      </c>
      <c r="FE319" s="198">
        <f t="shared" si="2076"/>
        <v>18214198</v>
      </c>
      <c r="FF319" s="198">
        <f t="shared" si="2076"/>
        <v>0</v>
      </c>
      <c r="FG319" s="198">
        <f t="shared" si="2076"/>
        <v>23760474</v>
      </c>
      <c r="FH319" s="191"/>
      <c r="FI319" s="256"/>
      <c r="FJ319" s="256"/>
      <c r="FK319" s="256"/>
      <c r="FL319" s="256"/>
      <c r="FM319" s="256"/>
    </row>
    <row r="320" spans="1:169" s="257" customFormat="1" x14ac:dyDescent="0.2">
      <c r="A320" s="267" t="str">
        <f t="shared" si="2077"/>
        <v>2017-18JANUARYRX8</v>
      </c>
      <c r="B320" s="268" t="s">
        <v>648</v>
      </c>
      <c r="C320" s="268" t="s">
        <v>767</v>
      </c>
      <c r="D320" s="269" t="str">
        <f t="shared" si="2078"/>
        <v>Y63</v>
      </c>
      <c r="E320" s="269" t="str">
        <f t="shared" si="2079"/>
        <v>North East and Yorkshire</v>
      </c>
      <c r="F320" s="270" t="s">
        <v>659</v>
      </c>
      <c r="G320" s="270" t="s">
        <v>660</v>
      </c>
      <c r="H320" s="210">
        <v>75501</v>
      </c>
      <c r="I320" s="210">
        <v>52204</v>
      </c>
      <c r="J320" s="210">
        <v>181212</v>
      </c>
      <c r="K320" s="210">
        <v>3</v>
      </c>
      <c r="L320" s="210">
        <v>1</v>
      </c>
      <c r="M320" s="210" t="s">
        <v>717</v>
      </c>
      <c r="N320" s="210">
        <v>13</v>
      </c>
      <c r="O320" s="210">
        <v>63</v>
      </c>
      <c r="P320" s="210" t="s">
        <v>717</v>
      </c>
      <c r="Q320" s="210" t="s">
        <v>717</v>
      </c>
      <c r="R320" s="210" t="s">
        <v>717</v>
      </c>
      <c r="S320" s="210" t="s">
        <v>717</v>
      </c>
      <c r="T320" s="210">
        <v>68430</v>
      </c>
      <c r="U320" s="210">
        <v>8729</v>
      </c>
      <c r="V320" s="210">
        <v>6363</v>
      </c>
      <c r="W320" s="210">
        <v>37263</v>
      </c>
      <c r="X320" s="210">
        <v>12528</v>
      </c>
      <c r="Y320" s="210">
        <v>847</v>
      </c>
      <c r="Z320" s="210">
        <v>4274793</v>
      </c>
      <c r="AA320" s="210">
        <v>490</v>
      </c>
      <c r="AB320" s="210">
        <v>836</v>
      </c>
      <c r="AC320" s="210">
        <v>4519590</v>
      </c>
      <c r="AD320" s="210">
        <v>710</v>
      </c>
      <c r="AE320" s="210">
        <v>1275</v>
      </c>
      <c r="AF320" s="210">
        <v>60253263</v>
      </c>
      <c r="AG320" s="210">
        <v>1617</v>
      </c>
      <c r="AH320" s="210">
        <v>3570</v>
      </c>
      <c r="AI320" s="210">
        <v>48756032</v>
      </c>
      <c r="AJ320" s="210">
        <v>3892</v>
      </c>
      <c r="AK320" s="210">
        <v>9111</v>
      </c>
      <c r="AL320" s="210">
        <v>4454387</v>
      </c>
      <c r="AM320" s="210">
        <v>5259</v>
      </c>
      <c r="AN320" s="210">
        <v>13502</v>
      </c>
      <c r="AO320" s="210">
        <v>4941</v>
      </c>
      <c r="AP320" s="210">
        <v>661</v>
      </c>
      <c r="AQ320" s="210">
        <v>1099</v>
      </c>
      <c r="AR320" s="210">
        <v>5256</v>
      </c>
      <c r="AS320" s="210">
        <v>361</v>
      </c>
      <c r="AT320" s="210">
        <v>2820</v>
      </c>
      <c r="AU320" s="210">
        <v>40</v>
      </c>
      <c r="AV320" s="210">
        <v>41278</v>
      </c>
      <c r="AW320" s="210">
        <v>6114</v>
      </c>
      <c r="AX320" s="210">
        <v>16097</v>
      </c>
      <c r="AY320" s="210">
        <v>63489</v>
      </c>
      <c r="AZ320" s="210">
        <v>20183</v>
      </c>
      <c r="BA320" s="210">
        <v>15191</v>
      </c>
      <c r="BB320" s="210">
        <v>14546</v>
      </c>
      <c r="BC320" s="210">
        <v>11066</v>
      </c>
      <c r="BD320" s="210">
        <v>59281</v>
      </c>
      <c r="BE320" s="210">
        <v>45647</v>
      </c>
      <c r="BF320" s="210">
        <v>23767</v>
      </c>
      <c r="BG320" s="210">
        <v>14919</v>
      </c>
      <c r="BH320" s="210">
        <v>1732</v>
      </c>
      <c r="BI320" s="210">
        <v>979</v>
      </c>
      <c r="BJ320" s="210" t="s">
        <v>717</v>
      </c>
      <c r="BK320" s="210" t="s">
        <v>717</v>
      </c>
      <c r="BL320" s="210" t="s">
        <v>717</v>
      </c>
      <c r="BM320" s="210" t="s">
        <v>717</v>
      </c>
      <c r="BN320" s="210" t="s">
        <v>717</v>
      </c>
      <c r="BO320" s="210" t="s">
        <v>717</v>
      </c>
      <c r="BP320" s="210" t="s">
        <v>717</v>
      </c>
      <c r="BQ320" s="210" t="s">
        <v>717</v>
      </c>
      <c r="BR320" s="210" t="s">
        <v>717</v>
      </c>
      <c r="BS320" s="210" t="s">
        <v>717</v>
      </c>
      <c r="BT320" s="210" t="s">
        <v>717</v>
      </c>
      <c r="BU320" s="210" t="s">
        <v>717</v>
      </c>
      <c r="BV320" s="210" t="s">
        <v>717</v>
      </c>
      <c r="BW320" s="210" t="s">
        <v>717</v>
      </c>
      <c r="BX320" s="210" t="s">
        <v>717</v>
      </c>
      <c r="BY320" s="210" t="s">
        <v>717</v>
      </c>
      <c r="BZ320" s="210" t="s">
        <v>717</v>
      </c>
      <c r="CA320" s="210" t="s">
        <v>717</v>
      </c>
      <c r="CB320" s="210" t="s">
        <v>717</v>
      </c>
      <c r="CC320" s="210" t="s">
        <v>717</v>
      </c>
      <c r="CD320" s="210" t="s">
        <v>717</v>
      </c>
      <c r="CE320" s="210" t="s">
        <v>717</v>
      </c>
      <c r="CF320" s="210" t="s">
        <v>717</v>
      </c>
      <c r="CG320" s="210" t="s">
        <v>717</v>
      </c>
      <c r="CH320" s="210" t="s">
        <v>717</v>
      </c>
      <c r="CI320" s="210" t="s">
        <v>717</v>
      </c>
      <c r="CJ320" s="210" t="s">
        <v>717</v>
      </c>
      <c r="CK320" s="210" t="s">
        <v>717</v>
      </c>
      <c r="CL320" s="210" t="s">
        <v>717</v>
      </c>
      <c r="CM320" s="210" t="s">
        <v>717</v>
      </c>
      <c r="CN320" s="210" t="s">
        <v>717</v>
      </c>
      <c r="CO320" s="210" t="s">
        <v>717</v>
      </c>
      <c r="CP320" s="210" t="s">
        <v>717</v>
      </c>
      <c r="CQ320" s="210" t="s">
        <v>717</v>
      </c>
      <c r="CR320" s="210" t="s">
        <v>717</v>
      </c>
      <c r="CS320" s="210" t="s">
        <v>717</v>
      </c>
      <c r="CT320" s="210" t="s">
        <v>717</v>
      </c>
      <c r="CU320" s="210" t="s">
        <v>717</v>
      </c>
      <c r="CV320" s="210" t="s">
        <v>717</v>
      </c>
      <c r="CW320" s="210" t="s">
        <v>717</v>
      </c>
      <c r="CX320" s="210">
        <v>0</v>
      </c>
      <c r="CY320" s="210">
        <v>0</v>
      </c>
      <c r="CZ320" s="210">
        <v>0</v>
      </c>
      <c r="DA320" s="210">
        <v>0</v>
      </c>
      <c r="DB320" s="210">
        <v>5062</v>
      </c>
      <c r="DC320" s="210">
        <v>151474</v>
      </c>
      <c r="DD320" s="210">
        <v>30</v>
      </c>
      <c r="DE320" s="210">
        <v>52</v>
      </c>
      <c r="DF320" s="210" t="s">
        <v>717</v>
      </c>
      <c r="DG320" s="210" t="s">
        <v>717</v>
      </c>
      <c r="DH320" s="210" t="s">
        <v>717</v>
      </c>
      <c r="DI320" s="210" t="s">
        <v>717</v>
      </c>
      <c r="DJ320" s="210" t="s">
        <v>717</v>
      </c>
      <c r="DK320" s="210">
        <v>52</v>
      </c>
      <c r="DL320" s="210">
        <v>518</v>
      </c>
      <c r="DM320" s="210">
        <v>244</v>
      </c>
      <c r="DN320" s="210">
        <v>56</v>
      </c>
      <c r="DO320" s="210">
        <v>3252</v>
      </c>
      <c r="DP320" s="210">
        <v>2449551</v>
      </c>
      <c r="DQ320" s="210">
        <v>4729</v>
      </c>
      <c r="DR320" s="210">
        <v>12170</v>
      </c>
      <c r="DS320" s="210">
        <v>1229735</v>
      </c>
      <c r="DT320" s="210">
        <v>5040</v>
      </c>
      <c r="DU320" s="210">
        <v>10877</v>
      </c>
      <c r="DV320" s="210">
        <v>322931</v>
      </c>
      <c r="DW320" s="210">
        <v>5767</v>
      </c>
      <c r="DX320" s="210">
        <v>11983</v>
      </c>
      <c r="DY320" s="210">
        <v>27622415</v>
      </c>
      <c r="DZ320" s="210">
        <v>8494</v>
      </c>
      <c r="EA320" s="210">
        <v>19266</v>
      </c>
      <c r="EB320" s="271"/>
      <c r="EC320" s="201">
        <f t="shared" si="2080"/>
        <v>1</v>
      </c>
      <c r="ED320" s="208">
        <f t="shared" si="2081"/>
        <v>2018</v>
      </c>
      <c r="EE320" s="207">
        <f t="shared" si="2082"/>
        <v>43101</v>
      </c>
      <c r="EF320" s="189">
        <f t="shared" si="2083"/>
        <v>31</v>
      </c>
      <c r="EG320" s="209"/>
      <c r="EH320" s="201">
        <f t="shared" si="2074"/>
        <v>52204</v>
      </c>
      <c r="EI320" s="201" t="str">
        <f t="shared" si="2074"/>
        <v>-</v>
      </c>
      <c r="EJ320" s="201">
        <f t="shared" si="2074"/>
        <v>678652</v>
      </c>
      <c r="EK320" s="201">
        <f t="shared" si="2074"/>
        <v>3288852</v>
      </c>
      <c r="EL320" s="201">
        <f t="shared" si="2074"/>
        <v>7297444</v>
      </c>
      <c r="EM320" s="201">
        <f t="shared" si="2074"/>
        <v>8112825</v>
      </c>
      <c r="EN320" s="201">
        <f t="shared" si="2074"/>
        <v>133028910</v>
      </c>
      <c r="EO320" s="201">
        <f t="shared" si="2074"/>
        <v>114142608</v>
      </c>
      <c r="EP320" s="201">
        <f t="shared" si="2074"/>
        <v>11436194</v>
      </c>
      <c r="EQ320" s="201" t="str">
        <f t="shared" si="2074"/>
        <v>-</v>
      </c>
      <c r="ER320" s="201" t="str">
        <f t="shared" si="2075"/>
        <v>-</v>
      </c>
      <c r="ES320" s="201" t="str">
        <f t="shared" si="2075"/>
        <v>-</v>
      </c>
      <c r="ET320" s="201" t="str">
        <f t="shared" si="2075"/>
        <v>-</v>
      </c>
      <c r="EU320" s="201" t="str">
        <f t="shared" si="2075"/>
        <v>-</v>
      </c>
      <c r="EV320" s="201" t="str">
        <f t="shared" si="2075"/>
        <v>-</v>
      </c>
      <c r="EW320" s="201" t="str">
        <f t="shared" si="2075"/>
        <v>-</v>
      </c>
      <c r="EX320" s="201" t="str">
        <f t="shared" si="2075"/>
        <v>-</v>
      </c>
      <c r="EY320" s="201" t="str">
        <f t="shared" si="2075"/>
        <v>-</v>
      </c>
      <c r="EZ320" s="201" t="str">
        <f t="shared" si="2075"/>
        <v>-</v>
      </c>
      <c r="FA320" s="201" t="str">
        <f t="shared" si="2075"/>
        <v>-</v>
      </c>
      <c r="FB320" s="201">
        <f t="shared" si="2076"/>
        <v>0</v>
      </c>
      <c r="FC320" s="201">
        <f t="shared" si="2076"/>
        <v>263224</v>
      </c>
      <c r="FD320" s="201">
        <f t="shared" si="2076"/>
        <v>6304060</v>
      </c>
      <c r="FE320" s="201">
        <f t="shared" si="2076"/>
        <v>2653988</v>
      </c>
      <c r="FF320" s="201">
        <f t="shared" si="2076"/>
        <v>671048</v>
      </c>
      <c r="FG320" s="201">
        <f t="shared" si="2076"/>
        <v>62653032</v>
      </c>
      <c r="FH320" s="190"/>
      <c r="FI320" s="256"/>
      <c r="FJ320" s="256"/>
      <c r="FK320" s="256"/>
      <c r="FL320" s="256"/>
      <c r="FM320" s="256"/>
    </row>
    <row r="321" spans="1:169" s="257" customFormat="1" x14ac:dyDescent="0.2">
      <c r="A321" s="272" t="str">
        <f t="shared" si="2077"/>
        <v>2017-18FEBRUARYRX9</v>
      </c>
      <c r="B321" s="273" t="s">
        <v>648</v>
      </c>
      <c r="C321" s="273" t="s">
        <v>771</v>
      </c>
      <c r="D321" s="274" t="str">
        <f t="shared" si="2078"/>
        <v>Y60</v>
      </c>
      <c r="E321" s="274" t="str">
        <f t="shared" si="2079"/>
        <v>Midlands</v>
      </c>
      <c r="F321" s="275" t="s">
        <v>661</v>
      </c>
      <c r="G321" s="275" t="s">
        <v>662</v>
      </c>
      <c r="H321" s="107">
        <v>82691</v>
      </c>
      <c r="I321" s="107">
        <v>67383</v>
      </c>
      <c r="J321" s="107">
        <v>306981</v>
      </c>
      <c r="K321" s="107">
        <v>5</v>
      </c>
      <c r="L321" s="107">
        <v>2</v>
      </c>
      <c r="M321" s="107" t="s">
        <v>717</v>
      </c>
      <c r="N321" s="107">
        <v>22</v>
      </c>
      <c r="O321" s="107">
        <v>69</v>
      </c>
      <c r="P321" s="107" t="s">
        <v>717</v>
      </c>
      <c r="Q321" s="107" t="s">
        <v>717</v>
      </c>
      <c r="R321" s="107" t="s">
        <v>717</v>
      </c>
      <c r="S321" s="107" t="s">
        <v>717</v>
      </c>
      <c r="T321" s="107">
        <v>55547</v>
      </c>
      <c r="U321" s="107">
        <v>6197</v>
      </c>
      <c r="V321" s="107">
        <v>4124</v>
      </c>
      <c r="W321" s="107">
        <v>33410</v>
      </c>
      <c r="X321" s="107">
        <v>9374</v>
      </c>
      <c r="Y321" s="107">
        <v>207</v>
      </c>
      <c r="Z321" s="107">
        <v>3517030</v>
      </c>
      <c r="AA321" s="107">
        <v>568</v>
      </c>
      <c r="AB321" s="107">
        <v>991</v>
      </c>
      <c r="AC321" s="107">
        <v>5348281</v>
      </c>
      <c r="AD321" s="107">
        <v>1297</v>
      </c>
      <c r="AE321" s="107">
        <v>3180</v>
      </c>
      <c r="AF321" s="107">
        <v>82988335</v>
      </c>
      <c r="AG321" s="107">
        <v>2484</v>
      </c>
      <c r="AH321" s="107">
        <v>5435</v>
      </c>
      <c r="AI321" s="107">
        <v>57864515</v>
      </c>
      <c r="AJ321" s="107">
        <v>6173</v>
      </c>
      <c r="AK321" s="107">
        <v>14753</v>
      </c>
      <c r="AL321" s="107">
        <v>1011354</v>
      </c>
      <c r="AM321" s="107">
        <v>4886</v>
      </c>
      <c r="AN321" s="107">
        <v>11061</v>
      </c>
      <c r="AO321" s="107">
        <v>4524</v>
      </c>
      <c r="AP321" s="107">
        <v>1544</v>
      </c>
      <c r="AQ321" s="107">
        <v>1679</v>
      </c>
      <c r="AR321" s="107">
        <v>11</v>
      </c>
      <c r="AS321" s="107">
        <v>496</v>
      </c>
      <c r="AT321" s="107">
        <v>805</v>
      </c>
      <c r="AU321" s="107">
        <v>7</v>
      </c>
      <c r="AV321" s="107">
        <v>33256</v>
      </c>
      <c r="AW321" s="107">
        <v>2250</v>
      </c>
      <c r="AX321" s="107">
        <v>15517</v>
      </c>
      <c r="AY321" s="107">
        <v>51023</v>
      </c>
      <c r="AZ321" s="107">
        <v>11106</v>
      </c>
      <c r="BA321" s="107">
        <v>8798</v>
      </c>
      <c r="BB321" s="107">
        <v>7620</v>
      </c>
      <c r="BC321" s="107">
        <v>6124</v>
      </c>
      <c r="BD321" s="107">
        <v>45696</v>
      </c>
      <c r="BE321" s="107">
        <v>38425</v>
      </c>
      <c r="BF321" s="107">
        <v>12911</v>
      </c>
      <c r="BG321" s="107">
        <v>10385</v>
      </c>
      <c r="BH321" s="107">
        <v>287</v>
      </c>
      <c r="BI321" s="107">
        <v>226</v>
      </c>
      <c r="BJ321" s="107" t="s">
        <v>717</v>
      </c>
      <c r="BK321" s="107" t="s">
        <v>717</v>
      </c>
      <c r="BL321" s="107" t="s">
        <v>717</v>
      </c>
      <c r="BM321" s="107" t="s">
        <v>717</v>
      </c>
      <c r="BN321" s="107" t="s">
        <v>717</v>
      </c>
      <c r="BO321" s="107" t="s">
        <v>717</v>
      </c>
      <c r="BP321" s="107" t="s">
        <v>717</v>
      </c>
      <c r="BQ321" s="107" t="s">
        <v>717</v>
      </c>
      <c r="BR321" s="107" t="s">
        <v>717</v>
      </c>
      <c r="BS321" s="107" t="s">
        <v>717</v>
      </c>
      <c r="BT321" s="107" t="s">
        <v>717</v>
      </c>
      <c r="BU321" s="107" t="s">
        <v>717</v>
      </c>
      <c r="BV321" s="107" t="s">
        <v>717</v>
      </c>
      <c r="BW321" s="107" t="s">
        <v>717</v>
      </c>
      <c r="BX321" s="107" t="s">
        <v>717</v>
      </c>
      <c r="BY321" s="107" t="s">
        <v>717</v>
      </c>
      <c r="BZ321" s="107" t="s">
        <v>717</v>
      </c>
      <c r="CA321" s="107" t="s">
        <v>717</v>
      </c>
      <c r="CB321" s="107" t="s">
        <v>717</v>
      </c>
      <c r="CC321" s="107" t="s">
        <v>717</v>
      </c>
      <c r="CD321" s="107" t="s">
        <v>717</v>
      </c>
      <c r="CE321" s="107" t="s">
        <v>717</v>
      </c>
      <c r="CF321" s="107" t="s">
        <v>717</v>
      </c>
      <c r="CG321" s="107" t="s">
        <v>717</v>
      </c>
      <c r="CH321" s="107" t="s">
        <v>717</v>
      </c>
      <c r="CI321" s="107" t="s">
        <v>717</v>
      </c>
      <c r="CJ321" s="107" t="s">
        <v>717</v>
      </c>
      <c r="CK321" s="107" t="s">
        <v>717</v>
      </c>
      <c r="CL321" s="107" t="s">
        <v>717</v>
      </c>
      <c r="CM321" s="107" t="s">
        <v>717</v>
      </c>
      <c r="CN321" s="107" t="s">
        <v>717</v>
      </c>
      <c r="CO321" s="107" t="s">
        <v>717</v>
      </c>
      <c r="CP321" s="107" t="s">
        <v>717</v>
      </c>
      <c r="CQ321" s="107" t="s">
        <v>717</v>
      </c>
      <c r="CR321" s="107" t="s">
        <v>717</v>
      </c>
      <c r="CS321" s="107" t="s">
        <v>717</v>
      </c>
      <c r="CT321" s="107" t="s">
        <v>717</v>
      </c>
      <c r="CU321" s="107" t="s">
        <v>717</v>
      </c>
      <c r="CV321" s="107" t="s">
        <v>717</v>
      </c>
      <c r="CW321" s="107" t="s">
        <v>717</v>
      </c>
      <c r="CX321" s="107">
        <v>363</v>
      </c>
      <c r="CY321" s="107">
        <v>110339</v>
      </c>
      <c r="CZ321" s="107">
        <v>304</v>
      </c>
      <c r="DA321" s="107">
        <v>528</v>
      </c>
      <c r="DB321" s="107">
        <v>2828</v>
      </c>
      <c r="DC321" s="107">
        <v>122155</v>
      </c>
      <c r="DD321" s="107">
        <v>43</v>
      </c>
      <c r="DE321" s="107">
        <v>121</v>
      </c>
      <c r="DF321" s="107" t="s">
        <v>717</v>
      </c>
      <c r="DG321" s="107" t="s">
        <v>717</v>
      </c>
      <c r="DH321" s="107" t="s">
        <v>717</v>
      </c>
      <c r="DI321" s="107" t="s">
        <v>717</v>
      </c>
      <c r="DJ321" s="107" t="s">
        <v>717</v>
      </c>
      <c r="DK321" s="107">
        <v>1332</v>
      </c>
      <c r="DL321" s="107">
        <v>167</v>
      </c>
      <c r="DM321" s="107">
        <v>128</v>
      </c>
      <c r="DN321" s="107">
        <v>2</v>
      </c>
      <c r="DO321" s="107">
        <v>1538</v>
      </c>
      <c r="DP321" s="107">
        <v>1284170</v>
      </c>
      <c r="DQ321" s="107">
        <v>7690</v>
      </c>
      <c r="DR321" s="107">
        <v>17120</v>
      </c>
      <c r="DS321" s="107">
        <v>897030</v>
      </c>
      <c r="DT321" s="107">
        <v>7008</v>
      </c>
      <c r="DU321" s="107">
        <v>12964</v>
      </c>
      <c r="DV321" s="107">
        <v>9790</v>
      </c>
      <c r="DW321" s="107">
        <v>4895</v>
      </c>
      <c r="DX321" s="107">
        <v>8418</v>
      </c>
      <c r="DY321" s="107">
        <v>20324299</v>
      </c>
      <c r="DZ321" s="107">
        <v>13215</v>
      </c>
      <c r="EA321" s="107">
        <v>24761</v>
      </c>
      <c r="EB321" s="255"/>
      <c r="EC321" s="204">
        <f t="shared" si="2080"/>
        <v>2</v>
      </c>
      <c r="ED321" s="199">
        <f t="shared" si="2081"/>
        <v>2018</v>
      </c>
      <c r="EE321" s="200">
        <f t="shared" si="2082"/>
        <v>43132</v>
      </c>
      <c r="EF321" s="196">
        <f t="shared" si="2083"/>
        <v>28</v>
      </c>
      <c r="EG321" s="195"/>
      <c r="EH321" s="204">
        <f t="shared" si="2074"/>
        <v>134766</v>
      </c>
      <c r="EI321" s="204" t="str">
        <f t="shared" si="2074"/>
        <v>-</v>
      </c>
      <c r="EJ321" s="204">
        <f t="shared" si="2074"/>
        <v>1482426</v>
      </c>
      <c r="EK321" s="204">
        <f t="shared" si="2074"/>
        <v>4649427</v>
      </c>
      <c r="EL321" s="204">
        <f t="shared" si="2074"/>
        <v>6141227</v>
      </c>
      <c r="EM321" s="204">
        <f t="shared" si="2074"/>
        <v>13114320</v>
      </c>
      <c r="EN321" s="204">
        <f t="shared" si="2074"/>
        <v>181583350</v>
      </c>
      <c r="EO321" s="204">
        <f t="shared" si="2074"/>
        <v>138294622</v>
      </c>
      <c r="EP321" s="204">
        <f t="shared" si="2074"/>
        <v>2289627</v>
      </c>
      <c r="EQ321" s="204" t="str">
        <f t="shared" si="2074"/>
        <v>-</v>
      </c>
      <c r="ER321" s="203" t="str">
        <f t="shared" si="2075"/>
        <v>-</v>
      </c>
      <c r="ES321" s="203" t="str">
        <f t="shared" si="2075"/>
        <v>-</v>
      </c>
      <c r="ET321" s="203" t="str">
        <f t="shared" si="2075"/>
        <v>-</v>
      </c>
      <c r="EU321" s="203" t="str">
        <f t="shared" si="2075"/>
        <v>-</v>
      </c>
      <c r="EV321" s="203" t="str">
        <f t="shared" si="2075"/>
        <v>-</v>
      </c>
      <c r="EW321" s="203" t="str">
        <f t="shared" si="2075"/>
        <v>-</v>
      </c>
      <c r="EX321" s="203" t="str">
        <f t="shared" si="2075"/>
        <v>-</v>
      </c>
      <c r="EY321" s="203" t="str">
        <f t="shared" si="2075"/>
        <v>-</v>
      </c>
      <c r="EZ321" s="203" t="str">
        <f t="shared" si="2075"/>
        <v>-</v>
      </c>
      <c r="FA321" s="203" t="str">
        <f t="shared" si="2075"/>
        <v>-</v>
      </c>
      <c r="FB321" s="204">
        <f t="shared" si="2076"/>
        <v>191664</v>
      </c>
      <c r="FC321" s="204">
        <f t="shared" si="2076"/>
        <v>342188</v>
      </c>
      <c r="FD321" s="204">
        <f t="shared" si="2076"/>
        <v>2859040</v>
      </c>
      <c r="FE321" s="204">
        <f t="shared" si="2076"/>
        <v>1659392</v>
      </c>
      <c r="FF321" s="204">
        <f t="shared" si="2076"/>
        <v>16836</v>
      </c>
      <c r="FG321" s="204">
        <f t="shared" si="2076"/>
        <v>38082418</v>
      </c>
      <c r="FH321" s="191"/>
      <c r="FI321" s="256"/>
      <c r="FJ321" s="256"/>
      <c r="FK321" s="256"/>
      <c r="FL321" s="256"/>
      <c r="FM321" s="256"/>
    </row>
    <row r="322" spans="1:169" s="257" customFormat="1" x14ac:dyDescent="0.2">
      <c r="A322" s="263" t="str">
        <f t="shared" si="2077"/>
        <v>2017-18FEBRUARYRYC</v>
      </c>
      <c r="B322" s="257" t="s">
        <v>648</v>
      </c>
      <c r="C322" s="257" t="s">
        <v>771</v>
      </c>
      <c r="D322" s="264" t="str">
        <f t="shared" si="2078"/>
        <v>Y61</v>
      </c>
      <c r="E322" s="264" t="str">
        <f t="shared" si="2079"/>
        <v>East of England</v>
      </c>
      <c r="F322" s="265" t="s">
        <v>665</v>
      </c>
      <c r="G322" s="265" t="s">
        <v>666</v>
      </c>
      <c r="H322" s="108">
        <v>96257</v>
      </c>
      <c r="I322" s="108">
        <v>60678</v>
      </c>
      <c r="J322" s="108">
        <v>398922</v>
      </c>
      <c r="K322" s="108">
        <v>7</v>
      </c>
      <c r="L322" s="108">
        <v>1</v>
      </c>
      <c r="M322" s="108" t="s">
        <v>717</v>
      </c>
      <c r="N322" s="108">
        <v>40</v>
      </c>
      <c r="O322" s="108">
        <v>100</v>
      </c>
      <c r="P322" s="108" t="s">
        <v>717</v>
      </c>
      <c r="Q322" s="108" t="s">
        <v>717</v>
      </c>
      <c r="R322" s="108" t="s">
        <v>717</v>
      </c>
      <c r="S322" s="108" t="s">
        <v>717</v>
      </c>
      <c r="T322" s="108">
        <v>66951</v>
      </c>
      <c r="U322" s="108">
        <v>5924</v>
      </c>
      <c r="V322" s="108">
        <v>4006</v>
      </c>
      <c r="W322" s="108">
        <v>35732</v>
      </c>
      <c r="X322" s="108">
        <v>12537</v>
      </c>
      <c r="Y322" s="108">
        <v>4688</v>
      </c>
      <c r="Z322" s="108">
        <v>3092865</v>
      </c>
      <c r="AA322" s="108">
        <v>522</v>
      </c>
      <c r="AB322" s="108">
        <v>938</v>
      </c>
      <c r="AC322" s="108">
        <v>3470320</v>
      </c>
      <c r="AD322" s="108">
        <v>866</v>
      </c>
      <c r="AE322" s="108">
        <v>1585</v>
      </c>
      <c r="AF322" s="108">
        <v>57627255</v>
      </c>
      <c r="AG322" s="108">
        <v>1613</v>
      </c>
      <c r="AH322" s="108">
        <v>3362</v>
      </c>
      <c r="AI322" s="108">
        <v>58038233</v>
      </c>
      <c r="AJ322" s="108">
        <v>4629</v>
      </c>
      <c r="AK322" s="108">
        <v>11256</v>
      </c>
      <c r="AL322" s="108">
        <v>28101811</v>
      </c>
      <c r="AM322" s="108">
        <v>5994</v>
      </c>
      <c r="AN322" s="108">
        <v>14465</v>
      </c>
      <c r="AO322" s="108">
        <v>5010</v>
      </c>
      <c r="AP322" s="108">
        <v>82</v>
      </c>
      <c r="AQ322" s="108">
        <v>3114</v>
      </c>
      <c r="AR322" s="108">
        <v>310</v>
      </c>
      <c r="AS322" s="108">
        <v>53</v>
      </c>
      <c r="AT322" s="108">
        <v>1761</v>
      </c>
      <c r="AU322" s="108">
        <v>1937</v>
      </c>
      <c r="AV322" s="108">
        <v>39718</v>
      </c>
      <c r="AW322" s="108">
        <v>1941</v>
      </c>
      <c r="AX322" s="108">
        <v>20282</v>
      </c>
      <c r="AY322" s="108">
        <v>61941</v>
      </c>
      <c r="AZ322" s="108">
        <v>13420</v>
      </c>
      <c r="BA322" s="108">
        <v>9945</v>
      </c>
      <c r="BB322" s="108">
        <v>4223</v>
      </c>
      <c r="BC322" s="108">
        <v>4222</v>
      </c>
      <c r="BD322" s="108">
        <v>56533</v>
      </c>
      <c r="BE322" s="108">
        <v>42122</v>
      </c>
      <c r="BF322" s="108">
        <v>23671</v>
      </c>
      <c r="BG322" s="108">
        <v>13778</v>
      </c>
      <c r="BH322" s="108">
        <v>9207</v>
      </c>
      <c r="BI322" s="108">
        <v>5120</v>
      </c>
      <c r="BJ322" s="108" t="s">
        <v>717</v>
      </c>
      <c r="BK322" s="108" t="s">
        <v>717</v>
      </c>
      <c r="BL322" s="108" t="s">
        <v>717</v>
      </c>
      <c r="BM322" s="108" t="s">
        <v>717</v>
      </c>
      <c r="BN322" s="108" t="s">
        <v>717</v>
      </c>
      <c r="BO322" s="108" t="s">
        <v>717</v>
      </c>
      <c r="BP322" s="108" t="s">
        <v>717</v>
      </c>
      <c r="BQ322" s="108" t="s">
        <v>717</v>
      </c>
      <c r="BR322" s="108" t="s">
        <v>717</v>
      </c>
      <c r="BS322" s="108" t="s">
        <v>717</v>
      </c>
      <c r="BT322" s="108" t="s">
        <v>717</v>
      </c>
      <c r="BU322" s="108" t="s">
        <v>717</v>
      </c>
      <c r="BV322" s="108" t="s">
        <v>717</v>
      </c>
      <c r="BW322" s="108" t="s">
        <v>717</v>
      </c>
      <c r="BX322" s="108" t="s">
        <v>717</v>
      </c>
      <c r="BY322" s="108" t="s">
        <v>717</v>
      </c>
      <c r="BZ322" s="108" t="s">
        <v>717</v>
      </c>
      <c r="CA322" s="108" t="s">
        <v>717</v>
      </c>
      <c r="CB322" s="108" t="s">
        <v>717</v>
      </c>
      <c r="CC322" s="108" t="s">
        <v>717</v>
      </c>
      <c r="CD322" s="108" t="s">
        <v>717</v>
      </c>
      <c r="CE322" s="108" t="s">
        <v>717</v>
      </c>
      <c r="CF322" s="108" t="s">
        <v>717</v>
      </c>
      <c r="CG322" s="108" t="s">
        <v>717</v>
      </c>
      <c r="CH322" s="108" t="s">
        <v>717</v>
      </c>
      <c r="CI322" s="108" t="s">
        <v>717</v>
      </c>
      <c r="CJ322" s="108" t="s">
        <v>717</v>
      </c>
      <c r="CK322" s="108" t="s">
        <v>717</v>
      </c>
      <c r="CL322" s="108" t="s">
        <v>717</v>
      </c>
      <c r="CM322" s="108" t="s">
        <v>717</v>
      </c>
      <c r="CN322" s="108" t="s">
        <v>717</v>
      </c>
      <c r="CO322" s="108" t="s">
        <v>717</v>
      </c>
      <c r="CP322" s="108" t="s">
        <v>717</v>
      </c>
      <c r="CQ322" s="108" t="s">
        <v>717</v>
      </c>
      <c r="CR322" s="108" t="s">
        <v>717</v>
      </c>
      <c r="CS322" s="108" t="s">
        <v>717</v>
      </c>
      <c r="CT322" s="108" t="s">
        <v>717</v>
      </c>
      <c r="CU322" s="108" t="s">
        <v>717</v>
      </c>
      <c r="CV322" s="108" t="s">
        <v>717</v>
      </c>
      <c r="CW322" s="108" t="s">
        <v>717</v>
      </c>
      <c r="CX322" s="108">
        <v>425</v>
      </c>
      <c r="CY322" s="108">
        <v>130608</v>
      </c>
      <c r="CZ322" s="108">
        <v>307</v>
      </c>
      <c r="DA322" s="108">
        <v>556</v>
      </c>
      <c r="DB322" s="108">
        <v>5591</v>
      </c>
      <c r="DC322" s="108">
        <v>205697</v>
      </c>
      <c r="DD322" s="108">
        <v>37</v>
      </c>
      <c r="DE322" s="108">
        <v>67</v>
      </c>
      <c r="DF322" s="108" t="s">
        <v>717</v>
      </c>
      <c r="DG322" s="108" t="s">
        <v>717</v>
      </c>
      <c r="DH322" s="108" t="s">
        <v>717</v>
      </c>
      <c r="DI322" s="108" t="s">
        <v>717</v>
      </c>
      <c r="DJ322" s="108" t="s">
        <v>717</v>
      </c>
      <c r="DK322" s="108">
        <v>49</v>
      </c>
      <c r="DL322" s="108">
        <v>887</v>
      </c>
      <c r="DM322" s="108">
        <v>872</v>
      </c>
      <c r="DN322" s="108">
        <v>59</v>
      </c>
      <c r="DO322" s="108">
        <v>1193</v>
      </c>
      <c r="DP322" s="108">
        <v>6830775</v>
      </c>
      <c r="DQ322" s="108">
        <v>7701</v>
      </c>
      <c r="DR322" s="108">
        <v>16479</v>
      </c>
      <c r="DS322" s="108">
        <v>8469173</v>
      </c>
      <c r="DT322" s="108">
        <v>9712</v>
      </c>
      <c r="DU322" s="108">
        <v>22057</v>
      </c>
      <c r="DV322" s="108">
        <v>678182</v>
      </c>
      <c r="DW322" s="108">
        <v>11495</v>
      </c>
      <c r="DX322" s="108">
        <v>26293</v>
      </c>
      <c r="DY322" s="108">
        <v>16676684</v>
      </c>
      <c r="DZ322" s="108">
        <v>13979</v>
      </c>
      <c r="EA322" s="108">
        <v>32183</v>
      </c>
      <c r="EB322" s="255"/>
      <c r="EC322" s="198">
        <f t="shared" si="2080"/>
        <v>2</v>
      </c>
      <c r="ED322" s="199">
        <f t="shared" si="2081"/>
        <v>2018</v>
      </c>
      <c r="EE322" s="200">
        <f t="shared" si="2082"/>
        <v>43132</v>
      </c>
      <c r="EF322" s="196">
        <f t="shared" si="2083"/>
        <v>28</v>
      </c>
      <c r="EG322" s="195"/>
      <c r="EH322" s="198">
        <f t="shared" si="2074"/>
        <v>60678</v>
      </c>
      <c r="EI322" s="198" t="str">
        <f t="shared" si="2074"/>
        <v>-</v>
      </c>
      <c r="EJ322" s="198">
        <f t="shared" si="2074"/>
        <v>2427120</v>
      </c>
      <c r="EK322" s="198">
        <f t="shared" si="2074"/>
        <v>6067800</v>
      </c>
      <c r="EL322" s="198">
        <f t="shared" si="2074"/>
        <v>5556712</v>
      </c>
      <c r="EM322" s="198">
        <f t="shared" si="2074"/>
        <v>6349510</v>
      </c>
      <c r="EN322" s="198">
        <f t="shared" si="2074"/>
        <v>120130984</v>
      </c>
      <c r="EO322" s="198">
        <f t="shared" si="2074"/>
        <v>141116472</v>
      </c>
      <c r="EP322" s="198">
        <f t="shared" si="2074"/>
        <v>67811920</v>
      </c>
      <c r="EQ322" s="198" t="str">
        <f t="shared" si="2074"/>
        <v>-</v>
      </c>
      <c r="ER322" s="198" t="str">
        <f t="shared" si="2075"/>
        <v>-</v>
      </c>
      <c r="ES322" s="198" t="str">
        <f t="shared" si="2075"/>
        <v>-</v>
      </c>
      <c r="ET322" s="198" t="str">
        <f t="shared" si="2075"/>
        <v>-</v>
      </c>
      <c r="EU322" s="198" t="str">
        <f t="shared" si="2075"/>
        <v>-</v>
      </c>
      <c r="EV322" s="198" t="str">
        <f t="shared" si="2075"/>
        <v>-</v>
      </c>
      <c r="EW322" s="198" t="str">
        <f t="shared" si="2075"/>
        <v>-</v>
      </c>
      <c r="EX322" s="198" t="str">
        <f t="shared" si="2075"/>
        <v>-</v>
      </c>
      <c r="EY322" s="198" t="str">
        <f t="shared" si="2075"/>
        <v>-</v>
      </c>
      <c r="EZ322" s="198" t="str">
        <f t="shared" si="2075"/>
        <v>-</v>
      </c>
      <c r="FA322" s="198" t="str">
        <f t="shared" si="2075"/>
        <v>-</v>
      </c>
      <c r="FB322" s="198">
        <f t="shared" si="2076"/>
        <v>236300</v>
      </c>
      <c r="FC322" s="198">
        <f t="shared" si="2076"/>
        <v>374597</v>
      </c>
      <c r="FD322" s="198">
        <f t="shared" si="2076"/>
        <v>14616873</v>
      </c>
      <c r="FE322" s="198">
        <f t="shared" si="2076"/>
        <v>19233704</v>
      </c>
      <c r="FF322" s="198">
        <f t="shared" si="2076"/>
        <v>1551287</v>
      </c>
      <c r="FG322" s="198">
        <f t="shared" si="2076"/>
        <v>38394319</v>
      </c>
      <c r="FH322" s="191"/>
      <c r="FI322" s="256"/>
      <c r="FJ322" s="256"/>
      <c r="FK322" s="256"/>
      <c r="FL322" s="256"/>
      <c r="FM322" s="256"/>
    </row>
    <row r="323" spans="1:169" s="257" customFormat="1" x14ac:dyDescent="0.2">
      <c r="A323" s="251" t="str">
        <f t="shared" si="2077"/>
        <v>2017-18FEBRUARYR1F</v>
      </c>
      <c r="B323" s="252" t="s">
        <v>648</v>
      </c>
      <c r="C323" s="252" t="s">
        <v>771</v>
      </c>
      <c r="D323" s="253" t="str">
        <f t="shared" si="2078"/>
        <v>Y59</v>
      </c>
      <c r="E323" s="253" t="str">
        <f t="shared" si="2079"/>
        <v>South East</v>
      </c>
      <c r="F323" s="254" t="s">
        <v>650</v>
      </c>
      <c r="G323" s="254" t="s">
        <v>651</v>
      </c>
      <c r="H323" s="160">
        <v>0</v>
      </c>
      <c r="I323" s="160">
        <v>0</v>
      </c>
      <c r="J323" s="160">
        <v>0</v>
      </c>
      <c r="K323" s="160">
        <v>0</v>
      </c>
      <c r="L323" s="160">
        <v>0</v>
      </c>
      <c r="M323" s="160" t="s">
        <v>717</v>
      </c>
      <c r="N323" s="160">
        <v>0</v>
      </c>
      <c r="O323" s="160">
        <v>0</v>
      </c>
      <c r="P323" s="160" t="s">
        <v>717</v>
      </c>
      <c r="Q323" s="160" t="s">
        <v>717</v>
      </c>
      <c r="R323" s="160" t="s">
        <v>717</v>
      </c>
      <c r="S323" s="160" t="s">
        <v>717</v>
      </c>
      <c r="T323" s="160">
        <v>0</v>
      </c>
      <c r="U323" s="160">
        <v>0</v>
      </c>
      <c r="V323" s="160">
        <v>0</v>
      </c>
      <c r="W323" s="160">
        <v>0</v>
      </c>
      <c r="X323" s="160">
        <v>0</v>
      </c>
      <c r="Y323" s="160">
        <v>0</v>
      </c>
      <c r="Z323" s="160">
        <v>0</v>
      </c>
      <c r="AA323" s="160">
        <v>0</v>
      </c>
      <c r="AB323" s="160">
        <v>0</v>
      </c>
      <c r="AC323" s="160">
        <v>0</v>
      </c>
      <c r="AD323" s="160">
        <v>0</v>
      </c>
      <c r="AE323" s="160">
        <v>0</v>
      </c>
      <c r="AF323" s="160">
        <v>0</v>
      </c>
      <c r="AG323" s="160">
        <v>0</v>
      </c>
      <c r="AH323" s="160">
        <v>0</v>
      </c>
      <c r="AI323" s="160">
        <v>0</v>
      </c>
      <c r="AJ323" s="160">
        <v>0</v>
      </c>
      <c r="AK323" s="160">
        <v>0</v>
      </c>
      <c r="AL323" s="160">
        <v>0</v>
      </c>
      <c r="AM323" s="160">
        <v>0</v>
      </c>
      <c r="AN323" s="160">
        <v>0</v>
      </c>
      <c r="AO323" s="160">
        <v>0</v>
      </c>
      <c r="AP323" s="160">
        <v>0</v>
      </c>
      <c r="AQ323" s="160">
        <v>0</v>
      </c>
      <c r="AR323" s="160">
        <v>0</v>
      </c>
      <c r="AS323" s="160">
        <v>0</v>
      </c>
      <c r="AT323" s="160">
        <v>0</v>
      </c>
      <c r="AU323" s="160">
        <v>0</v>
      </c>
      <c r="AV323" s="160">
        <v>0</v>
      </c>
      <c r="AW323" s="160">
        <v>0</v>
      </c>
      <c r="AX323" s="160">
        <v>0</v>
      </c>
      <c r="AY323" s="160">
        <v>0</v>
      </c>
      <c r="AZ323" s="160">
        <v>0</v>
      </c>
      <c r="BA323" s="160">
        <v>0</v>
      </c>
      <c r="BB323" s="160">
        <v>0</v>
      </c>
      <c r="BC323" s="160">
        <v>0</v>
      </c>
      <c r="BD323" s="160">
        <v>0</v>
      </c>
      <c r="BE323" s="160">
        <v>0</v>
      </c>
      <c r="BF323" s="160">
        <v>0</v>
      </c>
      <c r="BG323" s="160">
        <v>0</v>
      </c>
      <c r="BH323" s="160">
        <v>0</v>
      </c>
      <c r="BI323" s="160">
        <v>0</v>
      </c>
      <c r="BJ323" s="160" t="s">
        <v>717</v>
      </c>
      <c r="BK323" s="160" t="s">
        <v>717</v>
      </c>
      <c r="BL323" s="160" t="s">
        <v>717</v>
      </c>
      <c r="BM323" s="160" t="s">
        <v>717</v>
      </c>
      <c r="BN323" s="160" t="s">
        <v>717</v>
      </c>
      <c r="BO323" s="160" t="s">
        <v>717</v>
      </c>
      <c r="BP323" s="160" t="s">
        <v>717</v>
      </c>
      <c r="BQ323" s="160" t="s">
        <v>717</v>
      </c>
      <c r="BR323" s="160" t="s">
        <v>717</v>
      </c>
      <c r="BS323" s="160" t="s">
        <v>717</v>
      </c>
      <c r="BT323" s="160" t="s">
        <v>717</v>
      </c>
      <c r="BU323" s="160" t="s">
        <v>717</v>
      </c>
      <c r="BV323" s="160" t="s">
        <v>717</v>
      </c>
      <c r="BW323" s="160" t="s">
        <v>717</v>
      </c>
      <c r="BX323" s="160" t="s">
        <v>717</v>
      </c>
      <c r="BY323" s="160" t="s">
        <v>717</v>
      </c>
      <c r="BZ323" s="160" t="s">
        <v>717</v>
      </c>
      <c r="CA323" s="160" t="s">
        <v>717</v>
      </c>
      <c r="CB323" s="160" t="s">
        <v>717</v>
      </c>
      <c r="CC323" s="160" t="s">
        <v>717</v>
      </c>
      <c r="CD323" s="160" t="s">
        <v>717</v>
      </c>
      <c r="CE323" s="160" t="s">
        <v>717</v>
      </c>
      <c r="CF323" s="160" t="s">
        <v>717</v>
      </c>
      <c r="CG323" s="160" t="s">
        <v>717</v>
      </c>
      <c r="CH323" s="160" t="s">
        <v>717</v>
      </c>
      <c r="CI323" s="160" t="s">
        <v>717</v>
      </c>
      <c r="CJ323" s="160" t="s">
        <v>717</v>
      </c>
      <c r="CK323" s="160" t="s">
        <v>717</v>
      </c>
      <c r="CL323" s="160" t="s">
        <v>717</v>
      </c>
      <c r="CM323" s="160" t="s">
        <v>717</v>
      </c>
      <c r="CN323" s="160" t="s">
        <v>717</v>
      </c>
      <c r="CO323" s="160" t="s">
        <v>717</v>
      </c>
      <c r="CP323" s="160" t="s">
        <v>717</v>
      </c>
      <c r="CQ323" s="160" t="s">
        <v>717</v>
      </c>
      <c r="CR323" s="160" t="s">
        <v>717</v>
      </c>
      <c r="CS323" s="160" t="s">
        <v>717</v>
      </c>
      <c r="CT323" s="160" t="s">
        <v>717</v>
      </c>
      <c r="CU323" s="160" t="s">
        <v>717</v>
      </c>
      <c r="CV323" s="160" t="s">
        <v>717</v>
      </c>
      <c r="CW323" s="160" t="s">
        <v>717</v>
      </c>
      <c r="CX323" s="160">
        <v>0</v>
      </c>
      <c r="CY323" s="160">
        <v>0</v>
      </c>
      <c r="CZ323" s="160">
        <v>0</v>
      </c>
      <c r="DA323" s="160">
        <v>0</v>
      </c>
      <c r="DB323" s="160">
        <v>0</v>
      </c>
      <c r="DC323" s="160">
        <v>0</v>
      </c>
      <c r="DD323" s="160">
        <v>0</v>
      </c>
      <c r="DE323" s="160">
        <v>0</v>
      </c>
      <c r="DF323" s="160" t="s">
        <v>717</v>
      </c>
      <c r="DG323" s="160" t="s">
        <v>717</v>
      </c>
      <c r="DH323" s="160" t="s">
        <v>717</v>
      </c>
      <c r="DI323" s="160" t="s">
        <v>717</v>
      </c>
      <c r="DJ323" s="160" t="s">
        <v>717</v>
      </c>
      <c r="DK323" s="160">
        <v>0</v>
      </c>
      <c r="DL323" s="160">
        <v>0</v>
      </c>
      <c r="DM323" s="160">
        <v>0</v>
      </c>
      <c r="DN323" s="160">
        <v>0</v>
      </c>
      <c r="DO323" s="160">
        <v>0</v>
      </c>
      <c r="DP323" s="160">
        <v>0</v>
      </c>
      <c r="DQ323" s="160">
        <v>0</v>
      </c>
      <c r="DR323" s="160">
        <v>0</v>
      </c>
      <c r="DS323" s="160">
        <v>0</v>
      </c>
      <c r="DT323" s="160">
        <v>0</v>
      </c>
      <c r="DU323" s="160">
        <v>0</v>
      </c>
      <c r="DV323" s="160">
        <v>0</v>
      </c>
      <c r="DW323" s="160">
        <v>0</v>
      </c>
      <c r="DX323" s="160">
        <v>0</v>
      </c>
      <c r="DY323" s="160">
        <v>0</v>
      </c>
      <c r="DZ323" s="160">
        <v>0</v>
      </c>
      <c r="EA323" s="160">
        <v>0</v>
      </c>
      <c r="EB323" s="255"/>
      <c r="EC323" s="203">
        <f t="shared" si="2080"/>
        <v>2</v>
      </c>
      <c r="ED323" s="199">
        <f t="shared" si="2081"/>
        <v>2018</v>
      </c>
      <c r="EE323" s="200">
        <f t="shared" si="2082"/>
        <v>43132</v>
      </c>
      <c r="EF323" s="196">
        <f t="shared" si="2083"/>
        <v>28</v>
      </c>
      <c r="EG323" s="195"/>
      <c r="EH323" s="203">
        <f t="shared" si="2074"/>
        <v>0</v>
      </c>
      <c r="EI323" s="203" t="str">
        <f t="shared" si="2074"/>
        <v>-</v>
      </c>
      <c r="EJ323" s="203">
        <f t="shared" si="2074"/>
        <v>0</v>
      </c>
      <c r="EK323" s="203">
        <f t="shared" si="2074"/>
        <v>0</v>
      </c>
      <c r="EL323" s="203">
        <f t="shared" si="2074"/>
        <v>0</v>
      </c>
      <c r="EM323" s="203">
        <f t="shared" si="2074"/>
        <v>0</v>
      </c>
      <c r="EN323" s="203">
        <f t="shared" si="2074"/>
        <v>0</v>
      </c>
      <c r="EO323" s="203">
        <f t="shared" si="2074"/>
        <v>0</v>
      </c>
      <c r="EP323" s="203">
        <f t="shared" si="2074"/>
        <v>0</v>
      </c>
      <c r="EQ323" s="203" t="str">
        <f t="shared" si="2074"/>
        <v>-</v>
      </c>
      <c r="ER323" s="203" t="str">
        <f t="shared" si="2075"/>
        <v>-</v>
      </c>
      <c r="ES323" s="203" t="str">
        <f t="shared" si="2075"/>
        <v>-</v>
      </c>
      <c r="ET323" s="203" t="str">
        <f t="shared" si="2075"/>
        <v>-</v>
      </c>
      <c r="EU323" s="203" t="str">
        <f t="shared" si="2075"/>
        <v>-</v>
      </c>
      <c r="EV323" s="203" t="str">
        <f t="shared" si="2075"/>
        <v>-</v>
      </c>
      <c r="EW323" s="203" t="str">
        <f t="shared" si="2075"/>
        <v>-</v>
      </c>
      <c r="EX323" s="203" t="str">
        <f t="shared" si="2075"/>
        <v>-</v>
      </c>
      <c r="EY323" s="203" t="str">
        <f t="shared" si="2075"/>
        <v>-</v>
      </c>
      <c r="EZ323" s="203" t="str">
        <f t="shared" si="2075"/>
        <v>-</v>
      </c>
      <c r="FA323" s="203" t="str">
        <f t="shared" si="2075"/>
        <v>-</v>
      </c>
      <c r="FB323" s="203">
        <f t="shared" si="2076"/>
        <v>0</v>
      </c>
      <c r="FC323" s="203">
        <f t="shared" si="2076"/>
        <v>0</v>
      </c>
      <c r="FD323" s="203">
        <f t="shared" si="2076"/>
        <v>0</v>
      </c>
      <c r="FE323" s="203">
        <f t="shared" si="2076"/>
        <v>0</v>
      </c>
      <c r="FF323" s="203">
        <f t="shared" si="2076"/>
        <v>0</v>
      </c>
      <c r="FG323" s="203">
        <f t="shared" si="2076"/>
        <v>0</v>
      </c>
      <c r="FH323" s="191"/>
      <c r="FI323" s="256"/>
      <c r="FJ323" s="256"/>
      <c r="FK323" s="256"/>
      <c r="FL323" s="256"/>
      <c r="FM323" s="256"/>
    </row>
    <row r="324" spans="1:169" s="257" customFormat="1" x14ac:dyDescent="0.2">
      <c r="A324" s="258" t="str">
        <f t="shared" si="2077"/>
        <v>2017-18FEBRUARYRRU</v>
      </c>
      <c r="B324" s="259" t="s">
        <v>648</v>
      </c>
      <c r="C324" s="259" t="s">
        <v>771</v>
      </c>
      <c r="D324" s="260" t="str">
        <f t="shared" si="2078"/>
        <v>Y56</v>
      </c>
      <c r="E324" s="260" t="str">
        <f t="shared" si="2079"/>
        <v>London</v>
      </c>
      <c r="F324" s="261" t="s">
        <v>653</v>
      </c>
      <c r="G324" s="261" t="s">
        <v>654</v>
      </c>
      <c r="H324" s="211">
        <v>155336</v>
      </c>
      <c r="I324" s="211">
        <v>128000</v>
      </c>
      <c r="J324" s="211">
        <v>2204364</v>
      </c>
      <c r="K324" s="211">
        <v>17</v>
      </c>
      <c r="L324" s="211">
        <v>0</v>
      </c>
      <c r="M324" s="211" t="s">
        <v>717</v>
      </c>
      <c r="N324" s="211">
        <v>107</v>
      </c>
      <c r="O324" s="211">
        <v>195</v>
      </c>
      <c r="P324" s="211" t="s">
        <v>717</v>
      </c>
      <c r="Q324" s="211" t="s">
        <v>717</v>
      </c>
      <c r="R324" s="211" t="s">
        <v>717</v>
      </c>
      <c r="S324" s="211" t="s">
        <v>717</v>
      </c>
      <c r="T324" s="211">
        <v>90171</v>
      </c>
      <c r="U324" s="211">
        <v>7770</v>
      </c>
      <c r="V324" s="211">
        <v>5746</v>
      </c>
      <c r="W324" s="211">
        <v>48706</v>
      </c>
      <c r="X324" s="211">
        <v>19679</v>
      </c>
      <c r="Y324" s="211">
        <v>2528</v>
      </c>
      <c r="Z324" s="211">
        <v>3477781</v>
      </c>
      <c r="AA324" s="211">
        <v>448</v>
      </c>
      <c r="AB324" s="211">
        <v>707</v>
      </c>
      <c r="AC324" s="211">
        <v>4671358</v>
      </c>
      <c r="AD324" s="211">
        <v>813</v>
      </c>
      <c r="AE324" s="211">
        <v>1390</v>
      </c>
      <c r="AF324" s="211">
        <v>68234130</v>
      </c>
      <c r="AG324" s="211">
        <v>1401</v>
      </c>
      <c r="AH324" s="211">
        <v>2960</v>
      </c>
      <c r="AI324" s="211">
        <v>88307323</v>
      </c>
      <c r="AJ324" s="211">
        <v>4487</v>
      </c>
      <c r="AK324" s="211">
        <v>10701</v>
      </c>
      <c r="AL324" s="211">
        <v>11698750</v>
      </c>
      <c r="AM324" s="211">
        <v>4628</v>
      </c>
      <c r="AN324" s="211">
        <v>9256</v>
      </c>
      <c r="AO324" s="211">
        <v>3680</v>
      </c>
      <c r="AP324" s="211">
        <v>334</v>
      </c>
      <c r="AQ324" s="211">
        <v>1152</v>
      </c>
      <c r="AR324" s="211">
        <v>7676</v>
      </c>
      <c r="AS324" s="211">
        <v>258</v>
      </c>
      <c r="AT324" s="211">
        <v>1936</v>
      </c>
      <c r="AU324" s="211">
        <v>0</v>
      </c>
      <c r="AV324" s="211">
        <v>57615</v>
      </c>
      <c r="AW324" s="211">
        <v>5801</v>
      </c>
      <c r="AX324" s="211">
        <v>23075</v>
      </c>
      <c r="AY324" s="211">
        <v>86491</v>
      </c>
      <c r="AZ324" s="211">
        <v>20277</v>
      </c>
      <c r="BA324" s="211">
        <v>15910</v>
      </c>
      <c r="BB324" s="211">
        <v>14928</v>
      </c>
      <c r="BC324" s="211">
        <v>11933</v>
      </c>
      <c r="BD324" s="211">
        <v>72924</v>
      </c>
      <c r="BE324" s="211">
        <v>55706</v>
      </c>
      <c r="BF324" s="211">
        <v>31973</v>
      </c>
      <c r="BG324" s="211">
        <v>22177</v>
      </c>
      <c r="BH324" s="211">
        <v>3537</v>
      </c>
      <c r="BI324" s="211">
        <v>2701</v>
      </c>
      <c r="BJ324" s="211" t="s">
        <v>717</v>
      </c>
      <c r="BK324" s="211" t="s">
        <v>717</v>
      </c>
      <c r="BL324" s="211" t="s">
        <v>717</v>
      </c>
      <c r="BM324" s="211" t="s">
        <v>717</v>
      </c>
      <c r="BN324" s="211" t="s">
        <v>717</v>
      </c>
      <c r="BO324" s="211" t="s">
        <v>717</v>
      </c>
      <c r="BP324" s="211" t="s">
        <v>717</v>
      </c>
      <c r="BQ324" s="211" t="s">
        <v>717</v>
      </c>
      <c r="BR324" s="211" t="s">
        <v>717</v>
      </c>
      <c r="BS324" s="211" t="s">
        <v>717</v>
      </c>
      <c r="BT324" s="211" t="s">
        <v>717</v>
      </c>
      <c r="BU324" s="211" t="s">
        <v>717</v>
      </c>
      <c r="BV324" s="211" t="s">
        <v>717</v>
      </c>
      <c r="BW324" s="211" t="s">
        <v>717</v>
      </c>
      <c r="BX324" s="211" t="s">
        <v>717</v>
      </c>
      <c r="BY324" s="211" t="s">
        <v>717</v>
      </c>
      <c r="BZ324" s="211" t="s">
        <v>717</v>
      </c>
      <c r="CA324" s="211" t="s">
        <v>717</v>
      </c>
      <c r="CB324" s="211" t="s">
        <v>717</v>
      </c>
      <c r="CC324" s="211" t="s">
        <v>717</v>
      </c>
      <c r="CD324" s="211" t="s">
        <v>717</v>
      </c>
      <c r="CE324" s="211" t="s">
        <v>717</v>
      </c>
      <c r="CF324" s="211" t="s">
        <v>717</v>
      </c>
      <c r="CG324" s="211" t="s">
        <v>717</v>
      </c>
      <c r="CH324" s="211" t="s">
        <v>717</v>
      </c>
      <c r="CI324" s="211" t="s">
        <v>717</v>
      </c>
      <c r="CJ324" s="211" t="s">
        <v>717</v>
      </c>
      <c r="CK324" s="211" t="s">
        <v>717</v>
      </c>
      <c r="CL324" s="211" t="s">
        <v>717</v>
      </c>
      <c r="CM324" s="211" t="s">
        <v>717</v>
      </c>
      <c r="CN324" s="211" t="s">
        <v>717</v>
      </c>
      <c r="CO324" s="211" t="s">
        <v>717</v>
      </c>
      <c r="CP324" s="211" t="s">
        <v>717</v>
      </c>
      <c r="CQ324" s="211" t="s">
        <v>717</v>
      </c>
      <c r="CR324" s="211" t="s">
        <v>717</v>
      </c>
      <c r="CS324" s="211" t="s">
        <v>717</v>
      </c>
      <c r="CT324" s="211" t="s">
        <v>717</v>
      </c>
      <c r="CU324" s="211" t="s">
        <v>717</v>
      </c>
      <c r="CV324" s="211" t="s">
        <v>717</v>
      </c>
      <c r="CW324" s="211" t="s">
        <v>717</v>
      </c>
      <c r="CX324" s="211">
        <v>0</v>
      </c>
      <c r="CY324" s="211">
        <v>0</v>
      </c>
      <c r="CZ324" s="211">
        <v>0</v>
      </c>
      <c r="DA324" s="211">
        <v>0</v>
      </c>
      <c r="DB324" s="211">
        <v>3629</v>
      </c>
      <c r="DC324" s="211">
        <v>267650</v>
      </c>
      <c r="DD324" s="211">
        <v>74</v>
      </c>
      <c r="DE324" s="211">
        <v>161</v>
      </c>
      <c r="DF324" s="211" t="s">
        <v>717</v>
      </c>
      <c r="DG324" s="211" t="s">
        <v>717</v>
      </c>
      <c r="DH324" s="211" t="s">
        <v>717</v>
      </c>
      <c r="DI324" s="211" t="s">
        <v>717</v>
      </c>
      <c r="DJ324" s="211" t="s">
        <v>717</v>
      </c>
      <c r="DK324" s="211">
        <v>1827</v>
      </c>
      <c r="DL324" s="211">
        <v>900</v>
      </c>
      <c r="DM324" s="211">
        <v>1427</v>
      </c>
      <c r="DN324" s="211">
        <v>56</v>
      </c>
      <c r="DO324" s="211">
        <v>1374</v>
      </c>
      <c r="DP324" s="211">
        <v>6639133</v>
      </c>
      <c r="DQ324" s="211">
        <v>7377</v>
      </c>
      <c r="DR324" s="211">
        <v>15860</v>
      </c>
      <c r="DS324" s="211">
        <v>11608549</v>
      </c>
      <c r="DT324" s="211">
        <v>8135</v>
      </c>
      <c r="DU324" s="211">
        <v>16838</v>
      </c>
      <c r="DV324" s="211">
        <v>524771</v>
      </c>
      <c r="DW324" s="211">
        <v>9371</v>
      </c>
      <c r="DX324" s="211">
        <v>16409</v>
      </c>
      <c r="DY324" s="211">
        <v>13127079</v>
      </c>
      <c r="DZ324" s="211">
        <v>9554</v>
      </c>
      <c r="EA324" s="211">
        <v>17506</v>
      </c>
      <c r="EB324" s="262"/>
      <c r="EC324" s="212">
        <f t="shared" si="2080"/>
        <v>2</v>
      </c>
      <c r="ED324" s="213">
        <f t="shared" si="2081"/>
        <v>2018</v>
      </c>
      <c r="EE324" s="214">
        <f t="shared" si="2082"/>
        <v>43132</v>
      </c>
      <c r="EF324" s="215">
        <f t="shared" si="2083"/>
        <v>28</v>
      </c>
      <c r="EG324" s="216"/>
      <c r="EH324" s="212">
        <f t="shared" si="2074"/>
        <v>0</v>
      </c>
      <c r="EI324" s="212" t="str">
        <f t="shared" si="2074"/>
        <v>-</v>
      </c>
      <c r="EJ324" s="212">
        <f t="shared" si="2074"/>
        <v>13696000</v>
      </c>
      <c r="EK324" s="212">
        <f t="shared" si="2074"/>
        <v>24960000</v>
      </c>
      <c r="EL324" s="212">
        <f t="shared" si="2074"/>
        <v>5493390</v>
      </c>
      <c r="EM324" s="212">
        <f t="shared" si="2074"/>
        <v>7986940</v>
      </c>
      <c r="EN324" s="212">
        <f t="shared" si="2074"/>
        <v>144169760</v>
      </c>
      <c r="EO324" s="212">
        <f t="shared" si="2074"/>
        <v>210584979</v>
      </c>
      <c r="EP324" s="212">
        <f t="shared" si="2074"/>
        <v>23399168</v>
      </c>
      <c r="EQ324" s="212" t="str">
        <f t="shared" si="2074"/>
        <v>-</v>
      </c>
      <c r="ER324" s="212" t="str">
        <f t="shared" si="2075"/>
        <v>-</v>
      </c>
      <c r="ES324" s="212" t="str">
        <f t="shared" si="2075"/>
        <v>-</v>
      </c>
      <c r="ET324" s="212" t="str">
        <f t="shared" si="2075"/>
        <v>-</v>
      </c>
      <c r="EU324" s="212" t="str">
        <f t="shared" si="2075"/>
        <v>-</v>
      </c>
      <c r="EV324" s="212" t="str">
        <f t="shared" si="2075"/>
        <v>-</v>
      </c>
      <c r="EW324" s="212" t="str">
        <f t="shared" si="2075"/>
        <v>-</v>
      </c>
      <c r="EX324" s="212" t="str">
        <f t="shared" si="2075"/>
        <v>-</v>
      </c>
      <c r="EY324" s="212" t="str">
        <f t="shared" si="2075"/>
        <v>-</v>
      </c>
      <c r="EZ324" s="212" t="str">
        <f t="shared" si="2075"/>
        <v>-</v>
      </c>
      <c r="FA324" s="212" t="str">
        <f t="shared" si="2075"/>
        <v>-</v>
      </c>
      <c r="FB324" s="212">
        <f t="shared" si="2076"/>
        <v>0</v>
      </c>
      <c r="FC324" s="212">
        <f t="shared" si="2076"/>
        <v>584269</v>
      </c>
      <c r="FD324" s="212">
        <f t="shared" si="2076"/>
        <v>14274000</v>
      </c>
      <c r="FE324" s="212">
        <f t="shared" si="2076"/>
        <v>24027826</v>
      </c>
      <c r="FF324" s="212">
        <f t="shared" si="2076"/>
        <v>918904</v>
      </c>
      <c r="FG324" s="212">
        <f t="shared" si="2076"/>
        <v>24053244</v>
      </c>
      <c r="FH324" s="217"/>
      <c r="FI324" s="256"/>
      <c r="FJ324" s="256"/>
      <c r="FK324" s="256"/>
      <c r="FL324" s="256"/>
      <c r="FM324" s="256"/>
    </row>
    <row r="325" spans="1:169" s="257" customFormat="1" x14ac:dyDescent="0.2">
      <c r="A325" s="263" t="str">
        <f t="shared" si="2077"/>
        <v>2017-18FEBRUARYRX6</v>
      </c>
      <c r="B325" s="257" t="s">
        <v>648</v>
      </c>
      <c r="C325" s="257" t="s">
        <v>771</v>
      </c>
      <c r="D325" s="264" t="str">
        <f t="shared" si="2078"/>
        <v>Y63</v>
      </c>
      <c r="E325" s="264" t="str">
        <f t="shared" si="2079"/>
        <v>North East and Yorkshire</v>
      </c>
      <c r="F325" s="265" t="s">
        <v>655</v>
      </c>
      <c r="G325" s="265" t="s">
        <v>656</v>
      </c>
      <c r="H325" s="108">
        <v>39238</v>
      </c>
      <c r="I325" s="108">
        <v>26215</v>
      </c>
      <c r="J325" s="108">
        <v>78854</v>
      </c>
      <c r="K325" s="108">
        <v>3</v>
      </c>
      <c r="L325" s="108">
        <v>1</v>
      </c>
      <c r="M325" s="108" t="s">
        <v>717</v>
      </c>
      <c r="N325" s="108">
        <v>11</v>
      </c>
      <c r="O325" s="108">
        <v>27</v>
      </c>
      <c r="P325" s="108" t="s">
        <v>717</v>
      </c>
      <c r="Q325" s="108" t="s">
        <v>717</v>
      </c>
      <c r="R325" s="108" t="s">
        <v>717</v>
      </c>
      <c r="S325" s="108" t="s">
        <v>717</v>
      </c>
      <c r="T325" s="108">
        <v>30252</v>
      </c>
      <c r="U325" s="108">
        <v>2031</v>
      </c>
      <c r="V325" s="108">
        <v>1268</v>
      </c>
      <c r="W325" s="108">
        <v>15978</v>
      </c>
      <c r="X325" s="108">
        <v>7557</v>
      </c>
      <c r="Y325" s="108">
        <v>402</v>
      </c>
      <c r="Z325" s="108">
        <v>799821</v>
      </c>
      <c r="AA325" s="108">
        <v>394</v>
      </c>
      <c r="AB325" s="108">
        <v>655</v>
      </c>
      <c r="AC325" s="108">
        <v>664483</v>
      </c>
      <c r="AD325" s="108">
        <v>524</v>
      </c>
      <c r="AE325" s="108">
        <v>880</v>
      </c>
      <c r="AF325" s="108">
        <v>19127143</v>
      </c>
      <c r="AG325" s="108">
        <v>1197</v>
      </c>
      <c r="AH325" s="108">
        <v>2426</v>
      </c>
      <c r="AI325" s="108">
        <v>32636145</v>
      </c>
      <c r="AJ325" s="108">
        <v>4319</v>
      </c>
      <c r="AK325" s="108">
        <v>10244</v>
      </c>
      <c r="AL325" s="108">
        <v>1756738</v>
      </c>
      <c r="AM325" s="108">
        <v>4370</v>
      </c>
      <c r="AN325" s="108">
        <v>10886</v>
      </c>
      <c r="AO325" s="108">
        <v>1774</v>
      </c>
      <c r="AP325" s="108">
        <v>87</v>
      </c>
      <c r="AQ325" s="108">
        <v>628</v>
      </c>
      <c r="AR325" s="108">
        <v>3417</v>
      </c>
      <c r="AS325" s="108">
        <v>58</v>
      </c>
      <c r="AT325" s="108">
        <v>1001</v>
      </c>
      <c r="AU325" s="108">
        <v>0</v>
      </c>
      <c r="AV325" s="108">
        <v>17495</v>
      </c>
      <c r="AW325" s="108">
        <v>3620</v>
      </c>
      <c r="AX325" s="108">
        <v>7363</v>
      </c>
      <c r="AY325" s="108">
        <v>28478</v>
      </c>
      <c r="AZ325" s="108">
        <v>3956</v>
      </c>
      <c r="BA325" s="108">
        <v>3305</v>
      </c>
      <c r="BB325" s="108">
        <v>2434</v>
      </c>
      <c r="BC325" s="108">
        <v>2071</v>
      </c>
      <c r="BD325" s="108">
        <v>22103</v>
      </c>
      <c r="BE325" s="108">
        <v>18735</v>
      </c>
      <c r="BF325" s="108">
        <v>12421</v>
      </c>
      <c r="BG325" s="108">
        <v>8024</v>
      </c>
      <c r="BH325" s="108">
        <v>664</v>
      </c>
      <c r="BI325" s="108">
        <v>409</v>
      </c>
      <c r="BJ325" s="108" t="s">
        <v>717</v>
      </c>
      <c r="BK325" s="108" t="s">
        <v>717</v>
      </c>
      <c r="BL325" s="108" t="s">
        <v>717</v>
      </c>
      <c r="BM325" s="108" t="s">
        <v>717</v>
      </c>
      <c r="BN325" s="108" t="s">
        <v>717</v>
      </c>
      <c r="BO325" s="108" t="s">
        <v>717</v>
      </c>
      <c r="BP325" s="108" t="s">
        <v>717</v>
      </c>
      <c r="BQ325" s="108" t="s">
        <v>717</v>
      </c>
      <c r="BR325" s="108" t="s">
        <v>717</v>
      </c>
      <c r="BS325" s="108" t="s">
        <v>717</v>
      </c>
      <c r="BT325" s="108" t="s">
        <v>717</v>
      </c>
      <c r="BU325" s="108" t="s">
        <v>717</v>
      </c>
      <c r="BV325" s="108" t="s">
        <v>717</v>
      </c>
      <c r="BW325" s="108" t="s">
        <v>717</v>
      </c>
      <c r="BX325" s="108" t="s">
        <v>717</v>
      </c>
      <c r="BY325" s="108" t="s">
        <v>717</v>
      </c>
      <c r="BZ325" s="108" t="s">
        <v>717</v>
      </c>
      <c r="CA325" s="108" t="s">
        <v>717</v>
      </c>
      <c r="CB325" s="108" t="s">
        <v>717</v>
      </c>
      <c r="CC325" s="108" t="s">
        <v>717</v>
      </c>
      <c r="CD325" s="108" t="s">
        <v>717</v>
      </c>
      <c r="CE325" s="108" t="s">
        <v>717</v>
      </c>
      <c r="CF325" s="108" t="s">
        <v>717</v>
      </c>
      <c r="CG325" s="108" t="s">
        <v>717</v>
      </c>
      <c r="CH325" s="108" t="s">
        <v>717</v>
      </c>
      <c r="CI325" s="108" t="s">
        <v>717</v>
      </c>
      <c r="CJ325" s="108" t="s">
        <v>717</v>
      </c>
      <c r="CK325" s="108" t="s">
        <v>717</v>
      </c>
      <c r="CL325" s="108" t="s">
        <v>717</v>
      </c>
      <c r="CM325" s="108" t="s">
        <v>717</v>
      </c>
      <c r="CN325" s="108" t="s">
        <v>717</v>
      </c>
      <c r="CO325" s="108" t="s">
        <v>717</v>
      </c>
      <c r="CP325" s="108" t="s">
        <v>717</v>
      </c>
      <c r="CQ325" s="108" t="s">
        <v>717</v>
      </c>
      <c r="CR325" s="108" t="s">
        <v>717</v>
      </c>
      <c r="CS325" s="108" t="s">
        <v>717</v>
      </c>
      <c r="CT325" s="108" t="s">
        <v>717</v>
      </c>
      <c r="CU325" s="108" t="s">
        <v>717</v>
      </c>
      <c r="CV325" s="108" t="s">
        <v>717</v>
      </c>
      <c r="CW325" s="108" t="s">
        <v>717</v>
      </c>
      <c r="CX325" s="108">
        <v>88</v>
      </c>
      <c r="CY325" s="108">
        <v>34550</v>
      </c>
      <c r="CZ325" s="108">
        <v>393</v>
      </c>
      <c r="DA325" s="108">
        <v>593</v>
      </c>
      <c r="DB325" s="108">
        <v>778</v>
      </c>
      <c r="DC325" s="108">
        <v>25197</v>
      </c>
      <c r="DD325" s="108">
        <v>32</v>
      </c>
      <c r="DE325" s="108">
        <v>65</v>
      </c>
      <c r="DF325" s="108" t="s">
        <v>717</v>
      </c>
      <c r="DG325" s="108" t="s">
        <v>717</v>
      </c>
      <c r="DH325" s="108" t="s">
        <v>717</v>
      </c>
      <c r="DI325" s="108" t="s">
        <v>717</v>
      </c>
      <c r="DJ325" s="108" t="s">
        <v>717</v>
      </c>
      <c r="DK325" s="108">
        <v>1403</v>
      </c>
      <c r="DL325" s="108">
        <v>583</v>
      </c>
      <c r="DM325" s="108">
        <v>217</v>
      </c>
      <c r="DN325" s="108">
        <v>0</v>
      </c>
      <c r="DO325" s="108">
        <v>44</v>
      </c>
      <c r="DP325" s="108">
        <v>3517207</v>
      </c>
      <c r="DQ325" s="108">
        <v>6033</v>
      </c>
      <c r="DR325" s="108">
        <v>13767</v>
      </c>
      <c r="DS325" s="108">
        <v>1720227</v>
      </c>
      <c r="DT325" s="108">
        <v>7927</v>
      </c>
      <c r="DU325" s="108">
        <v>17494</v>
      </c>
      <c r="DV325" s="108">
        <v>0</v>
      </c>
      <c r="DW325" s="108">
        <v>0</v>
      </c>
      <c r="DX325" s="108">
        <v>0</v>
      </c>
      <c r="DY325" s="108">
        <v>343911</v>
      </c>
      <c r="DZ325" s="108">
        <v>7816</v>
      </c>
      <c r="EA325" s="108">
        <v>16676</v>
      </c>
      <c r="EB325" s="255"/>
      <c r="EC325" s="198">
        <f t="shared" si="2080"/>
        <v>2</v>
      </c>
      <c r="ED325" s="199">
        <f t="shared" si="2081"/>
        <v>2018</v>
      </c>
      <c r="EE325" s="200">
        <f t="shared" si="2082"/>
        <v>43132</v>
      </c>
      <c r="EF325" s="196">
        <f t="shared" si="2083"/>
        <v>28</v>
      </c>
      <c r="EG325" s="195"/>
      <c r="EH325" s="198">
        <f t="shared" ref="EH325:EQ334" si="2084">IFERROR(INDEX($H325:$EB325,,MATCH(EH$1,$H$5:$EB$5,0))*INDEX($H325:$EB325,,MATCH(EH$2,$H$5:$EB$5,0)),$H$2)</f>
        <v>26215</v>
      </c>
      <c r="EI325" s="198" t="str">
        <f t="shared" si="2084"/>
        <v>-</v>
      </c>
      <c r="EJ325" s="198">
        <f t="shared" si="2084"/>
        <v>288365</v>
      </c>
      <c r="EK325" s="198">
        <f t="shared" si="2084"/>
        <v>707805</v>
      </c>
      <c r="EL325" s="198">
        <f t="shared" si="2084"/>
        <v>1330305</v>
      </c>
      <c r="EM325" s="198">
        <f t="shared" si="2084"/>
        <v>1115840</v>
      </c>
      <c r="EN325" s="198">
        <f t="shared" si="2084"/>
        <v>38762628</v>
      </c>
      <c r="EO325" s="198">
        <f t="shared" si="2084"/>
        <v>77413908</v>
      </c>
      <c r="EP325" s="198">
        <f t="shared" si="2084"/>
        <v>4376172</v>
      </c>
      <c r="EQ325" s="198" t="str">
        <f t="shared" si="2084"/>
        <v>-</v>
      </c>
      <c r="ER325" s="198" t="str">
        <f t="shared" ref="ER325:FA334" si="2085">IFERROR(INDEX($H325:$EB325,,MATCH(ER$1,$H$5:$EB$5,0))*INDEX($H325:$EB325,,MATCH(ER$2,$H$5:$EB$5,0)),$H$2)</f>
        <v>-</v>
      </c>
      <c r="ES325" s="198" t="str">
        <f t="shared" si="2085"/>
        <v>-</v>
      </c>
      <c r="ET325" s="198" t="str">
        <f t="shared" si="2085"/>
        <v>-</v>
      </c>
      <c r="EU325" s="198" t="str">
        <f t="shared" si="2085"/>
        <v>-</v>
      </c>
      <c r="EV325" s="198" t="str">
        <f t="shared" si="2085"/>
        <v>-</v>
      </c>
      <c r="EW325" s="198" t="str">
        <f t="shared" si="2085"/>
        <v>-</v>
      </c>
      <c r="EX325" s="198" t="str">
        <f t="shared" si="2085"/>
        <v>-</v>
      </c>
      <c r="EY325" s="198" t="str">
        <f t="shared" si="2085"/>
        <v>-</v>
      </c>
      <c r="EZ325" s="198" t="str">
        <f t="shared" si="2085"/>
        <v>-</v>
      </c>
      <c r="FA325" s="198" t="str">
        <f t="shared" si="2085"/>
        <v>-</v>
      </c>
      <c r="FB325" s="198">
        <f t="shared" ref="FB325:FG334" si="2086">IFERROR(INDEX($H325:$EB325,,MATCH(FB$1,$H$5:$EB$5,0))*INDEX($H325:$EB325,,MATCH(FB$2,$H$5:$EB$5,0)),$H$2)</f>
        <v>52184</v>
      </c>
      <c r="FC325" s="198">
        <f t="shared" si="2086"/>
        <v>50570</v>
      </c>
      <c r="FD325" s="198">
        <f t="shared" si="2086"/>
        <v>8026161</v>
      </c>
      <c r="FE325" s="198">
        <f t="shared" si="2086"/>
        <v>3796198</v>
      </c>
      <c r="FF325" s="198">
        <f t="shared" si="2086"/>
        <v>0</v>
      </c>
      <c r="FG325" s="198">
        <f t="shared" si="2086"/>
        <v>733744</v>
      </c>
      <c r="FH325" s="191"/>
      <c r="FI325" s="256"/>
      <c r="FJ325" s="256"/>
      <c r="FK325" s="256"/>
      <c r="FL325" s="256"/>
      <c r="FM325" s="256"/>
    </row>
    <row r="326" spans="1:169" s="257" customFormat="1" x14ac:dyDescent="0.2">
      <c r="A326" s="263" t="str">
        <f t="shared" si="2077"/>
        <v>2017-18FEBRUARYRX7</v>
      </c>
      <c r="B326" s="257" t="s">
        <v>648</v>
      </c>
      <c r="C326" s="257" t="s">
        <v>771</v>
      </c>
      <c r="D326" s="264" t="str">
        <f t="shared" si="2078"/>
        <v>Y62</v>
      </c>
      <c r="E326" s="264" t="str">
        <f t="shared" si="2079"/>
        <v>North West</v>
      </c>
      <c r="F326" s="265" t="s">
        <v>657</v>
      </c>
      <c r="G326" s="265" t="s">
        <v>658</v>
      </c>
      <c r="H326" s="108">
        <v>125640</v>
      </c>
      <c r="I326" s="108">
        <v>98541</v>
      </c>
      <c r="J326" s="108">
        <v>2179693</v>
      </c>
      <c r="K326" s="108">
        <v>22</v>
      </c>
      <c r="L326" s="108">
        <v>1</v>
      </c>
      <c r="M326" s="108" t="s">
        <v>717</v>
      </c>
      <c r="N326" s="108">
        <v>106</v>
      </c>
      <c r="O326" s="108">
        <v>161</v>
      </c>
      <c r="P326" s="108" t="s">
        <v>717</v>
      </c>
      <c r="Q326" s="108" t="s">
        <v>717</v>
      </c>
      <c r="R326" s="108" t="s">
        <v>717</v>
      </c>
      <c r="S326" s="108" t="s">
        <v>717</v>
      </c>
      <c r="T326" s="108">
        <v>83170</v>
      </c>
      <c r="U326" s="108">
        <v>8662</v>
      </c>
      <c r="V326" s="108">
        <v>6495</v>
      </c>
      <c r="W326" s="108">
        <v>43455</v>
      </c>
      <c r="X326" s="108">
        <v>18629</v>
      </c>
      <c r="Y326" s="108">
        <v>3799</v>
      </c>
      <c r="Z326" s="108">
        <v>4600441</v>
      </c>
      <c r="AA326" s="108">
        <v>531</v>
      </c>
      <c r="AB326" s="108">
        <v>893</v>
      </c>
      <c r="AC326" s="108">
        <v>5818512</v>
      </c>
      <c r="AD326" s="108">
        <v>896</v>
      </c>
      <c r="AE326" s="108">
        <v>1610</v>
      </c>
      <c r="AF326" s="108">
        <v>83124637</v>
      </c>
      <c r="AG326" s="108">
        <v>1913</v>
      </c>
      <c r="AH326" s="108">
        <v>4309</v>
      </c>
      <c r="AI326" s="108">
        <v>84912757</v>
      </c>
      <c r="AJ326" s="108">
        <v>4558</v>
      </c>
      <c r="AK326" s="108">
        <v>10913</v>
      </c>
      <c r="AL326" s="108">
        <v>22312927</v>
      </c>
      <c r="AM326" s="108">
        <v>5873</v>
      </c>
      <c r="AN326" s="108">
        <v>11463</v>
      </c>
      <c r="AO326" s="108">
        <v>3488</v>
      </c>
      <c r="AP326" s="108">
        <v>267</v>
      </c>
      <c r="AQ326" s="108">
        <v>1989</v>
      </c>
      <c r="AR326" s="108">
        <v>4822</v>
      </c>
      <c r="AS326" s="108">
        <v>232</v>
      </c>
      <c r="AT326" s="108">
        <v>1000</v>
      </c>
      <c r="AU326" s="108">
        <v>0</v>
      </c>
      <c r="AV326" s="108">
        <v>54186</v>
      </c>
      <c r="AW326" s="108">
        <v>6110</v>
      </c>
      <c r="AX326" s="108">
        <v>19386</v>
      </c>
      <c r="AY326" s="108">
        <v>79682</v>
      </c>
      <c r="AZ326" s="108">
        <v>17714</v>
      </c>
      <c r="BA326" s="108">
        <v>14940</v>
      </c>
      <c r="BB326" s="108">
        <v>13160</v>
      </c>
      <c r="BC326" s="108">
        <v>11270</v>
      </c>
      <c r="BD326" s="108">
        <v>56657</v>
      </c>
      <c r="BE326" s="108">
        <v>47304</v>
      </c>
      <c r="BF326" s="108">
        <v>26562</v>
      </c>
      <c r="BG326" s="108">
        <v>20944</v>
      </c>
      <c r="BH326" s="108">
        <v>4936</v>
      </c>
      <c r="BI326" s="108">
        <v>4090</v>
      </c>
      <c r="BJ326" s="108" t="s">
        <v>717</v>
      </c>
      <c r="BK326" s="108" t="s">
        <v>717</v>
      </c>
      <c r="BL326" s="108" t="s">
        <v>717</v>
      </c>
      <c r="BM326" s="108" t="s">
        <v>717</v>
      </c>
      <c r="BN326" s="108" t="s">
        <v>717</v>
      </c>
      <c r="BO326" s="108" t="s">
        <v>717</v>
      </c>
      <c r="BP326" s="108" t="s">
        <v>717</v>
      </c>
      <c r="BQ326" s="108" t="s">
        <v>717</v>
      </c>
      <c r="BR326" s="108" t="s">
        <v>717</v>
      </c>
      <c r="BS326" s="108" t="s">
        <v>717</v>
      </c>
      <c r="BT326" s="108" t="s">
        <v>717</v>
      </c>
      <c r="BU326" s="108" t="s">
        <v>717</v>
      </c>
      <c r="BV326" s="108" t="s">
        <v>717</v>
      </c>
      <c r="BW326" s="108" t="s">
        <v>717</v>
      </c>
      <c r="BX326" s="108" t="s">
        <v>717</v>
      </c>
      <c r="BY326" s="108" t="s">
        <v>717</v>
      </c>
      <c r="BZ326" s="108" t="s">
        <v>717</v>
      </c>
      <c r="CA326" s="108" t="s">
        <v>717</v>
      </c>
      <c r="CB326" s="108" t="s">
        <v>717</v>
      </c>
      <c r="CC326" s="108" t="s">
        <v>717</v>
      </c>
      <c r="CD326" s="108" t="s">
        <v>717</v>
      </c>
      <c r="CE326" s="108" t="s">
        <v>717</v>
      </c>
      <c r="CF326" s="108" t="s">
        <v>717</v>
      </c>
      <c r="CG326" s="108" t="s">
        <v>717</v>
      </c>
      <c r="CH326" s="108" t="s">
        <v>717</v>
      </c>
      <c r="CI326" s="108" t="s">
        <v>717</v>
      </c>
      <c r="CJ326" s="108" t="s">
        <v>717</v>
      </c>
      <c r="CK326" s="108" t="s">
        <v>717</v>
      </c>
      <c r="CL326" s="108" t="s">
        <v>717</v>
      </c>
      <c r="CM326" s="108" t="s">
        <v>717</v>
      </c>
      <c r="CN326" s="108" t="s">
        <v>717</v>
      </c>
      <c r="CO326" s="108" t="s">
        <v>717</v>
      </c>
      <c r="CP326" s="108" t="s">
        <v>717</v>
      </c>
      <c r="CQ326" s="108" t="s">
        <v>717</v>
      </c>
      <c r="CR326" s="108" t="s">
        <v>717</v>
      </c>
      <c r="CS326" s="108" t="s">
        <v>717</v>
      </c>
      <c r="CT326" s="108" t="s">
        <v>717</v>
      </c>
      <c r="CU326" s="108" t="s">
        <v>717</v>
      </c>
      <c r="CV326" s="108" t="s">
        <v>717</v>
      </c>
      <c r="CW326" s="108" t="s">
        <v>717</v>
      </c>
      <c r="CX326" s="108">
        <v>0</v>
      </c>
      <c r="CY326" s="108">
        <v>0</v>
      </c>
      <c r="CZ326" s="108">
        <v>0</v>
      </c>
      <c r="DA326" s="108">
        <v>0</v>
      </c>
      <c r="DB326" s="108">
        <v>3404</v>
      </c>
      <c r="DC326" s="108">
        <v>202797</v>
      </c>
      <c r="DD326" s="108">
        <v>60</v>
      </c>
      <c r="DE326" s="108">
        <v>126</v>
      </c>
      <c r="DF326" s="108" t="s">
        <v>717</v>
      </c>
      <c r="DG326" s="108" t="s">
        <v>717</v>
      </c>
      <c r="DH326" s="108" t="s">
        <v>717</v>
      </c>
      <c r="DI326" s="108" t="s">
        <v>717</v>
      </c>
      <c r="DJ326" s="108" t="s">
        <v>717</v>
      </c>
      <c r="DK326" s="108">
        <v>229</v>
      </c>
      <c r="DL326" s="108">
        <v>1731</v>
      </c>
      <c r="DM326" s="108">
        <v>1109</v>
      </c>
      <c r="DN326" s="108">
        <v>76</v>
      </c>
      <c r="DO326" s="108">
        <v>943</v>
      </c>
      <c r="DP326" s="108">
        <v>8882038</v>
      </c>
      <c r="DQ326" s="108">
        <v>5131</v>
      </c>
      <c r="DR326" s="108">
        <v>10489</v>
      </c>
      <c r="DS326" s="108">
        <v>6415935</v>
      </c>
      <c r="DT326" s="108">
        <v>5785</v>
      </c>
      <c r="DU326" s="108">
        <v>12107</v>
      </c>
      <c r="DV326" s="108">
        <v>658897</v>
      </c>
      <c r="DW326" s="108">
        <v>8670</v>
      </c>
      <c r="DX326" s="108">
        <v>17611</v>
      </c>
      <c r="DY326" s="108">
        <v>6961774</v>
      </c>
      <c r="DZ326" s="108">
        <v>7383</v>
      </c>
      <c r="EA326" s="108">
        <v>16356</v>
      </c>
      <c r="EB326" s="255"/>
      <c r="EC326" s="198">
        <f t="shared" si="2080"/>
        <v>2</v>
      </c>
      <c r="ED326" s="199">
        <f t="shared" si="2081"/>
        <v>2018</v>
      </c>
      <c r="EE326" s="200">
        <f t="shared" si="2082"/>
        <v>43132</v>
      </c>
      <c r="EF326" s="196">
        <f t="shared" si="2083"/>
        <v>28</v>
      </c>
      <c r="EG326" s="195"/>
      <c r="EH326" s="198">
        <f t="shared" si="2084"/>
        <v>98541</v>
      </c>
      <c r="EI326" s="198" t="str">
        <f t="shared" si="2084"/>
        <v>-</v>
      </c>
      <c r="EJ326" s="198">
        <f t="shared" si="2084"/>
        <v>10445346</v>
      </c>
      <c r="EK326" s="198">
        <f t="shared" si="2084"/>
        <v>15865101</v>
      </c>
      <c r="EL326" s="198">
        <f t="shared" si="2084"/>
        <v>7735166</v>
      </c>
      <c r="EM326" s="198">
        <f t="shared" si="2084"/>
        <v>10456950</v>
      </c>
      <c r="EN326" s="198">
        <f t="shared" si="2084"/>
        <v>187247595</v>
      </c>
      <c r="EO326" s="198">
        <f t="shared" si="2084"/>
        <v>203298277</v>
      </c>
      <c r="EP326" s="198">
        <f t="shared" si="2084"/>
        <v>43547937</v>
      </c>
      <c r="EQ326" s="198" t="str">
        <f t="shared" si="2084"/>
        <v>-</v>
      </c>
      <c r="ER326" s="198" t="str">
        <f t="shared" si="2085"/>
        <v>-</v>
      </c>
      <c r="ES326" s="198" t="str">
        <f t="shared" si="2085"/>
        <v>-</v>
      </c>
      <c r="ET326" s="198" t="str">
        <f t="shared" si="2085"/>
        <v>-</v>
      </c>
      <c r="EU326" s="198" t="str">
        <f t="shared" si="2085"/>
        <v>-</v>
      </c>
      <c r="EV326" s="198" t="str">
        <f t="shared" si="2085"/>
        <v>-</v>
      </c>
      <c r="EW326" s="198" t="str">
        <f t="shared" si="2085"/>
        <v>-</v>
      </c>
      <c r="EX326" s="198" t="str">
        <f t="shared" si="2085"/>
        <v>-</v>
      </c>
      <c r="EY326" s="198" t="str">
        <f t="shared" si="2085"/>
        <v>-</v>
      </c>
      <c r="EZ326" s="198" t="str">
        <f t="shared" si="2085"/>
        <v>-</v>
      </c>
      <c r="FA326" s="198" t="str">
        <f t="shared" si="2085"/>
        <v>-</v>
      </c>
      <c r="FB326" s="198">
        <f t="shared" si="2086"/>
        <v>0</v>
      </c>
      <c r="FC326" s="198">
        <f t="shared" si="2086"/>
        <v>428904</v>
      </c>
      <c r="FD326" s="198">
        <f t="shared" si="2086"/>
        <v>18156459</v>
      </c>
      <c r="FE326" s="198">
        <f t="shared" si="2086"/>
        <v>13426663</v>
      </c>
      <c r="FF326" s="198">
        <f t="shared" si="2086"/>
        <v>1338436</v>
      </c>
      <c r="FG326" s="198">
        <f t="shared" si="2086"/>
        <v>15423708</v>
      </c>
      <c r="FH326" s="191"/>
      <c r="FI326" s="256"/>
      <c r="FJ326" s="256"/>
      <c r="FK326" s="256"/>
      <c r="FL326" s="256"/>
      <c r="FM326" s="256"/>
    </row>
    <row r="327" spans="1:169" s="257" customFormat="1" x14ac:dyDescent="0.2">
      <c r="A327" s="258" t="str">
        <f t="shared" si="2077"/>
        <v>2017-18FEBRUARYRYE</v>
      </c>
      <c r="B327" s="259" t="s">
        <v>648</v>
      </c>
      <c r="C327" s="259" t="s">
        <v>771</v>
      </c>
      <c r="D327" s="260" t="str">
        <f t="shared" si="2078"/>
        <v>Y59</v>
      </c>
      <c r="E327" s="260" t="str">
        <f t="shared" si="2079"/>
        <v>South East</v>
      </c>
      <c r="F327" s="261" t="s">
        <v>669</v>
      </c>
      <c r="G327" s="261" t="s">
        <v>670</v>
      </c>
      <c r="H327" s="211">
        <v>59609</v>
      </c>
      <c r="I327" s="211">
        <v>36959</v>
      </c>
      <c r="J327" s="211">
        <v>299002</v>
      </c>
      <c r="K327" s="211">
        <v>8</v>
      </c>
      <c r="L327" s="211">
        <v>3</v>
      </c>
      <c r="M327" s="211" t="s">
        <v>717</v>
      </c>
      <c r="N327" s="211">
        <v>40</v>
      </c>
      <c r="O327" s="211">
        <v>99</v>
      </c>
      <c r="P327" s="211" t="s">
        <v>717</v>
      </c>
      <c r="Q327" s="211" t="s">
        <v>717</v>
      </c>
      <c r="R327" s="211" t="s">
        <v>717</v>
      </c>
      <c r="S327" s="211" t="s">
        <v>717</v>
      </c>
      <c r="T327" s="211">
        <v>41782</v>
      </c>
      <c r="U327" s="211">
        <v>2296</v>
      </c>
      <c r="V327" s="211">
        <v>1412</v>
      </c>
      <c r="W327" s="211">
        <v>18422</v>
      </c>
      <c r="X327" s="211">
        <v>13892</v>
      </c>
      <c r="Y327" s="211">
        <v>1391</v>
      </c>
      <c r="Z327" s="211">
        <v>976779</v>
      </c>
      <c r="AA327" s="211">
        <v>425</v>
      </c>
      <c r="AB327" s="211">
        <v>776</v>
      </c>
      <c r="AC327" s="211">
        <v>919538</v>
      </c>
      <c r="AD327" s="211">
        <v>651</v>
      </c>
      <c r="AE327" s="211">
        <v>1208</v>
      </c>
      <c r="AF327" s="211">
        <v>17989028</v>
      </c>
      <c r="AG327" s="211">
        <v>976</v>
      </c>
      <c r="AH327" s="211">
        <v>1939</v>
      </c>
      <c r="AI327" s="211">
        <v>46928992</v>
      </c>
      <c r="AJ327" s="211">
        <v>3378</v>
      </c>
      <c r="AK327" s="211">
        <v>7958</v>
      </c>
      <c r="AL327" s="211">
        <v>7077230</v>
      </c>
      <c r="AM327" s="211">
        <v>5088</v>
      </c>
      <c r="AN327" s="211">
        <v>11457</v>
      </c>
      <c r="AO327" s="211">
        <v>2536</v>
      </c>
      <c r="AP327" s="211">
        <v>18</v>
      </c>
      <c r="AQ327" s="211">
        <v>95</v>
      </c>
      <c r="AR327" s="211">
        <v>212</v>
      </c>
      <c r="AS327" s="211">
        <v>198</v>
      </c>
      <c r="AT327" s="211">
        <v>2225</v>
      </c>
      <c r="AU327" s="211">
        <v>0</v>
      </c>
      <c r="AV327" s="211">
        <v>22926</v>
      </c>
      <c r="AW327" s="211">
        <v>2584</v>
      </c>
      <c r="AX327" s="211">
        <v>13736</v>
      </c>
      <c r="AY327" s="211">
        <v>39246</v>
      </c>
      <c r="AZ327" s="211">
        <v>4661</v>
      </c>
      <c r="BA327" s="211">
        <v>3631</v>
      </c>
      <c r="BB327" s="211">
        <v>2875</v>
      </c>
      <c r="BC327" s="211">
        <v>2286</v>
      </c>
      <c r="BD327" s="211">
        <v>25821</v>
      </c>
      <c r="BE327" s="211">
        <v>21517</v>
      </c>
      <c r="BF327" s="211">
        <v>20205</v>
      </c>
      <c r="BG327" s="211">
        <v>15594</v>
      </c>
      <c r="BH327" s="211">
        <v>2109</v>
      </c>
      <c r="BI327" s="211">
        <v>1528</v>
      </c>
      <c r="BJ327" s="211" t="s">
        <v>717</v>
      </c>
      <c r="BK327" s="211" t="s">
        <v>717</v>
      </c>
      <c r="BL327" s="211" t="s">
        <v>717</v>
      </c>
      <c r="BM327" s="211" t="s">
        <v>717</v>
      </c>
      <c r="BN327" s="211" t="s">
        <v>717</v>
      </c>
      <c r="BO327" s="211" t="s">
        <v>717</v>
      </c>
      <c r="BP327" s="211" t="s">
        <v>717</v>
      </c>
      <c r="BQ327" s="211" t="s">
        <v>717</v>
      </c>
      <c r="BR327" s="211" t="s">
        <v>717</v>
      </c>
      <c r="BS327" s="211" t="s">
        <v>717</v>
      </c>
      <c r="BT327" s="211" t="s">
        <v>717</v>
      </c>
      <c r="BU327" s="211" t="s">
        <v>717</v>
      </c>
      <c r="BV327" s="211" t="s">
        <v>717</v>
      </c>
      <c r="BW327" s="211" t="s">
        <v>717</v>
      </c>
      <c r="BX327" s="211" t="s">
        <v>717</v>
      </c>
      <c r="BY327" s="211" t="s">
        <v>717</v>
      </c>
      <c r="BZ327" s="211" t="s">
        <v>717</v>
      </c>
      <c r="CA327" s="211" t="s">
        <v>717</v>
      </c>
      <c r="CB327" s="211" t="s">
        <v>717</v>
      </c>
      <c r="CC327" s="211" t="s">
        <v>717</v>
      </c>
      <c r="CD327" s="211" t="s">
        <v>717</v>
      </c>
      <c r="CE327" s="211" t="s">
        <v>717</v>
      </c>
      <c r="CF327" s="211" t="s">
        <v>717</v>
      </c>
      <c r="CG327" s="211" t="s">
        <v>717</v>
      </c>
      <c r="CH327" s="211" t="s">
        <v>717</v>
      </c>
      <c r="CI327" s="211" t="s">
        <v>717</v>
      </c>
      <c r="CJ327" s="211" t="s">
        <v>717</v>
      </c>
      <c r="CK327" s="211" t="s">
        <v>717</v>
      </c>
      <c r="CL327" s="211" t="s">
        <v>717</v>
      </c>
      <c r="CM327" s="211" t="s">
        <v>717</v>
      </c>
      <c r="CN327" s="211" t="s">
        <v>717</v>
      </c>
      <c r="CO327" s="211" t="s">
        <v>717</v>
      </c>
      <c r="CP327" s="211" t="s">
        <v>717</v>
      </c>
      <c r="CQ327" s="211" t="s">
        <v>717</v>
      </c>
      <c r="CR327" s="211" t="s">
        <v>717</v>
      </c>
      <c r="CS327" s="211" t="s">
        <v>717</v>
      </c>
      <c r="CT327" s="211" t="s">
        <v>717</v>
      </c>
      <c r="CU327" s="211" t="s">
        <v>717</v>
      </c>
      <c r="CV327" s="211" t="s">
        <v>717</v>
      </c>
      <c r="CW327" s="211" t="s">
        <v>717</v>
      </c>
      <c r="CX327" s="211">
        <v>193</v>
      </c>
      <c r="CY327" s="211">
        <v>59100</v>
      </c>
      <c r="CZ327" s="211">
        <v>306</v>
      </c>
      <c r="DA327" s="211">
        <v>542</v>
      </c>
      <c r="DB327" s="211">
        <v>1817</v>
      </c>
      <c r="DC327" s="211">
        <v>71114</v>
      </c>
      <c r="DD327" s="211">
        <v>39</v>
      </c>
      <c r="DE327" s="211">
        <v>81</v>
      </c>
      <c r="DF327" s="211" t="s">
        <v>717</v>
      </c>
      <c r="DG327" s="211" t="s">
        <v>717</v>
      </c>
      <c r="DH327" s="211" t="s">
        <v>717</v>
      </c>
      <c r="DI327" s="211" t="s">
        <v>717</v>
      </c>
      <c r="DJ327" s="211" t="s">
        <v>717</v>
      </c>
      <c r="DK327" s="211">
        <v>2</v>
      </c>
      <c r="DL327" s="211">
        <v>1662</v>
      </c>
      <c r="DM327" s="211">
        <v>1221</v>
      </c>
      <c r="DN327" s="211">
        <v>0</v>
      </c>
      <c r="DO327" s="211">
        <v>360</v>
      </c>
      <c r="DP327" s="211">
        <v>4720261</v>
      </c>
      <c r="DQ327" s="211">
        <v>2840</v>
      </c>
      <c r="DR327" s="211">
        <v>4844</v>
      </c>
      <c r="DS327" s="211">
        <v>6707275</v>
      </c>
      <c r="DT327" s="211">
        <v>5493</v>
      </c>
      <c r="DU327" s="211">
        <v>9802</v>
      </c>
      <c r="DV327" s="211">
        <v>0</v>
      </c>
      <c r="DW327" s="211">
        <v>0</v>
      </c>
      <c r="DX327" s="211">
        <v>0</v>
      </c>
      <c r="DY327" s="211">
        <v>3085161</v>
      </c>
      <c r="DZ327" s="211">
        <v>8570</v>
      </c>
      <c r="EA327" s="211">
        <v>16675</v>
      </c>
      <c r="EB327" s="262"/>
      <c r="EC327" s="212">
        <f t="shared" si="2080"/>
        <v>2</v>
      </c>
      <c r="ED327" s="213">
        <f t="shared" si="2081"/>
        <v>2018</v>
      </c>
      <c r="EE327" s="214">
        <f t="shared" si="2082"/>
        <v>43132</v>
      </c>
      <c r="EF327" s="215">
        <f t="shared" si="2083"/>
        <v>28</v>
      </c>
      <c r="EG327" s="216"/>
      <c r="EH327" s="212">
        <f t="shared" si="2084"/>
        <v>110877</v>
      </c>
      <c r="EI327" s="212" t="str">
        <f t="shared" si="2084"/>
        <v>-</v>
      </c>
      <c r="EJ327" s="212">
        <f t="shared" si="2084"/>
        <v>1478360</v>
      </c>
      <c r="EK327" s="212">
        <f t="shared" si="2084"/>
        <v>3658941</v>
      </c>
      <c r="EL327" s="212">
        <f t="shared" si="2084"/>
        <v>1781696</v>
      </c>
      <c r="EM327" s="212">
        <f t="shared" si="2084"/>
        <v>1705696</v>
      </c>
      <c r="EN327" s="212">
        <f t="shared" si="2084"/>
        <v>35720258</v>
      </c>
      <c r="EO327" s="212">
        <f t="shared" si="2084"/>
        <v>110552536</v>
      </c>
      <c r="EP327" s="212">
        <f t="shared" si="2084"/>
        <v>15936687</v>
      </c>
      <c r="EQ327" s="212" t="str">
        <f t="shared" si="2084"/>
        <v>-</v>
      </c>
      <c r="ER327" s="212" t="str">
        <f t="shared" si="2085"/>
        <v>-</v>
      </c>
      <c r="ES327" s="212" t="str">
        <f t="shared" si="2085"/>
        <v>-</v>
      </c>
      <c r="ET327" s="212" t="str">
        <f t="shared" si="2085"/>
        <v>-</v>
      </c>
      <c r="EU327" s="212" t="str">
        <f t="shared" si="2085"/>
        <v>-</v>
      </c>
      <c r="EV327" s="212" t="str">
        <f t="shared" si="2085"/>
        <v>-</v>
      </c>
      <c r="EW327" s="212" t="str">
        <f t="shared" si="2085"/>
        <v>-</v>
      </c>
      <c r="EX327" s="212" t="str">
        <f t="shared" si="2085"/>
        <v>-</v>
      </c>
      <c r="EY327" s="212" t="str">
        <f t="shared" si="2085"/>
        <v>-</v>
      </c>
      <c r="EZ327" s="212" t="str">
        <f t="shared" si="2085"/>
        <v>-</v>
      </c>
      <c r="FA327" s="212" t="str">
        <f t="shared" si="2085"/>
        <v>-</v>
      </c>
      <c r="FB327" s="212">
        <f t="shared" si="2086"/>
        <v>104606</v>
      </c>
      <c r="FC327" s="212">
        <f t="shared" si="2086"/>
        <v>147177</v>
      </c>
      <c r="FD327" s="212">
        <f t="shared" si="2086"/>
        <v>8050728</v>
      </c>
      <c r="FE327" s="212">
        <f t="shared" si="2086"/>
        <v>11968242</v>
      </c>
      <c r="FF327" s="212">
        <f t="shared" si="2086"/>
        <v>0</v>
      </c>
      <c r="FG327" s="212">
        <f t="shared" si="2086"/>
        <v>6003000</v>
      </c>
      <c r="FH327" s="217"/>
      <c r="FI327" s="256"/>
      <c r="FJ327" s="256"/>
      <c r="FK327" s="256"/>
      <c r="FL327" s="256"/>
      <c r="FM327" s="256"/>
    </row>
    <row r="328" spans="1:169" s="257" customFormat="1" x14ac:dyDescent="0.2">
      <c r="A328" s="263" t="str">
        <f t="shared" si="2077"/>
        <v>2017-18FEBRUARYRYD</v>
      </c>
      <c r="B328" s="257" t="s">
        <v>648</v>
      </c>
      <c r="C328" s="257" t="s">
        <v>771</v>
      </c>
      <c r="D328" s="264" t="str">
        <f t="shared" si="2078"/>
        <v>Y59</v>
      </c>
      <c r="E328" s="264" t="str">
        <f t="shared" si="2079"/>
        <v>South East</v>
      </c>
      <c r="F328" s="265" t="s">
        <v>667</v>
      </c>
      <c r="G328" s="265" t="s">
        <v>668</v>
      </c>
      <c r="H328" s="108">
        <v>65269</v>
      </c>
      <c r="I328" s="108">
        <v>57945</v>
      </c>
      <c r="J328" s="108">
        <v>2342301</v>
      </c>
      <c r="K328" s="108">
        <v>40</v>
      </c>
      <c r="L328" s="108">
        <v>4</v>
      </c>
      <c r="M328" s="108" t="s">
        <v>717</v>
      </c>
      <c r="N328" s="108">
        <v>185</v>
      </c>
      <c r="O328" s="108">
        <v>306</v>
      </c>
      <c r="P328" s="108" t="s">
        <v>717</v>
      </c>
      <c r="Q328" s="108" t="s">
        <v>717</v>
      </c>
      <c r="R328" s="108" t="s">
        <v>717</v>
      </c>
      <c r="S328" s="108" t="s">
        <v>717</v>
      </c>
      <c r="T328" s="108">
        <v>55412</v>
      </c>
      <c r="U328" s="108">
        <v>2994</v>
      </c>
      <c r="V328" s="108">
        <v>1885</v>
      </c>
      <c r="W328" s="108">
        <v>26006</v>
      </c>
      <c r="X328" s="108">
        <v>20426</v>
      </c>
      <c r="Y328" s="108">
        <v>1037</v>
      </c>
      <c r="Z328" s="108">
        <v>1492960</v>
      </c>
      <c r="AA328" s="108">
        <v>499</v>
      </c>
      <c r="AB328" s="108">
        <v>891</v>
      </c>
      <c r="AC328" s="108">
        <v>1280901</v>
      </c>
      <c r="AD328" s="108">
        <v>680</v>
      </c>
      <c r="AE328" s="108">
        <v>1227</v>
      </c>
      <c r="AF328" s="108">
        <v>27660169</v>
      </c>
      <c r="AG328" s="108">
        <v>1064</v>
      </c>
      <c r="AH328" s="108">
        <v>1975</v>
      </c>
      <c r="AI328" s="108">
        <v>107697419</v>
      </c>
      <c r="AJ328" s="108">
        <v>5273</v>
      </c>
      <c r="AK328" s="108">
        <v>11984</v>
      </c>
      <c r="AL328" s="108">
        <v>9108127</v>
      </c>
      <c r="AM328" s="108">
        <v>8783</v>
      </c>
      <c r="AN328" s="108">
        <v>20465</v>
      </c>
      <c r="AO328" s="108">
        <v>2930</v>
      </c>
      <c r="AP328" s="108">
        <v>96</v>
      </c>
      <c r="AQ328" s="108">
        <v>424</v>
      </c>
      <c r="AR328" s="108">
        <v>56</v>
      </c>
      <c r="AS328" s="108">
        <v>268</v>
      </c>
      <c r="AT328" s="108">
        <v>2142</v>
      </c>
      <c r="AU328" s="108">
        <v>539</v>
      </c>
      <c r="AV328" s="108">
        <v>32227</v>
      </c>
      <c r="AW328" s="108">
        <v>1538</v>
      </c>
      <c r="AX328" s="108">
        <v>18717</v>
      </c>
      <c r="AY328" s="108">
        <v>52482</v>
      </c>
      <c r="AZ328" s="108">
        <v>7474</v>
      </c>
      <c r="BA328" s="108">
        <v>5487</v>
      </c>
      <c r="BB328" s="108">
        <v>4655</v>
      </c>
      <c r="BC328" s="108">
        <v>5487</v>
      </c>
      <c r="BD328" s="108">
        <v>36633</v>
      </c>
      <c r="BE328" s="108">
        <v>29426</v>
      </c>
      <c r="BF328" s="108">
        <v>35822</v>
      </c>
      <c r="BG328" s="108">
        <v>21877</v>
      </c>
      <c r="BH328" s="108">
        <v>1969</v>
      </c>
      <c r="BI328" s="108">
        <v>1102</v>
      </c>
      <c r="BJ328" s="108" t="s">
        <v>717</v>
      </c>
      <c r="BK328" s="108" t="s">
        <v>717</v>
      </c>
      <c r="BL328" s="108" t="s">
        <v>717</v>
      </c>
      <c r="BM328" s="108" t="s">
        <v>717</v>
      </c>
      <c r="BN328" s="108" t="s">
        <v>717</v>
      </c>
      <c r="BO328" s="108" t="s">
        <v>717</v>
      </c>
      <c r="BP328" s="108" t="s">
        <v>717</v>
      </c>
      <c r="BQ328" s="108" t="s">
        <v>717</v>
      </c>
      <c r="BR328" s="108" t="s">
        <v>717</v>
      </c>
      <c r="BS328" s="108" t="s">
        <v>717</v>
      </c>
      <c r="BT328" s="108" t="s">
        <v>717</v>
      </c>
      <c r="BU328" s="108" t="s">
        <v>717</v>
      </c>
      <c r="BV328" s="108" t="s">
        <v>717</v>
      </c>
      <c r="BW328" s="108" t="s">
        <v>717</v>
      </c>
      <c r="BX328" s="108" t="s">
        <v>717</v>
      </c>
      <c r="BY328" s="108" t="s">
        <v>717</v>
      </c>
      <c r="BZ328" s="108" t="s">
        <v>717</v>
      </c>
      <c r="CA328" s="108" t="s">
        <v>717</v>
      </c>
      <c r="CB328" s="108" t="s">
        <v>717</v>
      </c>
      <c r="CC328" s="108" t="s">
        <v>717</v>
      </c>
      <c r="CD328" s="108" t="s">
        <v>717</v>
      </c>
      <c r="CE328" s="108" t="s">
        <v>717</v>
      </c>
      <c r="CF328" s="108" t="s">
        <v>717</v>
      </c>
      <c r="CG328" s="108" t="s">
        <v>717</v>
      </c>
      <c r="CH328" s="108" t="s">
        <v>717</v>
      </c>
      <c r="CI328" s="108" t="s">
        <v>717</v>
      </c>
      <c r="CJ328" s="108" t="s">
        <v>717</v>
      </c>
      <c r="CK328" s="108" t="s">
        <v>717</v>
      </c>
      <c r="CL328" s="108" t="s">
        <v>717</v>
      </c>
      <c r="CM328" s="108" t="s">
        <v>717</v>
      </c>
      <c r="CN328" s="108" t="s">
        <v>717</v>
      </c>
      <c r="CO328" s="108" t="s">
        <v>717</v>
      </c>
      <c r="CP328" s="108" t="s">
        <v>717</v>
      </c>
      <c r="CQ328" s="108" t="s">
        <v>717</v>
      </c>
      <c r="CR328" s="108" t="s">
        <v>717</v>
      </c>
      <c r="CS328" s="108" t="s">
        <v>717</v>
      </c>
      <c r="CT328" s="108" t="s">
        <v>717</v>
      </c>
      <c r="CU328" s="108" t="s">
        <v>717</v>
      </c>
      <c r="CV328" s="108" t="s">
        <v>717</v>
      </c>
      <c r="CW328" s="108" t="s">
        <v>717</v>
      </c>
      <c r="CX328" s="108">
        <v>209</v>
      </c>
      <c r="CY328" s="108">
        <v>67316</v>
      </c>
      <c r="CZ328" s="108">
        <v>322</v>
      </c>
      <c r="DA328" s="108">
        <v>522</v>
      </c>
      <c r="DB328" s="108">
        <v>2264</v>
      </c>
      <c r="DC328" s="108">
        <v>140353</v>
      </c>
      <c r="DD328" s="108">
        <v>62</v>
      </c>
      <c r="DE328" s="108">
        <v>152</v>
      </c>
      <c r="DF328" s="108" t="s">
        <v>717</v>
      </c>
      <c r="DG328" s="108" t="s">
        <v>717</v>
      </c>
      <c r="DH328" s="108" t="s">
        <v>717</v>
      </c>
      <c r="DI328" s="108" t="s">
        <v>717</v>
      </c>
      <c r="DJ328" s="108" t="s">
        <v>717</v>
      </c>
      <c r="DK328" s="108">
        <v>2003</v>
      </c>
      <c r="DL328" s="108">
        <v>190</v>
      </c>
      <c r="DM328" s="108">
        <v>1351</v>
      </c>
      <c r="DN328" s="108">
        <v>0</v>
      </c>
      <c r="DO328" s="108">
        <v>462</v>
      </c>
      <c r="DP328" s="108">
        <v>1197734</v>
      </c>
      <c r="DQ328" s="108">
        <v>6304</v>
      </c>
      <c r="DR328" s="108">
        <v>15717</v>
      </c>
      <c r="DS328" s="108">
        <v>14075720</v>
      </c>
      <c r="DT328" s="108">
        <v>10419</v>
      </c>
      <c r="DU328" s="108">
        <v>22430</v>
      </c>
      <c r="DV328" s="108">
        <v>0</v>
      </c>
      <c r="DW328" s="108">
        <v>0</v>
      </c>
      <c r="DX328" s="108">
        <v>0</v>
      </c>
      <c r="DY328" s="108">
        <v>6173238</v>
      </c>
      <c r="DZ328" s="108">
        <v>13362</v>
      </c>
      <c r="EA328" s="108">
        <v>31832</v>
      </c>
      <c r="EB328" s="255"/>
      <c r="EC328" s="198">
        <f t="shared" si="2080"/>
        <v>2</v>
      </c>
      <c r="ED328" s="199">
        <f t="shared" si="2081"/>
        <v>2018</v>
      </c>
      <c r="EE328" s="200">
        <f t="shared" si="2082"/>
        <v>43132</v>
      </c>
      <c r="EF328" s="196">
        <f t="shared" si="2083"/>
        <v>28</v>
      </c>
      <c r="EG328" s="195"/>
      <c r="EH328" s="198">
        <f t="shared" si="2084"/>
        <v>231780</v>
      </c>
      <c r="EI328" s="198" t="str">
        <f t="shared" si="2084"/>
        <v>-</v>
      </c>
      <c r="EJ328" s="198">
        <f t="shared" si="2084"/>
        <v>10719825</v>
      </c>
      <c r="EK328" s="198">
        <f t="shared" si="2084"/>
        <v>17731170</v>
      </c>
      <c r="EL328" s="198">
        <f t="shared" si="2084"/>
        <v>2667654</v>
      </c>
      <c r="EM328" s="198">
        <f t="shared" si="2084"/>
        <v>2312895</v>
      </c>
      <c r="EN328" s="198">
        <f t="shared" si="2084"/>
        <v>51361850</v>
      </c>
      <c r="EO328" s="198">
        <f t="shared" si="2084"/>
        <v>244785184</v>
      </c>
      <c r="EP328" s="198">
        <f t="shared" si="2084"/>
        <v>21222205</v>
      </c>
      <c r="EQ328" s="198" t="str">
        <f t="shared" si="2084"/>
        <v>-</v>
      </c>
      <c r="ER328" s="198" t="str">
        <f t="shared" si="2085"/>
        <v>-</v>
      </c>
      <c r="ES328" s="198" t="str">
        <f t="shared" si="2085"/>
        <v>-</v>
      </c>
      <c r="ET328" s="198" t="str">
        <f t="shared" si="2085"/>
        <v>-</v>
      </c>
      <c r="EU328" s="198" t="str">
        <f t="shared" si="2085"/>
        <v>-</v>
      </c>
      <c r="EV328" s="198" t="str">
        <f t="shared" si="2085"/>
        <v>-</v>
      </c>
      <c r="EW328" s="198" t="str">
        <f t="shared" si="2085"/>
        <v>-</v>
      </c>
      <c r="EX328" s="198" t="str">
        <f t="shared" si="2085"/>
        <v>-</v>
      </c>
      <c r="EY328" s="198" t="str">
        <f t="shared" si="2085"/>
        <v>-</v>
      </c>
      <c r="EZ328" s="198" t="str">
        <f t="shared" si="2085"/>
        <v>-</v>
      </c>
      <c r="FA328" s="198" t="str">
        <f t="shared" si="2085"/>
        <v>-</v>
      </c>
      <c r="FB328" s="198">
        <f t="shared" si="2086"/>
        <v>109098</v>
      </c>
      <c r="FC328" s="198">
        <f t="shared" si="2086"/>
        <v>344128</v>
      </c>
      <c r="FD328" s="198">
        <f t="shared" si="2086"/>
        <v>2986230</v>
      </c>
      <c r="FE328" s="198">
        <f t="shared" si="2086"/>
        <v>30302930</v>
      </c>
      <c r="FF328" s="198">
        <f t="shared" si="2086"/>
        <v>0</v>
      </c>
      <c r="FG328" s="198">
        <f t="shared" si="2086"/>
        <v>14706384</v>
      </c>
      <c r="FH328" s="191"/>
      <c r="FI328" s="256"/>
      <c r="FJ328" s="256"/>
      <c r="FK328" s="256"/>
      <c r="FL328" s="256"/>
      <c r="FM328" s="256"/>
    </row>
    <row r="329" spans="1:169" s="257" customFormat="1" x14ac:dyDescent="0.2">
      <c r="A329" s="263" t="str">
        <f t="shared" si="2077"/>
        <v>2017-18FEBRUARYRYF</v>
      </c>
      <c r="B329" s="257" t="s">
        <v>648</v>
      </c>
      <c r="C329" s="257" t="s">
        <v>771</v>
      </c>
      <c r="D329" s="264" t="str">
        <f t="shared" si="2078"/>
        <v>Y58</v>
      </c>
      <c r="E329" s="264" t="str">
        <f t="shared" si="2079"/>
        <v>South West</v>
      </c>
      <c r="F329" s="265" t="s">
        <v>671</v>
      </c>
      <c r="G329" s="265" t="s">
        <v>672</v>
      </c>
      <c r="H329" s="108">
        <v>96262</v>
      </c>
      <c r="I329" s="108">
        <v>65221</v>
      </c>
      <c r="J329" s="108">
        <v>433582</v>
      </c>
      <c r="K329" s="108">
        <v>7</v>
      </c>
      <c r="L329" s="108">
        <v>2</v>
      </c>
      <c r="M329" s="108" t="s">
        <v>717</v>
      </c>
      <c r="N329" s="108">
        <v>33</v>
      </c>
      <c r="O329" s="108">
        <v>74</v>
      </c>
      <c r="P329" s="108" t="s">
        <v>717</v>
      </c>
      <c r="Q329" s="108" t="s">
        <v>717</v>
      </c>
      <c r="R329" s="108" t="s">
        <v>717</v>
      </c>
      <c r="S329" s="108" t="s">
        <v>717</v>
      </c>
      <c r="T329" s="108">
        <v>67596</v>
      </c>
      <c r="U329" s="108">
        <v>5037</v>
      </c>
      <c r="V329" s="108">
        <v>3050</v>
      </c>
      <c r="W329" s="108">
        <v>34445</v>
      </c>
      <c r="X329" s="108">
        <v>17630</v>
      </c>
      <c r="Y329" s="108">
        <v>860</v>
      </c>
      <c r="Z329" s="108">
        <v>2810235</v>
      </c>
      <c r="AA329" s="108">
        <v>558</v>
      </c>
      <c r="AB329" s="108">
        <v>1020</v>
      </c>
      <c r="AC329" s="108">
        <v>2508242</v>
      </c>
      <c r="AD329" s="108">
        <v>822</v>
      </c>
      <c r="AE329" s="108">
        <v>1487</v>
      </c>
      <c r="AF329" s="108">
        <v>65458821</v>
      </c>
      <c r="AG329" s="108">
        <v>1900</v>
      </c>
      <c r="AH329" s="108">
        <v>3921</v>
      </c>
      <c r="AI329" s="108">
        <v>71405938</v>
      </c>
      <c r="AJ329" s="108">
        <v>4050</v>
      </c>
      <c r="AK329" s="108">
        <v>9465</v>
      </c>
      <c r="AL329" s="108">
        <v>6798346</v>
      </c>
      <c r="AM329" s="108">
        <v>7905</v>
      </c>
      <c r="AN329" s="108">
        <v>16878</v>
      </c>
      <c r="AO329" s="108">
        <v>3472</v>
      </c>
      <c r="AP329" s="108">
        <v>289</v>
      </c>
      <c r="AQ329" s="108">
        <v>1027</v>
      </c>
      <c r="AR329" s="108">
        <v>3727</v>
      </c>
      <c r="AS329" s="108">
        <v>482</v>
      </c>
      <c r="AT329" s="108">
        <v>1674</v>
      </c>
      <c r="AU329" s="108">
        <v>137</v>
      </c>
      <c r="AV329" s="108">
        <v>35466</v>
      </c>
      <c r="AW329" s="108">
        <v>3007</v>
      </c>
      <c r="AX329" s="108">
        <v>25651</v>
      </c>
      <c r="AY329" s="108">
        <v>64124</v>
      </c>
      <c r="AZ329" s="108">
        <v>10137</v>
      </c>
      <c r="BA329" s="108">
        <v>7905</v>
      </c>
      <c r="BB329" s="108">
        <v>6146</v>
      </c>
      <c r="BC329" s="108">
        <v>4848</v>
      </c>
      <c r="BD329" s="108">
        <v>45374</v>
      </c>
      <c r="BE329" s="108">
        <v>38700</v>
      </c>
      <c r="BF329" s="108">
        <v>25279</v>
      </c>
      <c r="BG329" s="108">
        <v>19634</v>
      </c>
      <c r="BH329" s="108">
        <v>1273</v>
      </c>
      <c r="BI329" s="108">
        <v>921</v>
      </c>
      <c r="BJ329" s="108" t="s">
        <v>717</v>
      </c>
      <c r="BK329" s="108" t="s">
        <v>717</v>
      </c>
      <c r="BL329" s="108" t="s">
        <v>717</v>
      </c>
      <c r="BM329" s="108" t="s">
        <v>717</v>
      </c>
      <c r="BN329" s="108" t="s">
        <v>717</v>
      </c>
      <c r="BO329" s="108" t="s">
        <v>717</v>
      </c>
      <c r="BP329" s="108" t="s">
        <v>717</v>
      </c>
      <c r="BQ329" s="108" t="s">
        <v>717</v>
      </c>
      <c r="BR329" s="108" t="s">
        <v>717</v>
      </c>
      <c r="BS329" s="108" t="s">
        <v>717</v>
      </c>
      <c r="BT329" s="108" t="s">
        <v>717</v>
      </c>
      <c r="BU329" s="108" t="s">
        <v>717</v>
      </c>
      <c r="BV329" s="108" t="s">
        <v>717</v>
      </c>
      <c r="BW329" s="108" t="s">
        <v>717</v>
      </c>
      <c r="BX329" s="108" t="s">
        <v>717</v>
      </c>
      <c r="BY329" s="108" t="s">
        <v>717</v>
      </c>
      <c r="BZ329" s="108" t="s">
        <v>717</v>
      </c>
      <c r="CA329" s="108" t="s">
        <v>717</v>
      </c>
      <c r="CB329" s="108" t="s">
        <v>717</v>
      </c>
      <c r="CC329" s="108" t="s">
        <v>717</v>
      </c>
      <c r="CD329" s="108" t="s">
        <v>717</v>
      </c>
      <c r="CE329" s="108" t="s">
        <v>717</v>
      </c>
      <c r="CF329" s="108" t="s">
        <v>717</v>
      </c>
      <c r="CG329" s="108" t="s">
        <v>717</v>
      </c>
      <c r="CH329" s="108" t="s">
        <v>717</v>
      </c>
      <c r="CI329" s="108" t="s">
        <v>717</v>
      </c>
      <c r="CJ329" s="108" t="s">
        <v>717</v>
      </c>
      <c r="CK329" s="108" t="s">
        <v>717</v>
      </c>
      <c r="CL329" s="108" t="s">
        <v>717</v>
      </c>
      <c r="CM329" s="108" t="s">
        <v>717</v>
      </c>
      <c r="CN329" s="108" t="s">
        <v>717</v>
      </c>
      <c r="CO329" s="108" t="s">
        <v>717</v>
      </c>
      <c r="CP329" s="108" t="s">
        <v>717</v>
      </c>
      <c r="CQ329" s="108" t="s">
        <v>717</v>
      </c>
      <c r="CR329" s="108" t="s">
        <v>717</v>
      </c>
      <c r="CS329" s="108" t="s">
        <v>717</v>
      </c>
      <c r="CT329" s="108" t="s">
        <v>717</v>
      </c>
      <c r="CU329" s="108" t="s">
        <v>717</v>
      </c>
      <c r="CV329" s="108" t="s">
        <v>717</v>
      </c>
      <c r="CW329" s="108" t="s">
        <v>717</v>
      </c>
      <c r="CX329" s="108">
        <v>494</v>
      </c>
      <c r="CY329" s="108">
        <v>166035</v>
      </c>
      <c r="CZ329" s="108">
        <v>336</v>
      </c>
      <c r="DA329" s="108">
        <v>568</v>
      </c>
      <c r="DB329" s="108">
        <v>2279</v>
      </c>
      <c r="DC329" s="108">
        <v>61830</v>
      </c>
      <c r="DD329" s="108">
        <v>27</v>
      </c>
      <c r="DE329" s="108">
        <v>46</v>
      </c>
      <c r="DF329" s="108" t="s">
        <v>717</v>
      </c>
      <c r="DG329" s="108" t="s">
        <v>717</v>
      </c>
      <c r="DH329" s="108" t="s">
        <v>717</v>
      </c>
      <c r="DI329" s="108" t="s">
        <v>717</v>
      </c>
      <c r="DJ329" s="108" t="s">
        <v>717</v>
      </c>
      <c r="DK329" s="108">
        <v>0</v>
      </c>
      <c r="DL329" s="108">
        <v>1085</v>
      </c>
      <c r="DM329" s="108">
        <v>964</v>
      </c>
      <c r="DN329" s="108">
        <v>15</v>
      </c>
      <c r="DO329" s="108">
        <v>1020</v>
      </c>
      <c r="DP329" s="108">
        <v>5945347</v>
      </c>
      <c r="DQ329" s="108">
        <v>5480</v>
      </c>
      <c r="DR329" s="108">
        <v>11395</v>
      </c>
      <c r="DS329" s="108">
        <v>6459255</v>
      </c>
      <c r="DT329" s="108">
        <v>6700</v>
      </c>
      <c r="DU329" s="108">
        <v>13848</v>
      </c>
      <c r="DV329" s="108">
        <v>103128</v>
      </c>
      <c r="DW329" s="108">
        <v>6875</v>
      </c>
      <c r="DX329" s="108">
        <v>11077</v>
      </c>
      <c r="DY329" s="108">
        <v>7885453</v>
      </c>
      <c r="DZ329" s="108">
        <v>7731</v>
      </c>
      <c r="EA329" s="108">
        <v>16691</v>
      </c>
      <c r="EB329" s="255"/>
      <c r="EC329" s="198">
        <f t="shared" si="2080"/>
        <v>2</v>
      </c>
      <c r="ED329" s="199">
        <f t="shared" si="2081"/>
        <v>2018</v>
      </c>
      <c r="EE329" s="200">
        <f t="shared" si="2082"/>
        <v>43132</v>
      </c>
      <c r="EF329" s="196">
        <f t="shared" si="2083"/>
        <v>28</v>
      </c>
      <c r="EG329" s="195"/>
      <c r="EH329" s="198">
        <f t="shared" si="2084"/>
        <v>130442</v>
      </c>
      <c r="EI329" s="198" t="str">
        <f t="shared" si="2084"/>
        <v>-</v>
      </c>
      <c r="EJ329" s="198">
        <f t="shared" si="2084"/>
        <v>2152293</v>
      </c>
      <c r="EK329" s="198">
        <f t="shared" si="2084"/>
        <v>4826354</v>
      </c>
      <c r="EL329" s="198">
        <f t="shared" si="2084"/>
        <v>5137740</v>
      </c>
      <c r="EM329" s="198">
        <f t="shared" si="2084"/>
        <v>4535350</v>
      </c>
      <c r="EN329" s="198">
        <f t="shared" si="2084"/>
        <v>135058845</v>
      </c>
      <c r="EO329" s="198">
        <f t="shared" si="2084"/>
        <v>166867950</v>
      </c>
      <c r="EP329" s="198">
        <f t="shared" si="2084"/>
        <v>14515080</v>
      </c>
      <c r="EQ329" s="198" t="str">
        <f t="shared" si="2084"/>
        <v>-</v>
      </c>
      <c r="ER329" s="198" t="str">
        <f t="shared" si="2085"/>
        <v>-</v>
      </c>
      <c r="ES329" s="198" t="str">
        <f t="shared" si="2085"/>
        <v>-</v>
      </c>
      <c r="ET329" s="198" t="str">
        <f t="shared" si="2085"/>
        <v>-</v>
      </c>
      <c r="EU329" s="198" t="str">
        <f t="shared" si="2085"/>
        <v>-</v>
      </c>
      <c r="EV329" s="198" t="str">
        <f t="shared" si="2085"/>
        <v>-</v>
      </c>
      <c r="EW329" s="198" t="str">
        <f t="shared" si="2085"/>
        <v>-</v>
      </c>
      <c r="EX329" s="198" t="str">
        <f t="shared" si="2085"/>
        <v>-</v>
      </c>
      <c r="EY329" s="198" t="str">
        <f t="shared" si="2085"/>
        <v>-</v>
      </c>
      <c r="EZ329" s="198" t="str">
        <f t="shared" si="2085"/>
        <v>-</v>
      </c>
      <c r="FA329" s="198" t="str">
        <f t="shared" si="2085"/>
        <v>-</v>
      </c>
      <c r="FB329" s="198">
        <f t="shared" si="2086"/>
        <v>280592</v>
      </c>
      <c r="FC329" s="198">
        <f t="shared" si="2086"/>
        <v>104834</v>
      </c>
      <c r="FD329" s="198">
        <f t="shared" si="2086"/>
        <v>12363575</v>
      </c>
      <c r="FE329" s="198">
        <f t="shared" si="2086"/>
        <v>13349472</v>
      </c>
      <c r="FF329" s="198">
        <f t="shared" si="2086"/>
        <v>166155</v>
      </c>
      <c r="FG329" s="198">
        <f t="shared" si="2086"/>
        <v>17024820</v>
      </c>
      <c r="FH329" s="191"/>
      <c r="FI329" s="256"/>
      <c r="FJ329" s="256"/>
      <c r="FK329" s="256"/>
      <c r="FL329" s="256"/>
      <c r="FM329" s="256"/>
    </row>
    <row r="330" spans="1:169" s="257" customFormat="1" x14ac:dyDescent="0.2">
      <c r="A330" s="263" t="str">
        <f t="shared" si="2077"/>
        <v>2017-18FEBRUARYRYA</v>
      </c>
      <c r="B330" s="257" t="s">
        <v>648</v>
      </c>
      <c r="C330" s="257" t="s">
        <v>771</v>
      </c>
      <c r="D330" s="264" t="str">
        <f t="shared" si="2078"/>
        <v>Y60</v>
      </c>
      <c r="E330" s="264" t="str">
        <f t="shared" si="2079"/>
        <v>Midlands</v>
      </c>
      <c r="F330" s="265" t="s">
        <v>663</v>
      </c>
      <c r="G330" s="265" t="s">
        <v>664</v>
      </c>
      <c r="H330" s="108">
        <v>103801</v>
      </c>
      <c r="I330" s="108">
        <v>74762</v>
      </c>
      <c r="J330" s="108">
        <v>290879</v>
      </c>
      <c r="K330" s="108">
        <v>4</v>
      </c>
      <c r="L330" s="108">
        <v>1</v>
      </c>
      <c r="M330" s="108" t="s">
        <v>717</v>
      </c>
      <c r="N330" s="108">
        <v>21</v>
      </c>
      <c r="O330" s="108">
        <v>46</v>
      </c>
      <c r="P330" s="108" t="s">
        <v>717</v>
      </c>
      <c r="Q330" s="108" t="s">
        <v>717</v>
      </c>
      <c r="R330" s="108" t="s">
        <v>717</v>
      </c>
      <c r="S330" s="108" t="s">
        <v>717</v>
      </c>
      <c r="T330" s="108">
        <v>81802</v>
      </c>
      <c r="U330" s="108">
        <v>4968</v>
      </c>
      <c r="V330" s="108">
        <v>3090</v>
      </c>
      <c r="W330" s="108">
        <v>37759</v>
      </c>
      <c r="X330" s="108">
        <v>30867</v>
      </c>
      <c r="Y330" s="108">
        <v>1930</v>
      </c>
      <c r="Z330" s="108">
        <v>2101070</v>
      </c>
      <c r="AA330" s="108">
        <v>423</v>
      </c>
      <c r="AB330" s="108">
        <v>726</v>
      </c>
      <c r="AC330" s="108">
        <v>1584551</v>
      </c>
      <c r="AD330" s="108">
        <v>513</v>
      </c>
      <c r="AE330" s="108">
        <v>917</v>
      </c>
      <c r="AF330" s="108">
        <v>29962139</v>
      </c>
      <c r="AG330" s="108">
        <v>794</v>
      </c>
      <c r="AH330" s="108">
        <v>1462</v>
      </c>
      <c r="AI330" s="108">
        <v>77023333</v>
      </c>
      <c r="AJ330" s="108">
        <v>2495</v>
      </c>
      <c r="AK330" s="108">
        <v>5807</v>
      </c>
      <c r="AL330" s="108">
        <v>7045920</v>
      </c>
      <c r="AM330" s="108">
        <v>3651</v>
      </c>
      <c r="AN330" s="108">
        <v>9743</v>
      </c>
      <c r="AO330" s="108">
        <v>2919</v>
      </c>
      <c r="AP330" s="108">
        <v>5</v>
      </c>
      <c r="AQ330" s="108">
        <v>8</v>
      </c>
      <c r="AR330" s="108">
        <v>0</v>
      </c>
      <c r="AS330" s="108">
        <v>248</v>
      </c>
      <c r="AT330" s="108">
        <v>2658</v>
      </c>
      <c r="AU330" s="108">
        <v>1741</v>
      </c>
      <c r="AV330" s="108">
        <v>46046</v>
      </c>
      <c r="AW330" s="108">
        <v>3010</v>
      </c>
      <c r="AX330" s="108">
        <v>29827</v>
      </c>
      <c r="AY330" s="108">
        <v>78883</v>
      </c>
      <c r="AZ330" s="108">
        <v>9318</v>
      </c>
      <c r="BA330" s="108">
        <v>6925</v>
      </c>
      <c r="BB330" s="108">
        <v>5720</v>
      </c>
      <c r="BC330" s="108">
        <v>4342</v>
      </c>
      <c r="BD330" s="108">
        <v>47499</v>
      </c>
      <c r="BE330" s="108">
        <v>39873</v>
      </c>
      <c r="BF330" s="108">
        <v>52813</v>
      </c>
      <c r="BG330" s="108">
        <v>32392</v>
      </c>
      <c r="BH330" s="108">
        <v>4377</v>
      </c>
      <c r="BI330" s="108">
        <v>2033</v>
      </c>
      <c r="BJ330" s="108" t="s">
        <v>717</v>
      </c>
      <c r="BK330" s="108" t="s">
        <v>717</v>
      </c>
      <c r="BL330" s="108" t="s">
        <v>717</v>
      </c>
      <c r="BM330" s="108" t="s">
        <v>717</v>
      </c>
      <c r="BN330" s="108" t="s">
        <v>717</v>
      </c>
      <c r="BO330" s="108" t="s">
        <v>717</v>
      </c>
      <c r="BP330" s="108" t="s">
        <v>717</v>
      </c>
      <c r="BQ330" s="108" t="s">
        <v>717</v>
      </c>
      <c r="BR330" s="108" t="s">
        <v>717</v>
      </c>
      <c r="BS330" s="108" t="s">
        <v>717</v>
      </c>
      <c r="BT330" s="108" t="s">
        <v>717</v>
      </c>
      <c r="BU330" s="108" t="s">
        <v>717</v>
      </c>
      <c r="BV330" s="108" t="s">
        <v>717</v>
      </c>
      <c r="BW330" s="108" t="s">
        <v>717</v>
      </c>
      <c r="BX330" s="108" t="s">
        <v>717</v>
      </c>
      <c r="BY330" s="108" t="s">
        <v>717</v>
      </c>
      <c r="BZ330" s="108" t="s">
        <v>717</v>
      </c>
      <c r="CA330" s="108" t="s">
        <v>717</v>
      </c>
      <c r="CB330" s="108" t="s">
        <v>717</v>
      </c>
      <c r="CC330" s="108" t="s">
        <v>717</v>
      </c>
      <c r="CD330" s="108" t="s">
        <v>717</v>
      </c>
      <c r="CE330" s="108" t="s">
        <v>717</v>
      </c>
      <c r="CF330" s="108" t="s">
        <v>717</v>
      </c>
      <c r="CG330" s="108" t="s">
        <v>717</v>
      </c>
      <c r="CH330" s="108" t="s">
        <v>717</v>
      </c>
      <c r="CI330" s="108" t="s">
        <v>717</v>
      </c>
      <c r="CJ330" s="108" t="s">
        <v>717</v>
      </c>
      <c r="CK330" s="108" t="s">
        <v>717</v>
      </c>
      <c r="CL330" s="108" t="s">
        <v>717</v>
      </c>
      <c r="CM330" s="108" t="s">
        <v>717</v>
      </c>
      <c r="CN330" s="108" t="s">
        <v>717</v>
      </c>
      <c r="CO330" s="108" t="s">
        <v>717</v>
      </c>
      <c r="CP330" s="108" t="s">
        <v>717</v>
      </c>
      <c r="CQ330" s="108" t="s">
        <v>717</v>
      </c>
      <c r="CR330" s="108" t="s">
        <v>717</v>
      </c>
      <c r="CS330" s="108" t="s">
        <v>717</v>
      </c>
      <c r="CT330" s="108" t="s">
        <v>717</v>
      </c>
      <c r="CU330" s="108" t="s">
        <v>717</v>
      </c>
      <c r="CV330" s="108" t="s">
        <v>717</v>
      </c>
      <c r="CW330" s="108" t="s">
        <v>717</v>
      </c>
      <c r="CX330" s="108">
        <v>212</v>
      </c>
      <c r="CY330" s="108">
        <v>60742</v>
      </c>
      <c r="CZ330" s="108">
        <v>287</v>
      </c>
      <c r="DA330" s="108">
        <v>453</v>
      </c>
      <c r="DB330" s="108">
        <v>3493</v>
      </c>
      <c r="DC330" s="108">
        <v>281567</v>
      </c>
      <c r="DD330" s="108">
        <v>81</v>
      </c>
      <c r="DE330" s="108">
        <v>59</v>
      </c>
      <c r="DF330" s="108" t="s">
        <v>717</v>
      </c>
      <c r="DG330" s="108" t="s">
        <v>717</v>
      </c>
      <c r="DH330" s="108" t="s">
        <v>717</v>
      </c>
      <c r="DI330" s="108" t="s">
        <v>717</v>
      </c>
      <c r="DJ330" s="108" t="s">
        <v>717</v>
      </c>
      <c r="DK330" s="108">
        <v>256</v>
      </c>
      <c r="DL330" s="108">
        <v>0</v>
      </c>
      <c r="DM330" s="108">
        <v>1642</v>
      </c>
      <c r="DN330" s="108">
        <v>0</v>
      </c>
      <c r="DO330" s="108">
        <v>1461</v>
      </c>
      <c r="DP330" s="108">
        <v>0</v>
      </c>
      <c r="DQ330" s="108">
        <v>0</v>
      </c>
      <c r="DR330" s="108">
        <v>0</v>
      </c>
      <c r="DS330" s="108">
        <v>8034817</v>
      </c>
      <c r="DT330" s="108">
        <v>4893</v>
      </c>
      <c r="DU330" s="108">
        <v>10261</v>
      </c>
      <c r="DV330" s="108">
        <v>0</v>
      </c>
      <c r="DW330" s="108">
        <v>0</v>
      </c>
      <c r="DX330" s="108">
        <v>0</v>
      </c>
      <c r="DY330" s="108">
        <v>10070825</v>
      </c>
      <c r="DZ330" s="108">
        <v>6893</v>
      </c>
      <c r="EA330" s="108">
        <v>15006</v>
      </c>
      <c r="EB330" s="255"/>
      <c r="EC330" s="198">
        <f t="shared" si="2080"/>
        <v>2</v>
      </c>
      <c r="ED330" s="199">
        <f t="shared" si="2081"/>
        <v>2018</v>
      </c>
      <c r="EE330" s="200">
        <f t="shared" si="2082"/>
        <v>43132</v>
      </c>
      <c r="EF330" s="196">
        <f t="shared" si="2083"/>
        <v>28</v>
      </c>
      <c r="EG330" s="195"/>
      <c r="EH330" s="198">
        <f t="shared" si="2084"/>
        <v>74762</v>
      </c>
      <c r="EI330" s="198" t="str">
        <f t="shared" si="2084"/>
        <v>-</v>
      </c>
      <c r="EJ330" s="198">
        <f t="shared" si="2084"/>
        <v>1570002</v>
      </c>
      <c r="EK330" s="198">
        <f t="shared" si="2084"/>
        <v>3439052</v>
      </c>
      <c r="EL330" s="198">
        <f t="shared" si="2084"/>
        <v>3606768</v>
      </c>
      <c r="EM330" s="198">
        <f t="shared" si="2084"/>
        <v>2833530</v>
      </c>
      <c r="EN330" s="198">
        <f t="shared" si="2084"/>
        <v>55203658</v>
      </c>
      <c r="EO330" s="198">
        <f t="shared" si="2084"/>
        <v>179244669</v>
      </c>
      <c r="EP330" s="198">
        <f t="shared" si="2084"/>
        <v>18803990</v>
      </c>
      <c r="EQ330" s="198" t="str">
        <f t="shared" si="2084"/>
        <v>-</v>
      </c>
      <c r="ER330" s="198" t="str">
        <f t="shared" si="2085"/>
        <v>-</v>
      </c>
      <c r="ES330" s="198" t="str">
        <f t="shared" si="2085"/>
        <v>-</v>
      </c>
      <c r="ET330" s="198" t="str">
        <f t="shared" si="2085"/>
        <v>-</v>
      </c>
      <c r="EU330" s="198" t="str">
        <f t="shared" si="2085"/>
        <v>-</v>
      </c>
      <c r="EV330" s="198" t="str">
        <f t="shared" si="2085"/>
        <v>-</v>
      </c>
      <c r="EW330" s="198" t="str">
        <f t="shared" si="2085"/>
        <v>-</v>
      </c>
      <c r="EX330" s="198" t="str">
        <f t="shared" si="2085"/>
        <v>-</v>
      </c>
      <c r="EY330" s="198" t="str">
        <f t="shared" si="2085"/>
        <v>-</v>
      </c>
      <c r="EZ330" s="198" t="str">
        <f t="shared" si="2085"/>
        <v>-</v>
      </c>
      <c r="FA330" s="198" t="str">
        <f t="shared" si="2085"/>
        <v>-</v>
      </c>
      <c r="FB330" s="198">
        <f t="shared" si="2086"/>
        <v>96036</v>
      </c>
      <c r="FC330" s="198">
        <f t="shared" si="2086"/>
        <v>206087</v>
      </c>
      <c r="FD330" s="198">
        <f t="shared" si="2086"/>
        <v>0</v>
      </c>
      <c r="FE330" s="198">
        <f t="shared" si="2086"/>
        <v>16848562</v>
      </c>
      <c r="FF330" s="198">
        <f t="shared" si="2086"/>
        <v>0</v>
      </c>
      <c r="FG330" s="198">
        <f t="shared" si="2086"/>
        <v>21923766</v>
      </c>
      <c r="FH330" s="191"/>
      <c r="FI330" s="256"/>
      <c r="FJ330" s="256"/>
      <c r="FK330" s="256"/>
      <c r="FL330" s="256"/>
      <c r="FM330" s="256"/>
    </row>
    <row r="331" spans="1:169" s="257" customFormat="1" x14ac:dyDescent="0.2">
      <c r="A331" s="267" t="str">
        <f t="shared" si="2077"/>
        <v>2017-18FEBRUARYRX8</v>
      </c>
      <c r="B331" s="268" t="s">
        <v>648</v>
      </c>
      <c r="C331" s="268" t="s">
        <v>771</v>
      </c>
      <c r="D331" s="269" t="str">
        <f t="shared" si="2078"/>
        <v>Y63</v>
      </c>
      <c r="E331" s="269" t="str">
        <f t="shared" si="2079"/>
        <v>North East and Yorkshire</v>
      </c>
      <c r="F331" s="270" t="s">
        <v>659</v>
      </c>
      <c r="G331" s="270" t="s">
        <v>660</v>
      </c>
      <c r="H331" s="210">
        <v>76220</v>
      </c>
      <c r="I331" s="210">
        <v>56819</v>
      </c>
      <c r="J331" s="210">
        <v>217278</v>
      </c>
      <c r="K331" s="210">
        <v>4</v>
      </c>
      <c r="L331" s="210">
        <v>1</v>
      </c>
      <c r="M331" s="210" t="s">
        <v>717</v>
      </c>
      <c r="N331" s="210">
        <v>16</v>
      </c>
      <c r="O331" s="210">
        <v>64</v>
      </c>
      <c r="P331" s="210" t="s">
        <v>717</v>
      </c>
      <c r="Q331" s="210" t="s">
        <v>717</v>
      </c>
      <c r="R331" s="210" t="s">
        <v>717</v>
      </c>
      <c r="S331" s="210" t="s">
        <v>717</v>
      </c>
      <c r="T331" s="210">
        <v>61089</v>
      </c>
      <c r="U331" s="210">
        <v>6887</v>
      </c>
      <c r="V331" s="210">
        <v>4959</v>
      </c>
      <c r="W331" s="210">
        <v>34303</v>
      </c>
      <c r="X331" s="210">
        <v>11879</v>
      </c>
      <c r="Y331" s="210">
        <v>692</v>
      </c>
      <c r="Z331" s="210">
        <v>3353906</v>
      </c>
      <c r="AA331" s="210">
        <v>487</v>
      </c>
      <c r="AB331" s="210">
        <v>837</v>
      </c>
      <c r="AC331" s="210">
        <v>3474978</v>
      </c>
      <c r="AD331" s="210">
        <v>701</v>
      </c>
      <c r="AE331" s="210">
        <v>1251</v>
      </c>
      <c r="AF331" s="210">
        <v>51715256</v>
      </c>
      <c r="AG331" s="210">
        <v>1508</v>
      </c>
      <c r="AH331" s="210">
        <v>3313</v>
      </c>
      <c r="AI331" s="210">
        <v>44267107</v>
      </c>
      <c r="AJ331" s="210">
        <v>3727</v>
      </c>
      <c r="AK331" s="210">
        <v>8668</v>
      </c>
      <c r="AL331" s="210">
        <v>3580821</v>
      </c>
      <c r="AM331" s="210">
        <v>5175</v>
      </c>
      <c r="AN331" s="210">
        <v>12795</v>
      </c>
      <c r="AO331" s="210">
        <v>4151</v>
      </c>
      <c r="AP331" s="210">
        <v>542</v>
      </c>
      <c r="AQ331" s="210">
        <v>986</v>
      </c>
      <c r="AR331" s="210">
        <v>0</v>
      </c>
      <c r="AS331" s="210">
        <v>233</v>
      </c>
      <c r="AT331" s="210">
        <v>2390</v>
      </c>
      <c r="AU331" s="210">
        <v>0</v>
      </c>
      <c r="AV331" s="210">
        <v>37222</v>
      </c>
      <c r="AW331" s="210">
        <v>5629</v>
      </c>
      <c r="AX331" s="210">
        <v>14087</v>
      </c>
      <c r="AY331" s="210">
        <v>56938</v>
      </c>
      <c r="AZ331" s="210">
        <v>15980</v>
      </c>
      <c r="BA331" s="210">
        <v>11988</v>
      </c>
      <c r="BB331" s="210">
        <v>11333</v>
      </c>
      <c r="BC331" s="210">
        <v>8635</v>
      </c>
      <c r="BD331" s="210">
        <v>56014</v>
      </c>
      <c r="BE331" s="210">
        <v>4226</v>
      </c>
      <c r="BF331" s="210">
        <v>22486</v>
      </c>
      <c r="BG331" s="210">
        <v>13979</v>
      </c>
      <c r="BH331" s="210">
        <v>1452</v>
      </c>
      <c r="BI331" s="210">
        <v>816</v>
      </c>
      <c r="BJ331" s="210" t="s">
        <v>717</v>
      </c>
      <c r="BK331" s="210" t="s">
        <v>717</v>
      </c>
      <c r="BL331" s="210" t="s">
        <v>717</v>
      </c>
      <c r="BM331" s="210" t="s">
        <v>717</v>
      </c>
      <c r="BN331" s="210" t="s">
        <v>717</v>
      </c>
      <c r="BO331" s="210" t="s">
        <v>717</v>
      </c>
      <c r="BP331" s="210" t="s">
        <v>717</v>
      </c>
      <c r="BQ331" s="210" t="s">
        <v>717</v>
      </c>
      <c r="BR331" s="210" t="s">
        <v>717</v>
      </c>
      <c r="BS331" s="210" t="s">
        <v>717</v>
      </c>
      <c r="BT331" s="210" t="s">
        <v>717</v>
      </c>
      <c r="BU331" s="210" t="s">
        <v>717</v>
      </c>
      <c r="BV331" s="210" t="s">
        <v>717</v>
      </c>
      <c r="BW331" s="210" t="s">
        <v>717</v>
      </c>
      <c r="BX331" s="210" t="s">
        <v>717</v>
      </c>
      <c r="BY331" s="210" t="s">
        <v>717</v>
      </c>
      <c r="BZ331" s="210" t="s">
        <v>717</v>
      </c>
      <c r="CA331" s="210" t="s">
        <v>717</v>
      </c>
      <c r="CB331" s="210" t="s">
        <v>717</v>
      </c>
      <c r="CC331" s="210" t="s">
        <v>717</v>
      </c>
      <c r="CD331" s="210" t="s">
        <v>717</v>
      </c>
      <c r="CE331" s="210" t="s">
        <v>717</v>
      </c>
      <c r="CF331" s="210" t="s">
        <v>717</v>
      </c>
      <c r="CG331" s="210" t="s">
        <v>717</v>
      </c>
      <c r="CH331" s="210" t="s">
        <v>717</v>
      </c>
      <c r="CI331" s="210" t="s">
        <v>717</v>
      </c>
      <c r="CJ331" s="210" t="s">
        <v>717</v>
      </c>
      <c r="CK331" s="210" t="s">
        <v>717</v>
      </c>
      <c r="CL331" s="210" t="s">
        <v>717</v>
      </c>
      <c r="CM331" s="210" t="s">
        <v>717</v>
      </c>
      <c r="CN331" s="210" t="s">
        <v>717</v>
      </c>
      <c r="CO331" s="210" t="s">
        <v>717</v>
      </c>
      <c r="CP331" s="210" t="s">
        <v>717</v>
      </c>
      <c r="CQ331" s="210" t="s">
        <v>717</v>
      </c>
      <c r="CR331" s="210" t="s">
        <v>717</v>
      </c>
      <c r="CS331" s="210" t="s">
        <v>717</v>
      </c>
      <c r="CT331" s="210" t="s">
        <v>717</v>
      </c>
      <c r="CU331" s="210" t="s">
        <v>717</v>
      </c>
      <c r="CV331" s="210" t="s">
        <v>717</v>
      </c>
      <c r="CW331" s="210" t="s">
        <v>717</v>
      </c>
      <c r="CX331" s="210">
        <v>0</v>
      </c>
      <c r="CY331" s="210">
        <v>0</v>
      </c>
      <c r="CZ331" s="210">
        <v>0</v>
      </c>
      <c r="DA331" s="210">
        <v>0</v>
      </c>
      <c r="DB331" s="210">
        <v>4096</v>
      </c>
      <c r="DC331" s="210">
        <v>124088</v>
      </c>
      <c r="DD331" s="210">
        <v>30</v>
      </c>
      <c r="DE331" s="210">
        <v>52</v>
      </c>
      <c r="DF331" s="210" t="s">
        <v>717</v>
      </c>
      <c r="DG331" s="210" t="s">
        <v>717</v>
      </c>
      <c r="DH331" s="210" t="s">
        <v>717</v>
      </c>
      <c r="DI331" s="210" t="s">
        <v>717</v>
      </c>
      <c r="DJ331" s="210" t="s">
        <v>717</v>
      </c>
      <c r="DK331" s="210">
        <v>47</v>
      </c>
      <c r="DL331" s="210">
        <v>328</v>
      </c>
      <c r="DM331" s="210">
        <v>193</v>
      </c>
      <c r="DN331" s="210">
        <v>56</v>
      </c>
      <c r="DO331" s="210">
        <v>2553</v>
      </c>
      <c r="DP331" s="210">
        <v>1964763</v>
      </c>
      <c r="DQ331" s="210">
        <v>5990</v>
      </c>
      <c r="DR331" s="210">
        <v>14955</v>
      </c>
      <c r="DS331" s="210">
        <v>1019368</v>
      </c>
      <c r="DT331" s="210">
        <v>5282</v>
      </c>
      <c r="DU331" s="210">
        <v>11700</v>
      </c>
      <c r="DV331" s="210">
        <v>392574</v>
      </c>
      <c r="DW331" s="210">
        <v>7010</v>
      </c>
      <c r="DX331" s="210">
        <v>14198</v>
      </c>
      <c r="DY331" s="210">
        <v>22110241</v>
      </c>
      <c r="DZ331" s="210">
        <v>8660</v>
      </c>
      <c r="EA331" s="210">
        <v>20017</v>
      </c>
      <c r="EB331" s="271"/>
      <c r="EC331" s="201">
        <f t="shared" si="2080"/>
        <v>2</v>
      </c>
      <c r="ED331" s="208">
        <f t="shared" si="2081"/>
        <v>2018</v>
      </c>
      <c r="EE331" s="207">
        <f t="shared" si="2082"/>
        <v>43132</v>
      </c>
      <c r="EF331" s="189">
        <f t="shared" si="2083"/>
        <v>28</v>
      </c>
      <c r="EG331" s="209"/>
      <c r="EH331" s="201">
        <f t="shared" si="2084"/>
        <v>56819</v>
      </c>
      <c r="EI331" s="201" t="str">
        <f t="shared" si="2084"/>
        <v>-</v>
      </c>
      <c r="EJ331" s="201">
        <f t="shared" si="2084"/>
        <v>909104</v>
      </c>
      <c r="EK331" s="201">
        <f t="shared" si="2084"/>
        <v>3636416</v>
      </c>
      <c r="EL331" s="201">
        <f t="shared" si="2084"/>
        <v>5764419</v>
      </c>
      <c r="EM331" s="201">
        <f t="shared" si="2084"/>
        <v>6203709</v>
      </c>
      <c r="EN331" s="201">
        <f t="shared" si="2084"/>
        <v>113645839</v>
      </c>
      <c r="EO331" s="201">
        <f t="shared" si="2084"/>
        <v>102967172</v>
      </c>
      <c r="EP331" s="201">
        <f t="shared" si="2084"/>
        <v>8854140</v>
      </c>
      <c r="EQ331" s="201" t="str">
        <f t="shared" si="2084"/>
        <v>-</v>
      </c>
      <c r="ER331" s="201" t="str">
        <f t="shared" si="2085"/>
        <v>-</v>
      </c>
      <c r="ES331" s="201" t="str">
        <f t="shared" si="2085"/>
        <v>-</v>
      </c>
      <c r="ET331" s="201" t="str">
        <f t="shared" si="2085"/>
        <v>-</v>
      </c>
      <c r="EU331" s="201" t="str">
        <f t="shared" si="2085"/>
        <v>-</v>
      </c>
      <c r="EV331" s="201" t="str">
        <f t="shared" si="2085"/>
        <v>-</v>
      </c>
      <c r="EW331" s="201" t="str">
        <f t="shared" si="2085"/>
        <v>-</v>
      </c>
      <c r="EX331" s="201" t="str">
        <f t="shared" si="2085"/>
        <v>-</v>
      </c>
      <c r="EY331" s="201" t="str">
        <f t="shared" si="2085"/>
        <v>-</v>
      </c>
      <c r="EZ331" s="201" t="str">
        <f t="shared" si="2085"/>
        <v>-</v>
      </c>
      <c r="FA331" s="201" t="str">
        <f t="shared" si="2085"/>
        <v>-</v>
      </c>
      <c r="FB331" s="201">
        <f t="shared" si="2086"/>
        <v>0</v>
      </c>
      <c r="FC331" s="201">
        <f t="shared" si="2086"/>
        <v>212992</v>
      </c>
      <c r="FD331" s="201">
        <f t="shared" si="2086"/>
        <v>4905240</v>
      </c>
      <c r="FE331" s="201">
        <f t="shared" si="2086"/>
        <v>2258100</v>
      </c>
      <c r="FF331" s="201">
        <f t="shared" si="2086"/>
        <v>795088</v>
      </c>
      <c r="FG331" s="201">
        <f t="shared" si="2086"/>
        <v>51103401</v>
      </c>
      <c r="FH331" s="190"/>
      <c r="FI331" s="256"/>
      <c r="FJ331" s="256"/>
      <c r="FK331" s="256"/>
      <c r="FL331" s="256"/>
      <c r="FM331" s="256"/>
    </row>
    <row r="332" spans="1:169" s="257" customFormat="1" x14ac:dyDescent="0.2">
      <c r="A332" s="272" t="str">
        <f t="shared" si="2077"/>
        <v>2017-18MARCHRX9</v>
      </c>
      <c r="B332" s="273" t="s">
        <v>648</v>
      </c>
      <c r="C332" s="273" t="s">
        <v>772</v>
      </c>
      <c r="D332" s="274" t="str">
        <f t="shared" si="2078"/>
        <v>Y60</v>
      </c>
      <c r="E332" s="274" t="str">
        <f t="shared" si="2079"/>
        <v>Midlands</v>
      </c>
      <c r="F332" s="275" t="s">
        <v>661</v>
      </c>
      <c r="G332" s="275" t="s">
        <v>662</v>
      </c>
      <c r="H332" s="107">
        <v>92380</v>
      </c>
      <c r="I332" s="107">
        <v>75501</v>
      </c>
      <c r="J332" s="107">
        <v>327217</v>
      </c>
      <c r="K332" s="107">
        <v>4</v>
      </c>
      <c r="L332" s="107">
        <v>2</v>
      </c>
      <c r="M332" s="107" t="s">
        <v>717</v>
      </c>
      <c r="N332" s="107">
        <v>20</v>
      </c>
      <c r="O332" s="107">
        <v>63</v>
      </c>
      <c r="P332" s="107" t="s">
        <v>717</v>
      </c>
      <c r="Q332" s="107" t="s">
        <v>717</v>
      </c>
      <c r="R332" s="107" t="s">
        <v>717</v>
      </c>
      <c r="S332" s="107" t="s">
        <v>717</v>
      </c>
      <c r="T332" s="107">
        <v>60055</v>
      </c>
      <c r="U332" s="107">
        <v>6500</v>
      </c>
      <c r="V332" s="107">
        <v>4256</v>
      </c>
      <c r="W332" s="107">
        <v>36588</v>
      </c>
      <c r="X332" s="107">
        <v>10345</v>
      </c>
      <c r="Y332" s="107">
        <v>192</v>
      </c>
      <c r="Z332" s="107">
        <v>3798823</v>
      </c>
      <c r="AA332" s="107">
        <v>584</v>
      </c>
      <c r="AB332" s="107">
        <v>1051</v>
      </c>
      <c r="AC332" s="107">
        <v>5307005</v>
      </c>
      <c r="AD332" s="107">
        <v>1247</v>
      </c>
      <c r="AE332" s="107">
        <v>2743</v>
      </c>
      <c r="AF332" s="107">
        <v>98762707</v>
      </c>
      <c r="AG332" s="107">
        <v>2699</v>
      </c>
      <c r="AH332" s="107">
        <v>6018</v>
      </c>
      <c r="AI332" s="107">
        <v>65026451</v>
      </c>
      <c r="AJ332" s="107">
        <v>6286</v>
      </c>
      <c r="AK332" s="107">
        <v>15355</v>
      </c>
      <c r="AL332" s="107">
        <v>812794</v>
      </c>
      <c r="AM332" s="107">
        <v>4233</v>
      </c>
      <c r="AN332" s="107">
        <v>10690</v>
      </c>
      <c r="AO332" s="107">
        <v>4901</v>
      </c>
      <c r="AP332" s="107">
        <v>1651</v>
      </c>
      <c r="AQ332" s="107">
        <v>1677</v>
      </c>
      <c r="AR332" s="107">
        <v>10</v>
      </c>
      <c r="AS332" s="107">
        <v>615</v>
      </c>
      <c r="AT332" s="107">
        <v>958</v>
      </c>
      <c r="AU332" s="107">
        <v>20</v>
      </c>
      <c r="AV332" s="107">
        <v>35982</v>
      </c>
      <c r="AW332" s="107">
        <v>2530</v>
      </c>
      <c r="AX332" s="107">
        <v>16642</v>
      </c>
      <c r="AY332" s="107">
        <v>55154</v>
      </c>
      <c r="AZ332" s="107">
        <v>11539</v>
      </c>
      <c r="BA332" s="107">
        <v>9072</v>
      </c>
      <c r="BB332" s="107">
        <v>7772</v>
      </c>
      <c r="BC332" s="107">
        <v>6197</v>
      </c>
      <c r="BD332" s="107">
        <v>49663</v>
      </c>
      <c r="BE332" s="107">
        <v>41891</v>
      </c>
      <c r="BF332" s="107">
        <v>14362</v>
      </c>
      <c r="BG332" s="107">
        <v>11379</v>
      </c>
      <c r="BH332" s="107">
        <v>250</v>
      </c>
      <c r="BI332" s="107">
        <v>197</v>
      </c>
      <c r="BJ332" s="107" t="s">
        <v>717</v>
      </c>
      <c r="BK332" s="107" t="s">
        <v>717</v>
      </c>
      <c r="BL332" s="107" t="s">
        <v>717</v>
      </c>
      <c r="BM332" s="107" t="s">
        <v>717</v>
      </c>
      <c r="BN332" s="107" t="s">
        <v>717</v>
      </c>
      <c r="BO332" s="107" t="s">
        <v>717</v>
      </c>
      <c r="BP332" s="107" t="s">
        <v>717</v>
      </c>
      <c r="BQ332" s="107" t="s">
        <v>717</v>
      </c>
      <c r="BR332" s="107" t="s">
        <v>717</v>
      </c>
      <c r="BS332" s="107" t="s">
        <v>717</v>
      </c>
      <c r="BT332" s="107" t="s">
        <v>717</v>
      </c>
      <c r="BU332" s="107" t="s">
        <v>717</v>
      </c>
      <c r="BV332" s="107" t="s">
        <v>717</v>
      </c>
      <c r="BW332" s="107" t="s">
        <v>717</v>
      </c>
      <c r="BX332" s="107" t="s">
        <v>717</v>
      </c>
      <c r="BY332" s="107" t="s">
        <v>717</v>
      </c>
      <c r="BZ332" s="107" t="s">
        <v>717</v>
      </c>
      <c r="CA332" s="107" t="s">
        <v>717</v>
      </c>
      <c r="CB332" s="107" t="s">
        <v>717</v>
      </c>
      <c r="CC332" s="107" t="s">
        <v>717</v>
      </c>
      <c r="CD332" s="107" t="s">
        <v>717</v>
      </c>
      <c r="CE332" s="107" t="s">
        <v>717</v>
      </c>
      <c r="CF332" s="107" t="s">
        <v>717</v>
      </c>
      <c r="CG332" s="107" t="s">
        <v>717</v>
      </c>
      <c r="CH332" s="107" t="s">
        <v>717</v>
      </c>
      <c r="CI332" s="107" t="s">
        <v>717</v>
      </c>
      <c r="CJ332" s="107" t="s">
        <v>717</v>
      </c>
      <c r="CK332" s="107" t="s">
        <v>717</v>
      </c>
      <c r="CL332" s="107" t="s">
        <v>717</v>
      </c>
      <c r="CM332" s="107" t="s">
        <v>717</v>
      </c>
      <c r="CN332" s="107" t="s">
        <v>717</v>
      </c>
      <c r="CO332" s="107" t="s">
        <v>717</v>
      </c>
      <c r="CP332" s="107" t="s">
        <v>717</v>
      </c>
      <c r="CQ332" s="107" t="s">
        <v>717</v>
      </c>
      <c r="CR332" s="107" t="s">
        <v>717</v>
      </c>
      <c r="CS332" s="107" t="s">
        <v>717</v>
      </c>
      <c r="CT332" s="107" t="s">
        <v>717</v>
      </c>
      <c r="CU332" s="107" t="s">
        <v>717</v>
      </c>
      <c r="CV332" s="107" t="s">
        <v>717</v>
      </c>
      <c r="CW332" s="107" t="s">
        <v>717</v>
      </c>
      <c r="CX332" s="107">
        <v>419</v>
      </c>
      <c r="CY332" s="107">
        <v>124925</v>
      </c>
      <c r="CZ332" s="107">
        <v>298</v>
      </c>
      <c r="DA332" s="107">
        <v>519</v>
      </c>
      <c r="DB332" s="107">
        <v>3132</v>
      </c>
      <c r="DC332" s="107">
        <v>143604</v>
      </c>
      <c r="DD332" s="107">
        <v>46</v>
      </c>
      <c r="DE332" s="107">
        <v>417</v>
      </c>
      <c r="DF332" s="107" t="s">
        <v>717</v>
      </c>
      <c r="DG332" s="107" t="s">
        <v>717</v>
      </c>
      <c r="DH332" s="107" t="s">
        <v>717</v>
      </c>
      <c r="DI332" s="107" t="s">
        <v>717</v>
      </c>
      <c r="DJ332" s="107" t="s">
        <v>717</v>
      </c>
      <c r="DK332" s="107">
        <v>1241</v>
      </c>
      <c r="DL332" s="107">
        <v>163</v>
      </c>
      <c r="DM332" s="107">
        <v>110</v>
      </c>
      <c r="DN332" s="107">
        <v>1</v>
      </c>
      <c r="DO332" s="107">
        <v>1255</v>
      </c>
      <c r="DP332" s="107">
        <v>1174788</v>
      </c>
      <c r="DQ332" s="107">
        <v>7207</v>
      </c>
      <c r="DR332" s="107">
        <v>17024</v>
      </c>
      <c r="DS332" s="107">
        <v>793202</v>
      </c>
      <c r="DT332" s="107">
        <v>7211</v>
      </c>
      <c r="DU332" s="107">
        <v>15015</v>
      </c>
      <c r="DV332" s="107">
        <v>8120</v>
      </c>
      <c r="DW332" s="107">
        <v>8120</v>
      </c>
      <c r="DX332" s="107">
        <v>8120</v>
      </c>
      <c r="DY332" s="107">
        <v>16261536</v>
      </c>
      <c r="DZ332" s="107">
        <v>12957</v>
      </c>
      <c r="EA332" s="107">
        <v>26508</v>
      </c>
      <c r="EB332" s="255"/>
      <c r="EC332" s="204">
        <f t="shared" si="2080"/>
        <v>3</v>
      </c>
      <c r="ED332" s="199">
        <f t="shared" si="2081"/>
        <v>2018</v>
      </c>
      <c r="EE332" s="200">
        <f t="shared" si="2082"/>
        <v>43160</v>
      </c>
      <c r="EF332" s="196">
        <f t="shared" si="2083"/>
        <v>31</v>
      </c>
      <c r="EG332" s="195"/>
      <c r="EH332" s="204">
        <f t="shared" si="2084"/>
        <v>151002</v>
      </c>
      <c r="EI332" s="204" t="str">
        <f t="shared" si="2084"/>
        <v>-</v>
      </c>
      <c r="EJ332" s="204">
        <f t="shared" si="2084"/>
        <v>1510020</v>
      </c>
      <c r="EK332" s="204">
        <f t="shared" si="2084"/>
        <v>4756563</v>
      </c>
      <c r="EL332" s="204">
        <f t="shared" si="2084"/>
        <v>6831500</v>
      </c>
      <c r="EM332" s="204">
        <f t="shared" si="2084"/>
        <v>11674208</v>
      </c>
      <c r="EN332" s="204">
        <f t="shared" si="2084"/>
        <v>220186584</v>
      </c>
      <c r="EO332" s="204">
        <f t="shared" si="2084"/>
        <v>158847475</v>
      </c>
      <c r="EP332" s="204">
        <f t="shared" si="2084"/>
        <v>2052480</v>
      </c>
      <c r="EQ332" s="204" t="str">
        <f t="shared" si="2084"/>
        <v>-</v>
      </c>
      <c r="ER332" s="203" t="str">
        <f t="shared" si="2085"/>
        <v>-</v>
      </c>
      <c r="ES332" s="203" t="str">
        <f t="shared" si="2085"/>
        <v>-</v>
      </c>
      <c r="ET332" s="203" t="str">
        <f t="shared" si="2085"/>
        <v>-</v>
      </c>
      <c r="EU332" s="203" t="str">
        <f t="shared" si="2085"/>
        <v>-</v>
      </c>
      <c r="EV332" s="203" t="str">
        <f t="shared" si="2085"/>
        <v>-</v>
      </c>
      <c r="EW332" s="203" t="str">
        <f t="shared" si="2085"/>
        <v>-</v>
      </c>
      <c r="EX332" s="203" t="str">
        <f t="shared" si="2085"/>
        <v>-</v>
      </c>
      <c r="EY332" s="203" t="str">
        <f t="shared" si="2085"/>
        <v>-</v>
      </c>
      <c r="EZ332" s="203" t="str">
        <f t="shared" si="2085"/>
        <v>-</v>
      </c>
      <c r="FA332" s="203" t="str">
        <f t="shared" si="2085"/>
        <v>-</v>
      </c>
      <c r="FB332" s="204">
        <f t="shared" si="2086"/>
        <v>217461</v>
      </c>
      <c r="FC332" s="204">
        <f t="shared" si="2086"/>
        <v>1306044</v>
      </c>
      <c r="FD332" s="204">
        <f t="shared" si="2086"/>
        <v>2774912</v>
      </c>
      <c r="FE332" s="204">
        <f t="shared" si="2086"/>
        <v>1651650</v>
      </c>
      <c r="FF332" s="204">
        <f t="shared" si="2086"/>
        <v>8120</v>
      </c>
      <c r="FG332" s="204">
        <f t="shared" si="2086"/>
        <v>33267540</v>
      </c>
      <c r="FH332" s="191"/>
      <c r="FI332" s="256"/>
      <c r="FJ332" s="256"/>
      <c r="FK332" s="256"/>
      <c r="FL332" s="256"/>
      <c r="FM332" s="256"/>
    </row>
    <row r="333" spans="1:169" s="257" customFormat="1" x14ac:dyDescent="0.2">
      <c r="A333" s="263" t="str">
        <f t="shared" si="2077"/>
        <v>2017-18MARCHRYC</v>
      </c>
      <c r="B333" s="257" t="s">
        <v>648</v>
      </c>
      <c r="C333" s="257" t="s">
        <v>772</v>
      </c>
      <c r="D333" s="264" t="str">
        <f t="shared" si="2078"/>
        <v>Y61</v>
      </c>
      <c r="E333" s="264" t="str">
        <f t="shared" si="2079"/>
        <v>East of England</v>
      </c>
      <c r="F333" s="265" t="s">
        <v>665</v>
      </c>
      <c r="G333" s="265" t="s">
        <v>666</v>
      </c>
      <c r="H333" s="108">
        <v>106335</v>
      </c>
      <c r="I333" s="108">
        <v>68141</v>
      </c>
      <c r="J333" s="108">
        <v>435754</v>
      </c>
      <c r="K333" s="108">
        <v>6</v>
      </c>
      <c r="L333" s="108">
        <v>1</v>
      </c>
      <c r="M333" s="108" t="s">
        <v>717</v>
      </c>
      <c r="N333" s="108">
        <v>38</v>
      </c>
      <c r="O333" s="108">
        <v>98</v>
      </c>
      <c r="P333" s="108" t="s">
        <v>717</v>
      </c>
      <c r="Q333" s="108" t="s">
        <v>717</v>
      </c>
      <c r="R333" s="108" t="s">
        <v>717</v>
      </c>
      <c r="S333" s="108" t="s">
        <v>717</v>
      </c>
      <c r="T333" s="108">
        <v>73932</v>
      </c>
      <c r="U333" s="108">
        <v>6767</v>
      </c>
      <c r="V333" s="108">
        <v>4485</v>
      </c>
      <c r="W333" s="108">
        <v>40518</v>
      </c>
      <c r="X333" s="108">
        <v>13218</v>
      </c>
      <c r="Y333" s="108">
        <v>5121</v>
      </c>
      <c r="Z333" s="108">
        <v>3567925</v>
      </c>
      <c r="AA333" s="108">
        <v>527</v>
      </c>
      <c r="AB333" s="108">
        <v>940</v>
      </c>
      <c r="AC333" s="108">
        <v>4034567</v>
      </c>
      <c r="AD333" s="108">
        <v>900</v>
      </c>
      <c r="AE333" s="108">
        <v>1689</v>
      </c>
      <c r="AF333" s="108">
        <v>66679390</v>
      </c>
      <c r="AG333" s="108">
        <v>1646</v>
      </c>
      <c r="AH333" s="108">
        <v>3383</v>
      </c>
      <c r="AI333" s="108">
        <v>66522362</v>
      </c>
      <c r="AJ333" s="108">
        <v>5033</v>
      </c>
      <c r="AK333" s="108">
        <v>12555</v>
      </c>
      <c r="AL333" s="108">
        <v>31219993</v>
      </c>
      <c r="AM333" s="108">
        <v>6096</v>
      </c>
      <c r="AN333" s="108">
        <v>14558</v>
      </c>
      <c r="AO333" s="108">
        <v>5143</v>
      </c>
      <c r="AP333" s="108">
        <v>85</v>
      </c>
      <c r="AQ333" s="108">
        <v>3031</v>
      </c>
      <c r="AR333" s="108">
        <v>328</v>
      </c>
      <c r="AS333" s="108">
        <v>70</v>
      </c>
      <c r="AT333" s="108">
        <v>1957</v>
      </c>
      <c r="AU333" s="108">
        <v>5158</v>
      </c>
      <c r="AV333" s="108">
        <v>42434</v>
      </c>
      <c r="AW333" s="108">
        <v>3466</v>
      </c>
      <c r="AX333" s="108">
        <v>22889</v>
      </c>
      <c r="AY333" s="108">
        <v>68789</v>
      </c>
      <c r="AZ333" s="108">
        <v>15277</v>
      </c>
      <c r="BA333" s="108">
        <v>11317</v>
      </c>
      <c r="BB333" s="108">
        <v>4710</v>
      </c>
      <c r="BC333" s="108">
        <v>4707</v>
      </c>
      <c r="BD333" s="108">
        <v>64003</v>
      </c>
      <c r="BE333" s="108">
        <v>47456</v>
      </c>
      <c r="BF333" s="108">
        <v>25755</v>
      </c>
      <c r="BG333" s="108">
        <v>14525</v>
      </c>
      <c r="BH333" s="108">
        <v>10338</v>
      </c>
      <c r="BI333" s="108">
        <v>5618</v>
      </c>
      <c r="BJ333" s="108" t="s">
        <v>717</v>
      </c>
      <c r="BK333" s="108" t="s">
        <v>717</v>
      </c>
      <c r="BL333" s="108" t="s">
        <v>717</v>
      </c>
      <c r="BM333" s="108" t="s">
        <v>717</v>
      </c>
      <c r="BN333" s="108" t="s">
        <v>717</v>
      </c>
      <c r="BO333" s="108" t="s">
        <v>717</v>
      </c>
      <c r="BP333" s="108" t="s">
        <v>717</v>
      </c>
      <c r="BQ333" s="108" t="s">
        <v>717</v>
      </c>
      <c r="BR333" s="108" t="s">
        <v>717</v>
      </c>
      <c r="BS333" s="108" t="s">
        <v>717</v>
      </c>
      <c r="BT333" s="108" t="s">
        <v>717</v>
      </c>
      <c r="BU333" s="108" t="s">
        <v>717</v>
      </c>
      <c r="BV333" s="108" t="s">
        <v>717</v>
      </c>
      <c r="BW333" s="108" t="s">
        <v>717</v>
      </c>
      <c r="BX333" s="108" t="s">
        <v>717</v>
      </c>
      <c r="BY333" s="108" t="s">
        <v>717</v>
      </c>
      <c r="BZ333" s="108" t="s">
        <v>717</v>
      </c>
      <c r="CA333" s="108" t="s">
        <v>717</v>
      </c>
      <c r="CB333" s="108" t="s">
        <v>717</v>
      </c>
      <c r="CC333" s="108" t="s">
        <v>717</v>
      </c>
      <c r="CD333" s="108" t="s">
        <v>717</v>
      </c>
      <c r="CE333" s="108" t="s">
        <v>717</v>
      </c>
      <c r="CF333" s="108" t="s">
        <v>717</v>
      </c>
      <c r="CG333" s="108" t="s">
        <v>717</v>
      </c>
      <c r="CH333" s="108" t="s">
        <v>717</v>
      </c>
      <c r="CI333" s="108" t="s">
        <v>717</v>
      </c>
      <c r="CJ333" s="108" t="s">
        <v>717</v>
      </c>
      <c r="CK333" s="108" t="s">
        <v>717</v>
      </c>
      <c r="CL333" s="108" t="s">
        <v>717</v>
      </c>
      <c r="CM333" s="108" t="s">
        <v>717</v>
      </c>
      <c r="CN333" s="108" t="s">
        <v>717</v>
      </c>
      <c r="CO333" s="108" t="s">
        <v>717</v>
      </c>
      <c r="CP333" s="108" t="s">
        <v>717</v>
      </c>
      <c r="CQ333" s="108" t="s">
        <v>717</v>
      </c>
      <c r="CR333" s="108" t="s">
        <v>717</v>
      </c>
      <c r="CS333" s="108" t="s">
        <v>717</v>
      </c>
      <c r="CT333" s="108" t="s">
        <v>717</v>
      </c>
      <c r="CU333" s="108" t="s">
        <v>717</v>
      </c>
      <c r="CV333" s="108" t="s">
        <v>717</v>
      </c>
      <c r="CW333" s="108" t="s">
        <v>717</v>
      </c>
      <c r="CX333" s="108">
        <v>534</v>
      </c>
      <c r="CY333" s="108">
        <v>159069</v>
      </c>
      <c r="CZ333" s="108">
        <v>298</v>
      </c>
      <c r="DA333" s="108">
        <v>501</v>
      </c>
      <c r="DB333" s="108">
        <v>6378</v>
      </c>
      <c r="DC333" s="108">
        <v>242385</v>
      </c>
      <c r="DD333" s="108">
        <v>38</v>
      </c>
      <c r="DE333" s="108">
        <v>67</v>
      </c>
      <c r="DF333" s="108" t="s">
        <v>717</v>
      </c>
      <c r="DG333" s="108" t="s">
        <v>717</v>
      </c>
      <c r="DH333" s="108" t="s">
        <v>717</v>
      </c>
      <c r="DI333" s="108" t="s">
        <v>717</v>
      </c>
      <c r="DJ333" s="108" t="s">
        <v>717</v>
      </c>
      <c r="DK333" s="108">
        <v>41</v>
      </c>
      <c r="DL333" s="108">
        <v>956</v>
      </c>
      <c r="DM333" s="108">
        <v>779</v>
      </c>
      <c r="DN333" s="108">
        <v>66</v>
      </c>
      <c r="DO333" s="108">
        <v>1323</v>
      </c>
      <c r="DP333" s="108">
        <v>7722372</v>
      </c>
      <c r="DQ333" s="108">
        <v>8078</v>
      </c>
      <c r="DR333" s="108">
        <v>18618</v>
      </c>
      <c r="DS333" s="108">
        <v>8130928</v>
      </c>
      <c r="DT333" s="108">
        <v>10438</v>
      </c>
      <c r="DU333" s="108">
        <v>24453</v>
      </c>
      <c r="DV333" s="108">
        <v>876846</v>
      </c>
      <c r="DW333" s="108">
        <v>13286</v>
      </c>
      <c r="DX333" s="108">
        <v>25857</v>
      </c>
      <c r="DY333" s="108">
        <v>19353404</v>
      </c>
      <c r="DZ333" s="108">
        <v>14628</v>
      </c>
      <c r="EA333" s="108">
        <v>32295</v>
      </c>
      <c r="EB333" s="255"/>
      <c r="EC333" s="198">
        <f t="shared" si="2080"/>
        <v>3</v>
      </c>
      <c r="ED333" s="199">
        <f t="shared" si="2081"/>
        <v>2018</v>
      </c>
      <c r="EE333" s="200">
        <f t="shared" si="2082"/>
        <v>43160</v>
      </c>
      <c r="EF333" s="196">
        <f t="shared" si="2083"/>
        <v>31</v>
      </c>
      <c r="EG333" s="195"/>
      <c r="EH333" s="198">
        <f t="shared" si="2084"/>
        <v>68141</v>
      </c>
      <c r="EI333" s="198" t="str">
        <f t="shared" si="2084"/>
        <v>-</v>
      </c>
      <c r="EJ333" s="198">
        <f t="shared" si="2084"/>
        <v>2589358</v>
      </c>
      <c r="EK333" s="198">
        <f t="shared" si="2084"/>
        <v>6677818</v>
      </c>
      <c r="EL333" s="198">
        <f t="shared" si="2084"/>
        <v>6360980</v>
      </c>
      <c r="EM333" s="198">
        <f t="shared" si="2084"/>
        <v>7575165</v>
      </c>
      <c r="EN333" s="198">
        <f t="shared" si="2084"/>
        <v>137072394</v>
      </c>
      <c r="EO333" s="198">
        <f t="shared" si="2084"/>
        <v>165951990</v>
      </c>
      <c r="EP333" s="198">
        <f t="shared" si="2084"/>
        <v>74551518</v>
      </c>
      <c r="EQ333" s="198" t="str">
        <f t="shared" si="2084"/>
        <v>-</v>
      </c>
      <c r="ER333" s="198" t="str">
        <f t="shared" si="2085"/>
        <v>-</v>
      </c>
      <c r="ES333" s="198" t="str">
        <f t="shared" si="2085"/>
        <v>-</v>
      </c>
      <c r="ET333" s="198" t="str">
        <f t="shared" si="2085"/>
        <v>-</v>
      </c>
      <c r="EU333" s="198" t="str">
        <f t="shared" si="2085"/>
        <v>-</v>
      </c>
      <c r="EV333" s="198" t="str">
        <f t="shared" si="2085"/>
        <v>-</v>
      </c>
      <c r="EW333" s="198" t="str">
        <f t="shared" si="2085"/>
        <v>-</v>
      </c>
      <c r="EX333" s="198" t="str">
        <f t="shared" si="2085"/>
        <v>-</v>
      </c>
      <c r="EY333" s="198" t="str">
        <f t="shared" si="2085"/>
        <v>-</v>
      </c>
      <c r="EZ333" s="198" t="str">
        <f t="shared" si="2085"/>
        <v>-</v>
      </c>
      <c r="FA333" s="198" t="str">
        <f t="shared" si="2085"/>
        <v>-</v>
      </c>
      <c r="FB333" s="198">
        <f t="shared" si="2086"/>
        <v>267534</v>
      </c>
      <c r="FC333" s="198">
        <f t="shared" si="2086"/>
        <v>427326</v>
      </c>
      <c r="FD333" s="198">
        <f t="shared" si="2086"/>
        <v>17798808</v>
      </c>
      <c r="FE333" s="198">
        <f t="shared" si="2086"/>
        <v>19048887</v>
      </c>
      <c r="FF333" s="198">
        <f t="shared" si="2086"/>
        <v>1706562</v>
      </c>
      <c r="FG333" s="198">
        <f t="shared" si="2086"/>
        <v>42726285</v>
      </c>
      <c r="FH333" s="191"/>
      <c r="FI333" s="256"/>
      <c r="FJ333" s="256"/>
      <c r="FK333" s="256"/>
      <c r="FL333" s="256"/>
      <c r="FM333" s="256"/>
    </row>
    <row r="334" spans="1:169" s="257" customFormat="1" x14ac:dyDescent="0.2">
      <c r="A334" s="251" t="str">
        <f t="shared" si="2077"/>
        <v>2017-18MARCHR1F</v>
      </c>
      <c r="B334" s="252" t="s">
        <v>648</v>
      </c>
      <c r="C334" s="252" t="s">
        <v>772</v>
      </c>
      <c r="D334" s="253" t="str">
        <f t="shared" si="2078"/>
        <v>Y59</v>
      </c>
      <c r="E334" s="253" t="str">
        <f t="shared" si="2079"/>
        <v>South East</v>
      </c>
      <c r="F334" s="254" t="s">
        <v>650</v>
      </c>
      <c r="G334" s="254" t="s">
        <v>651</v>
      </c>
      <c r="H334" s="160">
        <v>0</v>
      </c>
      <c r="I334" s="160">
        <v>0</v>
      </c>
      <c r="J334" s="160">
        <v>0</v>
      </c>
      <c r="K334" s="160">
        <v>0</v>
      </c>
      <c r="L334" s="160">
        <v>0</v>
      </c>
      <c r="M334" s="160" t="s">
        <v>717</v>
      </c>
      <c r="N334" s="160">
        <v>0</v>
      </c>
      <c r="O334" s="160">
        <v>0</v>
      </c>
      <c r="P334" s="160" t="s">
        <v>717</v>
      </c>
      <c r="Q334" s="160" t="s">
        <v>717</v>
      </c>
      <c r="R334" s="160" t="s">
        <v>717</v>
      </c>
      <c r="S334" s="160" t="s">
        <v>717</v>
      </c>
      <c r="T334" s="160">
        <v>0</v>
      </c>
      <c r="U334" s="160">
        <v>0</v>
      </c>
      <c r="V334" s="160">
        <v>0</v>
      </c>
      <c r="W334" s="160">
        <v>0</v>
      </c>
      <c r="X334" s="160">
        <v>0</v>
      </c>
      <c r="Y334" s="160">
        <v>0</v>
      </c>
      <c r="Z334" s="160">
        <v>0</v>
      </c>
      <c r="AA334" s="160">
        <v>0</v>
      </c>
      <c r="AB334" s="160">
        <v>0</v>
      </c>
      <c r="AC334" s="160">
        <v>0</v>
      </c>
      <c r="AD334" s="160">
        <v>0</v>
      </c>
      <c r="AE334" s="160">
        <v>0</v>
      </c>
      <c r="AF334" s="160">
        <v>0</v>
      </c>
      <c r="AG334" s="160">
        <v>0</v>
      </c>
      <c r="AH334" s="160">
        <v>0</v>
      </c>
      <c r="AI334" s="160">
        <v>0</v>
      </c>
      <c r="AJ334" s="160">
        <v>0</v>
      </c>
      <c r="AK334" s="160">
        <v>0</v>
      </c>
      <c r="AL334" s="160">
        <v>0</v>
      </c>
      <c r="AM334" s="160">
        <v>0</v>
      </c>
      <c r="AN334" s="160">
        <v>0</v>
      </c>
      <c r="AO334" s="160">
        <v>0</v>
      </c>
      <c r="AP334" s="160">
        <v>0</v>
      </c>
      <c r="AQ334" s="160">
        <v>0</v>
      </c>
      <c r="AR334" s="160">
        <v>0</v>
      </c>
      <c r="AS334" s="160">
        <v>0</v>
      </c>
      <c r="AT334" s="160">
        <v>0</v>
      </c>
      <c r="AU334" s="160">
        <v>0</v>
      </c>
      <c r="AV334" s="160">
        <v>0</v>
      </c>
      <c r="AW334" s="160">
        <v>0</v>
      </c>
      <c r="AX334" s="160">
        <v>0</v>
      </c>
      <c r="AY334" s="160">
        <v>0</v>
      </c>
      <c r="AZ334" s="160">
        <v>0</v>
      </c>
      <c r="BA334" s="160">
        <v>0</v>
      </c>
      <c r="BB334" s="160">
        <v>0</v>
      </c>
      <c r="BC334" s="160">
        <v>0</v>
      </c>
      <c r="BD334" s="160">
        <v>0</v>
      </c>
      <c r="BE334" s="160">
        <v>0</v>
      </c>
      <c r="BF334" s="160">
        <v>0</v>
      </c>
      <c r="BG334" s="160">
        <v>0</v>
      </c>
      <c r="BH334" s="160">
        <v>0</v>
      </c>
      <c r="BI334" s="160">
        <v>0</v>
      </c>
      <c r="BJ334" s="160" t="s">
        <v>717</v>
      </c>
      <c r="BK334" s="160" t="s">
        <v>717</v>
      </c>
      <c r="BL334" s="160" t="s">
        <v>717</v>
      </c>
      <c r="BM334" s="160" t="s">
        <v>717</v>
      </c>
      <c r="BN334" s="160" t="s">
        <v>717</v>
      </c>
      <c r="BO334" s="160" t="s">
        <v>717</v>
      </c>
      <c r="BP334" s="160" t="s">
        <v>717</v>
      </c>
      <c r="BQ334" s="160" t="s">
        <v>717</v>
      </c>
      <c r="BR334" s="160" t="s">
        <v>717</v>
      </c>
      <c r="BS334" s="160" t="s">
        <v>717</v>
      </c>
      <c r="BT334" s="160" t="s">
        <v>717</v>
      </c>
      <c r="BU334" s="160" t="s">
        <v>717</v>
      </c>
      <c r="BV334" s="160" t="s">
        <v>717</v>
      </c>
      <c r="BW334" s="160" t="s">
        <v>717</v>
      </c>
      <c r="BX334" s="160" t="s">
        <v>717</v>
      </c>
      <c r="BY334" s="160" t="s">
        <v>717</v>
      </c>
      <c r="BZ334" s="160" t="s">
        <v>717</v>
      </c>
      <c r="CA334" s="160" t="s">
        <v>717</v>
      </c>
      <c r="CB334" s="160" t="s">
        <v>717</v>
      </c>
      <c r="CC334" s="160" t="s">
        <v>717</v>
      </c>
      <c r="CD334" s="160" t="s">
        <v>717</v>
      </c>
      <c r="CE334" s="160" t="s">
        <v>717</v>
      </c>
      <c r="CF334" s="160" t="s">
        <v>717</v>
      </c>
      <c r="CG334" s="160" t="s">
        <v>717</v>
      </c>
      <c r="CH334" s="160" t="s">
        <v>717</v>
      </c>
      <c r="CI334" s="160" t="s">
        <v>717</v>
      </c>
      <c r="CJ334" s="160" t="s">
        <v>717</v>
      </c>
      <c r="CK334" s="160" t="s">
        <v>717</v>
      </c>
      <c r="CL334" s="160" t="s">
        <v>717</v>
      </c>
      <c r="CM334" s="160" t="s">
        <v>717</v>
      </c>
      <c r="CN334" s="160" t="s">
        <v>717</v>
      </c>
      <c r="CO334" s="160" t="s">
        <v>717</v>
      </c>
      <c r="CP334" s="160" t="s">
        <v>717</v>
      </c>
      <c r="CQ334" s="160" t="s">
        <v>717</v>
      </c>
      <c r="CR334" s="160" t="s">
        <v>717</v>
      </c>
      <c r="CS334" s="160" t="s">
        <v>717</v>
      </c>
      <c r="CT334" s="160" t="s">
        <v>717</v>
      </c>
      <c r="CU334" s="160" t="s">
        <v>717</v>
      </c>
      <c r="CV334" s="160" t="s">
        <v>717</v>
      </c>
      <c r="CW334" s="160" t="s">
        <v>717</v>
      </c>
      <c r="CX334" s="160">
        <v>0</v>
      </c>
      <c r="CY334" s="160">
        <v>0</v>
      </c>
      <c r="CZ334" s="160">
        <v>0</v>
      </c>
      <c r="DA334" s="160">
        <v>0</v>
      </c>
      <c r="DB334" s="160">
        <v>0</v>
      </c>
      <c r="DC334" s="160">
        <v>0</v>
      </c>
      <c r="DD334" s="160">
        <v>0</v>
      </c>
      <c r="DE334" s="160">
        <v>0</v>
      </c>
      <c r="DF334" s="160" t="s">
        <v>717</v>
      </c>
      <c r="DG334" s="160" t="s">
        <v>717</v>
      </c>
      <c r="DH334" s="160" t="s">
        <v>717</v>
      </c>
      <c r="DI334" s="160" t="s">
        <v>717</v>
      </c>
      <c r="DJ334" s="160" t="s">
        <v>717</v>
      </c>
      <c r="DK334" s="160">
        <v>0</v>
      </c>
      <c r="DL334" s="160">
        <v>0</v>
      </c>
      <c r="DM334" s="160">
        <v>0</v>
      </c>
      <c r="DN334" s="160">
        <v>0</v>
      </c>
      <c r="DO334" s="160">
        <v>0</v>
      </c>
      <c r="DP334" s="160">
        <v>0</v>
      </c>
      <c r="DQ334" s="160">
        <v>0</v>
      </c>
      <c r="DR334" s="160">
        <v>0</v>
      </c>
      <c r="DS334" s="160">
        <v>0</v>
      </c>
      <c r="DT334" s="160">
        <v>0</v>
      </c>
      <c r="DU334" s="160">
        <v>0</v>
      </c>
      <c r="DV334" s="160">
        <v>0</v>
      </c>
      <c r="DW334" s="160">
        <v>0</v>
      </c>
      <c r="DX334" s="160">
        <v>0</v>
      </c>
      <c r="DY334" s="160">
        <v>0</v>
      </c>
      <c r="DZ334" s="160">
        <v>0</v>
      </c>
      <c r="EA334" s="160">
        <v>0</v>
      </c>
      <c r="EB334" s="255"/>
      <c r="EC334" s="203">
        <f t="shared" si="2080"/>
        <v>3</v>
      </c>
      <c r="ED334" s="199">
        <f t="shared" si="2081"/>
        <v>2018</v>
      </c>
      <c r="EE334" s="200">
        <f t="shared" si="2082"/>
        <v>43160</v>
      </c>
      <c r="EF334" s="196">
        <f t="shared" si="2083"/>
        <v>31</v>
      </c>
      <c r="EG334" s="195"/>
      <c r="EH334" s="203">
        <f t="shared" si="2084"/>
        <v>0</v>
      </c>
      <c r="EI334" s="203" t="str">
        <f t="shared" si="2084"/>
        <v>-</v>
      </c>
      <c r="EJ334" s="203">
        <f t="shared" si="2084"/>
        <v>0</v>
      </c>
      <c r="EK334" s="203">
        <f t="shared" si="2084"/>
        <v>0</v>
      </c>
      <c r="EL334" s="203">
        <f t="shared" si="2084"/>
        <v>0</v>
      </c>
      <c r="EM334" s="203">
        <f t="shared" si="2084"/>
        <v>0</v>
      </c>
      <c r="EN334" s="203">
        <f t="shared" si="2084"/>
        <v>0</v>
      </c>
      <c r="EO334" s="203">
        <f t="shared" si="2084"/>
        <v>0</v>
      </c>
      <c r="EP334" s="203">
        <f t="shared" si="2084"/>
        <v>0</v>
      </c>
      <c r="EQ334" s="203" t="str">
        <f t="shared" si="2084"/>
        <v>-</v>
      </c>
      <c r="ER334" s="203" t="str">
        <f t="shared" si="2085"/>
        <v>-</v>
      </c>
      <c r="ES334" s="203" t="str">
        <f t="shared" si="2085"/>
        <v>-</v>
      </c>
      <c r="ET334" s="203" t="str">
        <f t="shared" si="2085"/>
        <v>-</v>
      </c>
      <c r="EU334" s="203" t="str">
        <f t="shared" si="2085"/>
        <v>-</v>
      </c>
      <c r="EV334" s="203" t="str">
        <f t="shared" si="2085"/>
        <v>-</v>
      </c>
      <c r="EW334" s="203" t="str">
        <f t="shared" si="2085"/>
        <v>-</v>
      </c>
      <c r="EX334" s="203" t="str">
        <f t="shared" si="2085"/>
        <v>-</v>
      </c>
      <c r="EY334" s="203" t="str">
        <f t="shared" si="2085"/>
        <v>-</v>
      </c>
      <c r="EZ334" s="203" t="str">
        <f t="shared" si="2085"/>
        <v>-</v>
      </c>
      <c r="FA334" s="203" t="str">
        <f t="shared" si="2085"/>
        <v>-</v>
      </c>
      <c r="FB334" s="203">
        <f t="shared" si="2086"/>
        <v>0</v>
      </c>
      <c r="FC334" s="203">
        <f t="shared" si="2086"/>
        <v>0</v>
      </c>
      <c r="FD334" s="203">
        <f t="shared" si="2086"/>
        <v>0</v>
      </c>
      <c r="FE334" s="203">
        <f t="shared" si="2086"/>
        <v>0</v>
      </c>
      <c r="FF334" s="203">
        <f t="shared" si="2086"/>
        <v>0</v>
      </c>
      <c r="FG334" s="203">
        <f t="shared" si="2086"/>
        <v>0</v>
      </c>
      <c r="FH334" s="191"/>
      <c r="FI334" s="256"/>
      <c r="FJ334" s="256"/>
      <c r="FK334" s="256"/>
      <c r="FL334" s="256"/>
      <c r="FM334" s="256"/>
    </row>
    <row r="335" spans="1:169" s="257" customFormat="1" x14ac:dyDescent="0.2">
      <c r="A335" s="258" t="str">
        <f t="shared" si="2077"/>
        <v>2017-18MARCHRRU</v>
      </c>
      <c r="B335" s="259" t="s">
        <v>648</v>
      </c>
      <c r="C335" s="259" t="s">
        <v>772</v>
      </c>
      <c r="D335" s="260" t="str">
        <f t="shared" si="2078"/>
        <v>Y56</v>
      </c>
      <c r="E335" s="260" t="str">
        <f t="shared" si="2079"/>
        <v>London</v>
      </c>
      <c r="F335" s="261" t="s">
        <v>653</v>
      </c>
      <c r="G335" s="261" t="s">
        <v>654</v>
      </c>
      <c r="H335" s="211">
        <v>172967</v>
      </c>
      <c r="I335" s="211">
        <v>143404</v>
      </c>
      <c r="J335" s="211">
        <v>2341580</v>
      </c>
      <c r="K335" s="211">
        <v>16</v>
      </c>
      <c r="L335" s="211">
        <v>0</v>
      </c>
      <c r="M335" s="211" t="s">
        <v>717</v>
      </c>
      <c r="N335" s="211">
        <v>103</v>
      </c>
      <c r="O335" s="211">
        <v>189</v>
      </c>
      <c r="P335" s="211" t="s">
        <v>717</v>
      </c>
      <c r="Q335" s="211" t="s">
        <v>717</v>
      </c>
      <c r="R335" s="211" t="s">
        <v>717</v>
      </c>
      <c r="S335" s="211" t="s">
        <v>717</v>
      </c>
      <c r="T335" s="211">
        <v>99947</v>
      </c>
      <c r="U335" s="211">
        <v>8660</v>
      </c>
      <c r="V335" s="211">
        <v>6419</v>
      </c>
      <c r="W335" s="211">
        <v>54677</v>
      </c>
      <c r="X335" s="211">
        <v>21082</v>
      </c>
      <c r="Y335" s="211">
        <v>2786</v>
      </c>
      <c r="Z335" s="211">
        <v>3849233</v>
      </c>
      <c r="AA335" s="211">
        <v>444</v>
      </c>
      <c r="AB335" s="211">
        <v>718</v>
      </c>
      <c r="AC335" s="211">
        <v>5095605</v>
      </c>
      <c r="AD335" s="211">
        <v>794</v>
      </c>
      <c r="AE335" s="211">
        <v>1368</v>
      </c>
      <c r="AF335" s="211">
        <v>76603986</v>
      </c>
      <c r="AG335" s="211">
        <v>1401</v>
      </c>
      <c r="AH335" s="211">
        <v>2961</v>
      </c>
      <c r="AI335" s="211">
        <v>90152038</v>
      </c>
      <c r="AJ335" s="211">
        <v>4276</v>
      </c>
      <c r="AK335" s="211">
        <v>10285</v>
      </c>
      <c r="AL335" s="211">
        <v>12627215</v>
      </c>
      <c r="AM335" s="211">
        <v>4532</v>
      </c>
      <c r="AN335" s="211">
        <v>9396</v>
      </c>
      <c r="AO335" s="211">
        <v>4212</v>
      </c>
      <c r="AP335" s="211">
        <v>328</v>
      </c>
      <c r="AQ335" s="211">
        <v>1359</v>
      </c>
      <c r="AR335" s="211">
        <v>8254</v>
      </c>
      <c r="AS335" s="211">
        <v>241</v>
      </c>
      <c r="AT335" s="211">
        <v>2284</v>
      </c>
      <c r="AU335" s="211">
        <v>0</v>
      </c>
      <c r="AV335" s="211">
        <v>64100</v>
      </c>
      <c r="AW335" s="211">
        <v>6459</v>
      </c>
      <c r="AX335" s="211">
        <v>25176</v>
      </c>
      <c r="AY335" s="211">
        <v>95735</v>
      </c>
      <c r="AZ335" s="211">
        <v>22417</v>
      </c>
      <c r="BA335" s="211">
        <v>17746</v>
      </c>
      <c r="BB335" s="211">
        <v>16489</v>
      </c>
      <c r="BC335" s="211">
        <v>13354</v>
      </c>
      <c r="BD335" s="211">
        <v>81179</v>
      </c>
      <c r="BE335" s="211">
        <v>62491</v>
      </c>
      <c r="BF335" s="211">
        <v>34425</v>
      </c>
      <c r="BG335" s="211">
        <v>23847</v>
      </c>
      <c r="BH335" s="211">
        <v>3815</v>
      </c>
      <c r="BI335" s="211">
        <v>2950</v>
      </c>
      <c r="BJ335" s="211" t="s">
        <v>717</v>
      </c>
      <c r="BK335" s="211" t="s">
        <v>717</v>
      </c>
      <c r="BL335" s="211" t="s">
        <v>717</v>
      </c>
      <c r="BM335" s="211" t="s">
        <v>717</v>
      </c>
      <c r="BN335" s="211" t="s">
        <v>717</v>
      </c>
      <c r="BO335" s="211" t="s">
        <v>717</v>
      </c>
      <c r="BP335" s="211" t="s">
        <v>717</v>
      </c>
      <c r="BQ335" s="211" t="s">
        <v>717</v>
      </c>
      <c r="BR335" s="211" t="s">
        <v>717</v>
      </c>
      <c r="BS335" s="211" t="s">
        <v>717</v>
      </c>
      <c r="BT335" s="211" t="s">
        <v>717</v>
      </c>
      <c r="BU335" s="211" t="s">
        <v>717</v>
      </c>
      <c r="BV335" s="211" t="s">
        <v>717</v>
      </c>
      <c r="BW335" s="211" t="s">
        <v>717</v>
      </c>
      <c r="BX335" s="211" t="s">
        <v>717</v>
      </c>
      <c r="BY335" s="211" t="s">
        <v>717</v>
      </c>
      <c r="BZ335" s="211" t="s">
        <v>717</v>
      </c>
      <c r="CA335" s="211" t="s">
        <v>717</v>
      </c>
      <c r="CB335" s="211" t="s">
        <v>717</v>
      </c>
      <c r="CC335" s="211" t="s">
        <v>717</v>
      </c>
      <c r="CD335" s="211" t="s">
        <v>717</v>
      </c>
      <c r="CE335" s="211" t="s">
        <v>717</v>
      </c>
      <c r="CF335" s="211" t="s">
        <v>717</v>
      </c>
      <c r="CG335" s="211" t="s">
        <v>717</v>
      </c>
      <c r="CH335" s="211" t="s">
        <v>717</v>
      </c>
      <c r="CI335" s="211" t="s">
        <v>717</v>
      </c>
      <c r="CJ335" s="211" t="s">
        <v>717</v>
      </c>
      <c r="CK335" s="211" t="s">
        <v>717</v>
      </c>
      <c r="CL335" s="211" t="s">
        <v>717</v>
      </c>
      <c r="CM335" s="211" t="s">
        <v>717</v>
      </c>
      <c r="CN335" s="211" t="s">
        <v>717</v>
      </c>
      <c r="CO335" s="211" t="s">
        <v>717</v>
      </c>
      <c r="CP335" s="211" t="s">
        <v>717</v>
      </c>
      <c r="CQ335" s="211" t="s">
        <v>717</v>
      </c>
      <c r="CR335" s="211" t="s">
        <v>717</v>
      </c>
      <c r="CS335" s="211" t="s">
        <v>717</v>
      </c>
      <c r="CT335" s="211" t="s">
        <v>717</v>
      </c>
      <c r="CU335" s="211" t="s">
        <v>717</v>
      </c>
      <c r="CV335" s="211" t="s">
        <v>717</v>
      </c>
      <c r="CW335" s="211" t="s">
        <v>717</v>
      </c>
      <c r="CX335" s="211">
        <v>0</v>
      </c>
      <c r="CY335" s="211">
        <v>0</v>
      </c>
      <c r="CZ335" s="211">
        <v>0</v>
      </c>
      <c r="DA335" s="211">
        <v>0</v>
      </c>
      <c r="DB335" s="211">
        <v>4111</v>
      </c>
      <c r="DC335" s="211">
        <v>301180</v>
      </c>
      <c r="DD335" s="211">
        <v>73</v>
      </c>
      <c r="DE335" s="211">
        <v>160</v>
      </c>
      <c r="DF335" s="211" t="s">
        <v>717</v>
      </c>
      <c r="DG335" s="211" t="s">
        <v>717</v>
      </c>
      <c r="DH335" s="211" t="s">
        <v>717</v>
      </c>
      <c r="DI335" s="211" t="s">
        <v>717</v>
      </c>
      <c r="DJ335" s="211" t="s">
        <v>717</v>
      </c>
      <c r="DK335" s="211">
        <v>1958</v>
      </c>
      <c r="DL335" s="211">
        <v>966</v>
      </c>
      <c r="DM335" s="211">
        <v>1625</v>
      </c>
      <c r="DN335" s="211">
        <v>67</v>
      </c>
      <c r="DO335" s="211">
        <v>1524</v>
      </c>
      <c r="DP335" s="211">
        <v>7271208</v>
      </c>
      <c r="DQ335" s="211">
        <v>7527</v>
      </c>
      <c r="DR335" s="211">
        <v>14916</v>
      </c>
      <c r="DS335" s="211">
        <v>13383125</v>
      </c>
      <c r="DT335" s="211">
        <v>8236</v>
      </c>
      <c r="DU335" s="211">
        <v>16905</v>
      </c>
      <c r="DV335" s="211">
        <v>645555</v>
      </c>
      <c r="DW335" s="211">
        <v>9635</v>
      </c>
      <c r="DX335" s="211">
        <v>18034</v>
      </c>
      <c r="DY335" s="211">
        <v>14864888</v>
      </c>
      <c r="DZ335" s="211">
        <v>9754</v>
      </c>
      <c r="EA335" s="211">
        <v>17340</v>
      </c>
      <c r="EB335" s="262"/>
      <c r="EC335" s="212">
        <f t="shared" si="2080"/>
        <v>3</v>
      </c>
      <c r="ED335" s="213">
        <f t="shared" si="2081"/>
        <v>2018</v>
      </c>
      <c r="EE335" s="214">
        <f t="shared" si="2082"/>
        <v>43160</v>
      </c>
      <c r="EF335" s="215">
        <f t="shared" si="2083"/>
        <v>31</v>
      </c>
      <c r="EG335" s="216"/>
      <c r="EH335" s="212">
        <f t="shared" ref="EH335:EQ344" si="2087">IFERROR(INDEX($H335:$EB335,,MATCH(EH$1,$H$5:$EB$5,0))*INDEX($H335:$EB335,,MATCH(EH$2,$H$5:$EB$5,0)),$H$2)</f>
        <v>0</v>
      </c>
      <c r="EI335" s="212" t="str">
        <f t="shared" si="2087"/>
        <v>-</v>
      </c>
      <c r="EJ335" s="212">
        <f t="shared" si="2087"/>
        <v>14770612</v>
      </c>
      <c r="EK335" s="212">
        <f t="shared" si="2087"/>
        <v>27103356</v>
      </c>
      <c r="EL335" s="212">
        <f t="shared" si="2087"/>
        <v>6217880</v>
      </c>
      <c r="EM335" s="212">
        <f t="shared" si="2087"/>
        <v>8781192</v>
      </c>
      <c r="EN335" s="212">
        <f t="shared" si="2087"/>
        <v>161898597</v>
      </c>
      <c r="EO335" s="212">
        <f t="shared" si="2087"/>
        <v>216828370</v>
      </c>
      <c r="EP335" s="212">
        <f t="shared" si="2087"/>
        <v>26177256</v>
      </c>
      <c r="EQ335" s="212" t="str">
        <f t="shared" si="2087"/>
        <v>-</v>
      </c>
      <c r="ER335" s="212" t="str">
        <f t="shared" ref="ER335:FA344" si="2088">IFERROR(INDEX($H335:$EB335,,MATCH(ER$1,$H$5:$EB$5,0))*INDEX($H335:$EB335,,MATCH(ER$2,$H$5:$EB$5,0)),$H$2)</f>
        <v>-</v>
      </c>
      <c r="ES335" s="212" t="str">
        <f t="shared" si="2088"/>
        <v>-</v>
      </c>
      <c r="ET335" s="212" t="str">
        <f t="shared" si="2088"/>
        <v>-</v>
      </c>
      <c r="EU335" s="212" t="str">
        <f t="shared" si="2088"/>
        <v>-</v>
      </c>
      <c r="EV335" s="212" t="str">
        <f t="shared" si="2088"/>
        <v>-</v>
      </c>
      <c r="EW335" s="212" t="str">
        <f t="shared" si="2088"/>
        <v>-</v>
      </c>
      <c r="EX335" s="212" t="str">
        <f t="shared" si="2088"/>
        <v>-</v>
      </c>
      <c r="EY335" s="212" t="str">
        <f t="shared" si="2088"/>
        <v>-</v>
      </c>
      <c r="EZ335" s="212" t="str">
        <f t="shared" si="2088"/>
        <v>-</v>
      </c>
      <c r="FA335" s="212" t="str">
        <f t="shared" si="2088"/>
        <v>-</v>
      </c>
      <c r="FB335" s="212">
        <f t="shared" ref="FB335:FG344" si="2089">IFERROR(INDEX($H335:$EB335,,MATCH(FB$1,$H$5:$EB$5,0))*INDEX($H335:$EB335,,MATCH(FB$2,$H$5:$EB$5,0)),$H$2)</f>
        <v>0</v>
      </c>
      <c r="FC335" s="212">
        <f t="shared" si="2089"/>
        <v>657760</v>
      </c>
      <c r="FD335" s="212">
        <f t="shared" si="2089"/>
        <v>14408856</v>
      </c>
      <c r="FE335" s="212">
        <f t="shared" si="2089"/>
        <v>27470625</v>
      </c>
      <c r="FF335" s="212">
        <f t="shared" si="2089"/>
        <v>1208278</v>
      </c>
      <c r="FG335" s="212">
        <f t="shared" si="2089"/>
        <v>26426160</v>
      </c>
      <c r="FH335" s="217"/>
      <c r="FI335" s="256"/>
      <c r="FJ335" s="256"/>
      <c r="FK335" s="256"/>
      <c r="FL335" s="256"/>
      <c r="FM335" s="256"/>
    </row>
    <row r="336" spans="1:169" s="257" customFormat="1" x14ac:dyDescent="0.2">
      <c r="A336" s="263" t="str">
        <f t="shared" si="2077"/>
        <v>2017-18MARCHRX6</v>
      </c>
      <c r="B336" s="257" t="s">
        <v>648</v>
      </c>
      <c r="C336" s="257" t="s">
        <v>772</v>
      </c>
      <c r="D336" s="264" t="str">
        <f t="shared" si="2078"/>
        <v>Y63</v>
      </c>
      <c r="E336" s="264" t="str">
        <f t="shared" si="2079"/>
        <v>North East and Yorkshire</v>
      </c>
      <c r="F336" s="265" t="s">
        <v>655</v>
      </c>
      <c r="G336" s="265" t="s">
        <v>656</v>
      </c>
      <c r="H336" s="108">
        <v>44568</v>
      </c>
      <c r="I336" s="108">
        <v>30106</v>
      </c>
      <c r="J336" s="108">
        <v>140129</v>
      </c>
      <c r="K336" s="108">
        <v>5</v>
      </c>
      <c r="L336" s="108">
        <v>1</v>
      </c>
      <c r="M336" s="108" t="s">
        <v>717</v>
      </c>
      <c r="N336" s="108">
        <v>20</v>
      </c>
      <c r="O336" s="108">
        <v>51</v>
      </c>
      <c r="P336" s="108" t="s">
        <v>717</v>
      </c>
      <c r="Q336" s="108" t="s">
        <v>717</v>
      </c>
      <c r="R336" s="108" t="s">
        <v>717</v>
      </c>
      <c r="S336" s="108" t="s">
        <v>717</v>
      </c>
      <c r="T336" s="108">
        <v>34060</v>
      </c>
      <c r="U336" s="108">
        <v>2319</v>
      </c>
      <c r="V336" s="108">
        <v>1330</v>
      </c>
      <c r="W336" s="108">
        <v>18674</v>
      </c>
      <c r="X336" s="108">
        <v>7817</v>
      </c>
      <c r="Y336" s="108">
        <v>405</v>
      </c>
      <c r="Z336" s="108">
        <v>900619</v>
      </c>
      <c r="AA336" s="108">
        <v>388</v>
      </c>
      <c r="AB336" s="108">
        <v>660</v>
      </c>
      <c r="AC336" s="108">
        <v>715883</v>
      </c>
      <c r="AD336" s="108">
        <v>538</v>
      </c>
      <c r="AE336" s="108">
        <v>943</v>
      </c>
      <c r="AF336" s="108">
        <v>25501717</v>
      </c>
      <c r="AG336" s="108">
        <v>1366</v>
      </c>
      <c r="AH336" s="108">
        <v>2839</v>
      </c>
      <c r="AI336" s="108">
        <v>41025576</v>
      </c>
      <c r="AJ336" s="108">
        <v>5248</v>
      </c>
      <c r="AK336" s="108">
        <v>12442</v>
      </c>
      <c r="AL336" s="108">
        <v>1839418</v>
      </c>
      <c r="AM336" s="108">
        <v>4542</v>
      </c>
      <c r="AN336" s="108">
        <v>10528</v>
      </c>
      <c r="AO336" s="108">
        <v>2127</v>
      </c>
      <c r="AP336" s="108">
        <v>97</v>
      </c>
      <c r="AQ336" s="108">
        <v>806</v>
      </c>
      <c r="AR336" s="108">
        <v>4124</v>
      </c>
      <c r="AS336" s="108">
        <v>104</v>
      </c>
      <c r="AT336" s="108">
        <v>1120</v>
      </c>
      <c r="AU336" s="108">
        <v>0</v>
      </c>
      <c r="AV336" s="108">
        <v>19442</v>
      </c>
      <c r="AW336" s="108">
        <v>4270</v>
      </c>
      <c r="AX336" s="108">
        <v>8221</v>
      </c>
      <c r="AY336" s="108">
        <v>31933</v>
      </c>
      <c r="AZ336" s="108">
        <v>4498</v>
      </c>
      <c r="BA336" s="108">
        <v>3766</v>
      </c>
      <c r="BB336" s="108">
        <v>2629</v>
      </c>
      <c r="BC336" s="108">
        <v>2250</v>
      </c>
      <c r="BD336" s="108">
        <v>25554</v>
      </c>
      <c r="BE336" s="108">
        <v>21595</v>
      </c>
      <c r="BF336" s="108">
        <v>13244</v>
      </c>
      <c r="BG336" s="108">
        <v>8300</v>
      </c>
      <c r="BH336" s="108">
        <v>693</v>
      </c>
      <c r="BI336" s="108">
        <v>431</v>
      </c>
      <c r="BJ336" s="108" t="s">
        <v>717</v>
      </c>
      <c r="BK336" s="108" t="s">
        <v>717</v>
      </c>
      <c r="BL336" s="108" t="s">
        <v>717</v>
      </c>
      <c r="BM336" s="108" t="s">
        <v>717</v>
      </c>
      <c r="BN336" s="108" t="s">
        <v>717</v>
      </c>
      <c r="BO336" s="108" t="s">
        <v>717</v>
      </c>
      <c r="BP336" s="108" t="s">
        <v>717</v>
      </c>
      <c r="BQ336" s="108" t="s">
        <v>717</v>
      </c>
      <c r="BR336" s="108" t="s">
        <v>717</v>
      </c>
      <c r="BS336" s="108" t="s">
        <v>717</v>
      </c>
      <c r="BT336" s="108" t="s">
        <v>717</v>
      </c>
      <c r="BU336" s="108" t="s">
        <v>717</v>
      </c>
      <c r="BV336" s="108" t="s">
        <v>717</v>
      </c>
      <c r="BW336" s="108" t="s">
        <v>717</v>
      </c>
      <c r="BX336" s="108" t="s">
        <v>717</v>
      </c>
      <c r="BY336" s="108" t="s">
        <v>717</v>
      </c>
      <c r="BZ336" s="108" t="s">
        <v>717</v>
      </c>
      <c r="CA336" s="108" t="s">
        <v>717</v>
      </c>
      <c r="CB336" s="108" t="s">
        <v>717</v>
      </c>
      <c r="CC336" s="108" t="s">
        <v>717</v>
      </c>
      <c r="CD336" s="108" t="s">
        <v>717</v>
      </c>
      <c r="CE336" s="108" t="s">
        <v>717</v>
      </c>
      <c r="CF336" s="108" t="s">
        <v>717</v>
      </c>
      <c r="CG336" s="108" t="s">
        <v>717</v>
      </c>
      <c r="CH336" s="108" t="s">
        <v>717</v>
      </c>
      <c r="CI336" s="108" t="s">
        <v>717</v>
      </c>
      <c r="CJ336" s="108" t="s">
        <v>717</v>
      </c>
      <c r="CK336" s="108" t="s">
        <v>717</v>
      </c>
      <c r="CL336" s="108" t="s">
        <v>717</v>
      </c>
      <c r="CM336" s="108" t="s">
        <v>717</v>
      </c>
      <c r="CN336" s="108" t="s">
        <v>717</v>
      </c>
      <c r="CO336" s="108" t="s">
        <v>717</v>
      </c>
      <c r="CP336" s="108" t="s">
        <v>717</v>
      </c>
      <c r="CQ336" s="108" t="s">
        <v>717</v>
      </c>
      <c r="CR336" s="108" t="s">
        <v>717</v>
      </c>
      <c r="CS336" s="108" t="s">
        <v>717</v>
      </c>
      <c r="CT336" s="108" t="s">
        <v>717</v>
      </c>
      <c r="CU336" s="108" t="s">
        <v>717</v>
      </c>
      <c r="CV336" s="108" t="s">
        <v>717</v>
      </c>
      <c r="CW336" s="108" t="s">
        <v>717</v>
      </c>
      <c r="CX336" s="108">
        <v>116</v>
      </c>
      <c r="CY336" s="108">
        <v>49060</v>
      </c>
      <c r="CZ336" s="108">
        <v>423</v>
      </c>
      <c r="DA336" s="108">
        <v>738</v>
      </c>
      <c r="DB336" s="108">
        <v>875</v>
      </c>
      <c r="DC336" s="108">
        <v>28638</v>
      </c>
      <c r="DD336" s="108">
        <v>33</v>
      </c>
      <c r="DE336" s="108">
        <v>63</v>
      </c>
      <c r="DF336" s="108" t="s">
        <v>717</v>
      </c>
      <c r="DG336" s="108" t="s">
        <v>717</v>
      </c>
      <c r="DH336" s="108" t="s">
        <v>717</v>
      </c>
      <c r="DI336" s="108" t="s">
        <v>717</v>
      </c>
      <c r="DJ336" s="108" t="s">
        <v>717</v>
      </c>
      <c r="DK336" s="108">
        <v>1652</v>
      </c>
      <c r="DL336" s="108">
        <v>547</v>
      </c>
      <c r="DM336" s="108">
        <v>190</v>
      </c>
      <c r="DN336" s="108">
        <v>0</v>
      </c>
      <c r="DO336" s="108">
        <v>48</v>
      </c>
      <c r="DP336" s="108">
        <v>3288991</v>
      </c>
      <c r="DQ336" s="108">
        <v>6013</v>
      </c>
      <c r="DR336" s="108">
        <v>14983</v>
      </c>
      <c r="DS336" s="108">
        <v>1347799</v>
      </c>
      <c r="DT336" s="108">
        <v>7094</v>
      </c>
      <c r="DU336" s="108">
        <v>15453</v>
      </c>
      <c r="DV336" s="108">
        <v>0</v>
      </c>
      <c r="DW336" s="108">
        <v>0</v>
      </c>
      <c r="DX336" s="108">
        <v>0</v>
      </c>
      <c r="DY336" s="108">
        <v>463294</v>
      </c>
      <c r="DZ336" s="108">
        <v>9652</v>
      </c>
      <c r="EA336" s="108">
        <v>22842</v>
      </c>
      <c r="EB336" s="255"/>
      <c r="EC336" s="198">
        <f t="shared" si="2080"/>
        <v>3</v>
      </c>
      <c r="ED336" s="199">
        <f t="shared" si="2081"/>
        <v>2018</v>
      </c>
      <c r="EE336" s="200">
        <f t="shared" si="2082"/>
        <v>43160</v>
      </c>
      <c r="EF336" s="196">
        <f t="shared" si="2083"/>
        <v>31</v>
      </c>
      <c r="EG336" s="195"/>
      <c r="EH336" s="198">
        <f t="shared" si="2087"/>
        <v>30106</v>
      </c>
      <c r="EI336" s="198" t="str">
        <f t="shared" si="2087"/>
        <v>-</v>
      </c>
      <c r="EJ336" s="198">
        <f t="shared" si="2087"/>
        <v>602120</v>
      </c>
      <c r="EK336" s="198">
        <f t="shared" si="2087"/>
        <v>1535406</v>
      </c>
      <c r="EL336" s="198">
        <f t="shared" si="2087"/>
        <v>1530540</v>
      </c>
      <c r="EM336" s="198">
        <f t="shared" si="2087"/>
        <v>1254190</v>
      </c>
      <c r="EN336" s="198">
        <f t="shared" si="2087"/>
        <v>53015486</v>
      </c>
      <c r="EO336" s="198">
        <f t="shared" si="2087"/>
        <v>97259114</v>
      </c>
      <c r="EP336" s="198">
        <f t="shared" si="2087"/>
        <v>4263840</v>
      </c>
      <c r="EQ336" s="198" t="str">
        <f t="shared" si="2087"/>
        <v>-</v>
      </c>
      <c r="ER336" s="198" t="str">
        <f t="shared" si="2088"/>
        <v>-</v>
      </c>
      <c r="ES336" s="198" t="str">
        <f t="shared" si="2088"/>
        <v>-</v>
      </c>
      <c r="ET336" s="198" t="str">
        <f t="shared" si="2088"/>
        <v>-</v>
      </c>
      <c r="EU336" s="198" t="str">
        <f t="shared" si="2088"/>
        <v>-</v>
      </c>
      <c r="EV336" s="198" t="str">
        <f t="shared" si="2088"/>
        <v>-</v>
      </c>
      <c r="EW336" s="198" t="str">
        <f t="shared" si="2088"/>
        <v>-</v>
      </c>
      <c r="EX336" s="198" t="str">
        <f t="shared" si="2088"/>
        <v>-</v>
      </c>
      <c r="EY336" s="198" t="str">
        <f t="shared" si="2088"/>
        <v>-</v>
      </c>
      <c r="EZ336" s="198" t="str">
        <f t="shared" si="2088"/>
        <v>-</v>
      </c>
      <c r="FA336" s="198" t="str">
        <f t="shared" si="2088"/>
        <v>-</v>
      </c>
      <c r="FB336" s="198">
        <f t="shared" si="2089"/>
        <v>85608</v>
      </c>
      <c r="FC336" s="198">
        <f t="shared" si="2089"/>
        <v>55125</v>
      </c>
      <c r="FD336" s="198">
        <f t="shared" si="2089"/>
        <v>8195701</v>
      </c>
      <c r="FE336" s="198">
        <f t="shared" si="2089"/>
        <v>2936070</v>
      </c>
      <c r="FF336" s="198">
        <f t="shared" si="2089"/>
        <v>0</v>
      </c>
      <c r="FG336" s="198">
        <f t="shared" si="2089"/>
        <v>1096416</v>
      </c>
      <c r="FH336" s="191"/>
      <c r="FI336" s="256"/>
      <c r="FJ336" s="256"/>
      <c r="FK336" s="256"/>
      <c r="FL336" s="256"/>
      <c r="FM336" s="256"/>
    </row>
    <row r="337" spans="1:169" s="257" customFormat="1" x14ac:dyDescent="0.2">
      <c r="A337" s="263" t="str">
        <f t="shared" si="2077"/>
        <v>2017-18MARCHRX7</v>
      </c>
      <c r="B337" s="257" t="s">
        <v>648</v>
      </c>
      <c r="C337" s="257" t="s">
        <v>772</v>
      </c>
      <c r="D337" s="264" t="str">
        <f t="shared" si="2078"/>
        <v>Y62</v>
      </c>
      <c r="E337" s="264" t="str">
        <f t="shared" si="2079"/>
        <v>North West</v>
      </c>
      <c r="F337" s="265" t="s">
        <v>657</v>
      </c>
      <c r="G337" s="265" t="s">
        <v>658</v>
      </c>
      <c r="H337" s="108">
        <v>145761</v>
      </c>
      <c r="I337" s="108">
        <v>112661</v>
      </c>
      <c r="J337" s="108">
        <v>2754684</v>
      </c>
      <c r="K337" s="108">
        <v>24</v>
      </c>
      <c r="L337" s="108">
        <v>1</v>
      </c>
      <c r="M337" s="108" t="s">
        <v>717</v>
      </c>
      <c r="N337" s="108">
        <v>114</v>
      </c>
      <c r="O337" s="108">
        <v>173</v>
      </c>
      <c r="P337" s="108" t="s">
        <v>717</v>
      </c>
      <c r="Q337" s="108" t="s">
        <v>717</v>
      </c>
      <c r="R337" s="108" t="s">
        <v>717</v>
      </c>
      <c r="S337" s="108" t="s">
        <v>717</v>
      </c>
      <c r="T337" s="108">
        <v>96248</v>
      </c>
      <c r="U337" s="108">
        <v>10450</v>
      </c>
      <c r="V337" s="108">
        <v>7693</v>
      </c>
      <c r="W337" s="108">
        <v>51616</v>
      </c>
      <c r="X337" s="108">
        <v>20702</v>
      </c>
      <c r="Y337" s="108">
        <v>3962</v>
      </c>
      <c r="Z337" s="108">
        <v>6164000</v>
      </c>
      <c r="AA337" s="108">
        <v>590</v>
      </c>
      <c r="AB337" s="108">
        <v>1000</v>
      </c>
      <c r="AC337" s="108">
        <v>7432972</v>
      </c>
      <c r="AD337" s="108">
        <v>966</v>
      </c>
      <c r="AE337" s="108">
        <v>1792</v>
      </c>
      <c r="AF337" s="108">
        <v>113775393</v>
      </c>
      <c r="AG337" s="108">
        <v>2204</v>
      </c>
      <c r="AH337" s="108">
        <v>5108</v>
      </c>
      <c r="AI337" s="108">
        <v>107404538</v>
      </c>
      <c r="AJ337" s="108">
        <v>5188</v>
      </c>
      <c r="AK337" s="108">
        <v>12420</v>
      </c>
      <c r="AL337" s="108">
        <v>24338336</v>
      </c>
      <c r="AM337" s="108">
        <v>6143</v>
      </c>
      <c r="AN337" s="108">
        <v>11791</v>
      </c>
      <c r="AO337" s="108">
        <v>3893</v>
      </c>
      <c r="AP337" s="108">
        <v>307</v>
      </c>
      <c r="AQ337" s="108">
        <v>2508</v>
      </c>
      <c r="AR337" s="108">
        <v>4973</v>
      </c>
      <c r="AS337" s="108">
        <v>199</v>
      </c>
      <c r="AT337" s="108">
        <v>879</v>
      </c>
      <c r="AU337" s="108">
        <v>0</v>
      </c>
      <c r="AV337" s="108">
        <v>61842</v>
      </c>
      <c r="AW337" s="108">
        <v>7057</v>
      </c>
      <c r="AX337" s="108">
        <v>23456</v>
      </c>
      <c r="AY337" s="108">
        <v>92355</v>
      </c>
      <c r="AZ337" s="108">
        <v>20764</v>
      </c>
      <c r="BA337" s="108">
        <v>17538</v>
      </c>
      <c r="BB337" s="108">
        <v>15076</v>
      </c>
      <c r="BC337" s="108">
        <v>12981</v>
      </c>
      <c r="BD337" s="108">
        <v>69351</v>
      </c>
      <c r="BE337" s="108">
        <v>57982</v>
      </c>
      <c r="BF337" s="108">
        <v>30488</v>
      </c>
      <c r="BG337" s="108">
        <v>23793</v>
      </c>
      <c r="BH337" s="108">
        <v>5177</v>
      </c>
      <c r="BI337" s="108">
        <v>4295</v>
      </c>
      <c r="BJ337" s="108" t="s">
        <v>717</v>
      </c>
      <c r="BK337" s="108" t="s">
        <v>717</v>
      </c>
      <c r="BL337" s="108" t="s">
        <v>717</v>
      </c>
      <c r="BM337" s="108" t="s">
        <v>717</v>
      </c>
      <c r="BN337" s="108" t="s">
        <v>717</v>
      </c>
      <c r="BO337" s="108" t="s">
        <v>717</v>
      </c>
      <c r="BP337" s="108" t="s">
        <v>717</v>
      </c>
      <c r="BQ337" s="108" t="s">
        <v>717</v>
      </c>
      <c r="BR337" s="108" t="s">
        <v>717</v>
      </c>
      <c r="BS337" s="108" t="s">
        <v>717</v>
      </c>
      <c r="BT337" s="108" t="s">
        <v>717</v>
      </c>
      <c r="BU337" s="108" t="s">
        <v>717</v>
      </c>
      <c r="BV337" s="108" t="s">
        <v>717</v>
      </c>
      <c r="BW337" s="108" t="s">
        <v>717</v>
      </c>
      <c r="BX337" s="108" t="s">
        <v>717</v>
      </c>
      <c r="BY337" s="108" t="s">
        <v>717</v>
      </c>
      <c r="BZ337" s="108" t="s">
        <v>717</v>
      </c>
      <c r="CA337" s="108" t="s">
        <v>717</v>
      </c>
      <c r="CB337" s="108" t="s">
        <v>717</v>
      </c>
      <c r="CC337" s="108" t="s">
        <v>717</v>
      </c>
      <c r="CD337" s="108" t="s">
        <v>717</v>
      </c>
      <c r="CE337" s="108" t="s">
        <v>717</v>
      </c>
      <c r="CF337" s="108" t="s">
        <v>717</v>
      </c>
      <c r="CG337" s="108" t="s">
        <v>717</v>
      </c>
      <c r="CH337" s="108" t="s">
        <v>717</v>
      </c>
      <c r="CI337" s="108" t="s">
        <v>717</v>
      </c>
      <c r="CJ337" s="108" t="s">
        <v>717</v>
      </c>
      <c r="CK337" s="108" t="s">
        <v>717</v>
      </c>
      <c r="CL337" s="108" t="s">
        <v>717</v>
      </c>
      <c r="CM337" s="108" t="s">
        <v>717</v>
      </c>
      <c r="CN337" s="108" t="s">
        <v>717</v>
      </c>
      <c r="CO337" s="108" t="s">
        <v>717</v>
      </c>
      <c r="CP337" s="108" t="s">
        <v>717</v>
      </c>
      <c r="CQ337" s="108" t="s">
        <v>717</v>
      </c>
      <c r="CR337" s="108" t="s">
        <v>717</v>
      </c>
      <c r="CS337" s="108" t="s">
        <v>717</v>
      </c>
      <c r="CT337" s="108" t="s">
        <v>717</v>
      </c>
      <c r="CU337" s="108" t="s">
        <v>717</v>
      </c>
      <c r="CV337" s="108" t="s">
        <v>717</v>
      </c>
      <c r="CW337" s="108" t="s">
        <v>717</v>
      </c>
      <c r="CX337" s="108">
        <v>0</v>
      </c>
      <c r="CY337" s="108">
        <v>0</v>
      </c>
      <c r="CZ337" s="108">
        <v>0</v>
      </c>
      <c r="DA337" s="108">
        <v>0</v>
      </c>
      <c r="DB337" s="108">
        <v>4205</v>
      </c>
      <c r="DC337" s="108">
        <v>267136</v>
      </c>
      <c r="DD337" s="108">
        <v>64</v>
      </c>
      <c r="DE337" s="108">
        <v>137</v>
      </c>
      <c r="DF337" s="108" t="s">
        <v>717</v>
      </c>
      <c r="DG337" s="108" t="s">
        <v>717</v>
      </c>
      <c r="DH337" s="108" t="s">
        <v>717</v>
      </c>
      <c r="DI337" s="108" t="s">
        <v>717</v>
      </c>
      <c r="DJ337" s="108" t="s">
        <v>717</v>
      </c>
      <c r="DK337" s="108">
        <v>255</v>
      </c>
      <c r="DL337" s="108">
        <v>1796</v>
      </c>
      <c r="DM337" s="108">
        <v>1267</v>
      </c>
      <c r="DN337" s="108">
        <v>101</v>
      </c>
      <c r="DO337" s="108">
        <v>1088</v>
      </c>
      <c r="DP337" s="108">
        <v>10218072</v>
      </c>
      <c r="DQ337" s="108">
        <v>5689</v>
      </c>
      <c r="DR337" s="108">
        <v>11778</v>
      </c>
      <c r="DS337" s="108">
        <v>8103232</v>
      </c>
      <c r="DT337" s="108">
        <v>6396</v>
      </c>
      <c r="DU337" s="108">
        <v>13883</v>
      </c>
      <c r="DV337" s="108">
        <v>806602</v>
      </c>
      <c r="DW337" s="108">
        <v>7986</v>
      </c>
      <c r="DX337" s="108">
        <v>15349</v>
      </c>
      <c r="DY337" s="108">
        <v>8874661</v>
      </c>
      <c r="DZ337" s="108">
        <v>8157</v>
      </c>
      <c r="EA337" s="108">
        <v>18347</v>
      </c>
      <c r="EB337" s="255"/>
      <c r="EC337" s="198">
        <f t="shared" si="2080"/>
        <v>3</v>
      </c>
      <c r="ED337" s="199">
        <f t="shared" si="2081"/>
        <v>2018</v>
      </c>
      <c r="EE337" s="200">
        <f t="shared" si="2082"/>
        <v>43160</v>
      </c>
      <c r="EF337" s="196">
        <f t="shared" si="2083"/>
        <v>31</v>
      </c>
      <c r="EG337" s="195"/>
      <c r="EH337" s="198">
        <f t="shared" si="2087"/>
        <v>112661</v>
      </c>
      <c r="EI337" s="198" t="str">
        <f t="shared" si="2087"/>
        <v>-</v>
      </c>
      <c r="EJ337" s="198">
        <f t="shared" si="2087"/>
        <v>12843354</v>
      </c>
      <c r="EK337" s="198">
        <f t="shared" si="2087"/>
        <v>19490353</v>
      </c>
      <c r="EL337" s="198">
        <f t="shared" si="2087"/>
        <v>10450000</v>
      </c>
      <c r="EM337" s="198">
        <f t="shared" si="2087"/>
        <v>13785856</v>
      </c>
      <c r="EN337" s="198">
        <f t="shared" si="2087"/>
        <v>263654528</v>
      </c>
      <c r="EO337" s="198">
        <f t="shared" si="2087"/>
        <v>257118840</v>
      </c>
      <c r="EP337" s="198">
        <f t="shared" si="2087"/>
        <v>46715942</v>
      </c>
      <c r="EQ337" s="198" t="str">
        <f t="shared" si="2087"/>
        <v>-</v>
      </c>
      <c r="ER337" s="198" t="str">
        <f t="shared" si="2088"/>
        <v>-</v>
      </c>
      <c r="ES337" s="198" t="str">
        <f t="shared" si="2088"/>
        <v>-</v>
      </c>
      <c r="ET337" s="198" t="str">
        <f t="shared" si="2088"/>
        <v>-</v>
      </c>
      <c r="EU337" s="198" t="str">
        <f t="shared" si="2088"/>
        <v>-</v>
      </c>
      <c r="EV337" s="198" t="str">
        <f t="shared" si="2088"/>
        <v>-</v>
      </c>
      <c r="EW337" s="198" t="str">
        <f t="shared" si="2088"/>
        <v>-</v>
      </c>
      <c r="EX337" s="198" t="str">
        <f t="shared" si="2088"/>
        <v>-</v>
      </c>
      <c r="EY337" s="198" t="str">
        <f t="shared" si="2088"/>
        <v>-</v>
      </c>
      <c r="EZ337" s="198" t="str">
        <f t="shared" si="2088"/>
        <v>-</v>
      </c>
      <c r="FA337" s="198" t="str">
        <f t="shared" si="2088"/>
        <v>-</v>
      </c>
      <c r="FB337" s="198">
        <f t="shared" si="2089"/>
        <v>0</v>
      </c>
      <c r="FC337" s="198">
        <f t="shared" si="2089"/>
        <v>576085</v>
      </c>
      <c r="FD337" s="198">
        <f t="shared" si="2089"/>
        <v>21153288</v>
      </c>
      <c r="FE337" s="198">
        <f t="shared" si="2089"/>
        <v>17589761</v>
      </c>
      <c r="FF337" s="198">
        <f t="shared" si="2089"/>
        <v>1550249</v>
      </c>
      <c r="FG337" s="198">
        <f t="shared" si="2089"/>
        <v>19961536</v>
      </c>
      <c r="FH337" s="191"/>
      <c r="FI337" s="256"/>
      <c r="FJ337" s="256"/>
      <c r="FK337" s="256"/>
      <c r="FL337" s="256"/>
      <c r="FM337" s="256"/>
    </row>
    <row r="338" spans="1:169" s="257" customFormat="1" x14ac:dyDescent="0.2">
      <c r="A338" s="258" t="str">
        <f t="shared" si="2077"/>
        <v>2017-18MARCHRYE</v>
      </c>
      <c r="B338" s="259" t="s">
        <v>648</v>
      </c>
      <c r="C338" s="259" t="s">
        <v>772</v>
      </c>
      <c r="D338" s="260" t="str">
        <f t="shared" si="2078"/>
        <v>Y59</v>
      </c>
      <c r="E338" s="260" t="str">
        <f t="shared" si="2079"/>
        <v>South East</v>
      </c>
      <c r="F338" s="261" t="s">
        <v>669</v>
      </c>
      <c r="G338" s="261" t="s">
        <v>670</v>
      </c>
      <c r="H338" s="211">
        <v>70356</v>
      </c>
      <c r="I338" s="211">
        <v>44980</v>
      </c>
      <c r="J338" s="211">
        <v>392998</v>
      </c>
      <c r="K338" s="211">
        <v>9</v>
      </c>
      <c r="L338" s="211">
        <v>3</v>
      </c>
      <c r="M338" s="211" t="s">
        <v>717</v>
      </c>
      <c r="N338" s="211">
        <v>46</v>
      </c>
      <c r="O338" s="211">
        <v>103</v>
      </c>
      <c r="P338" s="211" t="s">
        <v>717</v>
      </c>
      <c r="Q338" s="211" t="s">
        <v>717</v>
      </c>
      <c r="R338" s="211" t="s">
        <v>717</v>
      </c>
      <c r="S338" s="211" t="s">
        <v>717</v>
      </c>
      <c r="T338" s="211">
        <v>47064</v>
      </c>
      <c r="U338" s="211">
        <v>2656</v>
      </c>
      <c r="V338" s="211">
        <v>1662</v>
      </c>
      <c r="W338" s="211">
        <v>21744</v>
      </c>
      <c r="X338" s="211">
        <v>14025</v>
      </c>
      <c r="Y338" s="211">
        <v>1450</v>
      </c>
      <c r="Z338" s="211">
        <v>1183396</v>
      </c>
      <c r="AA338" s="211">
        <v>446</v>
      </c>
      <c r="AB338" s="211">
        <v>814</v>
      </c>
      <c r="AC338" s="211">
        <v>1217146</v>
      </c>
      <c r="AD338" s="211">
        <v>732</v>
      </c>
      <c r="AE338" s="211">
        <v>1417</v>
      </c>
      <c r="AF338" s="211">
        <v>25871955</v>
      </c>
      <c r="AG338" s="211">
        <v>1190</v>
      </c>
      <c r="AH338" s="211">
        <v>2495</v>
      </c>
      <c r="AI338" s="211">
        <v>59755985</v>
      </c>
      <c r="AJ338" s="211">
        <v>4261</v>
      </c>
      <c r="AK338" s="211">
        <v>10050</v>
      </c>
      <c r="AL338" s="211">
        <v>9289453</v>
      </c>
      <c r="AM338" s="211">
        <v>6407</v>
      </c>
      <c r="AN338" s="211">
        <v>14585</v>
      </c>
      <c r="AO338" s="211">
        <v>3360</v>
      </c>
      <c r="AP338" s="211">
        <v>15</v>
      </c>
      <c r="AQ338" s="211">
        <v>149</v>
      </c>
      <c r="AR338" s="211">
        <v>263</v>
      </c>
      <c r="AS338" s="211">
        <v>269</v>
      </c>
      <c r="AT338" s="211">
        <v>2927</v>
      </c>
      <c r="AU338" s="211">
        <v>0</v>
      </c>
      <c r="AV338" s="211">
        <v>25497</v>
      </c>
      <c r="AW338" s="211">
        <v>3001</v>
      </c>
      <c r="AX338" s="211">
        <v>15206</v>
      </c>
      <c r="AY338" s="211">
        <v>43704</v>
      </c>
      <c r="AZ338" s="211">
        <v>5338</v>
      </c>
      <c r="BA338" s="211">
        <v>4208</v>
      </c>
      <c r="BB338" s="211">
        <v>3404</v>
      </c>
      <c r="BC338" s="211">
        <v>2711</v>
      </c>
      <c r="BD338" s="211">
        <v>30761</v>
      </c>
      <c r="BE338" s="211">
        <v>25649</v>
      </c>
      <c r="BF338" s="211">
        <v>20584</v>
      </c>
      <c r="BG338" s="211">
        <v>15874</v>
      </c>
      <c r="BH338" s="211">
        <v>2193</v>
      </c>
      <c r="BI338" s="211">
        <v>1597</v>
      </c>
      <c r="BJ338" s="211" t="s">
        <v>717</v>
      </c>
      <c r="BK338" s="211" t="s">
        <v>717</v>
      </c>
      <c r="BL338" s="211" t="s">
        <v>717</v>
      </c>
      <c r="BM338" s="211" t="s">
        <v>717</v>
      </c>
      <c r="BN338" s="211" t="s">
        <v>717</v>
      </c>
      <c r="BO338" s="211" t="s">
        <v>717</v>
      </c>
      <c r="BP338" s="211" t="s">
        <v>717</v>
      </c>
      <c r="BQ338" s="211" t="s">
        <v>717</v>
      </c>
      <c r="BR338" s="211" t="s">
        <v>717</v>
      </c>
      <c r="BS338" s="211" t="s">
        <v>717</v>
      </c>
      <c r="BT338" s="211" t="s">
        <v>717</v>
      </c>
      <c r="BU338" s="211" t="s">
        <v>717</v>
      </c>
      <c r="BV338" s="211" t="s">
        <v>717</v>
      </c>
      <c r="BW338" s="211" t="s">
        <v>717</v>
      </c>
      <c r="BX338" s="211" t="s">
        <v>717</v>
      </c>
      <c r="BY338" s="211" t="s">
        <v>717</v>
      </c>
      <c r="BZ338" s="211" t="s">
        <v>717</v>
      </c>
      <c r="CA338" s="211" t="s">
        <v>717</v>
      </c>
      <c r="CB338" s="211" t="s">
        <v>717</v>
      </c>
      <c r="CC338" s="211" t="s">
        <v>717</v>
      </c>
      <c r="CD338" s="211" t="s">
        <v>717</v>
      </c>
      <c r="CE338" s="211" t="s">
        <v>717</v>
      </c>
      <c r="CF338" s="211" t="s">
        <v>717</v>
      </c>
      <c r="CG338" s="211" t="s">
        <v>717</v>
      </c>
      <c r="CH338" s="211" t="s">
        <v>717</v>
      </c>
      <c r="CI338" s="211" t="s">
        <v>717</v>
      </c>
      <c r="CJ338" s="211" t="s">
        <v>717</v>
      </c>
      <c r="CK338" s="211" t="s">
        <v>717</v>
      </c>
      <c r="CL338" s="211" t="s">
        <v>717</v>
      </c>
      <c r="CM338" s="211" t="s">
        <v>717</v>
      </c>
      <c r="CN338" s="211" t="s">
        <v>717</v>
      </c>
      <c r="CO338" s="211" t="s">
        <v>717</v>
      </c>
      <c r="CP338" s="211" t="s">
        <v>717</v>
      </c>
      <c r="CQ338" s="211" t="s">
        <v>717</v>
      </c>
      <c r="CR338" s="211" t="s">
        <v>717</v>
      </c>
      <c r="CS338" s="211" t="s">
        <v>717</v>
      </c>
      <c r="CT338" s="211" t="s">
        <v>717</v>
      </c>
      <c r="CU338" s="211" t="s">
        <v>717</v>
      </c>
      <c r="CV338" s="211" t="s">
        <v>717</v>
      </c>
      <c r="CW338" s="211" t="s">
        <v>717</v>
      </c>
      <c r="CX338" s="211">
        <v>211</v>
      </c>
      <c r="CY338" s="211">
        <v>65223</v>
      </c>
      <c r="CZ338" s="211">
        <v>309</v>
      </c>
      <c r="DA338" s="211">
        <v>528</v>
      </c>
      <c r="DB338" s="211">
        <v>2124</v>
      </c>
      <c r="DC338" s="211">
        <v>85481</v>
      </c>
      <c r="DD338" s="211">
        <v>40</v>
      </c>
      <c r="DE338" s="211">
        <v>80</v>
      </c>
      <c r="DF338" s="211" t="s">
        <v>717</v>
      </c>
      <c r="DG338" s="211" t="s">
        <v>717</v>
      </c>
      <c r="DH338" s="211" t="s">
        <v>717</v>
      </c>
      <c r="DI338" s="211" t="s">
        <v>717</v>
      </c>
      <c r="DJ338" s="211" t="s">
        <v>717</v>
      </c>
      <c r="DK338" s="211">
        <v>3</v>
      </c>
      <c r="DL338" s="211">
        <v>1962</v>
      </c>
      <c r="DM338" s="211">
        <v>1450</v>
      </c>
      <c r="DN338" s="211">
        <v>0</v>
      </c>
      <c r="DO338" s="211">
        <v>414</v>
      </c>
      <c r="DP338" s="211">
        <v>6335530</v>
      </c>
      <c r="DQ338" s="211">
        <v>3229</v>
      </c>
      <c r="DR338" s="211">
        <v>5658</v>
      </c>
      <c r="DS338" s="211">
        <v>9661449</v>
      </c>
      <c r="DT338" s="211">
        <v>6663</v>
      </c>
      <c r="DU338" s="211">
        <v>11356</v>
      </c>
      <c r="DV338" s="211">
        <v>0</v>
      </c>
      <c r="DW338" s="211">
        <v>0</v>
      </c>
      <c r="DX338" s="211">
        <v>0</v>
      </c>
      <c r="DY338" s="211">
        <v>4224188</v>
      </c>
      <c r="DZ338" s="211">
        <v>10203</v>
      </c>
      <c r="EA338" s="211">
        <v>18775</v>
      </c>
      <c r="EB338" s="262"/>
      <c r="EC338" s="212">
        <f t="shared" si="2080"/>
        <v>3</v>
      </c>
      <c r="ED338" s="213">
        <f t="shared" si="2081"/>
        <v>2018</v>
      </c>
      <c r="EE338" s="214">
        <f t="shared" si="2082"/>
        <v>43160</v>
      </c>
      <c r="EF338" s="215">
        <f t="shared" si="2083"/>
        <v>31</v>
      </c>
      <c r="EG338" s="216"/>
      <c r="EH338" s="212">
        <f t="shared" si="2087"/>
        <v>134940</v>
      </c>
      <c r="EI338" s="212" t="str">
        <f t="shared" si="2087"/>
        <v>-</v>
      </c>
      <c r="EJ338" s="212">
        <f t="shared" si="2087"/>
        <v>2069080</v>
      </c>
      <c r="EK338" s="212">
        <f t="shared" si="2087"/>
        <v>4632940</v>
      </c>
      <c r="EL338" s="212">
        <f t="shared" si="2087"/>
        <v>2161984</v>
      </c>
      <c r="EM338" s="212">
        <f t="shared" si="2087"/>
        <v>2355054</v>
      </c>
      <c r="EN338" s="212">
        <f t="shared" si="2087"/>
        <v>54251280</v>
      </c>
      <c r="EO338" s="212">
        <f t="shared" si="2087"/>
        <v>140951250</v>
      </c>
      <c r="EP338" s="212">
        <f t="shared" si="2087"/>
        <v>21148250</v>
      </c>
      <c r="EQ338" s="212" t="str">
        <f t="shared" si="2087"/>
        <v>-</v>
      </c>
      <c r="ER338" s="212" t="str">
        <f t="shared" si="2088"/>
        <v>-</v>
      </c>
      <c r="ES338" s="212" t="str">
        <f t="shared" si="2088"/>
        <v>-</v>
      </c>
      <c r="ET338" s="212" t="str">
        <f t="shared" si="2088"/>
        <v>-</v>
      </c>
      <c r="EU338" s="212" t="str">
        <f t="shared" si="2088"/>
        <v>-</v>
      </c>
      <c r="EV338" s="212" t="str">
        <f t="shared" si="2088"/>
        <v>-</v>
      </c>
      <c r="EW338" s="212" t="str">
        <f t="shared" si="2088"/>
        <v>-</v>
      </c>
      <c r="EX338" s="212" t="str">
        <f t="shared" si="2088"/>
        <v>-</v>
      </c>
      <c r="EY338" s="212" t="str">
        <f t="shared" si="2088"/>
        <v>-</v>
      </c>
      <c r="EZ338" s="212" t="str">
        <f t="shared" si="2088"/>
        <v>-</v>
      </c>
      <c r="FA338" s="212" t="str">
        <f t="shared" si="2088"/>
        <v>-</v>
      </c>
      <c r="FB338" s="212">
        <f t="shared" si="2089"/>
        <v>111408</v>
      </c>
      <c r="FC338" s="212">
        <f t="shared" si="2089"/>
        <v>169920</v>
      </c>
      <c r="FD338" s="212">
        <f t="shared" si="2089"/>
        <v>11100996</v>
      </c>
      <c r="FE338" s="212">
        <f t="shared" si="2089"/>
        <v>16466200</v>
      </c>
      <c r="FF338" s="212">
        <f t="shared" si="2089"/>
        <v>0</v>
      </c>
      <c r="FG338" s="212">
        <f t="shared" si="2089"/>
        <v>7772850</v>
      </c>
      <c r="FH338" s="217"/>
      <c r="FI338" s="256"/>
      <c r="FJ338" s="256"/>
      <c r="FK338" s="256"/>
      <c r="FL338" s="256"/>
      <c r="FM338" s="256"/>
    </row>
    <row r="339" spans="1:169" s="257" customFormat="1" x14ac:dyDescent="0.2">
      <c r="A339" s="263" t="str">
        <f t="shared" si="2077"/>
        <v>2017-18MARCHRYD</v>
      </c>
      <c r="B339" s="257" t="s">
        <v>648</v>
      </c>
      <c r="C339" s="257" t="s">
        <v>772</v>
      </c>
      <c r="D339" s="264" t="str">
        <f t="shared" si="2078"/>
        <v>Y59</v>
      </c>
      <c r="E339" s="264" t="str">
        <f t="shared" si="2079"/>
        <v>South East</v>
      </c>
      <c r="F339" s="265" t="s">
        <v>667</v>
      </c>
      <c r="G339" s="265" t="s">
        <v>668</v>
      </c>
      <c r="H339" s="108">
        <v>75672</v>
      </c>
      <c r="I339" s="108">
        <v>67743</v>
      </c>
      <c r="J339" s="108">
        <v>2925720</v>
      </c>
      <c r="K339" s="108">
        <v>43</v>
      </c>
      <c r="L339" s="108">
        <v>4</v>
      </c>
      <c r="M339" s="108" t="s">
        <v>717</v>
      </c>
      <c r="N339" s="108">
        <v>205</v>
      </c>
      <c r="O339" s="108">
        <v>341</v>
      </c>
      <c r="P339" s="108" t="s">
        <v>717</v>
      </c>
      <c r="Q339" s="108" t="s">
        <v>717</v>
      </c>
      <c r="R339" s="108" t="s">
        <v>717</v>
      </c>
      <c r="S339" s="108" t="s">
        <v>717</v>
      </c>
      <c r="T339" s="108">
        <v>60714</v>
      </c>
      <c r="U339" s="108">
        <v>3412</v>
      </c>
      <c r="V339" s="108">
        <v>2104</v>
      </c>
      <c r="W339" s="108">
        <v>29786</v>
      </c>
      <c r="X339" s="108">
        <v>20890</v>
      </c>
      <c r="Y339" s="108">
        <v>1072</v>
      </c>
      <c r="Z339" s="108">
        <v>1693275</v>
      </c>
      <c r="AA339" s="108">
        <v>496</v>
      </c>
      <c r="AB339" s="108">
        <v>910</v>
      </c>
      <c r="AC339" s="108">
        <v>1451253</v>
      </c>
      <c r="AD339" s="108">
        <v>690</v>
      </c>
      <c r="AE339" s="108">
        <v>1299</v>
      </c>
      <c r="AF339" s="108">
        <v>35441611</v>
      </c>
      <c r="AG339" s="108">
        <v>1190</v>
      </c>
      <c r="AH339" s="108">
        <v>2250</v>
      </c>
      <c r="AI339" s="108">
        <v>124183162</v>
      </c>
      <c r="AJ339" s="108">
        <v>5945</v>
      </c>
      <c r="AK339" s="108">
        <v>13931</v>
      </c>
      <c r="AL339" s="108">
        <v>9667184</v>
      </c>
      <c r="AM339" s="108">
        <v>9018</v>
      </c>
      <c r="AN339" s="108">
        <v>21287</v>
      </c>
      <c r="AO339" s="108">
        <v>3603</v>
      </c>
      <c r="AP339" s="108">
        <v>125</v>
      </c>
      <c r="AQ339" s="108">
        <v>529</v>
      </c>
      <c r="AR339" s="108">
        <v>110</v>
      </c>
      <c r="AS339" s="108">
        <v>282</v>
      </c>
      <c r="AT339" s="108">
        <v>2667</v>
      </c>
      <c r="AU339" s="108">
        <v>628</v>
      </c>
      <c r="AV339" s="108">
        <v>35596</v>
      </c>
      <c r="AW339" s="108">
        <v>1626</v>
      </c>
      <c r="AX339" s="108">
        <v>19889</v>
      </c>
      <c r="AY339" s="108">
        <v>57111</v>
      </c>
      <c r="AZ339" s="108">
        <v>8217</v>
      </c>
      <c r="BA339" s="108">
        <v>5955</v>
      </c>
      <c r="BB339" s="108">
        <v>5067</v>
      </c>
      <c r="BC339" s="108">
        <v>5955</v>
      </c>
      <c r="BD339" s="108">
        <v>42224</v>
      </c>
      <c r="BE339" s="108">
        <v>33297</v>
      </c>
      <c r="BF339" s="108">
        <v>37374</v>
      </c>
      <c r="BG339" s="108">
        <v>22334</v>
      </c>
      <c r="BH339" s="108">
        <v>2023</v>
      </c>
      <c r="BI339" s="108">
        <v>1140</v>
      </c>
      <c r="BJ339" s="108" t="s">
        <v>717</v>
      </c>
      <c r="BK339" s="108" t="s">
        <v>717</v>
      </c>
      <c r="BL339" s="108" t="s">
        <v>717</v>
      </c>
      <c r="BM339" s="108" t="s">
        <v>717</v>
      </c>
      <c r="BN339" s="108" t="s">
        <v>717</v>
      </c>
      <c r="BO339" s="108" t="s">
        <v>717</v>
      </c>
      <c r="BP339" s="108" t="s">
        <v>717</v>
      </c>
      <c r="BQ339" s="108" t="s">
        <v>717</v>
      </c>
      <c r="BR339" s="108" t="s">
        <v>717</v>
      </c>
      <c r="BS339" s="108" t="s">
        <v>717</v>
      </c>
      <c r="BT339" s="108" t="s">
        <v>717</v>
      </c>
      <c r="BU339" s="108" t="s">
        <v>717</v>
      </c>
      <c r="BV339" s="108" t="s">
        <v>717</v>
      </c>
      <c r="BW339" s="108" t="s">
        <v>717</v>
      </c>
      <c r="BX339" s="108" t="s">
        <v>717</v>
      </c>
      <c r="BY339" s="108" t="s">
        <v>717</v>
      </c>
      <c r="BZ339" s="108" t="s">
        <v>717</v>
      </c>
      <c r="CA339" s="108" t="s">
        <v>717</v>
      </c>
      <c r="CB339" s="108" t="s">
        <v>717</v>
      </c>
      <c r="CC339" s="108" t="s">
        <v>717</v>
      </c>
      <c r="CD339" s="108" t="s">
        <v>717</v>
      </c>
      <c r="CE339" s="108" t="s">
        <v>717</v>
      </c>
      <c r="CF339" s="108" t="s">
        <v>717</v>
      </c>
      <c r="CG339" s="108" t="s">
        <v>717</v>
      </c>
      <c r="CH339" s="108" t="s">
        <v>717</v>
      </c>
      <c r="CI339" s="108" t="s">
        <v>717</v>
      </c>
      <c r="CJ339" s="108" t="s">
        <v>717</v>
      </c>
      <c r="CK339" s="108" t="s">
        <v>717</v>
      </c>
      <c r="CL339" s="108" t="s">
        <v>717</v>
      </c>
      <c r="CM339" s="108" t="s">
        <v>717</v>
      </c>
      <c r="CN339" s="108" t="s">
        <v>717</v>
      </c>
      <c r="CO339" s="108" t="s">
        <v>717</v>
      </c>
      <c r="CP339" s="108" t="s">
        <v>717</v>
      </c>
      <c r="CQ339" s="108" t="s">
        <v>717</v>
      </c>
      <c r="CR339" s="108" t="s">
        <v>717</v>
      </c>
      <c r="CS339" s="108" t="s">
        <v>717</v>
      </c>
      <c r="CT339" s="108" t="s">
        <v>717</v>
      </c>
      <c r="CU339" s="108" t="s">
        <v>717</v>
      </c>
      <c r="CV339" s="108" t="s">
        <v>717</v>
      </c>
      <c r="CW339" s="108" t="s">
        <v>717</v>
      </c>
      <c r="CX339" s="108">
        <v>275</v>
      </c>
      <c r="CY339" s="108">
        <v>85070</v>
      </c>
      <c r="CZ339" s="108">
        <v>309</v>
      </c>
      <c r="DA339" s="108">
        <v>510</v>
      </c>
      <c r="DB339" s="108">
        <v>2591</v>
      </c>
      <c r="DC339" s="108">
        <v>170760</v>
      </c>
      <c r="DD339" s="108">
        <v>66</v>
      </c>
      <c r="DE339" s="108">
        <v>163</v>
      </c>
      <c r="DF339" s="108" t="s">
        <v>717</v>
      </c>
      <c r="DG339" s="108" t="s">
        <v>717</v>
      </c>
      <c r="DH339" s="108" t="s">
        <v>717</v>
      </c>
      <c r="DI339" s="108" t="s">
        <v>717</v>
      </c>
      <c r="DJ339" s="108" t="s">
        <v>717</v>
      </c>
      <c r="DK339" s="108">
        <v>1942</v>
      </c>
      <c r="DL339" s="108">
        <v>211</v>
      </c>
      <c r="DM339" s="108">
        <v>1258</v>
      </c>
      <c r="DN339" s="108">
        <v>0</v>
      </c>
      <c r="DO339" s="108">
        <v>473</v>
      </c>
      <c r="DP339" s="108">
        <v>1678102</v>
      </c>
      <c r="DQ339" s="108">
        <v>7953</v>
      </c>
      <c r="DR339" s="108">
        <v>20776</v>
      </c>
      <c r="DS339" s="108">
        <v>12677897</v>
      </c>
      <c r="DT339" s="108">
        <v>10078</v>
      </c>
      <c r="DU339" s="108">
        <v>24804</v>
      </c>
      <c r="DV339" s="108">
        <v>0</v>
      </c>
      <c r="DW339" s="108">
        <v>0</v>
      </c>
      <c r="DX339" s="108">
        <v>0</v>
      </c>
      <c r="DY339" s="108">
        <v>7085730</v>
      </c>
      <c r="DZ339" s="108">
        <v>14980</v>
      </c>
      <c r="EA339" s="108">
        <v>39392</v>
      </c>
      <c r="EB339" s="255"/>
      <c r="EC339" s="198">
        <f t="shared" si="2080"/>
        <v>3</v>
      </c>
      <c r="ED339" s="199">
        <f t="shared" si="2081"/>
        <v>2018</v>
      </c>
      <c r="EE339" s="200">
        <f t="shared" si="2082"/>
        <v>43160</v>
      </c>
      <c r="EF339" s="196">
        <f t="shared" si="2083"/>
        <v>31</v>
      </c>
      <c r="EG339" s="195"/>
      <c r="EH339" s="198">
        <f t="shared" si="2087"/>
        <v>270972</v>
      </c>
      <c r="EI339" s="198" t="str">
        <f t="shared" si="2087"/>
        <v>-</v>
      </c>
      <c r="EJ339" s="198">
        <f t="shared" si="2087"/>
        <v>13887315</v>
      </c>
      <c r="EK339" s="198">
        <f t="shared" si="2087"/>
        <v>23100363</v>
      </c>
      <c r="EL339" s="198">
        <f t="shared" si="2087"/>
        <v>3104920</v>
      </c>
      <c r="EM339" s="198">
        <f t="shared" si="2087"/>
        <v>2733096</v>
      </c>
      <c r="EN339" s="198">
        <f t="shared" si="2087"/>
        <v>67018500</v>
      </c>
      <c r="EO339" s="198">
        <f t="shared" si="2087"/>
        <v>291018590</v>
      </c>
      <c r="EP339" s="198">
        <f t="shared" si="2087"/>
        <v>22819664</v>
      </c>
      <c r="EQ339" s="198" t="str">
        <f t="shared" si="2087"/>
        <v>-</v>
      </c>
      <c r="ER339" s="198" t="str">
        <f t="shared" si="2088"/>
        <v>-</v>
      </c>
      <c r="ES339" s="198" t="str">
        <f t="shared" si="2088"/>
        <v>-</v>
      </c>
      <c r="ET339" s="198" t="str">
        <f t="shared" si="2088"/>
        <v>-</v>
      </c>
      <c r="EU339" s="198" t="str">
        <f t="shared" si="2088"/>
        <v>-</v>
      </c>
      <c r="EV339" s="198" t="str">
        <f t="shared" si="2088"/>
        <v>-</v>
      </c>
      <c r="EW339" s="198" t="str">
        <f t="shared" si="2088"/>
        <v>-</v>
      </c>
      <c r="EX339" s="198" t="str">
        <f t="shared" si="2088"/>
        <v>-</v>
      </c>
      <c r="EY339" s="198" t="str">
        <f t="shared" si="2088"/>
        <v>-</v>
      </c>
      <c r="EZ339" s="198" t="str">
        <f t="shared" si="2088"/>
        <v>-</v>
      </c>
      <c r="FA339" s="198" t="str">
        <f t="shared" si="2088"/>
        <v>-</v>
      </c>
      <c r="FB339" s="198">
        <f t="shared" si="2089"/>
        <v>140250</v>
      </c>
      <c r="FC339" s="198">
        <f t="shared" si="2089"/>
        <v>422333</v>
      </c>
      <c r="FD339" s="198">
        <f t="shared" si="2089"/>
        <v>4383736</v>
      </c>
      <c r="FE339" s="198">
        <f t="shared" si="2089"/>
        <v>31203432</v>
      </c>
      <c r="FF339" s="198">
        <f t="shared" si="2089"/>
        <v>0</v>
      </c>
      <c r="FG339" s="198">
        <f t="shared" si="2089"/>
        <v>18632416</v>
      </c>
      <c r="FH339" s="191"/>
      <c r="FI339" s="256"/>
      <c r="FJ339" s="256"/>
      <c r="FK339" s="256"/>
      <c r="FL339" s="256"/>
      <c r="FM339" s="256"/>
    </row>
    <row r="340" spans="1:169" s="257" customFormat="1" x14ac:dyDescent="0.2">
      <c r="A340" s="263" t="str">
        <f t="shared" si="2077"/>
        <v>2017-18MARCHRYF</v>
      </c>
      <c r="B340" s="257" t="s">
        <v>648</v>
      </c>
      <c r="C340" s="257" t="s">
        <v>772</v>
      </c>
      <c r="D340" s="264" t="str">
        <f t="shared" si="2078"/>
        <v>Y58</v>
      </c>
      <c r="E340" s="264" t="str">
        <f t="shared" si="2079"/>
        <v>South West</v>
      </c>
      <c r="F340" s="265" t="s">
        <v>671</v>
      </c>
      <c r="G340" s="265" t="s">
        <v>672</v>
      </c>
      <c r="H340" s="108">
        <v>111364</v>
      </c>
      <c r="I340" s="108">
        <v>77347</v>
      </c>
      <c r="J340" s="108">
        <v>657752</v>
      </c>
      <c r="K340" s="108">
        <v>9</v>
      </c>
      <c r="L340" s="108">
        <v>2</v>
      </c>
      <c r="M340" s="108" t="s">
        <v>717</v>
      </c>
      <c r="N340" s="108">
        <v>40</v>
      </c>
      <c r="O340" s="108">
        <v>98</v>
      </c>
      <c r="P340" s="108" t="s">
        <v>717</v>
      </c>
      <c r="Q340" s="108" t="s">
        <v>717</v>
      </c>
      <c r="R340" s="108" t="s">
        <v>717</v>
      </c>
      <c r="S340" s="108" t="s">
        <v>717</v>
      </c>
      <c r="T340" s="108">
        <v>75414</v>
      </c>
      <c r="U340" s="108">
        <v>5647</v>
      </c>
      <c r="V340" s="108">
        <v>3465</v>
      </c>
      <c r="W340" s="108">
        <v>39096</v>
      </c>
      <c r="X340" s="108">
        <v>18854</v>
      </c>
      <c r="Y340" s="108">
        <v>818</v>
      </c>
      <c r="Z340" s="108">
        <v>3295867</v>
      </c>
      <c r="AA340" s="108">
        <v>584</v>
      </c>
      <c r="AB340" s="108">
        <v>1062</v>
      </c>
      <c r="AC340" s="108">
        <v>3023540</v>
      </c>
      <c r="AD340" s="108">
        <v>873</v>
      </c>
      <c r="AE340" s="108">
        <v>1633</v>
      </c>
      <c r="AF340" s="108">
        <v>82391142</v>
      </c>
      <c r="AG340" s="108">
        <v>2107</v>
      </c>
      <c r="AH340" s="108">
        <v>4410</v>
      </c>
      <c r="AI340" s="108">
        <v>93165072</v>
      </c>
      <c r="AJ340" s="108">
        <v>4941</v>
      </c>
      <c r="AK340" s="108">
        <v>11713</v>
      </c>
      <c r="AL340" s="108">
        <v>7669656</v>
      </c>
      <c r="AM340" s="108">
        <v>9376</v>
      </c>
      <c r="AN340" s="108">
        <v>19945</v>
      </c>
      <c r="AO340" s="108">
        <v>4627</v>
      </c>
      <c r="AP340" s="108">
        <v>402</v>
      </c>
      <c r="AQ340" s="108">
        <v>1355</v>
      </c>
      <c r="AR340" s="108">
        <v>4244</v>
      </c>
      <c r="AS340" s="108">
        <v>645</v>
      </c>
      <c r="AT340" s="108">
        <v>2225</v>
      </c>
      <c r="AU340" s="108">
        <v>165</v>
      </c>
      <c r="AV340" s="108">
        <v>39104</v>
      </c>
      <c r="AW340" s="108">
        <v>3297</v>
      </c>
      <c r="AX340" s="108">
        <v>28386</v>
      </c>
      <c r="AY340" s="108">
        <v>70787</v>
      </c>
      <c r="AZ340" s="108">
        <v>11557</v>
      </c>
      <c r="BA340" s="108">
        <v>8978</v>
      </c>
      <c r="BB340" s="108">
        <v>7175</v>
      </c>
      <c r="BC340" s="108">
        <v>5660</v>
      </c>
      <c r="BD340" s="108">
        <v>51387</v>
      </c>
      <c r="BE340" s="108">
        <v>44055</v>
      </c>
      <c r="BF340" s="108">
        <v>27408</v>
      </c>
      <c r="BG340" s="108">
        <v>20912</v>
      </c>
      <c r="BH340" s="108">
        <v>1211</v>
      </c>
      <c r="BI340" s="108">
        <v>902</v>
      </c>
      <c r="BJ340" s="108" t="s">
        <v>717</v>
      </c>
      <c r="BK340" s="108" t="s">
        <v>717</v>
      </c>
      <c r="BL340" s="108" t="s">
        <v>717</v>
      </c>
      <c r="BM340" s="108" t="s">
        <v>717</v>
      </c>
      <c r="BN340" s="108" t="s">
        <v>717</v>
      </c>
      <c r="BO340" s="108" t="s">
        <v>717</v>
      </c>
      <c r="BP340" s="108" t="s">
        <v>717</v>
      </c>
      <c r="BQ340" s="108" t="s">
        <v>717</v>
      </c>
      <c r="BR340" s="108" t="s">
        <v>717</v>
      </c>
      <c r="BS340" s="108" t="s">
        <v>717</v>
      </c>
      <c r="BT340" s="108" t="s">
        <v>717</v>
      </c>
      <c r="BU340" s="108" t="s">
        <v>717</v>
      </c>
      <c r="BV340" s="108" t="s">
        <v>717</v>
      </c>
      <c r="BW340" s="108" t="s">
        <v>717</v>
      </c>
      <c r="BX340" s="108" t="s">
        <v>717</v>
      </c>
      <c r="BY340" s="108" t="s">
        <v>717</v>
      </c>
      <c r="BZ340" s="108" t="s">
        <v>717</v>
      </c>
      <c r="CA340" s="108" t="s">
        <v>717</v>
      </c>
      <c r="CB340" s="108" t="s">
        <v>717</v>
      </c>
      <c r="CC340" s="108" t="s">
        <v>717</v>
      </c>
      <c r="CD340" s="108" t="s">
        <v>717</v>
      </c>
      <c r="CE340" s="108" t="s">
        <v>717</v>
      </c>
      <c r="CF340" s="108" t="s">
        <v>717</v>
      </c>
      <c r="CG340" s="108" t="s">
        <v>717</v>
      </c>
      <c r="CH340" s="108" t="s">
        <v>717</v>
      </c>
      <c r="CI340" s="108" t="s">
        <v>717</v>
      </c>
      <c r="CJ340" s="108" t="s">
        <v>717</v>
      </c>
      <c r="CK340" s="108" t="s">
        <v>717</v>
      </c>
      <c r="CL340" s="108" t="s">
        <v>717</v>
      </c>
      <c r="CM340" s="108" t="s">
        <v>717</v>
      </c>
      <c r="CN340" s="108" t="s">
        <v>717</v>
      </c>
      <c r="CO340" s="108" t="s">
        <v>717</v>
      </c>
      <c r="CP340" s="108" t="s">
        <v>717</v>
      </c>
      <c r="CQ340" s="108" t="s">
        <v>717</v>
      </c>
      <c r="CR340" s="108" t="s">
        <v>717</v>
      </c>
      <c r="CS340" s="108" t="s">
        <v>717</v>
      </c>
      <c r="CT340" s="108" t="s">
        <v>717</v>
      </c>
      <c r="CU340" s="108" t="s">
        <v>717</v>
      </c>
      <c r="CV340" s="108" t="s">
        <v>717</v>
      </c>
      <c r="CW340" s="108" t="s">
        <v>717</v>
      </c>
      <c r="CX340" s="108">
        <v>459</v>
      </c>
      <c r="CY340" s="108">
        <v>171422</v>
      </c>
      <c r="CZ340" s="108">
        <v>373</v>
      </c>
      <c r="DA340" s="108">
        <v>632</v>
      </c>
      <c r="DB340" s="108">
        <v>2463</v>
      </c>
      <c r="DC340" s="108">
        <v>78458</v>
      </c>
      <c r="DD340" s="108">
        <v>32</v>
      </c>
      <c r="DE340" s="108">
        <v>60</v>
      </c>
      <c r="DF340" s="108" t="s">
        <v>717</v>
      </c>
      <c r="DG340" s="108" t="s">
        <v>717</v>
      </c>
      <c r="DH340" s="108" t="s">
        <v>717</v>
      </c>
      <c r="DI340" s="108" t="s">
        <v>717</v>
      </c>
      <c r="DJ340" s="108" t="s">
        <v>717</v>
      </c>
      <c r="DK340" s="108">
        <v>2</v>
      </c>
      <c r="DL340" s="108">
        <v>1032</v>
      </c>
      <c r="DM340" s="108">
        <v>968</v>
      </c>
      <c r="DN340" s="108">
        <v>24</v>
      </c>
      <c r="DO340" s="108">
        <v>1143</v>
      </c>
      <c r="DP340" s="108">
        <v>5842386</v>
      </c>
      <c r="DQ340" s="108">
        <v>5661</v>
      </c>
      <c r="DR340" s="108">
        <v>12725</v>
      </c>
      <c r="DS340" s="108">
        <v>6677584</v>
      </c>
      <c r="DT340" s="108">
        <v>6898</v>
      </c>
      <c r="DU340" s="108">
        <v>14554</v>
      </c>
      <c r="DV340" s="108">
        <v>141505</v>
      </c>
      <c r="DW340" s="108">
        <v>5896</v>
      </c>
      <c r="DX340" s="108">
        <v>12972</v>
      </c>
      <c r="DY340" s="108">
        <v>10598586</v>
      </c>
      <c r="DZ340" s="108">
        <v>9273</v>
      </c>
      <c r="EA340" s="108">
        <v>20797</v>
      </c>
      <c r="EB340" s="255"/>
      <c r="EC340" s="198">
        <f t="shared" si="2080"/>
        <v>3</v>
      </c>
      <c r="ED340" s="199">
        <f t="shared" si="2081"/>
        <v>2018</v>
      </c>
      <c r="EE340" s="200">
        <f t="shared" si="2082"/>
        <v>43160</v>
      </c>
      <c r="EF340" s="196">
        <f t="shared" si="2083"/>
        <v>31</v>
      </c>
      <c r="EG340" s="195"/>
      <c r="EH340" s="198">
        <f t="shared" si="2087"/>
        <v>154694</v>
      </c>
      <c r="EI340" s="198" t="str">
        <f t="shared" si="2087"/>
        <v>-</v>
      </c>
      <c r="EJ340" s="198">
        <f t="shared" si="2087"/>
        <v>3093880</v>
      </c>
      <c r="EK340" s="198">
        <f t="shared" si="2087"/>
        <v>7580006</v>
      </c>
      <c r="EL340" s="198">
        <f t="shared" si="2087"/>
        <v>5997114</v>
      </c>
      <c r="EM340" s="198">
        <f t="shared" si="2087"/>
        <v>5658345</v>
      </c>
      <c r="EN340" s="198">
        <f t="shared" si="2087"/>
        <v>172413360</v>
      </c>
      <c r="EO340" s="198">
        <f t="shared" si="2087"/>
        <v>220836902</v>
      </c>
      <c r="EP340" s="198">
        <f t="shared" si="2087"/>
        <v>16315010</v>
      </c>
      <c r="EQ340" s="198" t="str">
        <f t="shared" si="2087"/>
        <v>-</v>
      </c>
      <c r="ER340" s="198" t="str">
        <f t="shared" si="2088"/>
        <v>-</v>
      </c>
      <c r="ES340" s="198" t="str">
        <f t="shared" si="2088"/>
        <v>-</v>
      </c>
      <c r="ET340" s="198" t="str">
        <f t="shared" si="2088"/>
        <v>-</v>
      </c>
      <c r="EU340" s="198" t="str">
        <f t="shared" si="2088"/>
        <v>-</v>
      </c>
      <c r="EV340" s="198" t="str">
        <f t="shared" si="2088"/>
        <v>-</v>
      </c>
      <c r="EW340" s="198" t="str">
        <f t="shared" si="2088"/>
        <v>-</v>
      </c>
      <c r="EX340" s="198" t="str">
        <f t="shared" si="2088"/>
        <v>-</v>
      </c>
      <c r="EY340" s="198" t="str">
        <f t="shared" si="2088"/>
        <v>-</v>
      </c>
      <c r="EZ340" s="198" t="str">
        <f t="shared" si="2088"/>
        <v>-</v>
      </c>
      <c r="FA340" s="198" t="str">
        <f t="shared" si="2088"/>
        <v>-</v>
      </c>
      <c r="FB340" s="198">
        <f t="shared" si="2089"/>
        <v>290088</v>
      </c>
      <c r="FC340" s="198">
        <f t="shared" si="2089"/>
        <v>147780</v>
      </c>
      <c r="FD340" s="198">
        <f t="shared" si="2089"/>
        <v>13132200</v>
      </c>
      <c r="FE340" s="198">
        <f t="shared" si="2089"/>
        <v>14088272</v>
      </c>
      <c r="FF340" s="198">
        <f t="shared" si="2089"/>
        <v>311328</v>
      </c>
      <c r="FG340" s="198">
        <f t="shared" si="2089"/>
        <v>23770971</v>
      </c>
      <c r="FH340" s="191"/>
      <c r="FI340" s="256"/>
      <c r="FJ340" s="256"/>
      <c r="FK340" s="256"/>
      <c r="FL340" s="256"/>
      <c r="FM340" s="256"/>
    </row>
    <row r="341" spans="1:169" s="257" customFormat="1" x14ac:dyDescent="0.2">
      <c r="A341" s="263" t="str">
        <f t="shared" si="2077"/>
        <v>2017-18MARCHRYA</v>
      </c>
      <c r="B341" s="257" t="s">
        <v>648</v>
      </c>
      <c r="C341" s="257" t="s">
        <v>772</v>
      </c>
      <c r="D341" s="264" t="str">
        <f t="shared" si="2078"/>
        <v>Y60</v>
      </c>
      <c r="E341" s="264" t="str">
        <f t="shared" si="2079"/>
        <v>Midlands</v>
      </c>
      <c r="F341" s="265" t="s">
        <v>663</v>
      </c>
      <c r="G341" s="265" t="s">
        <v>664</v>
      </c>
      <c r="H341" s="108">
        <v>112960</v>
      </c>
      <c r="I341" s="108">
        <v>82631</v>
      </c>
      <c r="J341" s="108">
        <v>294667</v>
      </c>
      <c r="K341" s="108">
        <v>4</v>
      </c>
      <c r="L341" s="108">
        <v>1</v>
      </c>
      <c r="M341" s="108" t="s">
        <v>717</v>
      </c>
      <c r="N341" s="108">
        <v>18</v>
      </c>
      <c r="O341" s="108">
        <v>52</v>
      </c>
      <c r="P341" s="108" t="s">
        <v>717</v>
      </c>
      <c r="Q341" s="108" t="s">
        <v>717</v>
      </c>
      <c r="R341" s="108" t="s">
        <v>717</v>
      </c>
      <c r="S341" s="108" t="s">
        <v>717</v>
      </c>
      <c r="T341" s="108">
        <v>88056</v>
      </c>
      <c r="U341" s="108">
        <v>5209</v>
      </c>
      <c r="V341" s="108">
        <v>3235</v>
      </c>
      <c r="W341" s="108">
        <v>40990</v>
      </c>
      <c r="X341" s="108">
        <v>33131</v>
      </c>
      <c r="Y341" s="108">
        <v>1831</v>
      </c>
      <c r="Z341" s="108">
        <v>2237579</v>
      </c>
      <c r="AA341" s="108">
        <v>430</v>
      </c>
      <c r="AB341" s="108">
        <v>751</v>
      </c>
      <c r="AC341" s="108">
        <v>1673640</v>
      </c>
      <c r="AD341" s="108">
        <v>517</v>
      </c>
      <c r="AE341" s="108">
        <v>904</v>
      </c>
      <c r="AF341" s="108">
        <v>35111082</v>
      </c>
      <c r="AG341" s="108">
        <v>857</v>
      </c>
      <c r="AH341" s="108">
        <v>1608</v>
      </c>
      <c r="AI341" s="108">
        <v>85301731</v>
      </c>
      <c r="AJ341" s="108">
        <v>2575</v>
      </c>
      <c r="AK341" s="108">
        <v>6141</v>
      </c>
      <c r="AL341" s="108">
        <v>6528271</v>
      </c>
      <c r="AM341" s="108">
        <v>3565</v>
      </c>
      <c r="AN341" s="108">
        <v>9215</v>
      </c>
      <c r="AO341" s="108">
        <v>3359</v>
      </c>
      <c r="AP341" s="108">
        <v>8</v>
      </c>
      <c r="AQ341" s="108">
        <v>18</v>
      </c>
      <c r="AR341" s="108">
        <v>0</v>
      </c>
      <c r="AS341" s="108">
        <v>250</v>
      </c>
      <c r="AT341" s="108">
        <v>3083</v>
      </c>
      <c r="AU341" s="108">
        <v>1851</v>
      </c>
      <c r="AV341" s="108">
        <v>49621</v>
      </c>
      <c r="AW341" s="108">
        <v>3125</v>
      </c>
      <c r="AX341" s="108">
        <v>31951</v>
      </c>
      <c r="AY341" s="108">
        <v>84697</v>
      </c>
      <c r="AZ341" s="108">
        <v>9601</v>
      </c>
      <c r="BA341" s="108">
        <v>7190</v>
      </c>
      <c r="BB341" s="108">
        <v>5901</v>
      </c>
      <c r="BC341" s="108">
        <v>4531</v>
      </c>
      <c r="BD341" s="108">
        <v>51624</v>
      </c>
      <c r="BE341" s="108">
        <v>43164</v>
      </c>
      <c r="BF341" s="108">
        <v>54846</v>
      </c>
      <c r="BG341" s="108">
        <v>34710</v>
      </c>
      <c r="BH341" s="108">
        <v>4149</v>
      </c>
      <c r="BI341" s="108">
        <v>1946</v>
      </c>
      <c r="BJ341" s="108" t="s">
        <v>717</v>
      </c>
      <c r="BK341" s="108" t="s">
        <v>717</v>
      </c>
      <c r="BL341" s="108" t="s">
        <v>717</v>
      </c>
      <c r="BM341" s="108" t="s">
        <v>717</v>
      </c>
      <c r="BN341" s="108" t="s">
        <v>717</v>
      </c>
      <c r="BO341" s="108" t="s">
        <v>717</v>
      </c>
      <c r="BP341" s="108" t="s">
        <v>717</v>
      </c>
      <c r="BQ341" s="108" t="s">
        <v>717</v>
      </c>
      <c r="BR341" s="108" t="s">
        <v>717</v>
      </c>
      <c r="BS341" s="108" t="s">
        <v>717</v>
      </c>
      <c r="BT341" s="108" t="s">
        <v>717</v>
      </c>
      <c r="BU341" s="108" t="s">
        <v>717</v>
      </c>
      <c r="BV341" s="108" t="s">
        <v>717</v>
      </c>
      <c r="BW341" s="108" t="s">
        <v>717</v>
      </c>
      <c r="BX341" s="108" t="s">
        <v>717</v>
      </c>
      <c r="BY341" s="108" t="s">
        <v>717</v>
      </c>
      <c r="BZ341" s="108" t="s">
        <v>717</v>
      </c>
      <c r="CA341" s="108" t="s">
        <v>717</v>
      </c>
      <c r="CB341" s="108" t="s">
        <v>717</v>
      </c>
      <c r="CC341" s="108" t="s">
        <v>717</v>
      </c>
      <c r="CD341" s="108" t="s">
        <v>717</v>
      </c>
      <c r="CE341" s="108" t="s">
        <v>717</v>
      </c>
      <c r="CF341" s="108" t="s">
        <v>717</v>
      </c>
      <c r="CG341" s="108" t="s">
        <v>717</v>
      </c>
      <c r="CH341" s="108" t="s">
        <v>717</v>
      </c>
      <c r="CI341" s="108" t="s">
        <v>717</v>
      </c>
      <c r="CJ341" s="108" t="s">
        <v>717</v>
      </c>
      <c r="CK341" s="108" t="s">
        <v>717</v>
      </c>
      <c r="CL341" s="108" t="s">
        <v>717</v>
      </c>
      <c r="CM341" s="108" t="s">
        <v>717</v>
      </c>
      <c r="CN341" s="108" t="s">
        <v>717</v>
      </c>
      <c r="CO341" s="108" t="s">
        <v>717</v>
      </c>
      <c r="CP341" s="108" t="s">
        <v>717</v>
      </c>
      <c r="CQ341" s="108" t="s">
        <v>717</v>
      </c>
      <c r="CR341" s="108" t="s">
        <v>717</v>
      </c>
      <c r="CS341" s="108" t="s">
        <v>717</v>
      </c>
      <c r="CT341" s="108" t="s">
        <v>717</v>
      </c>
      <c r="CU341" s="108" t="s">
        <v>717</v>
      </c>
      <c r="CV341" s="108" t="s">
        <v>717</v>
      </c>
      <c r="CW341" s="108" t="s">
        <v>717</v>
      </c>
      <c r="CX341" s="108">
        <v>203</v>
      </c>
      <c r="CY341" s="108">
        <v>62558</v>
      </c>
      <c r="CZ341" s="108">
        <v>308</v>
      </c>
      <c r="DA341" s="108">
        <v>513</v>
      </c>
      <c r="DB341" s="108">
        <v>3610</v>
      </c>
      <c r="DC341" s="108">
        <v>190141</v>
      </c>
      <c r="DD341" s="108">
        <v>53</v>
      </c>
      <c r="DE341" s="108">
        <v>60</v>
      </c>
      <c r="DF341" s="108" t="s">
        <v>717</v>
      </c>
      <c r="DG341" s="108" t="s">
        <v>717</v>
      </c>
      <c r="DH341" s="108" t="s">
        <v>717</v>
      </c>
      <c r="DI341" s="108" t="s">
        <v>717</v>
      </c>
      <c r="DJ341" s="108" t="s">
        <v>717</v>
      </c>
      <c r="DK341" s="108">
        <v>288</v>
      </c>
      <c r="DL341" s="108">
        <v>3</v>
      </c>
      <c r="DM341" s="108">
        <v>1632</v>
      </c>
      <c r="DN341" s="108">
        <v>0</v>
      </c>
      <c r="DO341" s="108">
        <v>1613</v>
      </c>
      <c r="DP341" s="108">
        <v>18940</v>
      </c>
      <c r="DQ341" s="108">
        <v>6313</v>
      </c>
      <c r="DR341" s="108">
        <v>13888</v>
      </c>
      <c r="DS341" s="108">
        <v>7809583</v>
      </c>
      <c r="DT341" s="108">
        <v>4785</v>
      </c>
      <c r="DU341" s="108">
        <v>10333</v>
      </c>
      <c r="DV341" s="108">
        <v>0</v>
      </c>
      <c r="DW341" s="108">
        <v>0</v>
      </c>
      <c r="DX341" s="108">
        <v>0</v>
      </c>
      <c r="DY341" s="108">
        <v>10085382</v>
      </c>
      <c r="DZ341" s="108">
        <v>6253</v>
      </c>
      <c r="EA341" s="108">
        <v>14630</v>
      </c>
      <c r="EB341" s="255"/>
      <c r="EC341" s="198">
        <f t="shared" si="2080"/>
        <v>3</v>
      </c>
      <c r="ED341" s="199">
        <f t="shared" si="2081"/>
        <v>2018</v>
      </c>
      <c r="EE341" s="200">
        <f t="shared" si="2082"/>
        <v>43160</v>
      </c>
      <c r="EF341" s="196">
        <f t="shared" si="2083"/>
        <v>31</v>
      </c>
      <c r="EG341" s="195"/>
      <c r="EH341" s="198">
        <f t="shared" si="2087"/>
        <v>82631</v>
      </c>
      <c r="EI341" s="198" t="str">
        <f t="shared" si="2087"/>
        <v>-</v>
      </c>
      <c r="EJ341" s="198">
        <f t="shared" si="2087"/>
        <v>1487358</v>
      </c>
      <c r="EK341" s="198">
        <f t="shared" si="2087"/>
        <v>4296812</v>
      </c>
      <c r="EL341" s="198">
        <f t="shared" si="2087"/>
        <v>3911959</v>
      </c>
      <c r="EM341" s="198">
        <f t="shared" si="2087"/>
        <v>2924440</v>
      </c>
      <c r="EN341" s="198">
        <f t="shared" si="2087"/>
        <v>65911920</v>
      </c>
      <c r="EO341" s="198">
        <f t="shared" si="2087"/>
        <v>203457471</v>
      </c>
      <c r="EP341" s="198">
        <f t="shared" si="2087"/>
        <v>16872665</v>
      </c>
      <c r="EQ341" s="198" t="str">
        <f t="shared" si="2087"/>
        <v>-</v>
      </c>
      <c r="ER341" s="198" t="str">
        <f t="shared" si="2088"/>
        <v>-</v>
      </c>
      <c r="ES341" s="198" t="str">
        <f t="shared" si="2088"/>
        <v>-</v>
      </c>
      <c r="ET341" s="198" t="str">
        <f t="shared" si="2088"/>
        <v>-</v>
      </c>
      <c r="EU341" s="198" t="str">
        <f t="shared" si="2088"/>
        <v>-</v>
      </c>
      <c r="EV341" s="198" t="str">
        <f t="shared" si="2088"/>
        <v>-</v>
      </c>
      <c r="EW341" s="198" t="str">
        <f t="shared" si="2088"/>
        <v>-</v>
      </c>
      <c r="EX341" s="198" t="str">
        <f t="shared" si="2088"/>
        <v>-</v>
      </c>
      <c r="EY341" s="198" t="str">
        <f t="shared" si="2088"/>
        <v>-</v>
      </c>
      <c r="EZ341" s="198" t="str">
        <f t="shared" si="2088"/>
        <v>-</v>
      </c>
      <c r="FA341" s="198" t="str">
        <f t="shared" si="2088"/>
        <v>-</v>
      </c>
      <c r="FB341" s="198">
        <f t="shared" si="2089"/>
        <v>104139</v>
      </c>
      <c r="FC341" s="198">
        <f t="shared" si="2089"/>
        <v>216600</v>
      </c>
      <c r="FD341" s="198">
        <f t="shared" si="2089"/>
        <v>41664</v>
      </c>
      <c r="FE341" s="198">
        <f t="shared" si="2089"/>
        <v>16863456</v>
      </c>
      <c r="FF341" s="198">
        <f t="shared" si="2089"/>
        <v>0</v>
      </c>
      <c r="FG341" s="198">
        <f t="shared" si="2089"/>
        <v>23598190</v>
      </c>
      <c r="FH341" s="191"/>
      <c r="FI341" s="256"/>
      <c r="FJ341" s="256"/>
      <c r="FK341" s="256"/>
      <c r="FL341" s="256"/>
      <c r="FM341" s="256"/>
    </row>
    <row r="342" spans="1:169" s="257" customFormat="1" x14ac:dyDescent="0.2">
      <c r="A342" s="267" t="str">
        <f t="shared" si="2077"/>
        <v>2017-18MARCHRX8</v>
      </c>
      <c r="B342" s="268" t="s">
        <v>648</v>
      </c>
      <c r="C342" s="268" t="s">
        <v>772</v>
      </c>
      <c r="D342" s="269" t="str">
        <f t="shared" si="2078"/>
        <v>Y63</v>
      </c>
      <c r="E342" s="269" t="str">
        <f t="shared" si="2079"/>
        <v>North East and Yorkshire</v>
      </c>
      <c r="F342" s="270" t="s">
        <v>659</v>
      </c>
      <c r="G342" s="270" t="s">
        <v>660</v>
      </c>
      <c r="H342" s="210">
        <v>86796</v>
      </c>
      <c r="I342" s="210">
        <v>64642</v>
      </c>
      <c r="J342" s="210">
        <v>301452</v>
      </c>
      <c r="K342" s="210">
        <v>5</v>
      </c>
      <c r="L342" s="210">
        <v>1</v>
      </c>
      <c r="M342" s="210" t="s">
        <v>717</v>
      </c>
      <c r="N342" s="210">
        <v>21</v>
      </c>
      <c r="O342" s="210">
        <v>75</v>
      </c>
      <c r="P342" s="210" t="s">
        <v>717</v>
      </c>
      <c r="Q342" s="210" t="s">
        <v>717</v>
      </c>
      <c r="R342" s="210" t="s">
        <v>717</v>
      </c>
      <c r="S342" s="210" t="s">
        <v>717</v>
      </c>
      <c r="T342" s="210">
        <v>67124</v>
      </c>
      <c r="U342" s="210">
        <v>7312</v>
      </c>
      <c r="V342" s="210">
        <v>5285</v>
      </c>
      <c r="W342" s="210">
        <v>37585</v>
      </c>
      <c r="X342" s="210">
        <v>12553</v>
      </c>
      <c r="Y342" s="210">
        <v>750</v>
      </c>
      <c r="Z342" s="210">
        <v>3632935</v>
      </c>
      <c r="AA342" s="210">
        <v>497</v>
      </c>
      <c r="AB342" s="210">
        <v>855</v>
      </c>
      <c r="AC342" s="210">
        <v>3862760</v>
      </c>
      <c r="AD342" s="210">
        <v>731</v>
      </c>
      <c r="AE342" s="210">
        <v>1303</v>
      </c>
      <c r="AF342" s="210">
        <v>57788153</v>
      </c>
      <c r="AG342" s="210">
        <v>1538</v>
      </c>
      <c r="AH342" s="210">
        <v>3328</v>
      </c>
      <c r="AI342" s="210">
        <v>46659364</v>
      </c>
      <c r="AJ342" s="210">
        <v>3717</v>
      </c>
      <c r="AK342" s="210">
        <v>8596</v>
      </c>
      <c r="AL342" s="210">
        <v>3626066</v>
      </c>
      <c r="AM342" s="210">
        <v>4835</v>
      </c>
      <c r="AN342" s="210">
        <v>11857</v>
      </c>
      <c r="AO342" s="210">
        <v>5024</v>
      </c>
      <c r="AP342" s="210">
        <v>641</v>
      </c>
      <c r="AQ342" s="210">
        <v>1288</v>
      </c>
      <c r="AR342" s="210">
        <v>3836</v>
      </c>
      <c r="AS342" s="210">
        <v>476</v>
      </c>
      <c r="AT342" s="210">
        <v>2619</v>
      </c>
      <c r="AU342" s="210">
        <v>2655</v>
      </c>
      <c r="AV342" s="210">
        <v>40358</v>
      </c>
      <c r="AW342" s="210">
        <v>6371</v>
      </c>
      <c r="AX342" s="210">
        <v>15371</v>
      </c>
      <c r="AY342" s="210">
        <v>62100</v>
      </c>
      <c r="AZ342" s="210">
        <v>16795</v>
      </c>
      <c r="BA342" s="210">
        <v>12721</v>
      </c>
      <c r="BB342" s="210">
        <v>11938</v>
      </c>
      <c r="BC342" s="210">
        <v>9189</v>
      </c>
      <c r="BD342" s="210">
        <v>60522</v>
      </c>
      <c r="BE342" s="210">
        <v>45934</v>
      </c>
      <c r="BF342" s="210">
        <v>23590</v>
      </c>
      <c r="BG342" s="210">
        <v>14671</v>
      </c>
      <c r="BH342" s="210">
        <v>1484</v>
      </c>
      <c r="BI342" s="210">
        <v>882</v>
      </c>
      <c r="BJ342" s="210" t="s">
        <v>717</v>
      </c>
      <c r="BK342" s="210" t="s">
        <v>717</v>
      </c>
      <c r="BL342" s="210" t="s">
        <v>717</v>
      </c>
      <c r="BM342" s="210" t="s">
        <v>717</v>
      </c>
      <c r="BN342" s="210" t="s">
        <v>717</v>
      </c>
      <c r="BO342" s="210" t="s">
        <v>717</v>
      </c>
      <c r="BP342" s="210" t="s">
        <v>717</v>
      </c>
      <c r="BQ342" s="210" t="s">
        <v>717</v>
      </c>
      <c r="BR342" s="210" t="s">
        <v>717</v>
      </c>
      <c r="BS342" s="210" t="s">
        <v>717</v>
      </c>
      <c r="BT342" s="210" t="s">
        <v>717</v>
      </c>
      <c r="BU342" s="210" t="s">
        <v>717</v>
      </c>
      <c r="BV342" s="210" t="s">
        <v>717</v>
      </c>
      <c r="BW342" s="210" t="s">
        <v>717</v>
      </c>
      <c r="BX342" s="210" t="s">
        <v>717</v>
      </c>
      <c r="BY342" s="210" t="s">
        <v>717</v>
      </c>
      <c r="BZ342" s="210" t="s">
        <v>717</v>
      </c>
      <c r="CA342" s="210" t="s">
        <v>717</v>
      </c>
      <c r="CB342" s="210" t="s">
        <v>717</v>
      </c>
      <c r="CC342" s="210" t="s">
        <v>717</v>
      </c>
      <c r="CD342" s="210" t="s">
        <v>717</v>
      </c>
      <c r="CE342" s="210" t="s">
        <v>717</v>
      </c>
      <c r="CF342" s="210" t="s">
        <v>717</v>
      </c>
      <c r="CG342" s="210" t="s">
        <v>717</v>
      </c>
      <c r="CH342" s="210" t="s">
        <v>717</v>
      </c>
      <c r="CI342" s="210" t="s">
        <v>717</v>
      </c>
      <c r="CJ342" s="210" t="s">
        <v>717</v>
      </c>
      <c r="CK342" s="210" t="s">
        <v>717</v>
      </c>
      <c r="CL342" s="210" t="s">
        <v>717</v>
      </c>
      <c r="CM342" s="210" t="s">
        <v>717</v>
      </c>
      <c r="CN342" s="210" t="s">
        <v>717</v>
      </c>
      <c r="CO342" s="210" t="s">
        <v>717</v>
      </c>
      <c r="CP342" s="210" t="s">
        <v>717</v>
      </c>
      <c r="CQ342" s="210" t="s">
        <v>717</v>
      </c>
      <c r="CR342" s="210" t="s">
        <v>717</v>
      </c>
      <c r="CS342" s="210" t="s">
        <v>717</v>
      </c>
      <c r="CT342" s="210" t="s">
        <v>717</v>
      </c>
      <c r="CU342" s="210" t="s">
        <v>717</v>
      </c>
      <c r="CV342" s="210" t="s">
        <v>717</v>
      </c>
      <c r="CW342" s="210" t="s">
        <v>717</v>
      </c>
      <c r="CX342" s="210">
        <v>0</v>
      </c>
      <c r="CY342" s="210">
        <v>0</v>
      </c>
      <c r="CZ342" s="210">
        <v>0</v>
      </c>
      <c r="DA342" s="210">
        <v>0</v>
      </c>
      <c r="DB342" s="210">
        <v>4323</v>
      </c>
      <c r="DC342" s="210">
        <v>134435</v>
      </c>
      <c r="DD342" s="210">
        <v>31</v>
      </c>
      <c r="DE342" s="210">
        <v>53</v>
      </c>
      <c r="DF342" s="210" t="s">
        <v>717</v>
      </c>
      <c r="DG342" s="210" t="s">
        <v>717</v>
      </c>
      <c r="DH342" s="210" t="s">
        <v>717</v>
      </c>
      <c r="DI342" s="210" t="s">
        <v>717</v>
      </c>
      <c r="DJ342" s="210" t="s">
        <v>717</v>
      </c>
      <c r="DK342" s="210">
        <v>100</v>
      </c>
      <c r="DL342" s="210">
        <v>333</v>
      </c>
      <c r="DM342" s="210">
        <v>242</v>
      </c>
      <c r="DN342" s="210">
        <v>62</v>
      </c>
      <c r="DO342" s="210">
        <v>3163</v>
      </c>
      <c r="DP342" s="210">
        <v>1502877</v>
      </c>
      <c r="DQ342" s="210">
        <v>4513</v>
      </c>
      <c r="DR342" s="210">
        <v>11570</v>
      </c>
      <c r="DS342" s="210">
        <v>1255356</v>
      </c>
      <c r="DT342" s="210">
        <v>5187</v>
      </c>
      <c r="DU342" s="210">
        <v>11789</v>
      </c>
      <c r="DV342" s="210">
        <v>468339</v>
      </c>
      <c r="DW342" s="210">
        <v>7554</v>
      </c>
      <c r="DX342" s="210">
        <v>14152</v>
      </c>
      <c r="DY342" s="210">
        <v>31329570</v>
      </c>
      <c r="DZ342" s="210">
        <v>9905</v>
      </c>
      <c r="EA342" s="210">
        <v>23473</v>
      </c>
      <c r="EB342" s="271"/>
      <c r="EC342" s="201">
        <f t="shared" si="2080"/>
        <v>3</v>
      </c>
      <c r="ED342" s="208">
        <f t="shared" si="2081"/>
        <v>2018</v>
      </c>
      <c r="EE342" s="207">
        <f t="shared" si="2082"/>
        <v>43160</v>
      </c>
      <c r="EF342" s="189">
        <f t="shared" si="2083"/>
        <v>31</v>
      </c>
      <c r="EG342" s="209"/>
      <c r="EH342" s="201">
        <f t="shared" si="2087"/>
        <v>64642</v>
      </c>
      <c r="EI342" s="201" t="str">
        <f t="shared" si="2087"/>
        <v>-</v>
      </c>
      <c r="EJ342" s="201">
        <f t="shared" si="2087"/>
        <v>1357482</v>
      </c>
      <c r="EK342" s="201">
        <f t="shared" si="2087"/>
        <v>4848150</v>
      </c>
      <c r="EL342" s="201">
        <f t="shared" si="2087"/>
        <v>6251760</v>
      </c>
      <c r="EM342" s="201">
        <f t="shared" si="2087"/>
        <v>6886355</v>
      </c>
      <c r="EN342" s="201">
        <f t="shared" si="2087"/>
        <v>125082880</v>
      </c>
      <c r="EO342" s="201">
        <f t="shared" si="2087"/>
        <v>107905588</v>
      </c>
      <c r="EP342" s="201">
        <f t="shared" si="2087"/>
        <v>8892750</v>
      </c>
      <c r="EQ342" s="201" t="str">
        <f t="shared" si="2087"/>
        <v>-</v>
      </c>
      <c r="ER342" s="201" t="str">
        <f t="shared" si="2088"/>
        <v>-</v>
      </c>
      <c r="ES342" s="201" t="str">
        <f t="shared" si="2088"/>
        <v>-</v>
      </c>
      <c r="ET342" s="201" t="str">
        <f t="shared" si="2088"/>
        <v>-</v>
      </c>
      <c r="EU342" s="201" t="str">
        <f t="shared" si="2088"/>
        <v>-</v>
      </c>
      <c r="EV342" s="201" t="str">
        <f t="shared" si="2088"/>
        <v>-</v>
      </c>
      <c r="EW342" s="201" t="str">
        <f t="shared" si="2088"/>
        <v>-</v>
      </c>
      <c r="EX342" s="201" t="str">
        <f t="shared" si="2088"/>
        <v>-</v>
      </c>
      <c r="EY342" s="201" t="str">
        <f t="shared" si="2088"/>
        <v>-</v>
      </c>
      <c r="EZ342" s="201" t="str">
        <f t="shared" si="2088"/>
        <v>-</v>
      </c>
      <c r="FA342" s="201" t="str">
        <f t="shared" si="2088"/>
        <v>-</v>
      </c>
      <c r="FB342" s="201">
        <f t="shared" si="2089"/>
        <v>0</v>
      </c>
      <c r="FC342" s="201">
        <f t="shared" si="2089"/>
        <v>229119</v>
      </c>
      <c r="FD342" s="201">
        <f t="shared" si="2089"/>
        <v>3852810</v>
      </c>
      <c r="FE342" s="201">
        <f t="shared" si="2089"/>
        <v>2852938</v>
      </c>
      <c r="FF342" s="201">
        <f t="shared" si="2089"/>
        <v>877424</v>
      </c>
      <c r="FG342" s="201">
        <f t="shared" si="2089"/>
        <v>74245099</v>
      </c>
      <c r="FH342" s="190"/>
      <c r="FI342" s="256"/>
      <c r="FJ342" s="256"/>
      <c r="FK342" s="256"/>
      <c r="FL342" s="256"/>
      <c r="FM342" s="256"/>
    </row>
    <row r="343" spans="1:169" s="257" customFormat="1" x14ac:dyDescent="0.2">
      <c r="A343" s="272" t="str">
        <f t="shared" si="2077"/>
        <v>2018-19APRILRX9</v>
      </c>
      <c r="B343" s="273" t="s">
        <v>773</v>
      </c>
      <c r="C343" s="273" t="s">
        <v>774</v>
      </c>
      <c r="D343" s="274" t="str">
        <f t="shared" si="2078"/>
        <v>Y60</v>
      </c>
      <c r="E343" s="274" t="str">
        <f t="shared" si="2079"/>
        <v>Midlands</v>
      </c>
      <c r="F343" s="275" t="s">
        <v>661</v>
      </c>
      <c r="G343" s="275" t="s">
        <v>662</v>
      </c>
      <c r="H343" s="107">
        <v>78384</v>
      </c>
      <c r="I343" s="107">
        <v>63289</v>
      </c>
      <c r="J343" s="107">
        <v>197001</v>
      </c>
      <c r="K343" s="107">
        <v>3</v>
      </c>
      <c r="L343" s="107">
        <v>2</v>
      </c>
      <c r="M343" s="107" t="s">
        <v>717</v>
      </c>
      <c r="N343" s="107">
        <v>4</v>
      </c>
      <c r="O343" s="107">
        <v>49</v>
      </c>
      <c r="P343" s="107" t="s">
        <v>717</v>
      </c>
      <c r="Q343" s="107" t="s">
        <v>717</v>
      </c>
      <c r="R343" s="107" t="s">
        <v>717</v>
      </c>
      <c r="S343" s="107" t="s">
        <v>717</v>
      </c>
      <c r="T343" s="107">
        <v>56209</v>
      </c>
      <c r="U343" s="107">
        <v>5654</v>
      </c>
      <c r="V343" s="107">
        <v>3791</v>
      </c>
      <c r="W343" s="107">
        <v>32418</v>
      </c>
      <c r="X343" s="107">
        <v>11590</v>
      </c>
      <c r="Y343" s="107">
        <v>215</v>
      </c>
      <c r="Z343" s="107">
        <v>2917933</v>
      </c>
      <c r="AA343" s="107">
        <v>516</v>
      </c>
      <c r="AB343" s="107">
        <v>939</v>
      </c>
      <c r="AC343" s="107">
        <v>4095887</v>
      </c>
      <c r="AD343" s="107">
        <v>1080</v>
      </c>
      <c r="AE343" s="107">
        <v>2382</v>
      </c>
      <c r="AF343" s="107">
        <v>62160345</v>
      </c>
      <c r="AG343" s="107">
        <v>1917</v>
      </c>
      <c r="AH343" s="107">
        <v>4086</v>
      </c>
      <c r="AI343" s="107">
        <v>46843012</v>
      </c>
      <c r="AJ343" s="107">
        <v>4042</v>
      </c>
      <c r="AK343" s="107">
        <v>9678</v>
      </c>
      <c r="AL343" s="107">
        <v>678498</v>
      </c>
      <c r="AM343" s="107">
        <v>3156</v>
      </c>
      <c r="AN343" s="107">
        <v>7310</v>
      </c>
      <c r="AO343" s="107">
        <v>3575</v>
      </c>
      <c r="AP343" s="107">
        <v>1102</v>
      </c>
      <c r="AQ343" s="107">
        <v>1187</v>
      </c>
      <c r="AR343" s="107">
        <v>3</v>
      </c>
      <c r="AS343" s="107">
        <v>537</v>
      </c>
      <c r="AT343" s="107">
        <v>749</v>
      </c>
      <c r="AU343" s="107">
        <v>4</v>
      </c>
      <c r="AV343" s="107">
        <v>34957</v>
      </c>
      <c r="AW343" s="107">
        <v>2623</v>
      </c>
      <c r="AX343" s="107">
        <v>15054</v>
      </c>
      <c r="AY343" s="107">
        <v>52634</v>
      </c>
      <c r="AZ343" s="107">
        <v>10267</v>
      </c>
      <c r="BA343" s="107">
        <v>8074</v>
      </c>
      <c r="BB343" s="107">
        <v>7121</v>
      </c>
      <c r="BC343" s="107">
        <v>5638</v>
      </c>
      <c r="BD343" s="107">
        <v>42199</v>
      </c>
      <c r="BE343" s="107">
        <v>35612</v>
      </c>
      <c r="BF343" s="107">
        <v>15548</v>
      </c>
      <c r="BG343" s="107">
        <v>12277</v>
      </c>
      <c r="BH343" s="107">
        <v>272</v>
      </c>
      <c r="BI343" s="107">
        <v>221</v>
      </c>
      <c r="BJ343" s="107" t="s">
        <v>717</v>
      </c>
      <c r="BK343" s="107" t="s">
        <v>717</v>
      </c>
      <c r="BL343" s="107" t="s">
        <v>717</v>
      </c>
      <c r="BM343" s="107" t="s">
        <v>717</v>
      </c>
      <c r="BN343" s="107" t="s">
        <v>717</v>
      </c>
      <c r="BO343" s="107" t="s">
        <v>717</v>
      </c>
      <c r="BP343" s="107" t="s">
        <v>717</v>
      </c>
      <c r="BQ343" s="107" t="s">
        <v>717</v>
      </c>
      <c r="BR343" s="107" t="s">
        <v>717</v>
      </c>
      <c r="BS343" s="107" t="s">
        <v>717</v>
      </c>
      <c r="BT343" s="107" t="s">
        <v>717</v>
      </c>
      <c r="BU343" s="107" t="s">
        <v>717</v>
      </c>
      <c r="BV343" s="107" t="s">
        <v>717</v>
      </c>
      <c r="BW343" s="107" t="s">
        <v>717</v>
      </c>
      <c r="BX343" s="107" t="s">
        <v>717</v>
      </c>
      <c r="BY343" s="107" t="s">
        <v>717</v>
      </c>
      <c r="BZ343" s="107" t="s">
        <v>717</v>
      </c>
      <c r="CA343" s="107" t="s">
        <v>717</v>
      </c>
      <c r="CB343" s="107" t="s">
        <v>717</v>
      </c>
      <c r="CC343" s="107" t="s">
        <v>717</v>
      </c>
      <c r="CD343" s="107" t="s">
        <v>717</v>
      </c>
      <c r="CE343" s="107" t="s">
        <v>717</v>
      </c>
      <c r="CF343" s="107" t="s">
        <v>717</v>
      </c>
      <c r="CG343" s="107" t="s">
        <v>717</v>
      </c>
      <c r="CH343" s="107" t="s">
        <v>717</v>
      </c>
      <c r="CI343" s="107" t="s">
        <v>717</v>
      </c>
      <c r="CJ343" s="107" t="s">
        <v>717</v>
      </c>
      <c r="CK343" s="107" t="s">
        <v>717</v>
      </c>
      <c r="CL343" s="107" t="s">
        <v>717</v>
      </c>
      <c r="CM343" s="107" t="s">
        <v>717</v>
      </c>
      <c r="CN343" s="107" t="s">
        <v>717</v>
      </c>
      <c r="CO343" s="107" t="s">
        <v>717</v>
      </c>
      <c r="CP343" s="107" t="s">
        <v>717</v>
      </c>
      <c r="CQ343" s="107" t="s">
        <v>717</v>
      </c>
      <c r="CR343" s="107" t="s">
        <v>717</v>
      </c>
      <c r="CS343" s="107" t="s">
        <v>717</v>
      </c>
      <c r="CT343" s="107" t="s">
        <v>717</v>
      </c>
      <c r="CU343" s="107" t="s">
        <v>717</v>
      </c>
      <c r="CV343" s="107" t="s">
        <v>717</v>
      </c>
      <c r="CW343" s="107" t="s">
        <v>717</v>
      </c>
      <c r="CX343" s="107">
        <v>301</v>
      </c>
      <c r="CY343" s="107">
        <v>92783</v>
      </c>
      <c r="CZ343" s="107">
        <v>308</v>
      </c>
      <c r="DA343" s="107">
        <v>527</v>
      </c>
      <c r="DB343" s="107">
        <v>2852</v>
      </c>
      <c r="DC343" s="107">
        <v>124003</v>
      </c>
      <c r="DD343" s="107">
        <v>43</v>
      </c>
      <c r="DE343" s="107">
        <v>73</v>
      </c>
      <c r="DF343" s="107" t="s">
        <v>717</v>
      </c>
      <c r="DG343" s="107" t="s">
        <v>717</v>
      </c>
      <c r="DH343" s="107" t="s">
        <v>717</v>
      </c>
      <c r="DI343" s="107" t="s">
        <v>717</v>
      </c>
      <c r="DJ343" s="107" t="s">
        <v>717</v>
      </c>
      <c r="DK343" s="107">
        <v>0</v>
      </c>
      <c r="DL343" s="107">
        <v>511</v>
      </c>
      <c r="DM343" s="107">
        <v>479</v>
      </c>
      <c r="DN343" s="107">
        <v>1</v>
      </c>
      <c r="DO343" s="107">
        <v>1766</v>
      </c>
      <c r="DP343" s="107">
        <v>2242070</v>
      </c>
      <c r="DQ343" s="107">
        <v>4388</v>
      </c>
      <c r="DR343" s="107">
        <v>8215</v>
      </c>
      <c r="DS343" s="107">
        <v>2036157</v>
      </c>
      <c r="DT343" s="107">
        <v>4251</v>
      </c>
      <c r="DU343" s="107">
        <v>8830</v>
      </c>
      <c r="DV343" s="107">
        <v>3309</v>
      </c>
      <c r="DW343" s="107">
        <v>3309</v>
      </c>
      <c r="DX343" s="107">
        <v>3309</v>
      </c>
      <c r="DY343" s="107">
        <v>12038204</v>
      </c>
      <c r="DZ343" s="107">
        <v>6817</v>
      </c>
      <c r="EA343" s="107">
        <v>14708</v>
      </c>
      <c r="EB343" s="255"/>
      <c r="EC343" s="204">
        <f t="shared" si="2080"/>
        <v>4</v>
      </c>
      <c r="ED343" s="199">
        <f t="shared" si="2081"/>
        <v>2018</v>
      </c>
      <c r="EE343" s="200">
        <f t="shared" si="2082"/>
        <v>43191</v>
      </c>
      <c r="EF343" s="196">
        <f t="shared" si="2083"/>
        <v>30</v>
      </c>
      <c r="EG343" s="195"/>
      <c r="EH343" s="204">
        <f t="shared" si="2087"/>
        <v>126578</v>
      </c>
      <c r="EI343" s="204" t="str">
        <f t="shared" si="2087"/>
        <v>-</v>
      </c>
      <c r="EJ343" s="204">
        <f t="shared" si="2087"/>
        <v>253156</v>
      </c>
      <c r="EK343" s="204">
        <f t="shared" si="2087"/>
        <v>3101161</v>
      </c>
      <c r="EL343" s="204">
        <f t="shared" si="2087"/>
        <v>5309106</v>
      </c>
      <c r="EM343" s="204">
        <f t="shared" si="2087"/>
        <v>9030162</v>
      </c>
      <c r="EN343" s="204">
        <f t="shared" si="2087"/>
        <v>132459948</v>
      </c>
      <c r="EO343" s="204">
        <f t="shared" si="2087"/>
        <v>112168020</v>
      </c>
      <c r="EP343" s="204">
        <f t="shared" si="2087"/>
        <v>1571650</v>
      </c>
      <c r="EQ343" s="204" t="str">
        <f t="shared" si="2087"/>
        <v>-</v>
      </c>
      <c r="ER343" s="203" t="str">
        <f t="shared" si="2088"/>
        <v>-</v>
      </c>
      <c r="ES343" s="203" t="str">
        <f t="shared" si="2088"/>
        <v>-</v>
      </c>
      <c r="ET343" s="203" t="str">
        <f t="shared" si="2088"/>
        <v>-</v>
      </c>
      <c r="EU343" s="203" t="str">
        <f t="shared" si="2088"/>
        <v>-</v>
      </c>
      <c r="EV343" s="203" t="str">
        <f t="shared" si="2088"/>
        <v>-</v>
      </c>
      <c r="EW343" s="203" t="str">
        <f t="shared" si="2088"/>
        <v>-</v>
      </c>
      <c r="EX343" s="203" t="str">
        <f t="shared" si="2088"/>
        <v>-</v>
      </c>
      <c r="EY343" s="203" t="str">
        <f t="shared" si="2088"/>
        <v>-</v>
      </c>
      <c r="EZ343" s="203" t="str">
        <f t="shared" si="2088"/>
        <v>-</v>
      </c>
      <c r="FA343" s="203" t="str">
        <f t="shared" si="2088"/>
        <v>-</v>
      </c>
      <c r="FB343" s="204">
        <f t="shared" si="2089"/>
        <v>158627</v>
      </c>
      <c r="FC343" s="204">
        <f t="shared" si="2089"/>
        <v>208196</v>
      </c>
      <c r="FD343" s="204">
        <f t="shared" si="2089"/>
        <v>4197865</v>
      </c>
      <c r="FE343" s="204">
        <f t="shared" si="2089"/>
        <v>4229570</v>
      </c>
      <c r="FF343" s="204">
        <f t="shared" si="2089"/>
        <v>3309</v>
      </c>
      <c r="FG343" s="204">
        <f t="shared" si="2089"/>
        <v>25974328</v>
      </c>
      <c r="FH343" s="191"/>
      <c r="FI343" s="256"/>
      <c r="FJ343" s="256"/>
      <c r="FK343" s="256"/>
      <c r="FL343" s="256"/>
      <c r="FM343" s="256"/>
    </row>
    <row r="344" spans="1:169" s="257" customFormat="1" x14ac:dyDescent="0.2">
      <c r="A344" s="263" t="str">
        <f t="shared" si="2077"/>
        <v>2018-19APRILRYC</v>
      </c>
      <c r="B344" s="257" t="s">
        <v>773</v>
      </c>
      <c r="C344" s="257" t="s">
        <v>774</v>
      </c>
      <c r="D344" s="264" t="str">
        <f t="shared" si="2078"/>
        <v>Y61</v>
      </c>
      <c r="E344" s="264" t="str">
        <f t="shared" si="2079"/>
        <v>East of England</v>
      </c>
      <c r="F344" s="265" t="s">
        <v>665</v>
      </c>
      <c r="G344" s="265" t="s">
        <v>666</v>
      </c>
      <c r="H344" s="108">
        <v>94364</v>
      </c>
      <c r="I344" s="108">
        <v>60262</v>
      </c>
      <c r="J344" s="108">
        <v>170009</v>
      </c>
      <c r="K344" s="108">
        <v>3</v>
      </c>
      <c r="L344" s="108">
        <v>1</v>
      </c>
      <c r="M344" s="108" t="s">
        <v>717</v>
      </c>
      <c r="N344" s="108">
        <v>6</v>
      </c>
      <c r="O344" s="108">
        <v>51</v>
      </c>
      <c r="P344" s="108" t="s">
        <v>717</v>
      </c>
      <c r="Q344" s="108" t="s">
        <v>717</v>
      </c>
      <c r="R344" s="108" t="s">
        <v>717</v>
      </c>
      <c r="S344" s="108" t="s">
        <v>717</v>
      </c>
      <c r="T344" s="108">
        <v>68698</v>
      </c>
      <c r="U344" s="108">
        <v>6121</v>
      </c>
      <c r="V344" s="108">
        <v>4083</v>
      </c>
      <c r="W344" s="108">
        <v>35898</v>
      </c>
      <c r="X344" s="108">
        <v>14028</v>
      </c>
      <c r="Y344" s="108">
        <v>5290</v>
      </c>
      <c r="Z344" s="108">
        <v>2947389</v>
      </c>
      <c r="AA344" s="108">
        <v>482</v>
      </c>
      <c r="AB344" s="108">
        <v>876</v>
      </c>
      <c r="AC344" s="108">
        <v>3229473</v>
      </c>
      <c r="AD344" s="108">
        <v>791</v>
      </c>
      <c r="AE344" s="108">
        <v>1439</v>
      </c>
      <c r="AF344" s="108">
        <v>49005725</v>
      </c>
      <c r="AG344" s="108">
        <v>1365</v>
      </c>
      <c r="AH344" s="108">
        <v>2845</v>
      </c>
      <c r="AI344" s="108">
        <v>48721733</v>
      </c>
      <c r="AJ344" s="108">
        <v>3473</v>
      </c>
      <c r="AK344" s="108">
        <v>8230</v>
      </c>
      <c r="AL344" s="108">
        <v>22690714</v>
      </c>
      <c r="AM344" s="108">
        <v>4289</v>
      </c>
      <c r="AN344" s="108">
        <v>10048</v>
      </c>
      <c r="AO344" s="108">
        <v>4326</v>
      </c>
      <c r="AP344" s="108">
        <v>57</v>
      </c>
      <c r="AQ344" s="108">
        <v>2160</v>
      </c>
      <c r="AR344" s="108">
        <v>268</v>
      </c>
      <c r="AS344" s="108">
        <v>73</v>
      </c>
      <c r="AT344" s="108">
        <v>2036</v>
      </c>
      <c r="AU344" s="108">
        <v>2491</v>
      </c>
      <c r="AV344" s="108">
        <v>41324</v>
      </c>
      <c r="AW344" s="108">
        <v>2012</v>
      </c>
      <c r="AX344" s="108">
        <v>21036</v>
      </c>
      <c r="AY344" s="108">
        <v>64372</v>
      </c>
      <c r="AZ344" s="108">
        <v>13697</v>
      </c>
      <c r="BA344" s="108">
        <v>10232</v>
      </c>
      <c r="BB344" s="108">
        <v>9077</v>
      </c>
      <c r="BC344" s="108">
        <v>6929</v>
      </c>
      <c r="BD344" s="108">
        <v>55060</v>
      </c>
      <c r="BE344" s="108">
        <v>42026</v>
      </c>
      <c r="BF344" s="108">
        <v>25320</v>
      </c>
      <c r="BG344" s="108">
        <v>15224</v>
      </c>
      <c r="BH344" s="108">
        <v>9770</v>
      </c>
      <c r="BI344" s="108">
        <v>5710</v>
      </c>
      <c r="BJ344" s="108" t="s">
        <v>717</v>
      </c>
      <c r="BK344" s="108" t="s">
        <v>717</v>
      </c>
      <c r="BL344" s="108" t="s">
        <v>717</v>
      </c>
      <c r="BM344" s="108" t="s">
        <v>717</v>
      </c>
      <c r="BN344" s="108" t="s">
        <v>717</v>
      </c>
      <c r="BO344" s="108" t="s">
        <v>717</v>
      </c>
      <c r="BP344" s="108" t="s">
        <v>717</v>
      </c>
      <c r="BQ344" s="108" t="s">
        <v>717</v>
      </c>
      <c r="BR344" s="108" t="s">
        <v>717</v>
      </c>
      <c r="BS344" s="108" t="s">
        <v>717</v>
      </c>
      <c r="BT344" s="108" t="s">
        <v>717</v>
      </c>
      <c r="BU344" s="108" t="s">
        <v>717</v>
      </c>
      <c r="BV344" s="108" t="s">
        <v>717</v>
      </c>
      <c r="BW344" s="108" t="s">
        <v>717</v>
      </c>
      <c r="BX344" s="108" t="s">
        <v>717</v>
      </c>
      <c r="BY344" s="108" t="s">
        <v>717</v>
      </c>
      <c r="BZ344" s="108" t="s">
        <v>717</v>
      </c>
      <c r="CA344" s="108" t="s">
        <v>717</v>
      </c>
      <c r="CB344" s="108" t="s">
        <v>717</v>
      </c>
      <c r="CC344" s="108" t="s">
        <v>717</v>
      </c>
      <c r="CD344" s="108" t="s">
        <v>717</v>
      </c>
      <c r="CE344" s="108" t="s">
        <v>717</v>
      </c>
      <c r="CF344" s="108" t="s">
        <v>717</v>
      </c>
      <c r="CG344" s="108" t="s">
        <v>717</v>
      </c>
      <c r="CH344" s="108" t="s">
        <v>717</v>
      </c>
      <c r="CI344" s="108" t="s">
        <v>717</v>
      </c>
      <c r="CJ344" s="108" t="s">
        <v>717</v>
      </c>
      <c r="CK344" s="108" t="s">
        <v>717</v>
      </c>
      <c r="CL344" s="108" t="s">
        <v>717</v>
      </c>
      <c r="CM344" s="108" t="s">
        <v>717</v>
      </c>
      <c r="CN344" s="108" t="s">
        <v>717</v>
      </c>
      <c r="CO344" s="108" t="s">
        <v>717</v>
      </c>
      <c r="CP344" s="108" t="s">
        <v>717</v>
      </c>
      <c r="CQ344" s="108" t="s">
        <v>717</v>
      </c>
      <c r="CR344" s="108" t="s">
        <v>717</v>
      </c>
      <c r="CS344" s="108" t="s">
        <v>717</v>
      </c>
      <c r="CT344" s="108" t="s">
        <v>717</v>
      </c>
      <c r="CU344" s="108" t="s">
        <v>717</v>
      </c>
      <c r="CV344" s="108" t="s">
        <v>717</v>
      </c>
      <c r="CW344" s="108" t="s">
        <v>717</v>
      </c>
      <c r="CX344" s="108">
        <v>419</v>
      </c>
      <c r="CY344" s="108">
        <v>111990</v>
      </c>
      <c r="CZ344" s="108">
        <v>267</v>
      </c>
      <c r="DA344" s="108">
        <v>441</v>
      </c>
      <c r="DB344" s="108">
        <v>5799</v>
      </c>
      <c r="DC344" s="108">
        <v>196326</v>
      </c>
      <c r="DD344" s="108">
        <v>34</v>
      </c>
      <c r="DE344" s="108">
        <v>60</v>
      </c>
      <c r="DF344" s="108" t="s">
        <v>717</v>
      </c>
      <c r="DG344" s="108" t="s">
        <v>717</v>
      </c>
      <c r="DH344" s="108" t="s">
        <v>717</v>
      </c>
      <c r="DI344" s="108" t="s">
        <v>717</v>
      </c>
      <c r="DJ344" s="108" t="s">
        <v>717</v>
      </c>
      <c r="DK344" s="108">
        <v>34</v>
      </c>
      <c r="DL344" s="108">
        <v>903</v>
      </c>
      <c r="DM344" s="108">
        <v>784</v>
      </c>
      <c r="DN344" s="108">
        <v>68</v>
      </c>
      <c r="DO344" s="108">
        <v>1246</v>
      </c>
      <c r="DP344" s="108">
        <v>6335057</v>
      </c>
      <c r="DQ344" s="108">
        <v>7016</v>
      </c>
      <c r="DR344" s="108">
        <v>16151</v>
      </c>
      <c r="DS344" s="108">
        <v>6944587</v>
      </c>
      <c r="DT344" s="108">
        <v>8858</v>
      </c>
      <c r="DU344" s="108">
        <v>20496</v>
      </c>
      <c r="DV344" s="108">
        <v>760342</v>
      </c>
      <c r="DW344" s="108">
        <v>11182</v>
      </c>
      <c r="DX344" s="108">
        <v>25847</v>
      </c>
      <c r="DY344" s="108">
        <v>15211550</v>
      </c>
      <c r="DZ344" s="108">
        <v>12208</v>
      </c>
      <c r="EA344" s="108">
        <v>28196</v>
      </c>
      <c r="EB344" s="255"/>
      <c r="EC344" s="198">
        <f t="shared" si="2080"/>
        <v>4</v>
      </c>
      <c r="ED344" s="199">
        <f t="shared" si="2081"/>
        <v>2018</v>
      </c>
      <c r="EE344" s="200">
        <f t="shared" si="2082"/>
        <v>43191</v>
      </c>
      <c r="EF344" s="196">
        <f t="shared" si="2083"/>
        <v>30</v>
      </c>
      <c r="EG344" s="195"/>
      <c r="EH344" s="198">
        <f t="shared" si="2087"/>
        <v>60262</v>
      </c>
      <c r="EI344" s="198" t="str">
        <f t="shared" si="2087"/>
        <v>-</v>
      </c>
      <c r="EJ344" s="198">
        <f t="shared" si="2087"/>
        <v>361572</v>
      </c>
      <c r="EK344" s="198">
        <f t="shared" si="2087"/>
        <v>3073362</v>
      </c>
      <c r="EL344" s="198">
        <f t="shared" si="2087"/>
        <v>5361996</v>
      </c>
      <c r="EM344" s="198">
        <f t="shared" si="2087"/>
        <v>5875437</v>
      </c>
      <c r="EN344" s="198">
        <f t="shared" si="2087"/>
        <v>102129810</v>
      </c>
      <c r="EO344" s="198">
        <f t="shared" si="2087"/>
        <v>115450440</v>
      </c>
      <c r="EP344" s="198">
        <f t="shared" si="2087"/>
        <v>53153920</v>
      </c>
      <c r="EQ344" s="198" t="str">
        <f t="shared" si="2087"/>
        <v>-</v>
      </c>
      <c r="ER344" s="198" t="str">
        <f t="shared" si="2088"/>
        <v>-</v>
      </c>
      <c r="ES344" s="198" t="str">
        <f t="shared" si="2088"/>
        <v>-</v>
      </c>
      <c r="ET344" s="198" t="str">
        <f t="shared" si="2088"/>
        <v>-</v>
      </c>
      <c r="EU344" s="198" t="str">
        <f t="shared" si="2088"/>
        <v>-</v>
      </c>
      <c r="EV344" s="198" t="str">
        <f t="shared" si="2088"/>
        <v>-</v>
      </c>
      <c r="EW344" s="198" t="str">
        <f t="shared" si="2088"/>
        <v>-</v>
      </c>
      <c r="EX344" s="198" t="str">
        <f t="shared" si="2088"/>
        <v>-</v>
      </c>
      <c r="EY344" s="198" t="str">
        <f t="shared" si="2088"/>
        <v>-</v>
      </c>
      <c r="EZ344" s="198" t="str">
        <f t="shared" si="2088"/>
        <v>-</v>
      </c>
      <c r="FA344" s="198" t="str">
        <f t="shared" si="2088"/>
        <v>-</v>
      </c>
      <c r="FB344" s="198">
        <f t="shared" si="2089"/>
        <v>184779</v>
      </c>
      <c r="FC344" s="198">
        <f t="shared" si="2089"/>
        <v>347940</v>
      </c>
      <c r="FD344" s="198">
        <f t="shared" si="2089"/>
        <v>14584353</v>
      </c>
      <c r="FE344" s="198">
        <f t="shared" si="2089"/>
        <v>16068864</v>
      </c>
      <c r="FF344" s="198">
        <f t="shared" si="2089"/>
        <v>1757596</v>
      </c>
      <c r="FG344" s="198">
        <f t="shared" si="2089"/>
        <v>35132216</v>
      </c>
      <c r="FH344" s="191"/>
      <c r="FI344" s="256"/>
      <c r="FJ344" s="256"/>
      <c r="FK344" s="256"/>
      <c r="FL344" s="256"/>
      <c r="FM344" s="256"/>
    </row>
    <row r="345" spans="1:169" s="257" customFormat="1" x14ac:dyDescent="0.2">
      <c r="A345" s="251" t="str">
        <f t="shared" si="2077"/>
        <v>2018-19APRILR1F</v>
      </c>
      <c r="B345" s="252" t="s">
        <v>773</v>
      </c>
      <c r="C345" s="252" t="s">
        <v>774</v>
      </c>
      <c r="D345" s="253" t="str">
        <f t="shared" si="2078"/>
        <v>Y59</v>
      </c>
      <c r="E345" s="253" t="str">
        <f t="shared" si="2079"/>
        <v>South East</v>
      </c>
      <c r="F345" s="254" t="s">
        <v>650</v>
      </c>
      <c r="G345" s="254" t="s">
        <v>651</v>
      </c>
      <c r="H345" s="160">
        <v>2376</v>
      </c>
      <c r="I345" s="160">
        <v>1260</v>
      </c>
      <c r="J345" s="160">
        <v>6095</v>
      </c>
      <c r="K345" s="160">
        <v>5</v>
      </c>
      <c r="L345" s="160">
        <v>1</v>
      </c>
      <c r="M345" s="160" t="s">
        <v>717</v>
      </c>
      <c r="N345" s="160">
        <v>21</v>
      </c>
      <c r="O345" s="160">
        <v>87</v>
      </c>
      <c r="P345" s="160" t="s">
        <v>717</v>
      </c>
      <c r="Q345" s="160" t="s">
        <v>717</v>
      </c>
      <c r="R345" s="160" t="s">
        <v>717</v>
      </c>
      <c r="S345" s="160" t="s">
        <v>717</v>
      </c>
      <c r="T345" s="160">
        <v>2130</v>
      </c>
      <c r="U345" s="160">
        <v>35</v>
      </c>
      <c r="V345" s="160">
        <v>17</v>
      </c>
      <c r="W345" s="160">
        <v>735</v>
      </c>
      <c r="X345" s="160">
        <v>779</v>
      </c>
      <c r="Y345" s="160">
        <v>188</v>
      </c>
      <c r="Z345" s="160">
        <v>16226</v>
      </c>
      <c r="AA345" s="160">
        <v>464</v>
      </c>
      <c r="AB345" s="160">
        <v>997</v>
      </c>
      <c r="AC345" s="160">
        <v>8686</v>
      </c>
      <c r="AD345" s="160">
        <v>511</v>
      </c>
      <c r="AE345" s="160">
        <v>898</v>
      </c>
      <c r="AF345" s="160">
        <v>544634</v>
      </c>
      <c r="AG345" s="160">
        <v>741</v>
      </c>
      <c r="AH345" s="160">
        <v>1852</v>
      </c>
      <c r="AI345" s="160">
        <v>1395049</v>
      </c>
      <c r="AJ345" s="160">
        <v>1791</v>
      </c>
      <c r="AK345" s="160">
        <v>4678</v>
      </c>
      <c r="AL345" s="160">
        <v>917476</v>
      </c>
      <c r="AM345" s="160">
        <v>4880</v>
      </c>
      <c r="AN345" s="160">
        <v>10900</v>
      </c>
      <c r="AO345" s="160">
        <v>315</v>
      </c>
      <c r="AP345" s="160">
        <v>30</v>
      </c>
      <c r="AQ345" s="160">
        <v>0</v>
      </c>
      <c r="AR345" s="160">
        <v>0</v>
      </c>
      <c r="AS345" s="160">
        <v>218</v>
      </c>
      <c r="AT345" s="160">
        <v>67</v>
      </c>
      <c r="AU345" s="160">
        <v>0</v>
      </c>
      <c r="AV345" s="160">
        <v>1440</v>
      </c>
      <c r="AW345" s="160">
        <v>15</v>
      </c>
      <c r="AX345" s="160">
        <v>360</v>
      </c>
      <c r="AY345" s="160">
        <v>1815</v>
      </c>
      <c r="AZ345" s="160">
        <v>67</v>
      </c>
      <c r="BA345" s="160">
        <v>57</v>
      </c>
      <c r="BB345" s="160">
        <v>19</v>
      </c>
      <c r="BC345" s="160">
        <v>19</v>
      </c>
      <c r="BD345" s="160">
        <v>1035</v>
      </c>
      <c r="BE345" s="160">
        <v>956</v>
      </c>
      <c r="BF345" s="160">
        <v>1072</v>
      </c>
      <c r="BG345" s="160">
        <v>853</v>
      </c>
      <c r="BH345" s="160">
        <v>568</v>
      </c>
      <c r="BI345" s="160">
        <v>237</v>
      </c>
      <c r="BJ345" s="160" t="s">
        <v>717</v>
      </c>
      <c r="BK345" s="160" t="s">
        <v>717</v>
      </c>
      <c r="BL345" s="160" t="s">
        <v>717</v>
      </c>
      <c r="BM345" s="160" t="s">
        <v>717</v>
      </c>
      <c r="BN345" s="160" t="s">
        <v>717</v>
      </c>
      <c r="BO345" s="160" t="s">
        <v>717</v>
      </c>
      <c r="BP345" s="160" t="s">
        <v>717</v>
      </c>
      <c r="BQ345" s="160" t="s">
        <v>717</v>
      </c>
      <c r="BR345" s="160" t="s">
        <v>717</v>
      </c>
      <c r="BS345" s="160" t="s">
        <v>717</v>
      </c>
      <c r="BT345" s="160" t="s">
        <v>717</v>
      </c>
      <c r="BU345" s="160" t="s">
        <v>717</v>
      </c>
      <c r="BV345" s="160" t="s">
        <v>717</v>
      </c>
      <c r="BW345" s="160" t="s">
        <v>717</v>
      </c>
      <c r="BX345" s="160" t="s">
        <v>717</v>
      </c>
      <c r="BY345" s="160" t="s">
        <v>717</v>
      </c>
      <c r="BZ345" s="160" t="s">
        <v>717</v>
      </c>
      <c r="CA345" s="160" t="s">
        <v>717</v>
      </c>
      <c r="CB345" s="160" t="s">
        <v>717</v>
      </c>
      <c r="CC345" s="160" t="s">
        <v>717</v>
      </c>
      <c r="CD345" s="160" t="s">
        <v>717</v>
      </c>
      <c r="CE345" s="160" t="s">
        <v>717</v>
      </c>
      <c r="CF345" s="160" t="s">
        <v>717</v>
      </c>
      <c r="CG345" s="160" t="s">
        <v>717</v>
      </c>
      <c r="CH345" s="160" t="s">
        <v>717</v>
      </c>
      <c r="CI345" s="160" t="s">
        <v>717</v>
      </c>
      <c r="CJ345" s="160" t="s">
        <v>717</v>
      </c>
      <c r="CK345" s="160" t="s">
        <v>717</v>
      </c>
      <c r="CL345" s="160" t="s">
        <v>717</v>
      </c>
      <c r="CM345" s="160" t="s">
        <v>717</v>
      </c>
      <c r="CN345" s="160" t="s">
        <v>717</v>
      </c>
      <c r="CO345" s="160" t="s">
        <v>717</v>
      </c>
      <c r="CP345" s="160" t="s">
        <v>717</v>
      </c>
      <c r="CQ345" s="160" t="s">
        <v>717</v>
      </c>
      <c r="CR345" s="160" t="s">
        <v>717</v>
      </c>
      <c r="CS345" s="160" t="s">
        <v>717</v>
      </c>
      <c r="CT345" s="160" t="s">
        <v>717</v>
      </c>
      <c r="CU345" s="160" t="s">
        <v>717</v>
      </c>
      <c r="CV345" s="160" t="s">
        <v>717</v>
      </c>
      <c r="CW345" s="160" t="s">
        <v>717</v>
      </c>
      <c r="CX345" s="160">
        <v>0</v>
      </c>
      <c r="CY345" s="160">
        <v>0</v>
      </c>
      <c r="CZ345" s="160">
        <v>0</v>
      </c>
      <c r="DA345" s="160">
        <v>0</v>
      </c>
      <c r="DB345" s="160">
        <v>22</v>
      </c>
      <c r="DC345" s="160">
        <v>690</v>
      </c>
      <c r="DD345" s="160">
        <v>31</v>
      </c>
      <c r="DE345" s="160">
        <v>56</v>
      </c>
      <c r="DF345" s="160" t="s">
        <v>717</v>
      </c>
      <c r="DG345" s="160" t="s">
        <v>717</v>
      </c>
      <c r="DH345" s="160" t="s">
        <v>717</v>
      </c>
      <c r="DI345" s="160" t="s">
        <v>717</v>
      </c>
      <c r="DJ345" s="160" t="s">
        <v>717</v>
      </c>
      <c r="DK345" s="160">
        <v>91</v>
      </c>
      <c r="DL345" s="160">
        <v>52</v>
      </c>
      <c r="DM345" s="160">
        <v>26</v>
      </c>
      <c r="DN345" s="160">
        <v>0</v>
      </c>
      <c r="DO345" s="160">
        <v>13</v>
      </c>
      <c r="DP345" s="160">
        <v>152772</v>
      </c>
      <c r="DQ345" s="160">
        <v>2938</v>
      </c>
      <c r="DR345" s="160">
        <v>8136</v>
      </c>
      <c r="DS345" s="160">
        <v>146456</v>
      </c>
      <c r="DT345" s="160">
        <v>5633</v>
      </c>
      <c r="DU345" s="160">
        <v>14283</v>
      </c>
      <c r="DV345" s="160">
        <v>0</v>
      </c>
      <c r="DW345" s="160">
        <v>0</v>
      </c>
      <c r="DX345" s="160">
        <v>0</v>
      </c>
      <c r="DY345" s="160">
        <v>62267</v>
      </c>
      <c r="DZ345" s="160">
        <v>4790</v>
      </c>
      <c r="EA345" s="160">
        <v>10025</v>
      </c>
      <c r="EB345" s="255"/>
      <c r="EC345" s="203">
        <f t="shared" si="2080"/>
        <v>4</v>
      </c>
      <c r="ED345" s="199">
        <f t="shared" si="2081"/>
        <v>2018</v>
      </c>
      <c r="EE345" s="200">
        <f t="shared" si="2082"/>
        <v>43191</v>
      </c>
      <c r="EF345" s="196">
        <f t="shared" si="2083"/>
        <v>30</v>
      </c>
      <c r="EG345" s="195"/>
      <c r="EH345" s="203">
        <f t="shared" ref="EH345:EQ354" si="2090">IFERROR(INDEX($H345:$EB345,,MATCH(EH$1,$H$5:$EB$5,0))*INDEX($H345:$EB345,,MATCH(EH$2,$H$5:$EB$5,0)),$H$2)</f>
        <v>1260</v>
      </c>
      <c r="EI345" s="203" t="str">
        <f t="shared" si="2090"/>
        <v>-</v>
      </c>
      <c r="EJ345" s="203">
        <f t="shared" si="2090"/>
        <v>26460</v>
      </c>
      <c r="EK345" s="203">
        <f t="shared" si="2090"/>
        <v>109620</v>
      </c>
      <c r="EL345" s="203">
        <f t="shared" si="2090"/>
        <v>34895</v>
      </c>
      <c r="EM345" s="203">
        <f t="shared" si="2090"/>
        <v>15266</v>
      </c>
      <c r="EN345" s="203">
        <f t="shared" si="2090"/>
        <v>1361220</v>
      </c>
      <c r="EO345" s="203">
        <f t="shared" si="2090"/>
        <v>3644162</v>
      </c>
      <c r="EP345" s="203">
        <f t="shared" si="2090"/>
        <v>2049200</v>
      </c>
      <c r="EQ345" s="203" t="str">
        <f t="shared" si="2090"/>
        <v>-</v>
      </c>
      <c r="ER345" s="203" t="str">
        <f t="shared" ref="ER345:FA354" si="2091">IFERROR(INDEX($H345:$EB345,,MATCH(ER$1,$H$5:$EB$5,0))*INDEX($H345:$EB345,,MATCH(ER$2,$H$5:$EB$5,0)),$H$2)</f>
        <v>-</v>
      </c>
      <c r="ES345" s="203" t="str">
        <f t="shared" si="2091"/>
        <v>-</v>
      </c>
      <c r="ET345" s="203" t="str">
        <f t="shared" si="2091"/>
        <v>-</v>
      </c>
      <c r="EU345" s="203" t="str">
        <f t="shared" si="2091"/>
        <v>-</v>
      </c>
      <c r="EV345" s="203" t="str">
        <f t="shared" si="2091"/>
        <v>-</v>
      </c>
      <c r="EW345" s="203" t="str">
        <f t="shared" si="2091"/>
        <v>-</v>
      </c>
      <c r="EX345" s="203" t="str">
        <f t="shared" si="2091"/>
        <v>-</v>
      </c>
      <c r="EY345" s="203" t="str">
        <f t="shared" si="2091"/>
        <v>-</v>
      </c>
      <c r="EZ345" s="203" t="str">
        <f t="shared" si="2091"/>
        <v>-</v>
      </c>
      <c r="FA345" s="203" t="str">
        <f t="shared" si="2091"/>
        <v>-</v>
      </c>
      <c r="FB345" s="203">
        <f t="shared" ref="FB345:FG354" si="2092">IFERROR(INDEX($H345:$EB345,,MATCH(FB$1,$H$5:$EB$5,0))*INDEX($H345:$EB345,,MATCH(FB$2,$H$5:$EB$5,0)),$H$2)</f>
        <v>0</v>
      </c>
      <c r="FC345" s="203">
        <f t="shared" si="2092"/>
        <v>1232</v>
      </c>
      <c r="FD345" s="203">
        <f t="shared" si="2092"/>
        <v>423072</v>
      </c>
      <c r="FE345" s="203">
        <f t="shared" si="2092"/>
        <v>371358</v>
      </c>
      <c r="FF345" s="203">
        <f t="shared" si="2092"/>
        <v>0</v>
      </c>
      <c r="FG345" s="203">
        <f t="shared" si="2092"/>
        <v>130325</v>
      </c>
      <c r="FH345" s="191"/>
      <c r="FI345" s="256"/>
      <c r="FJ345" s="256"/>
      <c r="FK345" s="256"/>
      <c r="FL345" s="256"/>
      <c r="FM345" s="256"/>
    </row>
    <row r="346" spans="1:169" s="257" customFormat="1" x14ac:dyDescent="0.2">
      <c r="A346" s="258" t="str">
        <f t="shared" si="2077"/>
        <v>2018-19APRILRRU</v>
      </c>
      <c r="B346" s="259" t="s">
        <v>773</v>
      </c>
      <c r="C346" s="259" t="s">
        <v>774</v>
      </c>
      <c r="D346" s="260" t="str">
        <f t="shared" si="2078"/>
        <v>Y56</v>
      </c>
      <c r="E346" s="260" t="str">
        <f t="shared" si="2079"/>
        <v>London</v>
      </c>
      <c r="F346" s="261" t="s">
        <v>653</v>
      </c>
      <c r="G346" s="261" t="s">
        <v>654</v>
      </c>
      <c r="H346" s="211">
        <v>147459</v>
      </c>
      <c r="I346" s="211">
        <v>120512</v>
      </c>
      <c r="J346" s="211">
        <v>737728</v>
      </c>
      <c r="K346" s="211">
        <v>6</v>
      </c>
      <c r="L346" s="211">
        <v>0</v>
      </c>
      <c r="M346" s="211" t="s">
        <v>717</v>
      </c>
      <c r="N346" s="211">
        <v>39</v>
      </c>
      <c r="O346" s="211">
        <v>139</v>
      </c>
      <c r="P346" s="211" t="s">
        <v>717</v>
      </c>
      <c r="Q346" s="211" t="s">
        <v>717</v>
      </c>
      <c r="R346" s="211" t="s">
        <v>717</v>
      </c>
      <c r="S346" s="211" t="s">
        <v>717</v>
      </c>
      <c r="T346" s="211">
        <v>97613</v>
      </c>
      <c r="U346" s="211">
        <v>8732</v>
      </c>
      <c r="V346" s="211">
        <v>6543</v>
      </c>
      <c r="W346" s="211">
        <v>54667</v>
      </c>
      <c r="X346" s="211">
        <v>20432</v>
      </c>
      <c r="Y346" s="211">
        <v>1119</v>
      </c>
      <c r="Z346" s="211">
        <v>3573708</v>
      </c>
      <c r="AA346" s="211">
        <v>409</v>
      </c>
      <c r="AB346" s="211">
        <v>675</v>
      </c>
      <c r="AC346" s="211">
        <v>4509756</v>
      </c>
      <c r="AD346" s="211">
        <v>689</v>
      </c>
      <c r="AE346" s="211">
        <v>1177</v>
      </c>
      <c r="AF346" s="211">
        <v>54893577</v>
      </c>
      <c r="AG346" s="211">
        <v>1004</v>
      </c>
      <c r="AH346" s="211">
        <v>1967</v>
      </c>
      <c r="AI346" s="211">
        <v>53362801</v>
      </c>
      <c r="AJ346" s="211">
        <v>2612</v>
      </c>
      <c r="AK346" s="211">
        <v>6021</v>
      </c>
      <c r="AL346" s="211">
        <v>5069532</v>
      </c>
      <c r="AM346" s="211">
        <v>4530</v>
      </c>
      <c r="AN346" s="211">
        <v>10587</v>
      </c>
      <c r="AO346" s="211">
        <v>6954</v>
      </c>
      <c r="AP346" s="211">
        <v>250</v>
      </c>
      <c r="AQ346" s="211">
        <v>1044</v>
      </c>
      <c r="AR346" s="211">
        <v>6388</v>
      </c>
      <c r="AS346" s="211">
        <v>222</v>
      </c>
      <c r="AT346" s="211">
        <v>5438</v>
      </c>
      <c r="AU346" s="211">
        <v>0</v>
      </c>
      <c r="AV346" s="211">
        <v>60640</v>
      </c>
      <c r="AW346" s="211">
        <v>6519</v>
      </c>
      <c r="AX346" s="211">
        <v>23500</v>
      </c>
      <c r="AY346" s="211">
        <v>90659</v>
      </c>
      <c r="AZ346" s="211">
        <v>23030</v>
      </c>
      <c r="BA346" s="211">
        <v>18008</v>
      </c>
      <c r="BB346" s="211">
        <v>17194</v>
      </c>
      <c r="BC346" s="211">
        <v>13660</v>
      </c>
      <c r="BD346" s="211">
        <v>79378</v>
      </c>
      <c r="BE346" s="211">
        <v>61782</v>
      </c>
      <c r="BF346" s="211">
        <v>32244</v>
      </c>
      <c r="BG346" s="211">
        <v>22877</v>
      </c>
      <c r="BH346" s="211">
        <v>1612</v>
      </c>
      <c r="BI346" s="211">
        <v>1188</v>
      </c>
      <c r="BJ346" s="211" t="s">
        <v>717</v>
      </c>
      <c r="BK346" s="211" t="s">
        <v>717</v>
      </c>
      <c r="BL346" s="211" t="s">
        <v>717</v>
      </c>
      <c r="BM346" s="211" t="s">
        <v>717</v>
      </c>
      <c r="BN346" s="211" t="s">
        <v>717</v>
      </c>
      <c r="BO346" s="211" t="s">
        <v>717</v>
      </c>
      <c r="BP346" s="211" t="s">
        <v>717</v>
      </c>
      <c r="BQ346" s="211" t="s">
        <v>717</v>
      </c>
      <c r="BR346" s="211" t="s">
        <v>717</v>
      </c>
      <c r="BS346" s="211" t="s">
        <v>717</v>
      </c>
      <c r="BT346" s="211" t="s">
        <v>717</v>
      </c>
      <c r="BU346" s="211" t="s">
        <v>717</v>
      </c>
      <c r="BV346" s="211" t="s">
        <v>717</v>
      </c>
      <c r="BW346" s="211" t="s">
        <v>717</v>
      </c>
      <c r="BX346" s="211" t="s">
        <v>717</v>
      </c>
      <c r="BY346" s="211" t="s">
        <v>717</v>
      </c>
      <c r="BZ346" s="211" t="s">
        <v>717</v>
      </c>
      <c r="CA346" s="211" t="s">
        <v>717</v>
      </c>
      <c r="CB346" s="211" t="s">
        <v>717</v>
      </c>
      <c r="CC346" s="211" t="s">
        <v>717</v>
      </c>
      <c r="CD346" s="211" t="s">
        <v>717</v>
      </c>
      <c r="CE346" s="211" t="s">
        <v>717</v>
      </c>
      <c r="CF346" s="211" t="s">
        <v>717</v>
      </c>
      <c r="CG346" s="211" t="s">
        <v>717</v>
      </c>
      <c r="CH346" s="211" t="s">
        <v>717</v>
      </c>
      <c r="CI346" s="211" t="s">
        <v>717</v>
      </c>
      <c r="CJ346" s="211" t="s">
        <v>717</v>
      </c>
      <c r="CK346" s="211" t="s">
        <v>717</v>
      </c>
      <c r="CL346" s="211" t="s">
        <v>717</v>
      </c>
      <c r="CM346" s="211" t="s">
        <v>717</v>
      </c>
      <c r="CN346" s="211" t="s">
        <v>717</v>
      </c>
      <c r="CO346" s="211" t="s">
        <v>717</v>
      </c>
      <c r="CP346" s="211" t="s">
        <v>717</v>
      </c>
      <c r="CQ346" s="211" t="s">
        <v>717</v>
      </c>
      <c r="CR346" s="211" t="s">
        <v>717</v>
      </c>
      <c r="CS346" s="211" t="s">
        <v>717</v>
      </c>
      <c r="CT346" s="211" t="s">
        <v>717</v>
      </c>
      <c r="CU346" s="211" t="s">
        <v>717</v>
      </c>
      <c r="CV346" s="211" t="s">
        <v>717</v>
      </c>
      <c r="CW346" s="211" t="s">
        <v>717</v>
      </c>
      <c r="CX346" s="211">
        <v>0</v>
      </c>
      <c r="CY346" s="211">
        <v>0</v>
      </c>
      <c r="CZ346" s="211">
        <v>0</v>
      </c>
      <c r="DA346" s="211">
        <v>0</v>
      </c>
      <c r="DB346" s="211">
        <v>4159</v>
      </c>
      <c r="DC346" s="211">
        <v>280795</v>
      </c>
      <c r="DD346" s="211">
        <v>68</v>
      </c>
      <c r="DE346" s="211">
        <v>137</v>
      </c>
      <c r="DF346" s="211" t="s">
        <v>717</v>
      </c>
      <c r="DG346" s="211" t="s">
        <v>717</v>
      </c>
      <c r="DH346" s="211" t="s">
        <v>717</v>
      </c>
      <c r="DI346" s="211" t="s">
        <v>717</v>
      </c>
      <c r="DJ346" s="211" t="s">
        <v>717</v>
      </c>
      <c r="DK346" s="211">
        <v>0</v>
      </c>
      <c r="DL346" s="211">
        <v>825</v>
      </c>
      <c r="DM346" s="211">
        <v>1329</v>
      </c>
      <c r="DN346" s="211">
        <v>40</v>
      </c>
      <c r="DO346" s="211">
        <v>1283</v>
      </c>
      <c r="DP346" s="211">
        <v>4100914</v>
      </c>
      <c r="DQ346" s="211">
        <v>4971</v>
      </c>
      <c r="DR346" s="211">
        <v>10209</v>
      </c>
      <c r="DS346" s="211">
        <v>8001593</v>
      </c>
      <c r="DT346" s="211">
        <v>6021</v>
      </c>
      <c r="DU346" s="211">
        <v>11481</v>
      </c>
      <c r="DV346" s="211">
        <v>220248</v>
      </c>
      <c r="DW346" s="211">
        <v>5506</v>
      </c>
      <c r="DX346" s="211">
        <v>11434</v>
      </c>
      <c r="DY346" s="211">
        <v>10131933</v>
      </c>
      <c r="DZ346" s="211">
        <v>7897</v>
      </c>
      <c r="EA346" s="211">
        <v>14937</v>
      </c>
      <c r="EB346" s="262"/>
      <c r="EC346" s="212">
        <f t="shared" si="2080"/>
        <v>4</v>
      </c>
      <c r="ED346" s="213">
        <f t="shared" si="2081"/>
        <v>2018</v>
      </c>
      <c r="EE346" s="214">
        <f t="shared" si="2082"/>
        <v>43191</v>
      </c>
      <c r="EF346" s="215">
        <f t="shared" si="2083"/>
        <v>30</v>
      </c>
      <c r="EG346" s="216"/>
      <c r="EH346" s="212">
        <f t="shared" si="2090"/>
        <v>0</v>
      </c>
      <c r="EI346" s="212" t="str">
        <f t="shared" si="2090"/>
        <v>-</v>
      </c>
      <c r="EJ346" s="212">
        <f t="shared" si="2090"/>
        <v>4699968</v>
      </c>
      <c r="EK346" s="212">
        <f t="shared" si="2090"/>
        <v>16751168</v>
      </c>
      <c r="EL346" s="212">
        <f t="shared" si="2090"/>
        <v>5894100</v>
      </c>
      <c r="EM346" s="212">
        <f t="shared" si="2090"/>
        <v>7701111</v>
      </c>
      <c r="EN346" s="212">
        <f t="shared" si="2090"/>
        <v>107529989</v>
      </c>
      <c r="EO346" s="212">
        <f t="shared" si="2090"/>
        <v>123021072</v>
      </c>
      <c r="EP346" s="212">
        <f t="shared" si="2090"/>
        <v>11846853</v>
      </c>
      <c r="EQ346" s="212" t="str">
        <f t="shared" si="2090"/>
        <v>-</v>
      </c>
      <c r="ER346" s="212" t="str">
        <f t="shared" si="2091"/>
        <v>-</v>
      </c>
      <c r="ES346" s="212" t="str">
        <f t="shared" si="2091"/>
        <v>-</v>
      </c>
      <c r="ET346" s="212" t="str">
        <f t="shared" si="2091"/>
        <v>-</v>
      </c>
      <c r="EU346" s="212" t="str">
        <f t="shared" si="2091"/>
        <v>-</v>
      </c>
      <c r="EV346" s="212" t="str">
        <f t="shared" si="2091"/>
        <v>-</v>
      </c>
      <c r="EW346" s="212" t="str">
        <f t="shared" si="2091"/>
        <v>-</v>
      </c>
      <c r="EX346" s="212" t="str">
        <f t="shared" si="2091"/>
        <v>-</v>
      </c>
      <c r="EY346" s="212" t="str">
        <f t="shared" si="2091"/>
        <v>-</v>
      </c>
      <c r="EZ346" s="212" t="str">
        <f t="shared" si="2091"/>
        <v>-</v>
      </c>
      <c r="FA346" s="212" t="str">
        <f t="shared" si="2091"/>
        <v>-</v>
      </c>
      <c r="FB346" s="212">
        <f t="shared" si="2092"/>
        <v>0</v>
      </c>
      <c r="FC346" s="212">
        <f t="shared" si="2092"/>
        <v>569783</v>
      </c>
      <c r="FD346" s="212">
        <f t="shared" si="2092"/>
        <v>8422425</v>
      </c>
      <c r="FE346" s="212">
        <f t="shared" si="2092"/>
        <v>15258249</v>
      </c>
      <c r="FF346" s="212">
        <f t="shared" si="2092"/>
        <v>457360</v>
      </c>
      <c r="FG346" s="212">
        <f t="shared" si="2092"/>
        <v>19164171</v>
      </c>
      <c r="FH346" s="217"/>
      <c r="FI346" s="256"/>
      <c r="FJ346" s="256"/>
      <c r="FK346" s="256"/>
      <c r="FL346" s="256"/>
      <c r="FM346" s="256"/>
    </row>
    <row r="347" spans="1:169" s="257" customFormat="1" x14ac:dyDescent="0.2">
      <c r="A347" s="263" t="str">
        <f t="shared" si="2077"/>
        <v>2018-19APRILRX6</v>
      </c>
      <c r="B347" s="257" t="s">
        <v>773</v>
      </c>
      <c r="C347" s="257" t="s">
        <v>774</v>
      </c>
      <c r="D347" s="264" t="str">
        <f t="shared" si="2078"/>
        <v>Y63</v>
      </c>
      <c r="E347" s="264" t="str">
        <f t="shared" si="2079"/>
        <v>North East and Yorkshire</v>
      </c>
      <c r="F347" s="265" t="s">
        <v>655</v>
      </c>
      <c r="G347" s="265" t="s">
        <v>656</v>
      </c>
      <c r="H347" s="108">
        <v>40929</v>
      </c>
      <c r="I347" s="108">
        <v>26956</v>
      </c>
      <c r="J347" s="108">
        <v>61385</v>
      </c>
      <c r="K347" s="108">
        <v>2</v>
      </c>
      <c r="L347" s="108">
        <v>1</v>
      </c>
      <c r="M347" s="108" t="s">
        <v>717</v>
      </c>
      <c r="N347" s="108">
        <v>8</v>
      </c>
      <c r="O347" s="108">
        <v>25</v>
      </c>
      <c r="P347" s="108" t="s">
        <v>717</v>
      </c>
      <c r="Q347" s="108" t="s">
        <v>717</v>
      </c>
      <c r="R347" s="108" t="s">
        <v>717</v>
      </c>
      <c r="S347" s="108" t="s">
        <v>717</v>
      </c>
      <c r="T347" s="108">
        <v>32905</v>
      </c>
      <c r="U347" s="108">
        <v>2158</v>
      </c>
      <c r="V347" s="108">
        <v>1305</v>
      </c>
      <c r="W347" s="108">
        <v>17367</v>
      </c>
      <c r="X347" s="108">
        <v>8546</v>
      </c>
      <c r="Y347" s="108">
        <v>424</v>
      </c>
      <c r="Z347" s="108">
        <v>760785</v>
      </c>
      <c r="AA347" s="108">
        <v>353</v>
      </c>
      <c r="AB347" s="108">
        <v>605</v>
      </c>
      <c r="AC347" s="108">
        <v>642024</v>
      </c>
      <c r="AD347" s="108">
        <v>492</v>
      </c>
      <c r="AE347" s="108">
        <v>888</v>
      </c>
      <c r="AF347" s="108">
        <v>17301719</v>
      </c>
      <c r="AG347" s="108">
        <v>996</v>
      </c>
      <c r="AH347" s="108">
        <v>2018</v>
      </c>
      <c r="AI347" s="108">
        <v>26419200</v>
      </c>
      <c r="AJ347" s="108">
        <v>3091</v>
      </c>
      <c r="AK347" s="108">
        <v>7284</v>
      </c>
      <c r="AL347" s="108">
        <v>1255624</v>
      </c>
      <c r="AM347" s="108">
        <v>2961</v>
      </c>
      <c r="AN347" s="108">
        <v>6602</v>
      </c>
      <c r="AO347" s="108">
        <v>1684</v>
      </c>
      <c r="AP347" s="108">
        <v>45</v>
      </c>
      <c r="AQ347" s="108">
        <v>608</v>
      </c>
      <c r="AR347" s="108">
        <v>3596</v>
      </c>
      <c r="AS347" s="108">
        <v>69</v>
      </c>
      <c r="AT347" s="108">
        <v>962</v>
      </c>
      <c r="AU347" s="108">
        <v>0</v>
      </c>
      <c r="AV347" s="108">
        <v>19164</v>
      </c>
      <c r="AW347" s="108">
        <v>4082</v>
      </c>
      <c r="AX347" s="108">
        <v>7975</v>
      </c>
      <c r="AY347" s="108">
        <v>31221</v>
      </c>
      <c r="AZ347" s="108">
        <v>4215</v>
      </c>
      <c r="BA347" s="108">
        <v>3480</v>
      </c>
      <c r="BB347" s="108">
        <v>2858</v>
      </c>
      <c r="BC347" s="108">
        <v>2173</v>
      </c>
      <c r="BD347" s="108">
        <v>23598</v>
      </c>
      <c r="BE347" s="108">
        <v>20093</v>
      </c>
      <c r="BF347" s="108">
        <v>14253</v>
      </c>
      <c r="BG347" s="108">
        <v>9013</v>
      </c>
      <c r="BH347" s="108">
        <v>679</v>
      </c>
      <c r="BI347" s="108">
        <v>408</v>
      </c>
      <c r="BJ347" s="108" t="s">
        <v>717</v>
      </c>
      <c r="BK347" s="108" t="s">
        <v>717</v>
      </c>
      <c r="BL347" s="108" t="s">
        <v>717</v>
      </c>
      <c r="BM347" s="108" t="s">
        <v>717</v>
      </c>
      <c r="BN347" s="108" t="s">
        <v>717</v>
      </c>
      <c r="BO347" s="108" t="s">
        <v>717</v>
      </c>
      <c r="BP347" s="108" t="s">
        <v>717</v>
      </c>
      <c r="BQ347" s="108" t="s">
        <v>717</v>
      </c>
      <c r="BR347" s="108" t="s">
        <v>717</v>
      </c>
      <c r="BS347" s="108" t="s">
        <v>717</v>
      </c>
      <c r="BT347" s="108" t="s">
        <v>717</v>
      </c>
      <c r="BU347" s="108" t="s">
        <v>717</v>
      </c>
      <c r="BV347" s="108" t="s">
        <v>717</v>
      </c>
      <c r="BW347" s="108" t="s">
        <v>717</v>
      </c>
      <c r="BX347" s="108" t="s">
        <v>717</v>
      </c>
      <c r="BY347" s="108" t="s">
        <v>717</v>
      </c>
      <c r="BZ347" s="108" t="s">
        <v>717</v>
      </c>
      <c r="CA347" s="108" t="s">
        <v>717</v>
      </c>
      <c r="CB347" s="108" t="s">
        <v>717</v>
      </c>
      <c r="CC347" s="108" t="s">
        <v>717</v>
      </c>
      <c r="CD347" s="108" t="s">
        <v>717</v>
      </c>
      <c r="CE347" s="108" t="s">
        <v>717</v>
      </c>
      <c r="CF347" s="108" t="s">
        <v>717</v>
      </c>
      <c r="CG347" s="108" t="s">
        <v>717</v>
      </c>
      <c r="CH347" s="108" t="s">
        <v>717</v>
      </c>
      <c r="CI347" s="108" t="s">
        <v>717</v>
      </c>
      <c r="CJ347" s="108" t="s">
        <v>717</v>
      </c>
      <c r="CK347" s="108" t="s">
        <v>717</v>
      </c>
      <c r="CL347" s="108" t="s">
        <v>717</v>
      </c>
      <c r="CM347" s="108" t="s">
        <v>717</v>
      </c>
      <c r="CN347" s="108" t="s">
        <v>717</v>
      </c>
      <c r="CO347" s="108" t="s">
        <v>717</v>
      </c>
      <c r="CP347" s="108" t="s">
        <v>717</v>
      </c>
      <c r="CQ347" s="108" t="s">
        <v>717</v>
      </c>
      <c r="CR347" s="108" t="s">
        <v>717</v>
      </c>
      <c r="CS347" s="108" t="s">
        <v>717</v>
      </c>
      <c r="CT347" s="108" t="s">
        <v>717</v>
      </c>
      <c r="CU347" s="108" t="s">
        <v>717</v>
      </c>
      <c r="CV347" s="108" t="s">
        <v>717</v>
      </c>
      <c r="CW347" s="108" t="s">
        <v>717</v>
      </c>
      <c r="CX347" s="108">
        <v>73</v>
      </c>
      <c r="CY347" s="108">
        <v>28992</v>
      </c>
      <c r="CZ347" s="108">
        <v>397</v>
      </c>
      <c r="DA347" s="108">
        <v>557</v>
      </c>
      <c r="DB347" s="108">
        <v>828</v>
      </c>
      <c r="DC347" s="108">
        <v>25006</v>
      </c>
      <c r="DD347" s="108">
        <v>30</v>
      </c>
      <c r="DE347" s="108">
        <v>59</v>
      </c>
      <c r="DF347" s="108" t="s">
        <v>717</v>
      </c>
      <c r="DG347" s="108" t="s">
        <v>717</v>
      </c>
      <c r="DH347" s="108" t="s">
        <v>717</v>
      </c>
      <c r="DI347" s="108" t="s">
        <v>717</v>
      </c>
      <c r="DJ347" s="108" t="s">
        <v>717</v>
      </c>
      <c r="DK347" s="108">
        <v>1681</v>
      </c>
      <c r="DL347" s="108">
        <v>662</v>
      </c>
      <c r="DM347" s="108">
        <v>231</v>
      </c>
      <c r="DN347" s="108">
        <v>0</v>
      </c>
      <c r="DO347" s="108">
        <v>51</v>
      </c>
      <c r="DP347" s="108">
        <v>2922681</v>
      </c>
      <c r="DQ347" s="108">
        <v>4415</v>
      </c>
      <c r="DR347" s="108">
        <v>9979</v>
      </c>
      <c r="DS347" s="108">
        <v>1269924</v>
      </c>
      <c r="DT347" s="108">
        <v>5498</v>
      </c>
      <c r="DU347" s="108">
        <v>12647</v>
      </c>
      <c r="DV347" s="108">
        <v>0</v>
      </c>
      <c r="DW347" s="108">
        <v>0</v>
      </c>
      <c r="DX347" s="108">
        <v>0</v>
      </c>
      <c r="DY347" s="108">
        <v>379709</v>
      </c>
      <c r="DZ347" s="108">
        <v>7445</v>
      </c>
      <c r="EA347" s="108">
        <v>14139</v>
      </c>
      <c r="EB347" s="255"/>
      <c r="EC347" s="198">
        <f t="shared" si="2080"/>
        <v>4</v>
      </c>
      <c r="ED347" s="199">
        <f t="shared" si="2081"/>
        <v>2018</v>
      </c>
      <c r="EE347" s="200">
        <f t="shared" si="2082"/>
        <v>43191</v>
      </c>
      <c r="EF347" s="196">
        <f t="shared" si="2083"/>
        <v>30</v>
      </c>
      <c r="EG347" s="195"/>
      <c r="EH347" s="198">
        <f t="shared" si="2090"/>
        <v>26956</v>
      </c>
      <c r="EI347" s="198" t="str">
        <f t="shared" si="2090"/>
        <v>-</v>
      </c>
      <c r="EJ347" s="198">
        <f t="shared" si="2090"/>
        <v>215648</v>
      </c>
      <c r="EK347" s="198">
        <f t="shared" si="2090"/>
        <v>673900</v>
      </c>
      <c r="EL347" s="198">
        <f t="shared" si="2090"/>
        <v>1305590</v>
      </c>
      <c r="EM347" s="198">
        <f t="shared" si="2090"/>
        <v>1158840</v>
      </c>
      <c r="EN347" s="198">
        <f t="shared" si="2090"/>
        <v>35046606</v>
      </c>
      <c r="EO347" s="198">
        <f t="shared" si="2090"/>
        <v>62249064</v>
      </c>
      <c r="EP347" s="198">
        <f t="shared" si="2090"/>
        <v>2799248</v>
      </c>
      <c r="EQ347" s="198" t="str">
        <f t="shared" si="2090"/>
        <v>-</v>
      </c>
      <c r="ER347" s="198" t="str">
        <f t="shared" si="2091"/>
        <v>-</v>
      </c>
      <c r="ES347" s="198" t="str">
        <f t="shared" si="2091"/>
        <v>-</v>
      </c>
      <c r="ET347" s="198" t="str">
        <f t="shared" si="2091"/>
        <v>-</v>
      </c>
      <c r="EU347" s="198" t="str">
        <f t="shared" si="2091"/>
        <v>-</v>
      </c>
      <c r="EV347" s="198" t="str">
        <f t="shared" si="2091"/>
        <v>-</v>
      </c>
      <c r="EW347" s="198" t="str">
        <f t="shared" si="2091"/>
        <v>-</v>
      </c>
      <c r="EX347" s="198" t="str">
        <f t="shared" si="2091"/>
        <v>-</v>
      </c>
      <c r="EY347" s="198" t="str">
        <f t="shared" si="2091"/>
        <v>-</v>
      </c>
      <c r="EZ347" s="198" t="str">
        <f t="shared" si="2091"/>
        <v>-</v>
      </c>
      <c r="FA347" s="198" t="str">
        <f t="shared" si="2091"/>
        <v>-</v>
      </c>
      <c r="FB347" s="198">
        <f t="shared" si="2092"/>
        <v>40661</v>
      </c>
      <c r="FC347" s="198">
        <f t="shared" si="2092"/>
        <v>48852</v>
      </c>
      <c r="FD347" s="198">
        <f t="shared" si="2092"/>
        <v>6606098</v>
      </c>
      <c r="FE347" s="198">
        <f t="shared" si="2092"/>
        <v>2921457</v>
      </c>
      <c r="FF347" s="198">
        <f t="shared" si="2092"/>
        <v>0</v>
      </c>
      <c r="FG347" s="198">
        <f t="shared" si="2092"/>
        <v>721089</v>
      </c>
      <c r="FH347" s="191"/>
      <c r="FI347" s="256"/>
      <c r="FJ347" s="256"/>
      <c r="FK347" s="256"/>
      <c r="FL347" s="256"/>
      <c r="FM347" s="256"/>
    </row>
    <row r="348" spans="1:169" s="257" customFormat="1" x14ac:dyDescent="0.2">
      <c r="A348" s="263" t="str">
        <f t="shared" si="2077"/>
        <v>2018-19APRILRX7</v>
      </c>
      <c r="B348" s="257" t="s">
        <v>773</v>
      </c>
      <c r="C348" s="257" t="s">
        <v>774</v>
      </c>
      <c r="D348" s="264" t="str">
        <f t="shared" si="2078"/>
        <v>Y62</v>
      </c>
      <c r="E348" s="264" t="str">
        <f t="shared" si="2079"/>
        <v>North West</v>
      </c>
      <c r="F348" s="265" t="s">
        <v>657</v>
      </c>
      <c r="G348" s="265" t="s">
        <v>658</v>
      </c>
      <c r="H348" s="108">
        <v>127184</v>
      </c>
      <c r="I348" s="108">
        <v>97763</v>
      </c>
      <c r="J348" s="108">
        <v>1015065</v>
      </c>
      <c r="K348" s="108">
        <v>10</v>
      </c>
      <c r="L348" s="108">
        <v>1</v>
      </c>
      <c r="M348" s="108" t="s">
        <v>717</v>
      </c>
      <c r="N348" s="108">
        <v>71</v>
      </c>
      <c r="O348" s="108">
        <v>132</v>
      </c>
      <c r="P348" s="108" t="s">
        <v>717</v>
      </c>
      <c r="Q348" s="108" t="s">
        <v>717</v>
      </c>
      <c r="R348" s="108" t="s">
        <v>717</v>
      </c>
      <c r="S348" s="108" t="s">
        <v>717</v>
      </c>
      <c r="T348" s="108">
        <v>88856</v>
      </c>
      <c r="U348" s="108">
        <v>9156</v>
      </c>
      <c r="V348" s="108">
        <v>6926</v>
      </c>
      <c r="W348" s="108">
        <v>45525</v>
      </c>
      <c r="X348" s="108">
        <v>21093</v>
      </c>
      <c r="Y348" s="108">
        <v>3992</v>
      </c>
      <c r="Z348" s="108">
        <v>4311804</v>
      </c>
      <c r="AA348" s="108">
        <v>471</v>
      </c>
      <c r="AB348" s="108">
        <v>804</v>
      </c>
      <c r="AC348" s="108">
        <v>5197622</v>
      </c>
      <c r="AD348" s="108">
        <v>750</v>
      </c>
      <c r="AE348" s="108">
        <v>1275</v>
      </c>
      <c r="AF348" s="108">
        <v>64621492</v>
      </c>
      <c r="AG348" s="108">
        <v>1419</v>
      </c>
      <c r="AH348" s="108">
        <v>3118</v>
      </c>
      <c r="AI348" s="108">
        <v>74994927</v>
      </c>
      <c r="AJ348" s="108">
        <v>3555</v>
      </c>
      <c r="AK348" s="108">
        <v>8498</v>
      </c>
      <c r="AL348" s="108">
        <v>21189180</v>
      </c>
      <c r="AM348" s="108">
        <v>5308</v>
      </c>
      <c r="AN348" s="108">
        <v>10575</v>
      </c>
      <c r="AO348" s="108">
        <v>4299</v>
      </c>
      <c r="AP348" s="108">
        <v>389</v>
      </c>
      <c r="AQ348" s="108">
        <v>2271</v>
      </c>
      <c r="AR348" s="108">
        <v>5177</v>
      </c>
      <c r="AS348" s="108">
        <v>298</v>
      </c>
      <c r="AT348" s="108">
        <v>1341</v>
      </c>
      <c r="AU348" s="108">
        <v>150</v>
      </c>
      <c r="AV348" s="108">
        <v>57844</v>
      </c>
      <c r="AW348" s="108">
        <v>5861</v>
      </c>
      <c r="AX348" s="108">
        <v>20852</v>
      </c>
      <c r="AY348" s="108">
        <v>84557</v>
      </c>
      <c r="AZ348" s="108">
        <v>18063</v>
      </c>
      <c r="BA348" s="108">
        <v>15334</v>
      </c>
      <c r="BB348" s="108">
        <v>13506</v>
      </c>
      <c r="BC348" s="108">
        <v>11644</v>
      </c>
      <c r="BD348" s="108">
        <v>58024</v>
      </c>
      <c r="BE348" s="108">
        <v>49135</v>
      </c>
      <c r="BF348" s="108">
        <v>29398</v>
      </c>
      <c r="BG348" s="108">
        <v>23026</v>
      </c>
      <c r="BH348" s="108">
        <v>5147</v>
      </c>
      <c r="BI348" s="108">
        <v>4291</v>
      </c>
      <c r="BJ348" s="108" t="s">
        <v>717</v>
      </c>
      <c r="BK348" s="108" t="s">
        <v>717</v>
      </c>
      <c r="BL348" s="108" t="s">
        <v>717</v>
      </c>
      <c r="BM348" s="108" t="s">
        <v>717</v>
      </c>
      <c r="BN348" s="108" t="s">
        <v>717</v>
      </c>
      <c r="BO348" s="108" t="s">
        <v>717</v>
      </c>
      <c r="BP348" s="108" t="s">
        <v>717</v>
      </c>
      <c r="BQ348" s="108" t="s">
        <v>717</v>
      </c>
      <c r="BR348" s="108" t="s">
        <v>717</v>
      </c>
      <c r="BS348" s="108" t="s">
        <v>717</v>
      </c>
      <c r="BT348" s="108" t="s">
        <v>717</v>
      </c>
      <c r="BU348" s="108" t="s">
        <v>717</v>
      </c>
      <c r="BV348" s="108" t="s">
        <v>717</v>
      </c>
      <c r="BW348" s="108" t="s">
        <v>717</v>
      </c>
      <c r="BX348" s="108" t="s">
        <v>717</v>
      </c>
      <c r="BY348" s="108" t="s">
        <v>717</v>
      </c>
      <c r="BZ348" s="108" t="s">
        <v>717</v>
      </c>
      <c r="CA348" s="108" t="s">
        <v>717</v>
      </c>
      <c r="CB348" s="108" t="s">
        <v>717</v>
      </c>
      <c r="CC348" s="108" t="s">
        <v>717</v>
      </c>
      <c r="CD348" s="108" t="s">
        <v>717</v>
      </c>
      <c r="CE348" s="108" t="s">
        <v>717</v>
      </c>
      <c r="CF348" s="108" t="s">
        <v>717</v>
      </c>
      <c r="CG348" s="108" t="s">
        <v>717</v>
      </c>
      <c r="CH348" s="108" t="s">
        <v>717</v>
      </c>
      <c r="CI348" s="108" t="s">
        <v>717</v>
      </c>
      <c r="CJ348" s="108" t="s">
        <v>717</v>
      </c>
      <c r="CK348" s="108" t="s">
        <v>717</v>
      </c>
      <c r="CL348" s="108" t="s">
        <v>717</v>
      </c>
      <c r="CM348" s="108" t="s">
        <v>717</v>
      </c>
      <c r="CN348" s="108" t="s">
        <v>717</v>
      </c>
      <c r="CO348" s="108" t="s">
        <v>717</v>
      </c>
      <c r="CP348" s="108" t="s">
        <v>717</v>
      </c>
      <c r="CQ348" s="108" t="s">
        <v>717</v>
      </c>
      <c r="CR348" s="108" t="s">
        <v>717</v>
      </c>
      <c r="CS348" s="108" t="s">
        <v>717</v>
      </c>
      <c r="CT348" s="108" t="s">
        <v>717</v>
      </c>
      <c r="CU348" s="108" t="s">
        <v>717</v>
      </c>
      <c r="CV348" s="108" t="s">
        <v>717</v>
      </c>
      <c r="CW348" s="108" t="s">
        <v>717</v>
      </c>
      <c r="CX348" s="108">
        <v>0</v>
      </c>
      <c r="CY348" s="108">
        <v>0</v>
      </c>
      <c r="CZ348" s="108">
        <v>0</v>
      </c>
      <c r="DA348" s="108">
        <v>0</v>
      </c>
      <c r="DB348" s="108">
        <v>3669</v>
      </c>
      <c r="DC348" s="108">
        <v>197854</v>
      </c>
      <c r="DD348" s="108">
        <v>54</v>
      </c>
      <c r="DE348" s="108">
        <v>106</v>
      </c>
      <c r="DF348" s="108" t="s">
        <v>717</v>
      </c>
      <c r="DG348" s="108" t="s">
        <v>717</v>
      </c>
      <c r="DH348" s="108" t="s">
        <v>717</v>
      </c>
      <c r="DI348" s="108" t="s">
        <v>717</v>
      </c>
      <c r="DJ348" s="108" t="s">
        <v>717</v>
      </c>
      <c r="DK348" s="108">
        <v>189</v>
      </c>
      <c r="DL348" s="108">
        <v>1647</v>
      </c>
      <c r="DM348" s="108">
        <v>1086</v>
      </c>
      <c r="DN348" s="108">
        <v>105</v>
      </c>
      <c r="DO348" s="108">
        <v>918</v>
      </c>
      <c r="DP348" s="108">
        <v>8108793</v>
      </c>
      <c r="DQ348" s="108">
        <v>4923</v>
      </c>
      <c r="DR348" s="108">
        <v>9963</v>
      </c>
      <c r="DS348" s="108">
        <v>5896707</v>
      </c>
      <c r="DT348" s="108">
        <v>5430</v>
      </c>
      <c r="DU348" s="108">
        <v>11410</v>
      </c>
      <c r="DV348" s="108">
        <v>662237</v>
      </c>
      <c r="DW348" s="108">
        <v>6307</v>
      </c>
      <c r="DX348" s="108">
        <v>13538</v>
      </c>
      <c r="DY348" s="108">
        <v>6360335</v>
      </c>
      <c r="DZ348" s="108">
        <v>6928</v>
      </c>
      <c r="EA348" s="108">
        <v>15933</v>
      </c>
      <c r="EB348" s="255"/>
      <c r="EC348" s="198">
        <f t="shared" si="2080"/>
        <v>4</v>
      </c>
      <c r="ED348" s="199">
        <f t="shared" si="2081"/>
        <v>2018</v>
      </c>
      <c r="EE348" s="200">
        <f t="shared" si="2082"/>
        <v>43191</v>
      </c>
      <c r="EF348" s="196">
        <f t="shared" si="2083"/>
        <v>30</v>
      </c>
      <c r="EG348" s="195"/>
      <c r="EH348" s="198">
        <f t="shared" si="2090"/>
        <v>97763</v>
      </c>
      <c r="EI348" s="198" t="str">
        <f t="shared" si="2090"/>
        <v>-</v>
      </c>
      <c r="EJ348" s="198">
        <f t="shared" si="2090"/>
        <v>6941173</v>
      </c>
      <c r="EK348" s="198">
        <f t="shared" si="2090"/>
        <v>12904716</v>
      </c>
      <c r="EL348" s="198">
        <f t="shared" si="2090"/>
        <v>7361424</v>
      </c>
      <c r="EM348" s="198">
        <f t="shared" si="2090"/>
        <v>8830650</v>
      </c>
      <c r="EN348" s="198">
        <f t="shared" si="2090"/>
        <v>141946950</v>
      </c>
      <c r="EO348" s="198">
        <f t="shared" si="2090"/>
        <v>179248314</v>
      </c>
      <c r="EP348" s="198">
        <f t="shared" si="2090"/>
        <v>42215400</v>
      </c>
      <c r="EQ348" s="198" t="str">
        <f t="shared" si="2090"/>
        <v>-</v>
      </c>
      <c r="ER348" s="198" t="str">
        <f t="shared" si="2091"/>
        <v>-</v>
      </c>
      <c r="ES348" s="198" t="str">
        <f t="shared" si="2091"/>
        <v>-</v>
      </c>
      <c r="ET348" s="198" t="str">
        <f t="shared" si="2091"/>
        <v>-</v>
      </c>
      <c r="EU348" s="198" t="str">
        <f t="shared" si="2091"/>
        <v>-</v>
      </c>
      <c r="EV348" s="198" t="str">
        <f t="shared" si="2091"/>
        <v>-</v>
      </c>
      <c r="EW348" s="198" t="str">
        <f t="shared" si="2091"/>
        <v>-</v>
      </c>
      <c r="EX348" s="198" t="str">
        <f t="shared" si="2091"/>
        <v>-</v>
      </c>
      <c r="EY348" s="198" t="str">
        <f t="shared" si="2091"/>
        <v>-</v>
      </c>
      <c r="EZ348" s="198" t="str">
        <f t="shared" si="2091"/>
        <v>-</v>
      </c>
      <c r="FA348" s="198" t="str">
        <f t="shared" si="2091"/>
        <v>-</v>
      </c>
      <c r="FB348" s="198">
        <f t="shared" si="2092"/>
        <v>0</v>
      </c>
      <c r="FC348" s="198">
        <f t="shared" si="2092"/>
        <v>388914</v>
      </c>
      <c r="FD348" s="198">
        <f t="shared" si="2092"/>
        <v>16409061</v>
      </c>
      <c r="FE348" s="198">
        <f t="shared" si="2092"/>
        <v>12391260</v>
      </c>
      <c r="FF348" s="198">
        <f t="shared" si="2092"/>
        <v>1421490</v>
      </c>
      <c r="FG348" s="198">
        <f t="shared" si="2092"/>
        <v>14626494</v>
      </c>
      <c r="FH348" s="191"/>
      <c r="FI348" s="256"/>
      <c r="FJ348" s="256"/>
      <c r="FK348" s="256"/>
      <c r="FL348" s="256"/>
      <c r="FM348" s="256"/>
    </row>
    <row r="349" spans="1:169" s="257" customFormat="1" x14ac:dyDescent="0.2">
      <c r="A349" s="258" t="str">
        <f t="shared" si="2077"/>
        <v>2018-19APRILRYE</v>
      </c>
      <c r="B349" s="259" t="s">
        <v>773</v>
      </c>
      <c r="C349" s="259" t="s">
        <v>774</v>
      </c>
      <c r="D349" s="260" t="str">
        <f t="shared" si="2078"/>
        <v>Y59</v>
      </c>
      <c r="E349" s="260" t="str">
        <f t="shared" si="2079"/>
        <v>South East</v>
      </c>
      <c r="F349" s="261" t="s">
        <v>669</v>
      </c>
      <c r="G349" s="261" t="s">
        <v>670</v>
      </c>
      <c r="H349" s="211">
        <v>60214</v>
      </c>
      <c r="I349" s="211">
        <v>36923</v>
      </c>
      <c r="J349" s="211">
        <v>192073</v>
      </c>
      <c r="K349" s="211">
        <v>5</v>
      </c>
      <c r="L349" s="211">
        <v>3</v>
      </c>
      <c r="M349" s="211" t="s">
        <v>717</v>
      </c>
      <c r="N349" s="211">
        <v>9</v>
      </c>
      <c r="O349" s="211">
        <v>63</v>
      </c>
      <c r="P349" s="211" t="s">
        <v>717</v>
      </c>
      <c r="Q349" s="211" t="s">
        <v>717</v>
      </c>
      <c r="R349" s="211" t="s">
        <v>717</v>
      </c>
      <c r="S349" s="211" t="s">
        <v>717</v>
      </c>
      <c r="T349" s="211">
        <v>43103</v>
      </c>
      <c r="U349" s="211">
        <v>2513</v>
      </c>
      <c r="V349" s="211">
        <v>1529</v>
      </c>
      <c r="W349" s="211">
        <v>19478</v>
      </c>
      <c r="X349" s="211">
        <v>13589</v>
      </c>
      <c r="Y349" s="211">
        <v>1456</v>
      </c>
      <c r="Z349" s="211">
        <v>991801</v>
      </c>
      <c r="AA349" s="211">
        <v>395</v>
      </c>
      <c r="AB349" s="211">
        <v>710</v>
      </c>
      <c r="AC349" s="211">
        <v>915615</v>
      </c>
      <c r="AD349" s="211">
        <v>599</v>
      </c>
      <c r="AE349" s="211">
        <v>1111</v>
      </c>
      <c r="AF349" s="211">
        <v>16620737</v>
      </c>
      <c r="AG349" s="211">
        <v>853</v>
      </c>
      <c r="AH349" s="211">
        <v>1666</v>
      </c>
      <c r="AI349" s="211">
        <v>35717929</v>
      </c>
      <c r="AJ349" s="211">
        <v>2628</v>
      </c>
      <c r="AK349" s="211">
        <v>6009</v>
      </c>
      <c r="AL349" s="211">
        <v>5793755</v>
      </c>
      <c r="AM349" s="211">
        <v>3979</v>
      </c>
      <c r="AN349" s="211">
        <v>9185</v>
      </c>
      <c r="AO349" s="211">
        <v>2655</v>
      </c>
      <c r="AP349" s="211">
        <v>20</v>
      </c>
      <c r="AQ349" s="211">
        <v>102</v>
      </c>
      <c r="AR349" s="211">
        <v>193</v>
      </c>
      <c r="AS349" s="211">
        <v>199</v>
      </c>
      <c r="AT349" s="211">
        <v>2334</v>
      </c>
      <c r="AU349" s="211">
        <v>0</v>
      </c>
      <c r="AV349" s="211">
        <v>23642</v>
      </c>
      <c r="AW349" s="211">
        <v>2784</v>
      </c>
      <c r="AX349" s="211">
        <v>14022</v>
      </c>
      <c r="AY349" s="211">
        <v>40448</v>
      </c>
      <c r="AZ349" s="211">
        <v>5050</v>
      </c>
      <c r="BA349" s="211">
        <v>3990</v>
      </c>
      <c r="BB349" s="211">
        <v>3116</v>
      </c>
      <c r="BC349" s="211">
        <v>2502</v>
      </c>
      <c r="BD349" s="211">
        <v>27565</v>
      </c>
      <c r="BE349" s="211">
        <v>23012</v>
      </c>
      <c r="BF349" s="211">
        <v>19599</v>
      </c>
      <c r="BG349" s="211">
        <v>15371</v>
      </c>
      <c r="BH349" s="211">
        <v>2158</v>
      </c>
      <c r="BI349" s="211">
        <v>1609</v>
      </c>
      <c r="BJ349" s="211" t="s">
        <v>717</v>
      </c>
      <c r="BK349" s="211" t="s">
        <v>717</v>
      </c>
      <c r="BL349" s="211" t="s">
        <v>717</v>
      </c>
      <c r="BM349" s="211" t="s">
        <v>717</v>
      </c>
      <c r="BN349" s="211" t="s">
        <v>717</v>
      </c>
      <c r="BO349" s="211" t="s">
        <v>717</v>
      </c>
      <c r="BP349" s="211" t="s">
        <v>717</v>
      </c>
      <c r="BQ349" s="211" t="s">
        <v>717</v>
      </c>
      <c r="BR349" s="211" t="s">
        <v>717</v>
      </c>
      <c r="BS349" s="211" t="s">
        <v>717</v>
      </c>
      <c r="BT349" s="211" t="s">
        <v>717</v>
      </c>
      <c r="BU349" s="211" t="s">
        <v>717</v>
      </c>
      <c r="BV349" s="211" t="s">
        <v>717</v>
      </c>
      <c r="BW349" s="211" t="s">
        <v>717</v>
      </c>
      <c r="BX349" s="211" t="s">
        <v>717</v>
      </c>
      <c r="BY349" s="211" t="s">
        <v>717</v>
      </c>
      <c r="BZ349" s="211" t="s">
        <v>717</v>
      </c>
      <c r="CA349" s="211" t="s">
        <v>717</v>
      </c>
      <c r="CB349" s="211" t="s">
        <v>717</v>
      </c>
      <c r="CC349" s="211" t="s">
        <v>717</v>
      </c>
      <c r="CD349" s="211" t="s">
        <v>717</v>
      </c>
      <c r="CE349" s="211" t="s">
        <v>717</v>
      </c>
      <c r="CF349" s="211" t="s">
        <v>717</v>
      </c>
      <c r="CG349" s="211" t="s">
        <v>717</v>
      </c>
      <c r="CH349" s="211" t="s">
        <v>717</v>
      </c>
      <c r="CI349" s="211" t="s">
        <v>717</v>
      </c>
      <c r="CJ349" s="211" t="s">
        <v>717</v>
      </c>
      <c r="CK349" s="211" t="s">
        <v>717</v>
      </c>
      <c r="CL349" s="211" t="s">
        <v>717</v>
      </c>
      <c r="CM349" s="211" t="s">
        <v>717</v>
      </c>
      <c r="CN349" s="211" t="s">
        <v>717</v>
      </c>
      <c r="CO349" s="211" t="s">
        <v>717</v>
      </c>
      <c r="CP349" s="211" t="s">
        <v>717</v>
      </c>
      <c r="CQ349" s="211" t="s">
        <v>717</v>
      </c>
      <c r="CR349" s="211" t="s">
        <v>717</v>
      </c>
      <c r="CS349" s="211" t="s">
        <v>717</v>
      </c>
      <c r="CT349" s="211" t="s">
        <v>717</v>
      </c>
      <c r="CU349" s="211" t="s">
        <v>717</v>
      </c>
      <c r="CV349" s="211" t="s">
        <v>717</v>
      </c>
      <c r="CW349" s="211" t="s">
        <v>717</v>
      </c>
      <c r="CX349" s="211">
        <v>190</v>
      </c>
      <c r="CY349" s="211">
        <v>58440</v>
      </c>
      <c r="CZ349" s="211">
        <v>308</v>
      </c>
      <c r="DA349" s="211">
        <v>525</v>
      </c>
      <c r="DB349" s="211">
        <v>2003</v>
      </c>
      <c r="DC349" s="211">
        <v>73515</v>
      </c>
      <c r="DD349" s="211">
        <v>37</v>
      </c>
      <c r="DE349" s="211">
        <v>71</v>
      </c>
      <c r="DF349" s="211" t="s">
        <v>717</v>
      </c>
      <c r="DG349" s="211" t="s">
        <v>717</v>
      </c>
      <c r="DH349" s="211" t="s">
        <v>717</v>
      </c>
      <c r="DI349" s="211" t="s">
        <v>717</v>
      </c>
      <c r="DJ349" s="211" t="s">
        <v>717</v>
      </c>
      <c r="DK349" s="211">
        <v>0</v>
      </c>
      <c r="DL349" s="211">
        <v>1776</v>
      </c>
      <c r="DM349" s="211">
        <v>1283</v>
      </c>
      <c r="DN349" s="211">
        <v>0</v>
      </c>
      <c r="DO349" s="211">
        <v>353</v>
      </c>
      <c r="DP349" s="211">
        <v>4325983</v>
      </c>
      <c r="DQ349" s="211">
        <v>2436</v>
      </c>
      <c r="DR349" s="211">
        <v>4231</v>
      </c>
      <c r="DS349" s="211">
        <v>6238690</v>
      </c>
      <c r="DT349" s="211">
        <v>4863</v>
      </c>
      <c r="DU349" s="211">
        <v>9003</v>
      </c>
      <c r="DV349" s="211">
        <v>0</v>
      </c>
      <c r="DW349" s="211">
        <v>0</v>
      </c>
      <c r="DX349" s="211">
        <v>0</v>
      </c>
      <c r="DY349" s="211">
        <v>2301327</v>
      </c>
      <c r="DZ349" s="211">
        <v>6519</v>
      </c>
      <c r="EA349" s="211">
        <v>15049</v>
      </c>
      <c r="EB349" s="262"/>
      <c r="EC349" s="212">
        <f t="shared" si="2080"/>
        <v>4</v>
      </c>
      <c r="ED349" s="213">
        <f t="shared" si="2081"/>
        <v>2018</v>
      </c>
      <c r="EE349" s="214">
        <f t="shared" si="2082"/>
        <v>43191</v>
      </c>
      <c r="EF349" s="215">
        <f t="shared" si="2083"/>
        <v>30</v>
      </c>
      <c r="EG349" s="216"/>
      <c r="EH349" s="212">
        <f t="shared" si="2090"/>
        <v>110769</v>
      </c>
      <c r="EI349" s="212" t="str">
        <f t="shared" si="2090"/>
        <v>-</v>
      </c>
      <c r="EJ349" s="212">
        <f t="shared" si="2090"/>
        <v>332307</v>
      </c>
      <c r="EK349" s="212">
        <f t="shared" si="2090"/>
        <v>2326149</v>
      </c>
      <c r="EL349" s="212">
        <f t="shared" si="2090"/>
        <v>1784230</v>
      </c>
      <c r="EM349" s="212">
        <f t="shared" si="2090"/>
        <v>1698719</v>
      </c>
      <c r="EN349" s="212">
        <f t="shared" si="2090"/>
        <v>32450348</v>
      </c>
      <c r="EO349" s="212">
        <f t="shared" si="2090"/>
        <v>81656301</v>
      </c>
      <c r="EP349" s="212">
        <f t="shared" si="2090"/>
        <v>13373360</v>
      </c>
      <c r="EQ349" s="212" t="str">
        <f t="shared" si="2090"/>
        <v>-</v>
      </c>
      <c r="ER349" s="212" t="str">
        <f t="shared" si="2091"/>
        <v>-</v>
      </c>
      <c r="ES349" s="212" t="str">
        <f t="shared" si="2091"/>
        <v>-</v>
      </c>
      <c r="ET349" s="212" t="str">
        <f t="shared" si="2091"/>
        <v>-</v>
      </c>
      <c r="EU349" s="212" t="str">
        <f t="shared" si="2091"/>
        <v>-</v>
      </c>
      <c r="EV349" s="212" t="str">
        <f t="shared" si="2091"/>
        <v>-</v>
      </c>
      <c r="EW349" s="212" t="str">
        <f t="shared" si="2091"/>
        <v>-</v>
      </c>
      <c r="EX349" s="212" t="str">
        <f t="shared" si="2091"/>
        <v>-</v>
      </c>
      <c r="EY349" s="212" t="str">
        <f t="shared" si="2091"/>
        <v>-</v>
      </c>
      <c r="EZ349" s="212" t="str">
        <f t="shared" si="2091"/>
        <v>-</v>
      </c>
      <c r="FA349" s="212" t="str">
        <f t="shared" si="2091"/>
        <v>-</v>
      </c>
      <c r="FB349" s="212">
        <f t="shared" si="2092"/>
        <v>99750</v>
      </c>
      <c r="FC349" s="212">
        <f t="shared" si="2092"/>
        <v>142213</v>
      </c>
      <c r="FD349" s="212">
        <f t="shared" si="2092"/>
        <v>7514256</v>
      </c>
      <c r="FE349" s="212">
        <f t="shared" si="2092"/>
        <v>11550849</v>
      </c>
      <c r="FF349" s="212">
        <f t="shared" si="2092"/>
        <v>0</v>
      </c>
      <c r="FG349" s="212">
        <f t="shared" si="2092"/>
        <v>5312297</v>
      </c>
      <c r="FH349" s="217"/>
      <c r="FI349" s="256"/>
      <c r="FJ349" s="256"/>
      <c r="FK349" s="256"/>
      <c r="FL349" s="256"/>
      <c r="FM349" s="256"/>
    </row>
    <row r="350" spans="1:169" s="257" customFormat="1" x14ac:dyDescent="0.2">
      <c r="A350" s="263" t="str">
        <f t="shared" si="2077"/>
        <v>2018-19APRILRYD</v>
      </c>
      <c r="B350" s="257" t="s">
        <v>773</v>
      </c>
      <c r="C350" s="257" t="s">
        <v>774</v>
      </c>
      <c r="D350" s="264" t="str">
        <f t="shared" si="2078"/>
        <v>Y59</v>
      </c>
      <c r="E350" s="264" t="str">
        <f t="shared" si="2079"/>
        <v>South East</v>
      </c>
      <c r="F350" s="265" t="s">
        <v>667</v>
      </c>
      <c r="G350" s="265" t="s">
        <v>668</v>
      </c>
      <c r="H350" s="108">
        <v>73437</v>
      </c>
      <c r="I350" s="108">
        <v>58673</v>
      </c>
      <c r="J350" s="108">
        <v>885783</v>
      </c>
      <c r="K350" s="108">
        <v>15</v>
      </c>
      <c r="L350" s="108">
        <v>3</v>
      </c>
      <c r="M350" s="108" t="s">
        <v>717</v>
      </c>
      <c r="N350" s="108">
        <v>96</v>
      </c>
      <c r="O350" s="108">
        <v>203</v>
      </c>
      <c r="P350" s="108" t="s">
        <v>717</v>
      </c>
      <c r="Q350" s="108" t="s">
        <v>717</v>
      </c>
      <c r="R350" s="108" t="s">
        <v>717</v>
      </c>
      <c r="S350" s="108" t="s">
        <v>717</v>
      </c>
      <c r="T350" s="108">
        <v>58442</v>
      </c>
      <c r="U350" s="108">
        <v>3207</v>
      </c>
      <c r="V350" s="108">
        <v>1995</v>
      </c>
      <c r="W350" s="108">
        <v>26984</v>
      </c>
      <c r="X350" s="108">
        <v>21680</v>
      </c>
      <c r="Y350" s="108">
        <v>1140</v>
      </c>
      <c r="Z350" s="108">
        <v>1430832</v>
      </c>
      <c r="AA350" s="108">
        <v>446</v>
      </c>
      <c r="AB350" s="108">
        <v>825</v>
      </c>
      <c r="AC350" s="108">
        <v>1207322</v>
      </c>
      <c r="AD350" s="108">
        <v>605</v>
      </c>
      <c r="AE350" s="108">
        <v>1149</v>
      </c>
      <c r="AF350" s="108">
        <v>26096747</v>
      </c>
      <c r="AG350" s="108">
        <v>967</v>
      </c>
      <c r="AH350" s="108">
        <v>1811</v>
      </c>
      <c r="AI350" s="108">
        <v>83811817</v>
      </c>
      <c r="AJ350" s="108">
        <v>3866</v>
      </c>
      <c r="AK350" s="108">
        <v>9166</v>
      </c>
      <c r="AL350" s="108">
        <v>6926906</v>
      </c>
      <c r="AM350" s="108">
        <v>6076</v>
      </c>
      <c r="AN350" s="108">
        <v>15059</v>
      </c>
      <c r="AO350" s="108">
        <v>3317</v>
      </c>
      <c r="AP350" s="108">
        <v>84</v>
      </c>
      <c r="AQ350" s="108">
        <v>401</v>
      </c>
      <c r="AR350" s="108">
        <v>686</v>
      </c>
      <c r="AS350" s="108">
        <v>245</v>
      </c>
      <c r="AT350" s="108">
        <v>2587</v>
      </c>
      <c r="AU350" s="108">
        <v>638</v>
      </c>
      <c r="AV350" s="108">
        <v>35328</v>
      </c>
      <c r="AW350" s="108">
        <v>380</v>
      </c>
      <c r="AX350" s="108">
        <v>19417</v>
      </c>
      <c r="AY350" s="108">
        <v>55125</v>
      </c>
      <c r="AZ350" s="108">
        <v>7401</v>
      </c>
      <c r="BA350" s="108">
        <v>5484</v>
      </c>
      <c r="BB350" s="108">
        <v>4645</v>
      </c>
      <c r="BC350" s="108">
        <v>3507</v>
      </c>
      <c r="BD350" s="108">
        <v>37260</v>
      </c>
      <c r="BE350" s="108">
        <v>30132</v>
      </c>
      <c r="BF350" s="108">
        <v>35406</v>
      </c>
      <c r="BG350" s="108">
        <v>22838</v>
      </c>
      <c r="BH350" s="108">
        <v>2045</v>
      </c>
      <c r="BI350" s="108">
        <v>1184</v>
      </c>
      <c r="BJ350" s="108" t="s">
        <v>717</v>
      </c>
      <c r="BK350" s="108" t="s">
        <v>717</v>
      </c>
      <c r="BL350" s="108" t="s">
        <v>717</v>
      </c>
      <c r="BM350" s="108" t="s">
        <v>717</v>
      </c>
      <c r="BN350" s="108" t="s">
        <v>717</v>
      </c>
      <c r="BO350" s="108" t="s">
        <v>717</v>
      </c>
      <c r="BP350" s="108" t="s">
        <v>717</v>
      </c>
      <c r="BQ350" s="108" t="s">
        <v>717</v>
      </c>
      <c r="BR350" s="108" t="s">
        <v>717</v>
      </c>
      <c r="BS350" s="108" t="s">
        <v>717</v>
      </c>
      <c r="BT350" s="108" t="s">
        <v>717</v>
      </c>
      <c r="BU350" s="108" t="s">
        <v>717</v>
      </c>
      <c r="BV350" s="108" t="s">
        <v>717</v>
      </c>
      <c r="BW350" s="108" t="s">
        <v>717</v>
      </c>
      <c r="BX350" s="108" t="s">
        <v>717</v>
      </c>
      <c r="BY350" s="108" t="s">
        <v>717</v>
      </c>
      <c r="BZ350" s="108" t="s">
        <v>717</v>
      </c>
      <c r="CA350" s="108" t="s">
        <v>717</v>
      </c>
      <c r="CB350" s="108" t="s">
        <v>717</v>
      </c>
      <c r="CC350" s="108" t="s">
        <v>717</v>
      </c>
      <c r="CD350" s="108" t="s">
        <v>717</v>
      </c>
      <c r="CE350" s="108" t="s">
        <v>717</v>
      </c>
      <c r="CF350" s="108" t="s">
        <v>717</v>
      </c>
      <c r="CG350" s="108" t="s">
        <v>717</v>
      </c>
      <c r="CH350" s="108" t="s">
        <v>717</v>
      </c>
      <c r="CI350" s="108" t="s">
        <v>717</v>
      </c>
      <c r="CJ350" s="108" t="s">
        <v>717</v>
      </c>
      <c r="CK350" s="108" t="s">
        <v>717</v>
      </c>
      <c r="CL350" s="108" t="s">
        <v>717</v>
      </c>
      <c r="CM350" s="108" t="s">
        <v>717</v>
      </c>
      <c r="CN350" s="108" t="s">
        <v>717</v>
      </c>
      <c r="CO350" s="108" t="s">
        <v>717</v>
      </c>
      <c r="CP350" s="108" t="s">
        <v>717</v>
      </c>
      <c r="CQ350" s="108" t="s">
        <v>717</v>
      </c>
      <c r="CR350" s="108" t="s">
        <v>717</v>
      </c>
      <c r="CS350" s="108" t="s">
        <v>717</v>
      </c>
      <c r="CT350" s="108" t="s">
        <v>717</v>
      </c>
      <c r="CU350" s="108" t="s">
        <v>717</v>
      </c>
      <c r="CV350" s="108" t="s">
        <v>717</v>
      </c>
      <c r="CW350" s="108" t="s">
        <v>717</v>
      </c>
      <c r="CX350" s="108">
        <v>267</v>
      </c>
      <c r="CY350" s="108">
        <v>79338</v>
      </c>
      <c r="CZ350" s="108">
        <v>297</v>
      </c>
      <c r="DA350" s="108">
        <v>479</v>
      </c>
      <c r="DB350" s="108">
        <v>2492</v>
      </c>
      <c r="DC350" s="108">
        <v>132045</v>
      </c>
      <c r="DD350" s="108">
        <v>53</v>
      </c>
      <c r="DE350" s="108">
        <v>90</v>
      </c>
      <c r="DF350" s="108" t="s">
        <v>717</v>
      </c>
      <c r="DG350" s="108" t="s">
        <v>717</v>
      </c>
      <c r="DH350" s="108" t="s">
        <v>717</v>
      </c>
      <c r="DI350" s="108" t="s">
        <v>717</v>
      </c>
      <c r="DJ350" s="108" t="s">
        <v>717</v>
      </c>
      <c r="DK350" s="108">
        <v>2</v>
      </c>
      <c r="DL350" s="108">
        <v>210</v>
      </c>
      <c r="DM350" s="108">
        <v>1607</v>
      </c>
      <c r="DN350" s="108">
        <v>0</v>
      </c>
      <c r="DO350" s="108">
        <v>295</v>
      </c>
      <c r="DP350" s="108">
        <v>1128513</v>
      </c>
      <c r="DQ350" s="108">
        <v>5374</v>
      </c>
      <c r="DR350" s="108">
        <v>12677</v>
      </c>
      <c r="DS350" s="108">
        <v>12399928</v>
      </c>
      <c r="DT350" s="108">
        <v>7716</v>
      </c>
      <c r="DU350" s="108">
        <v>18675</v>
      </c>
      <c r="DV350" s="108">
        <v>0</v>
      </c>
      <c r="DW350" s="108">
        <v>0</v>
      </c>
      <c r="DX350" s="108">
        <v>0</v>
      </c>
      <c r="DY350" s="108">
        <v>2488529</v>
      </c>
      <c r="DZ350" s="108">
        <v>8436</v>
      </c>
      <c r="EA350" s="108">
        <v>19610</v>
      </c>
      <c r="EB350" s="255"/>
      <c r="EC350" s="198">
        <f t="shared" si="2080"/>
        <v>4</v>
      </c>
      <c r="ED350" s="199">
        <f t="shared" si="2081"/>
        <v>2018</v>
      </c>
      <c r="EE350" s="200">
        <f t="shared" si="2082"/>
        <v>43191</v>
      </c>
      <c r="EF350" s="196">
        <f t="shared" si="2083"/>
        <v>30</v>
      </c>
      <c r="EG350" s="195"/>
      <c r="EH350" s="198">
        <f t="shared" si="2090"/>
        <v>176019</v>
      </c>
      <c r="EI350" s="198" t="str">
        <f t="shared" si="2090"/>
        <v>-</v>
      </c>
      <c r="EJ350" s="198">
        <f t="shared" si="2090"/>
        <v>5632608</v>
      </c>
      <c r="EK350" s="198">
        <f t="shared" si="2090"/>
        <v>11910619</v>
      </c>
      <c r="EL350" s="198">
        <f t="shared" si="2090"/>
        <v>2645775</v>
      </c>
      <c r="EM350" s="198">
        <f t="shared" si="2090"/>
        <v>2292255</v>
      </c>
      <c r="EN350" s="198">
        <f t="shared" si="2090"/>
        <v>48868024</v>
      </c>
      <c r="EO350" s="198">
        <f t="shared" si="2090"/>
        <v>198718880</v>
      </c>
      <c r="EP350" s="198">
        <f t="shared" si="2090"/>
        <v>17167260</v>
      </c>
      <c r="EQ350" s="198" t="str">
        <f t="shared" si="2090"/>
        <v>-</v>
      </c>
      <c r="ER350" s="198" t="str">
        <f t="shared" si="2091"/>
        <v>-</v>
      </c>
      <c r="ES350" s="198" t="str">
        <f t="shared" si="2091"/>
        <v>-</v>
      </c>
      <c r="ET350" s="198" t="str">
        <f t="shared" si="2091"/>
        <v>-</v>
      </c>
      <c r="EU350" s="198" t="str">
        <f t="shared" si="2091"/>
        <v>-</v>
      </c>
      <c r="EV350" s="198" t="str">
        <f t="shared" si="2091"/>
        <v>-</v>
      </c>
      <c r="EW350" s="198" t="str">
        <f t="shared" si="2091"/>
        <v>-</v>
      </c>
      <c r="EX350" s="198" t="str">
        <f t="shared" si="2091"/>
        <v>-</v>
      </c>
      <c r="EY350" s="198" t="str">
        <f t="shared" si="2091"/>
        <v>-</v>
      </c>
      <c r="EZ350" s="198" t="str">
        <f t="shared" si="2091"/>
        <v>-</v>
      </c>
      <c r="FA350" s="198" t="str">
        <f t="shared" si="2091"/>
        <v>-</v>
      </c>
      <c r="FB350" s="198">
        <f t="shared" si="2092"/>
        <v>127893</v>
      </c>
      <c r="FC350" s="198">
        <f t="shared" si="2092"/>
        <v>224280</v>
      </c>
      <c r="FD350" s="198">
        <f t="shared" si="2092"/>
        <v>2662170</v>
      </c>
      <c r="FE350" s="198">
        <f t="shared" si="2092"/>
        <v>30010725</v>
      </c>
      <c r="FF350" s="198">
        <f t="shared" si="2092"/>
        <v>0</v>
      </c>
      <c r="FG350" s="198">
        <f t="shared" si="2092"/>
        <v>5784950</v>
      </c>
      <c r="FH350" s="191"/>
      <c r="FI350" s="256"/>
      <c r="FJ350" s="256"/>
      <c r="FK350" s="256"/>
      <c r="FL350" s="256"/>
      <c r="FM350" s="256"/>
    </row>
    <row r="351" spans="1:169" s="257" customFormat="1" x14ac:dyDescent="0.2">
      <c r="A351" s="263" t="str">
        <f t="shared" si="2077"/>
        <v>2018-19APRILRYF</v>
      </c>
      <c r="B351" s="257" t="s">
        <v>773</v>
      </c>
      <c r="C351" s="257" t="s">
        <v>774</v>
      </c>
      <c r="D351" s="264" t="str">
        <f t="shared" si="2078"/>
        <v>Y58</v>
      </c>
      <c r="E351" s="264" t="str">
        <f t="shared" si="2079"/>
        <v>South West</v>
      </c>
      <c r="F351" s="265" t="s">
        <v>671</v>
      </c>
      <c r="G351" s="265" t="s">
        <v>672</v>
      </c>
      <c r="H351" s="108">
        <v>92010</v>
      </c>
      <c r="I351" s="108">
        <v>63027</v>
      </c>
      <c r="J351" s="108">
        <v>275874</v>
      </c>
      <c r="K351" s="108">
        <v>4</v>
      </c>
      <c r="L351" s="108">
        <v>2</v>
      </c>
      <c r="M351" s="108" t="s">
        <v>717</v>
      </c>
      <c r="N351" s="108">
        <v>17</v>
      </c>
      <c r="O351" s="108">
        <v>51</v>
      </c>
      <c r="P351" s="108" t="s">
        <v>717</v>
      </c>
      <c r="Q351" s="108" t="s">
        <v>717</v>
      </c>
      <c r="R351" s="108" t="s">
        <v>717</v>
      </c>
      <c r="S351" s="108" t="s">
        <v>717</v>
      </c>
      <c r="T351" s="108">
        <v>70042</v>
      </c>
      <c r="U351" s="108">
        <v>5223</v>
      </c>
      <c r="V351" s="108">
        <v>3206</v>
      </c>
      <c r="W351" s="108">
        <v>34368</v>
      </c>
      <c r="X351" s="108">
        <v>18708</v>
      </c>
      <c r="Y351" s="108">
        <v>1051</v>
      </c>
      <c r="Z351" s="108">
        <v>2670504</v>
      </c>
      <c r="AA351" s="108">
        <v>511</v>
      </c>
      <c r="AB351" s="108">
        <v>950</v>
      </c>
      <c r="AC351" s="108">
        <v>2444960</v>
      </c>
      <c r="AD351" s="108">
        <v>763</v>
      </c>
      <c r="AE351" s="108">
        <v>1395</v>
      </c>
      <c r="AF351" s="108">
        <v>48206023</v>
      </c>
      <c r="AG351" s="108">
        <v>1403</v>
      </c>
      <c r="AH351" s="108">
        <v>2895</v>
      </c>
      <c r="AI351" s="108">
        <v>56833446</v>
      </c>
      <c r="AJ351" s="108">
        <v>3038</v>
      </c>
      <c r="AK351" s="108">
        <v>7116</v>
      </c>
      <c r="AL351" s="108">
        <v>7673168</v>
      </c>
      <c r="AM351" s="108">
        <v>7301</v>
      </c>
      <c r="AN351" s="108">
        <v>15254</v>
      </c>
      <c r="AO351" s="108">
        <v>4089</v>
      </c>
      <c r="AP351" s="108">
        <v>344</v>
      </c>
      <c r="AQ351" s="108">
        <v>1103</v>
      </c>
      <c r="AR351" s="108">
        <v>4234</v>
      </c>
      <c r="AS351" s="108">
        <v>637</v>
      </c>
      <c r="AT351" s="108">
        <v>2005</v>
      </c>
      <c r="AU351" s="108">
        <v>45</v>
      </c>
      <c r="AV351" s="108">
        <v>37006</v>
      </c>
      <c r="AW351" s="108">
        <v>3248</v>
      </c>
      <c r="AX351" s="108">
        <v>25699</v>
      </c>
      <c r="AY351" s="108">
        <v>65953</v>
      </c>
      <c r="AZ351" s="108">
        <v>11132</v>
      </c>
      <c r="BA351" s="108">
        <v>8674</v>
      </c>
      <c r="BB351" s="108">
        <v>6837</v>
      </c>
      <c r="BC351" s="108">
        <v>5396</v>
      </c>
      <c r="BD351" s="108">
        <v>45729</v>
      </c>
      <c r="BE351" s="108">
        <v>39279</v>
      </c>
      <c r="BF351" s="108">
        <v>26756</v>
      </c>
      <c r="BG351" s="108">
        <v>20689</v>
      </c>
      <c r="BH351" s="108">
        <v>1493</v>
      </c>
      <c r="BI351" s="108">
        <v>1119</v>
      </c>
      <c r="BJ351" s="108" t="s">
        <v>717</v>
      </c>
      <c r="BK351" s="108" t="s">
        <v>717</v>
      </c>
      <c r="BL351" s="108" t="s">
        <v>717</v>
      </c>
      <c r="BM351" s="108" t="s">
        <v>717</v>
      </c>
      <c r="BN351" s="108" t="s">
        <v>717</v>
      </c>
      <c r="BO351" s="108" t="s">
        <v>717</v>
      </c>
      <c r="BP351" s="108" t="s">
        <v>717</v>
      </c>
      <c r="BQ351" s="108" t="s">
        <v>717</v>
      </c>
      <c r="BR351" s="108" t="s">
        <v>717</v>
      </c>
      <c r="BS351" s="108" t="s">
        <v>717</v>
      </c>
      <c r="BT351" s="108" t="s">
        <v>717</v>
      </c>
      <c r="BU351" s="108" t="s">
        <v>717</v>
      </c>
      <c r="BV351" s="108" t="s">
        <v>717</v>
      </c>
      <c r="BW351" s="108" t="s">
        <v>717</v>
      </c>
      <c r="BX351" s="108" t="s">
        <v>717</v>
      </c>
      <c r="BY351" s="108" t="s">
        <v>717</v>
      </c>
      <c r="BZ351" s="108" t="s">
        <v>717</v>
      </c>
      <c r="CA351" s="108" t="s">
        <v>717</v>
      </c>
      <c r="CB351" s="108" t="s">
        <v>717</v>
      </c>
      <c r="CC351" s="108" t="s">
        <v>717</v>
      </c>
      <c r="CD351" s="108" t="s">
        <v>717</v>
      </c>
      <c r="CE351" s="108" t="s">
        <v>717</v>
      </c>
      <c r="CF351" s="108" t="s">
        <v>717</v>
      </c>
      <c r="CG351" s="108" t="s">
        <v>717</v>
      </c>
      <c r="CH351" s="108" t="s">
        <v>717</v>
      </c>
      <c r="CI351" s="108" t="s">
        <v>717</v>
      </c>
      <c r="CJ351" s="108" t="s">
        <v>717</v>
      </c>
      <c r="CK351" s="108" t="s">
        <v>717</v>
      </c>
      <c r="CL351" s="108" t="s">
        <v>717</v>
      </c>
      <c r="CM351" s="108" t="s">
        <v>717</v>
      </c>
      <c r="CN351" s="108" t="s">
        <v>717</v>
      </c>
      <c r="CO351" s="108" t="s">
        <v>717</v>
      </c>
      <c r="CP351" s="108" t="s">
        <v>717</v>
      </c>
      <c r="CQ351" s="108" t="s">
        <v>717</v>
      </c>
      <c r="CR351" s="108" t="s">
        <v>717</v>
      </c>
      <c r="CS351" s="108" t="s">
        <v>717</v>
      </c>
      <c r="CT351" s="108" t="s">
        <v>717</v>
      </c>
      <c r="CU351" s="108" t="s">
        <v>717</v>
      </c>
      <c r="CV351" s="108" t="s">
        <v>717</v>
      </c>
      <c r="CW351" s="108" t="s">
        <v>717</v>
      </c>
      <c r="CX351" s="108">
        <v>404</v>
      </c>
      <c r="CY351" s="108">
        <v>149667</v>
      </c>
      <c r="CZ351" s="108">
        <v>370</v>
      </c>
      <c r="DA351" s="108">
        <v>639</v>
      </c>
      <c r="DB351" s="108">
        <v>2827</v>
      </c>
      <c r="DC351" s="108">
        <v>140629</v>
      </c>
      <c r="DD351" s="108">
        <v>50</v>
      </c>
      <c r="DE351" s="108">
        <v>103</v>
      </c>
      <c r="DF351" s="108" t="s">
        <v>717</v>
      </c>
      <c r="DG351" s="108" t="s">
        <v>717</v>
      </c>
      <c r="DH351" s="108" t="s">
        <v>717</v>
      </c>
      <c r="DI351" s="108" t="s">
        <v>717</v>
      </c>
      <c r="DJ351" s="108" t="s">
        <v>717</v>
      </c>
      <c r="DK351" s="108">
        <v>142</v>
      </c>
      <c r="DL351" s="108">
        <v>1121</v>
      </c>
      <c r="DM351" s="108">
        <v>1001</v>
      </c>
      <c r="DN351" s="108">
        <v>24</v>
      </c>
      <c r="DO351" s="108">
        <v>1057</v>
      </c>
      <c r="DP351" s="108">
        <v>4960974</v>
      </c>
      <c r="DQ351" s="108">
        <v>4425</v>
      </c>
      <c r="DR351" s="108">
        <v>9204</v>
      </c>
      <c r="DS351" s="108">
        <v>5519963</v>
      </c>
      <c r="DT351" s="108">
        <v>5514</v>
      </c>
      <c r="DU351" s="108">
        <v>11336</v>
      </c>
      <c r="DV351" s="108">
        <v>170608</v>
      </c>
      <c r="DW351" s="108">
        <v>7109</v>
      </c>
      <c r="DX351" s="108">
        <v>14854</v>
      </c>
      <c r="DY351" s="108">
        <v>6905021</v>
      </c>
      <c r="DZ351" s="108">
        <v>6533</v>
      </c>
      <c r="EA351" s="108">
        <v>14868</v>
      </c>
      <c r="EB351" s="255"/>
      <c r="EC351" s="198">
        <f t="shared" si="2080"/>
        <v>4</v>
      </c>
      <c r="ED351" s="199">
        <f t="shared" si="2081"/>
        <v>2018</v>
      </c>
      <c r="EE351" s="200">
        <f t="shared" si="2082"/>
        <v>43191</v>
      </c>
      <c r="EF351" s="196">
        <f t="shared" si="2083"/>
        <v>30</v>
      </c>
      <c r="EG351" s="195"/>
      <c r="EH351" s="198">
        <f t="shared" si="2090"/>
        <v>126054</v>
      </c>
      <c r="EI351" s="198" t="str">
        <f t="shared" si="2090"/>
        <v>-</v>
      </c>
      <c r="EJ351" s="198">
        <f t="shared" si="2090"/>
        <v>1071459</v>
      </c>
      <c r="EK351" s="198">
        <f t="shared" si="2090"/>
        <v>3214377</v>
      </c>
      <c r="EL351" s="198">
        <f t="shared" si="2090"/>
        <v>4961850</v>
      </c>
      <c r="EM351" s="198">
        <f t="shared" si="2090"/>
        <v>4472370</v>
      </c>
      <c r="EN351" s="198">
        <f t="shared" si="2090"/>
        <v>99495360</v>
      </c>
      <c r="EO351" s="198">
        <f t="shared" si="2090"/>
        <v>133126128</v>
      </c>
      <c r="EP351" s="198">
        <f t="shared" si="2090"/>
        <v>16031954</v>
      </c>
      <c r="EQ351" s="198" t="str">
        <f t="shared" si="2090"/>
        <v>-</v>
      </c>
      <c r="ER351" s="198" t="str">
        <f t="shared" si="2091"/>
        <v>-</v>
      </c>
      <c r="ES351" s="198" t="str">
        <f t="shared" si="2091"/>
        <v>-</v>
      </c>
      <c r="ET351" s="198" t="str">
        <f t="shared" si="2091"/>
        <v>-</v>
      </c>
      <c r="EU351" s="198" t="str">
        <f t="shared" si="2091"/>
        <v>-</v>
      </c>
      <c r="EV351" s="198" t="str">
        <f t="shared" si="2091"/>
        <v>-</v>
      </c>
      <c r="EW351" s="198" t="str">
        <f t="shared" si="2091"/>
        <v>-</v>
      </c>
      <c r="EX351" s="198" t="str">
        <f t="shared" si="2091"/>
        <v>-</v>
      </c>
      <c r="EY351" s="198" t="str">
        <f t="shared" si="2091"/>
        <v>-</v>
      </c>
      <c r="EZ351" s="198" t="str">
        <f t="shared" si="2091"/>
        <v>-</v>
      </c>
      <c r="FA351" s="198" t="str">
        <f t="shared" si="2091"/>
        <v>-</v>
      </c>
      <c r="FB351" s="198">
        <f t="shared" si="2092"/>
        <v>258156</v>
      </c>
      <c r="FC351" s="198">
        <f t="shared" si="2092"/>
        <v>291181</v>
      </c>
      <c r="FD351" s="198">
        <f t="shared" si="2092"/>
        <v>10317684</v>
      </c>
      <c r="FE351" s="198">
        <f t="shared" si="2092"/>
        <v>11347336</v>
      </c>
      <c r="FF351" s="198">
        <f t="shared" si="2092"/>
        <v>356496</v>
      </c>
      <c r="FG351" s="198">
        <f t="shared" si="2092"/>
        <v>15715476</v>
      </c>
      <c r="FH351" s="191"/>
      <c r="FI351" s="256"/>
      <c r="FJ351" s="256"/>
      <c r="FK351" s="256"/>
      <c r="FL351" s="256"/>
      <c r="FM351" s="256"/>
    </row>
    <row r="352" spans="1:169" s="257" customFormat="1" x14ac:dyDescent="0.2">
      <c r="A352" s="263" t="str">
        <f t="shared" si="2077"/>
        <v>2018-19APRILRYA</v>
      </c>
      <c r="B352" s="257" t="s">
        <v>773</v>
      </c>
      <c r="C352" s="257" t="s">
        <v>774</v>
      </c>
      <c r="D352" s="264" t="str">
        <f t="shared" si="2078"/>
        <v>Y60</v>
      </c>
      <c r="E352" s="264" t="str">
        <f t="shared" si="2079"/>
        <v>Midlands</v>
      </c>
      <c r="F352" s="265" t="s">
        <v>663</v>
      </c>
      <c r="G352" s="265" t="s">
        <v>664</v>
      </c>
      <c r="H352" s="108">
        <v>99555</v>
      </c>
      <c r="I352" s="108">
        <v>71501</v>
      </c>
      <c r="J352" s="108">
        <v>146905</v>
      </c>
      <c r="K352" s="108">
        <v>2</v>
      </c>
      <c r="L352" s="108">
        <v>1</v>
      </c>
      <c r="M352" s="108" t="s">
        <v>717</v>
      </c>
      <c r="N352" s="108">
        <v>4</v>
      </c>
      <c r="O352" s="108">
        <v>31</v>
      </c>
      <c r="P352" s="108" t="s">
        <v>717</v>
      </c>
      <c r="Q352" s="108" t="s">
        <v>717</v>
      </c>
      <c r="R352" s="108" t="s">
        <v>717</v>
      </c>
      <c r="S352" s="108" t="s">
        <v>717</v>
      </c>
      <c r="T352" s="108">
        <v>82737</v>
      </c>
      <c r="U352" s="108">
        <v>4722</v>
      </c>
      <c r="V352" s="108">
        <v>2887</v>
      </c>
      <c r="W352" s="108">
        <v>36639</v>
      </c>
      <c r="X352" s="108">
        <v>33193</v>
      </c>
      <c r="Y352" s="108">
        <v>1891</v>
      </c>
      <c r="Z352" s="108">
        <v>1935130</v>
      </c>
      <c r="AA352" s="108">
        <v>410</v>
      </c>
      <c r="AB352" s="108">
        <v>725</v>
      </c>
      <c r="AC352" s="108">
        <v>1368023</v>
      </c>
      <c r="AD352" s="108">
        <v>474</v>
      </c>
      <c r="AE352" s="108">
        <v>844</v>
      </c>
      <c r="AF352" s="108">
        <v>25027507</v>
      </c>
      <c r="AG352" s="108">
        <v>683</v>
      </c>
      <c r="AH352" s="108">
        <v>1224</v>
      </c>
      <c r="AI352" s="108">
        <v>51009104</v>
      </c>
      <c r="AJ352" s="108">
        <v>1537</v>
      </c>
      <c r="AK352" s="108">
        <v>3315</v>
      </c>
      <c r="AL352" s="108">
        <v>4466515</v>
      </c>
      <c r="AM352" s="108">
        <v>2362</v>
      </c>
      <c r="AN352" s="108">
        <v>5550</v>
      </c>
      <c r="AO352" s="108">
        <v>2646</v>
      </c>
      <c r="AP352" s="108">
        <v>1</v>
      </c>
      <c r="AQ352" s="108">
        <v>3</v>
      </c>
      <c r="AR352" s="108">
        <v>0</v>
      </c>
      <c r="AS352" s="108">
        <v>196</v>
      </c>
      <c r="AT352" s="108">
        <v>2446</v>
      </c>
      <c r="AU352" s="108">
        <v>1826</v>
      </c>
      <c r="AV352" s="108">
        <v>46808</v>
      </c>
      <c r="AW352" s="108">
        <v>3111</v>
      </c>
      <c r="AX352" s="108">
        <v>30172</v>
      </c>
      <c r="AY352" s="108">
        <v>80091</v>
      </c>
      <c r="AZ352" s="108">
        <v>8807</v>
      </c>
      <c r="BA352" s="108">
        <v>6650</v>
      </c>
      <c r="BB352" s="108">
        <v>5343</v>
      </c>
      <c r="BC352" s="108">
        <v>4073</v>
      </c>
      <c r="BD352" s="108">
        <v>45663</v>
      </c>
      <c r="BE352" s="108">
        <v>38664</v>
      </c>
      <c r="BF352" s="108">
        <v>52519</v>
      </c>
      <c r="BG352" s="108">
        <v>34783</v>
      </c>
      <c r="BH352" s="108">
        <v>4063</v>
      </c>
      <c r="BI352" s="108">
        <v>2004</v>
      </c>
      <c r="BJ352" s="108" t="s">
        <v>717</v>
      </c>
      <c r="BK352" s="108" t="s">
        <v>717</v>
      </c>
      <c r="BL352" s="108" t="s">
        <v>717</v>
      </c>
      <c r="BM352" s="108" t="s">
        <v>717</v>
      </c>
      <c r="BN352" s="108" t="s">
        <v>717</v>
      </c>
      <c r="BO352" s="108" t="s">
        <v>717</v>
      </c>
      <c r="BP352" s="108" t="s">
        <v>717</v>
      </c>
      <c r="BQ352" s="108" t="s">
        <v>717</v>
      </c>
      <c r="BR352" s="108" t="s">
        <v>717</v>
      </c>
      <c r="BS352" s="108" t="s">
        <v>717</v>
      </c>
      <c r="BT352" s="108" t="s">
        <v>717</v>
      </c>
      <c r="BU352" s="108" t="s">
        <v>717</v>
      </c>
      <c r="BV352" s="108" t="s">
        <v>717</v>
      </c>
      <c r="BW352" s="108" t="s">
        <v>717</v>
      </c>
      <c r="BX352" s="108" t="s">
        <v>717</v>
      </c>
      <c r="BY352" s="108" t="s">
        <v>717</v>
      </c>
      <c r="BZ352" s="108" t="s">
        <v>717</v>
      </c>
      <c r="CA352" s="108" t="s">
        <v>717</v>
      </c>
      <c r="CB352" s="108" t="s">
        <v>717</v>
      </c>
      <c r="CC352" s="108" t="s">
        <v>717</v>
      </c>
      <c r="CD352" s="108" t="s">
        <v>717</v>
      </c>
      <c r="CE352" s="108" t="s">
        <v>717</v>
      </c>
      <c r="CF352" s="108" t="s">
        <v>717</v>
      </c>
      <c r="CG352" s="108" t="s">
        <v>717</v>
      </c>
      <c r="CH352" s="108" t="s">
        <v>717</v>
      </c>
      <c r="CI352" s="108" t="s">
        <v>717</v>
      </c>
      <c r="CJ352" s="108" t="s">
        <v>717</v>
      </c>
      <c r="CK352" s="108" t="s">
        <v>717</v>
      </c>
      <c r="CL352" s="108" t="s">
        <v>717</v>
      </c>
      <c r="CM352" s="108" t="s">
        <v>717</v>
      </c>
      <c r="CN352" s="108" t="s">
        <v>717</v>
      </c>
      <c r="CO352" s="108" t="s">
        <v>717</v>
      </c>
      <c r="CP352" s="108" t="s">
        <v>717</v>
      </c>
      <c r="CQ352" s="108" t="s">
        <v>717</v>
      </c>
      <c r="CR352" s="108" t="s">
        <v>717</v>
      </c>
      <c r="CS352" s="108" t="s">
        <v>717</v>
      </c>
      <c r="CT352" s="108" t="s">
        <v>717</v>
      </c>
      <c r="CU352" s="108" t="s">
        <v>717</v>
      </c>
      <c r="CV352" s="108" t="s">
        <v>717</v>
      </c>
      <c r="CW352" s="108" t="s">
        <v>717</v>
      </c>
      <c r="CX352" s="108">
        <v>202</v>
      </c>
      <c r="CY352" s="108">
        <v>60579</v>
      </c>
      <c r="CZ352" s="108">
        <v>300</v>
      </c>
      <c r="DA352" s="108">
        <v>539</v>
      </c>
      <c r="DB352" s="108">
        <v>3303</v>
      </c>
      <c r="DC352" s="108">
        <v>94032</v>
      </c>
      <c r="DD352" s="108">
        <v>28</v>
      </c>
      <c r="DE352" s="108">
        <v>54</v>
      </c>
      <c r="DF352" s="108" t="s">
        <v>717</v>
      </c>
      <c r="DG352" s="108" t="s">
        <v>717</v>
      </c>
      <c r="DH352" s="108" t="s">
        <v>717</v>
      </c>
      <c r="DI352" s="108" t="s">
        <v>717</v>
      </c>
      <c r="DJ352" s="108" t="s">
        <v>717</v>
      </c>
      <c r="DK352" s="108">
        <v>287</v>
      </c>
      <c r="DL352" s="108">
        <v>4</v>
      </c>
      <c r="DM352" s="108">
        <v>1774</v>
      </c>
      <c r="DN352" s="108">
        <v>0</v>
      </c>
      <c r="DO352" s="108">
        <v>1581</v>
      </c>
      <c r="DP352" s="108">
        <v>9041</v>
      </c>
      <c r="DQ352" s="108">
        <v>2260</v>
      </c>
      <c r="DR352" s="108">
        <v>2871</v>
      </c>
      <c r="DS352" s="108">
        <v>6671642</v>
      </c>
      <c r="DT352" s="108">
        <v>3761</v>
      </c>
      <c r="DU352" s="108">
        <v>7815</v>
      </c>
      <c r="DV352" s="108">
        <v>0</v>
      </c>
      <c r="DW352" s="108">
        <v>0</v>
      </c>
      <c r="DX352" s="108">
        <v>0</v>
      </c>
      <c r="DY352" s="108">
        <v>7309778</v>
      </c>
      <c r="DZ352" s="108">
        <v>4624</v>
      </c>
      <c r="EA352" s="108">
        <v>9997</v>
      </c>
      <c r="EB352" s="255"/>
      <c r="EC352" s="198">
        <f t="shared" si="2080"/>
        <v>4</v>
      </c>
      <c r="ED352" s="199">
        <f t="shared" si="2081"/>
        <v>2018</v>
      </c>
      <c r="EE352" s="200">
        <f t="shared" si="2082"/>
        <v>43191</v>
      </c>
      <c r="EF352" s="196">
        <f t="shared" si="2083"/>
        <v>30</v>
      </c>
      <c r="EG352" s="195"/>
      <c r="EH352" s="198">
        <f t="shared" si="2090"/>
        <v>71501</v>
      </c>
      <c r="EI352" s="198" t="str">
        <f t="shared" si="2090"/>
        <v>-</v>
      </c>
      <c r="EJ352" s="198">
        <f t="shared" si="2090"/>
        <v>286004</v>
      </c>
      <c r="EK352" s="198">
        <f t="shared" si="2090"/>
        <v>2216531</v>
      </c>
      <c r="EL352" s="198">
        <f t="shared" si="2090"/>
        <v>3423450</v>
      </c>
      <c r="EM352" s="198">
        <f t="shared" si="2090"/>
        <v>2436628</v>
      </c>
      <c r="EN352" s="198">
        <f t="shared" si="2090"/>
        <v>44846136</v>
      </c>
      <c r="EO352" s="198">
        <f t="shared" si="2090"/>
        <v>110034795</v>
      </c>
      <c r="EP352" s="198">
        <f t="shared" si="2090"/>
        <v>10495050</v>
      </c>
      <c r="EQ352" s="198" t="str">
        <f t="shared" si="2090"/>
        <v>-</v>
      </c>
      <c r="ER352" s="198" t="str">
        <f t="shared" si="2091"/>
        <v>-</v>
      </c>
      <c r="ES352" s="198" t="str">
        <f t="shared" si="2091"/>
        <v>-</v>
      </c>
      <c r="ET352" s="198" t="str">
        <f t="shared" si="2091"/>
        <v>-</v>
      </c>
      <c r="EU352" s="198" t="str">
        <f t="shared" si="2091"/>
        <v>-</v>
      </c>
      <c r="EV352" s="198" t="str">
        <f t="shared" si="2091"/>
        <v>-</v>
      </c>
      <c r="EW352" s="198" t="str">
        <f t="shared" si="2091"/>
        <v>-</v>
      </c>
      <c r="EX352" s="198" t="str">
        <f t="shared" si="2091"/>
        <v>-</v>
      </c>
      <c r="EY352" s="198" t="str">
        <f t="shared" si="2091"/>
        <v>-</v>
      </c>
      <c r="EZ352" s="198" t="str">
        <f t="shared" si="2091"/>
        <v>-</v>
      </c>
      <c r="FA352" s="198" t="str">
        <f t="shared" si="2091"/>
        <v>-</v>
      </c>
      <c r="FB352" s="198">
        <f t="shared" si="2092"/>
        <v>108878</v>
      </c>
      <c r="FC352" s="198">
        <f t="shared" si="2092"/>
        <v>178362</v>
      </c>
      <c r="FD352" s="198">
        <f t="shared" si="2092"/>
        <v>11484</v>
      </c>
      <c r="FE352" s="198">
        <f t="shared" si="2092"/>
        <v>13863810</v>
      </c>
      <c r="FF352" s="198">
        <f t="shared" si="2092"/>
        <v>0</v>
      </c>
      <c r="FG352" s="198">
        <f t="shared" si="2092"/>
        <v>15805257</v>
      </c>
      <c r="FH352" s="191"/>
      <c r="FI352" s="256"/>
      <c r="FJ352" s="256"/>
      <c r="FK352" s="256"/>
      <c r="FL352" s="256"/>
      <c r="FM352" s="256"/>
    </row>
    <row r="353" spans="1:169" s="257" customFormat="1" x14ac:dyDescent="0.2">
      <c r="A353" s="267" t="str">
        <f t="shared" si="2077"/>
        <v>2018-19APRILRX8</v>
      </c>
      <c r="B353" s="268" t="s">
        <v>773</v>
      </c>
      <c r="C353" s="268" t="s">
        <v>774</v>
      </c>
      <c r="D353" s="269" t="str">
        <f t="shared" si="2078"/>
        <v>Y63</v>
      </c>
      <c r="E353" s="269" t="str">
        <f t="shared" si="2079"/>
        <v>North East and Yorkshire</v>
      </c>
      <c r="F353" s="270" t="s">
        <v>659</v>
      </c>
      <c r="G353" s="270" t="s">
        <v>660</v>
      </c>
      <c r="H353" s="210">
        <v>77979</v>
      </c>
      <c r="I353" s="210">
        <v>57494</v>
      </c>
      <c r="J353" s="210">
        <v>153727</v>
      </c>
      <c r="K353" s="210">
        <v>3</v>
      </c>
      <c r="L353" s="210">
        <v>1</v>
      </c>
      <c r="M353" s="210" t="s">
        <v>717</v>
      </c>
      <c r="N353" s="210">
        <v>9</v>
      </c>
      <c r="O353" s="210">
        <v>54</v>
      </c>
      <c r="P353" s="210" t="s">
        <v>717</v>
      </c>
      <c r="Q353" s="210" t="s">
        <v>717</v>
      </c>
      <c r="R353" s="210" t="s">
        <v>717</v>
      </c>
      <c r="S353" s="210" t="s">
        <v>717</v>
      </c>
      <c r="T353" s="210">
        <v>63247</v>
      </c>
      <c r="U353" s="210">
        <v>6758</v>
      </c>
      <c r="V353" s="210">
        <v>4828</v>
      </c>
      <c r="W353" s="210">
        <v>34747</v>
      </c>
      <c r="X353" s="210">
        <v>13109</v>
      </c>
      <c r="Y353" s="210">
        <v>852</v>
      </c>
      <c r="Z353" s="210">
        <v>3260718</v>
      </c>
      <c r="AA353" s="210">
        <v>482</v>
      </c>
      <c r="AB353" s="210">
        <v>824</v>
      </c>
      <c r="AC353" s="210">
        <v>3332138</v>
      </c>
      <c r="AD353" s="210">
        <v>690</v>
      </c>
      <c r="AE353" s="210">
        <v>1223</v>
      </c>
      <c r="AF353" s="210">
        <v>45125459</v>
      </c>
      <c r="AG353" s="210">
        <v>1299</v>
      </c>
      <c r="AH353" s="210">
        <v>2753</v>
      </c>
      <c r="AI353" s="210">
        <v>42474164</v>
      </c>
      <c r="AJ353" s="210">
        <v>3240</v>
      </c>
      <c r="AK353" s="210">
        <v>7516</v>
      </c>
      <c r="AL353" s="210">
        <v>3417715</v>
      </c>
      <c r="AM353" s="210">
        <v>4011</v>
      </c>
      <c r="AN353" s="210">
        <v>9893</v>
      </c>
      <c r="AO353" s="210">
        <v>4101</v>
      </c>
      <c r="AP353" s="210">
        <v>549</v>
      </c>
      <c r="AQ353" s="210">
        <v>803</v>
      </c>
      <c r="AR353" s="210">
        <v>2825</v>
      </c>
      <c r="AS353" s="210">
        <v>380</v>
      </c>
      <c r="AT353" s="210">
        <v>2369</v>
      </c>
      <c r="AU353" s="210">
        <v>2294</v>
      </c>
      <c r="AV353" s="210">
        <v>38122</v>
      </c>
      <c r="AW353" s="210">
        <v>6485</v>
      </c>
      <c r="AX353" s="210">
        <v>14539</v>
      </c>
      <c r="AY353" s="210">
        <v>59146</v>
      </c>
      <c r="AZ353" s="210">
        <v>15135</v>
      </c>
      <c r="BA353" s="210">
        <v>11681</v>
      </c>
      <c r="BB353" s="210">
        <v>10707</v>
      </c>
      <c r="BC353" s="210">
        <v>8376</v>
      </c>
      <c r="BD353" s="210">
        <v>53689</v>
      </c>
      <c r="BE353" s="210">
        <v>41989</v>
      </c>
      <c r="BF353" s="210">
        <v>23379</v>
      </c>
      <c r="BG353" s="210">
        <v>14953</v>
      </c>
      <c r="BH353" s="210">
        <v>1587</v>
      </c>
      <c r="BI353" s="210">
        <v>966</v>
      </c>
      <c r="BJ353" s="210" t="s">
        <v>717</v>
      </c>
      <c r="BK353" s="210" t="s">
        <v>717</v>
      </c>
      <c r="BL353" s="210" t="s">
        <v>717</v>
      </c>
      <c r="BM353" s="210" t="s">
        <v>717</v>
      </c>
      <c r="BN353" s="210" t="s">
        <v>717</v>
      </c>
      <c r="BO353" s="210" t="s">
        <v>717</v>
      </c>
      <c r="BP353" s="210" t="s">
        <v>717</v>
      </c>
      <c r="BQ353" s="210" t="s">
        <v>717</v>
      </c>
      <c r="BR353" s="210" t="s">
        <v>717</v>
      </c>
      <c r="BS353" s="210" t="s">
        <v>717</v>
      </c>
      <c r="BT353" s="210" t="s">
        <v>717</v>
      </c>
      <c r="BU353" s="210" t="s">
        <v>717</v>
      </c>
      <c r="BV353" s="210" t="s">
        <v>717</v>
      </c>
      <c r="BW353" s="210" t="s">
        <v>717</v>
      </c>
      <c r="BX353" s="210" t="s">
        <v>717</v>
      </c>
      <c r="BY353" s="210" t="s">
        <v>717</v>
      </c>
      <c r="BZ353" s="210" t="s">
        <v>717</v>
      </c>
      <c r="CA353" s="210" t="s">
        <v>717</v>
      </c>
      <c r="CB353" s="210" t="s">
        <v>717</v>
      </c>
      <c r="CC353" s="210" t="s">
        <v>717</v>
      </c>
      <c r="CD353" s="210" t="s">
        <v>717</v>
      </c>
      <c r="CE353" s="210" t="s">
        <v>717</v>
      </c>
      <c r="CF353" s="210" t="s">
        <v>717</v>
      </c>
      <c r="CG353" s="210" t="s">
        <v>717</v>
      </c>
      <c r="CH353" s="210" t="s">
        <v>717</v>
      </c>
      <c r="CI353" s="210" t="s">
        <v>717</v>
      </c>
      <c r="CJ353" s="210" t="s">
        <v>717</v>
      </c>
      <c r="CK353" s="210" t="s">
        <v>717</v>
      </c>
      <c r="CL353" s="210" t="s">
        <v>717</v>
      </c>
      <c r="CM353" s="210" t="s">
        <v>717</v>
      </c>
      <c r="CN353" s="210" t="s">
        <v>717</v>
      </c>
      <c r="CO353" s="210" t="s">
        <v>717</v>
      </c>
      <c r="CP353" s="210" t="s">
        <v>717</v>
      </c>
      <c r="CQ353" s="210" t="s">
        <v>717</v>
      </c>
      <c r="CR353" s="210" t="s">
        <v>717</v>
      </c>
      <c r="CS353" s="210" t="s">
        <v>717</v>
      </c>
      <c r="CT353" s="210" t="s">
        <v>717</v>
      </c>
      <c r="CU353" s="210" t="s">
        <v>717</v>
      </c>
      <c r="CV353" s="210" t="s">
        <v>717</v>
      </c>
      <c r="CW353" s="210" t="s">
        <v>717</v>
      </c>
      <c r="CX353" s="210">
        <v>0</v>
      </c>
      <c r="CY353" s="210">
        <v>0</v>
      </c>
      <c r="CZ353" s="210">
        <v>0</v>
      </c>
      <c r="DA353" s="210">
        <v>0</v>
      </c>
      <c r="DB353" s="210">
        <v>3501</v>
      </c>
      <c r="DC353" s="210">
        <v>99577</v>
      </c>
      <c r="DD353" s="210">
        <v>28</v>
      </c>
      <c r="DE353" s="210">
        <v>50</v>
      </c>
      <c r="DF353" s="210" t="s">
        <v>717</v>
      </c>
      <c r="DG353" s="210" t="s">
        <v>717</v>
      </c>
      <c r="DH353" s="210" t="s">
        <v>717</v>
      </c>
      <c r="DI353" s="210" t="s">
        <v>717</v>
      </c>
      <c r="DJ353" s="210" t="s">
        <v>717</v>
      </c>
      <c r="DK353" s="210">
        <v>81</v>
      </c>
      <c r="DL353" s="210">
        <v>439</v>
      </c>
      <c r="DM353" s="210">
        <v>246</v>
      </c>
      <c r="DN353" s="210">
        <v>68</v>
      </c>
      <c r="DO353" s="210">
        <v>2846</v>
      </c>
      <c r="DP353" s="210">
        <v>2023359</v>
      </c>
      <c r="DQ353" s="210">
        <v>4609</v>
      </c>
      <c r="DR353" s="210">
        <v>10646</v>
      </c>
      <c r="DS353" s="210">
        <v>1072321</v>
      </c>
      <c r="DT353" s="210">
        <v>4359</v>
      </c>
      <c r="DU353" s="210">
        <v>10317</v>
      </c>
      <c r="DV353" s="210">
        <v>461648</v>
      </c>
      <c r="DW353" s="210">
        <v>6789</v>
      </c>
      <c r="DX353" s="210">
        <v>13622</v>
      </c>
      <c r="DY353" s="210">
        <v>24449189</v>
      </c>
      <c r="DZ353" s="210">
        <v>8591</v>
      </c>
      <c r="EA353" s="210">
        <v>18877</v>
      </c>
      <c r="EB353" s="271"/>
      <c r="EC353" s="201">
        <f t="shared" si="2080"/>
        <v>4</v>
      </c>
      <c r="ED353" s="208">
        <f t="shared" si="2081"/>
        <v>2018</v>
      </c>
      <c r="EE353" s="207">
        <f t="shared" si="2082"/>
        <v>43191</v>
      </c>
      <c r="EF353" s="189">
        <f t="shared" si="2083"/>
        <v>30</v>
      </c>
      <c r="EG353" s="209"/>
      <c r="EH353" s="201">
        <f t="shared" si="2090"/>
        <v>57494</v>
      </c>
      <c r="EI353" s="201" t="str">
        <f t="shared" si="2090"/>
        <v>-</v>
      </c>
      <c r="EJ353" s="201">
        <f t="shared" si="2090"/>
        <v>517446</v>
      </c>
      <c r="EK353" s="201">
        <f t="shared" si="2090"/>
        <v>3104676</v>
      </c>
      <c r="EL353" s="201">
        <f t="shared" si="2090"/>
        <v>5568592</v>
      </c>
      <c r="EM353" s="201">
        <f t="shared" si="2090"/>
        <v>5904644</v>
      </c>
      <c r="EN353" s="201">
        <f t="shared" si="2090"/>
        <v>95658491</v>
      </c>
      <c r="EO353" s="201">
        <f t="shared" si="2090"/>
        <v>98527244</v>
      </c>
      <c r="EP353" s="201">
        <f t="shared" si="2090"/>
        <v>8428836</v>
      </c>
      <c r="EQ353" s="201" t="str">
        <f t="shared" si="2090"/>
        <v>-</v>
      </c>
      <c r="ER353" s="201" t="str">
        <f t="shared" si="2091"/>
        <v>-</v>
      </c>
      <c r="ES353" s="201" t="str">
        <f t="shared" si="2091"/>
        <v>-</v>
      </c>
      <c r="ET353" s="201" t="str">
        <f t="shared" si="2091"/>
        <v>-</v>
      </c>
      <c r="EU353" s="201" t="str">
        <f t="shared" si="2091"/>
        <v>-</v>
      </c>
      <c r="EV353" s="201" t="str">
        <f t="shared" si="2091"/>
        <v>-</v>
      </c>
      <c r="EW353" s="201" t="str">
        <f t="shared" si="2091"/>
        <v>-</v>
      </c>
      <c r="EX353" s="201" t="str">
        <f t="shared" si="2091"/>
        <v>-</v>
      </c>
      <c r="EY353" s="201" t="str">
        <f t="shared" si="2091"/>
        <v>-</v>
      </c>
      <c r="EZ353" s="201" t="str">
        <f t="shared" si="2091"/>
        <v>-</v>
      </c>
      <c r="FA353" s="201" t="str">
        <f t="shared" si="2091"/>
        <v>-</v>
      </c>
      <c r="FB353" s="201">
        <f t="shared" si="2092"/>
        <v>0</v>
      </c>
      <c r="FC353" s="201">
        <f t="shared" si="2092"/>
        <v>175050</v>
      </c>
      <c r="FD353" s="201">
        <f t="shared" si="2092"/>
        <v>4673594</v>
      </c>
      <c r="FE353" s="201">
        <f t="shared" si="2092"/>
        <v>2537982</v>
      </c>
      <c r="FF353" s="201">
        <f t="shared" si="2092"/>
        <v>926296</v>
      </c>
      <c r="FG353" s="201">
        <f t="shared" si="2092"/>
        <v>53723942</v>
      </c>
      <c r="FH353" s="190"/>
      <c r="FI353" s="256"/>
      <c r="FJ353" s="256"/>
      <c r="FK353" s="256"/>
      <c r="FL353" s="256"/>
      <c r="FM353" s="256"/>
    </row>
    <row r="354" spans="1:169" s="257" customFormat="1" x14ac:dyDescent="0.2">
      <c r="A354" s="272" t="str">
        <f t="shared" si="2077"/>
        <v>2018-19MAYRX9</v>
      </c>
      <c r="B354" s="273" t="s">
        <v>773</v>
      </c>
      <c r="C354" s="273" t="s">
        <v>812</v>
      </c>
      <c r="D354" s="274" t="str">
        <f t="shared" si="2078"/>
        <v>Y60</v>
      </c>
      <c r="E354" s="274" t="str">
        <f t="shared" si="2079"/>
        <v>Midlands</v>
      </c>
      <c r="F354" s="275" t="s">
        <v>661</v>
      </c>
      <c r="G354" s="275" t="s">
        <v>662</v>
      </c>
      <c r="H354" s="107">
        <v>85309</v>
      </c>
      <c r="I354" s="107">
        <v>70097</v>
      </c>
      <c r="J354" s="107">
        <v>227907</v>
      </c>
      <c r="K354" s="107">
        <v>3</v>
      </c>
      <c r="L354" s="107">
        <v>2</v>
      </c>
      <c r="M354" s="107" t="s">
        <v>717</v>
      </c>
      <c r="N354" s="107">
        <v>6</v>
      </c>
      <c r="O354" s="107">
        <v>49</v>
      </c>
      <c r="P354" s="107" t="s">
        <v>717</v>
      </c>
      <c r="Q354" s="107" t="s">
        <v>717</v>
      </c>
      <c r="R354" s="107" t="s">
        <v>717</v>
      </c>
      <c r="S354" s="107" t="s">
        <v>717</v>
      </c>
      <c r="T354" s="107">
        <v>59430</v>
      </c>
      <c r="U354" s="107">
        <v>5978</v>
      </c>
      <c r="V354" s="107">
        <v>3950</v>
      </c>
      <c r="W354" s="107">
        <v>34054</v>
      </c>
      <c r="X354" s="107">
        <v>12273</v>
      </c>
      <c r="Y354" s="107">
        <v>283</v>
      </c>
      <c r="Z354" s="107">
        <v>2908349</v>
      </c>
      <c r="AA354" s="107">
        <v>487</v>
      </c>
      <c r="AB354" s="107">
        <v>876</v>
      </c>
      <c r="AC354" s="107">
        <v>4406475</v>
      </c>
      <c r="AD354" s="107">
        <v>1116</v>
      </c>
      <c r="AE354" s="107">
        <v>2587</v>
      </c>
      <c r="AF354" s="107">
        <v>62849828</v>
      </c>
      <c r="AG354" s="107">
        <v>1846</v>
      </c>
      <c r="AH354" s="107">
        <v>3875</v>
      </c>
      <c r="AI354" s="107">
        <v>53507044</v>
      </c>
      <c r="AJ354" s="107">
        <v>4360</v>
      </c>
      <c r="AK354" s="107">
        <v>10435</v>
      </c>
      <c r="AL354" s="107">
        <v>1112068</v>
      </c>
      <c r="AM354" s="107">
        <v>3930</v>
      </c>
      <c r="AN354" s="107">
        <v>9770</v>
      </c>
      <c r="AO354" s="107">
        <v>3741</v>
      </c>
      <c r="AP354" s="107">
        <v>1141</v>
      </c>
      <c r="AQ354" s="107">
        <v>1099</v>
      </c>
      <c r="AR354" s="107">
        <v>7</v>
      </c>
      <c r="AS354" s="107">
        <v>628</v>
      </c>
      <c r="AT354" s="107">
        <v>873</v>
      </c>
      <c r="AU354" s="107">
        <v>9</v>
      </c>
      <c r="AV354" s="107">
        <v>36517</v>
      </c>
      <c r="AW354" s="107">
        <v>2824</v>
      </c>
      <c r="AX354" s="107">
        <v>16348</v>
      </c>
      <c r="AY354" s="107">
        <v>55689</v>
      </c>
      <c r="AZ354" s="107">
        <v>11122</v>
      </c>
      <c r="BA354" s="107">
        <v>8780</v>
      </c>
      <c r="BB354" s="107">
        <v>7605</v>
      </c>
      <c r="BC354" s="107">
        <v>6075</v>
      </c>
      <c r="BD354" s="107">
        <v>44071</v>
      </c>
      <c r="BE354" s="107">
        <v>36815</v>
      </c>
      <c r="BF354" s="107">
        <v>16292</v>
      </c>
      <c r="BG354" s="107">
        <v>12832</v>
      </c>
      <c r="BH354" s="107">
        <v>344</v>
      </c>
      <c r="BI354" s="107">
        <v>276</v>
      </c>
      <c r="BJ354" s="107" t="s">
        <v>717</v>
      </c>
      <c r="BK354" s="107" t="s">
        <v>717</v>
      </c>
      <c r="BL354" s="107" t="s">
        <v>717</v>
      </c>
      <c r="BM354" s="107" t="s">
        <v>717</v>
      </c>
      <c r="BN354" s="107" t="s">
        <v>717</v>
      </c>
      <c r="BO354" s="107" t="s">
        <v>717</v>
      </c>
      <c r="BP354" s="107" t="s">
        <v>717</v>
      </c>
      <c r="BQ354" s="107" t="s">
        <v>717</v>
      </c>
      <c r="BR354" s="107" t="s">
        <v>717</v>
      </c>
      <c r="BS354" s="107" t="s">
        <v>717</v>
      </c>
      <c r="BT354" s="107" t="s">
        <v>717</v>
      </c>
      <c r="BU354" s="107" t="s">
        <v>717</v>
      </c>
      <c r="BV354" s="107" t="s">
        <v>717</v>
      </c>
      <c r="BW354" s="107" t="s">
        <v>717</v>
      </c>
      <c r="BX354" s="107" t="s">
        <v>717</v>
      </c>
      <c r="BY354" s="107" t="s">
        <v>717</v>
      </c>
      <c r="BZ354" s="107" t="s">
        <v>717</v>
      </c>
      <c r="CA354" s="107" t="s">
        <v>717</v>
      </c>
      <c r="CB354" s="107" t="s">
        <v>717</v>
      </c>
      <c r="CC354" s="107" t="s">
        <v>717</v>
      </c>
      <c r="CD354" s="107" t="s">
        <v>717</v>
      </c>
      <c r="CE354" s="107" t="s">
        <v>717</v>
      </c>
      <c r="CF354" s="107" t="s">
        <v>717</v>
      </c>
      <c r="CG354" s="107" t="s">
        <v>717</v>
      </c>
      <c r="CH354" s="107" t="s">
        <v>717</v>
      </c>
      <c r="CI354" s="107" t="s">
        <v>717</v>
      </c>
      <c r="CJ354" s="107" t="s">
        <v>717</v>
      </c>
      <c r="CK354" s="107" t="s">
        <v>717</v>
      </c>
      <c r="CL354" s="107" t="s">
        <v>717</v>
      </c>
      <c r="CM354" s="107" t="s">
        <v>717</v>
      </c>
      <c r="CN354" s="107" t="s">
        <v>717</v>
      </c>
      <c r="CO354" s="107" t="s">
        <v>717</v>
      </c>
      <c r="CP354" s="107" t="s">
        <v>717</v>
      </c>
      <c r="CQ354" s="107" t="s">
        <v>717</v>
      </c>
      <c r="CR354" s="107" t="s">
        <v>717</v>
      </c>
      <c r="CS354" s="107" t="s">
        <v>717</v>
      </c>
      <c r="CT354" s="107" t="s">
        <v>717</v>
      </c>
      <c r="CU354" s="107" t="s">
        <v>717</v>
      </c>
      <c r="CV354" s="107" t="s">
        <v>717</v>
      </c>
      <c r="CW354" s="107" t="s">
        <v>717</v>
      </c>
      <c r="CX354" s="107">
        <v>310</v>
      </c>
      <c r="CY354" s="107">
        <v>88952</v>
      </c>
      <c r="CZ354" s="107">
        <v>287</v>
      </c>
      <c r="DA354" s="107">
        <v>471</v>
      </c>
      <c r="DB354" s="107">
        <v>3186</v>
      </c>
      <c r="DC354" s="107">
        <v>141392</v>
      </c>
      <c r="DD354" s="107">
        <v>44</v>
      </c>
      <c r="DE354" s="107">
        <v>71</v>
      </c>
      <c r="DF354" s="107" t="s">
        <v>717</v>
      </c>
      <c r="DG354" s="107" t="s">
        <v>717</v>
      </c>
      <c r="DH354" s="107" t="s">
        <v>717</v>
      </c>
      <c r="DI354" s="107" t="s">
        <v>717</v>
      </c>
      <c r="DJ354" s="107" t="s">
        <v>717</v>
      </c>
      <c r="DK354" s="107">
        <v>0</v>
      </c>
      <c r="DL354" s="107">
        <v>468</v>
      </c>
      <c r="DM354" s="107">
        <v>510</v>
      </c>
      <c r="DN354" s="107">
        <v>3</v>
      </c>
      <c r="DO354" s="107">
        <v>2120</v>
      </c>
      <c r="DP354" s="107">
        <v>1781060</v>
      </c>
      <c r="DQ354" s="107">
        <v>3806</v>
      </c>
      <c r="DR354" s="107">
        <v>7462</v>
      </c>
      <c r="DS354" s="107">
        <v>2183576</v>
      </c>
      <c r="DT354" s="107">
        <v>4282</v>
      </c>
      <c r="DU354" s="107">
        <v>8440</v>
      </c>
      <c r="DV354" s="107">
        <v>16803</v>
      </c>
      <c r="DW354" s="107">
        <v>5601</v>
      </c>
      <c r="DX354" s="107">
        <v>6753</v>
      </c>
      <c r="DY354" s="107">
        <v>14694031</v>
      </c>
      <c r="DZ354" s="107">
        <v>6931</v>
      </c>
      <c r="EA354" s="107">
        <v>15592</v>
      </c>
      <c r="EB354" s="255"/>
      <c r="EC354" s="204">
        <f t="shared" si="2080"/>
        <v>5</v>
      </c>
      <c r="ED354" s="199">
        <f t="shared" si="2081"/>
        <v>2018</v>
      </c>
      <c r="EE354" s="200">
        <f t="shared" si="2082"/>
        <v>43221</v>
      </c>
      <c r="EF354" s="196">
        <f t="shared" si="2083"/>
        <v>31</v>
      </c>
      <c r="EG354" s="195"/>
      <c r="EH354" s="204">
        <f t="shared" si="2090"/>
        <v>140194</v>
      </c>
      <c r="EI354" s="204" t="str">
        <f t="shared" si="2090"/>
        <v>-</v>
      </c>
      <c r="EJ354" s="204">
        <f t="shared" si="2090"/>
        <v>420582</v>
      </c>
      <c r="EK354" s="204">
        <f t="shared" si="2090"/>
        <v>3434753</v>
      </c>
      <c r="EL354" s="204">
        <f t="shared" si="2090"/>
        <v>5236728</v>
      </c>
      <c r="EM354" s="204">
        <f t="shared" si="2090"/>
        <v>10218650</v>
      </c>
      <c r="EN354" s="204">
        <f t="shared" si="2090"/>
        <v>131959250</v>
      </c>
      <c r="EO354" s="204">
        <f t="shared" si="2090"/>
        <v>128068755</v>
      </c>
      <c r="EP354" s="204">
        <f t="shared" si="2090"/>
        <v>2764910</v>
      </c>
      <c r="EQ354" s="204" t="str">
        <f t="shared" si="2090"/>
        <v>-</v>
      </c>
      <c r="ER354" s="203" t="str">
        <f t="shared" si="2091"/>
        <v>-</v>
      </c>
      <c r="ES354" s="203" t="str">
        <f t="shared" si="2091"/>
        <v>-</v>
      </c>
      <c r="ET354" s="203" t="str">
        <f t="shared" si="2091"/>
        <v>-</v>
      </c>
      <c r="EU354" s="203" t="str">
        <f t="shared" si="2091"/>
        <v>-</v>
      </c>
      <c r="EV354" s="203" t="str">
        <f t="shared" si="2091"/>
        <v>-</v>
      </c>
      <c r="EW354" s="203" t="str">
        <f t="shared" si="2091"/>
        <v>-</v>
      </c>
      <c r="EX354" s="203" t="str">
        <f t="shared" si="2091"/>
        <v>-</v>
      </c>
      <c r="EY354" s="203" t="str">
        <f t="shared" si="2091"/>
        <v>-</v>
      </c>
      <c r="EZ354" s="203" t="str">
        <f t="shared" si="2091"/>
        <v>-</v>
      </c>
      <c r="FA354" s="203" t="str">
        <f t="shared" si="2091"/>
        <v>-</v>
      </c>
      <c r="FB354" s="204">
        <f t="shared" si="2092"/>
        <v>146010</v>
      </c>
      <c r="FC354" s="204">
        <f t="shared" si="2092"/>
        <v>226206</v>
      </c>
      <c r="FD354" s="204">
        <f t="shared" si="2092"/>
        <v>3492216</v>
      </c>
      <c r="FE354" s="204">
        <f t="shared" si="2092"/>
        <v>4304400</v>
      </c>
      <c r="FF354" s="204">
        <f t="shared" si="2092"/>
        <v>20259</v>
      </c>
      <c r="FG354" s="204">
        <f t="shared" si="2092"/>
        <v>33055040</v>
      </c>
      <c r="FH354" s="191"/>
      <c r="FI354" s="256"/>
      <c r="FJ354" s="256"/>
      <c r="FK354" s="256"/>
      <c r="FL354" s="256"/>
      <c r="FM354" s="256"/>
    </row>
    <row r="355" spans="1:169" s="257" customFormat="1" x14ac:dyDescent="0.2">
      <c r="A355" s="263" t="str">
        <f t="shared" si="2077"/>
        <v>2018-19MAYRYC</v>
      </c>
      <c r="B355" s="257" t="s">
        <v>773</v>
      </c>
      <c r="C355" s="257" t="s">
        <v>812</v>
      </c>
      <c r="D355" s="264" t="str">
        <f t="shared" si="2078"/>
        <v>Y61</v>
      </c>
      <c r="E355" s="264" t="str">
        <f t="shared" si="2079"/>
        <v>East of England</v>
      </c>
      <c r="F355" s="265" t="s">
        <v>665</v>
      </c>
      <c r="G355" s="265" t="s">
        <v>666</v>
      </c>
      <c r="H355" s="108">
        <v>103163</v>
      </c>
      <c r="I355" s="108">
        <v>66900</v>
      </c>
      <c r="J355" s="108">
        <v>371003</v>
      </c>
      <c r="K355" s="108">
        <v>6</v>
      </c>
      <c r="L355" s="108">
        <v>1</v>
      </c>
      <c r="M355" s="108" t="s">
        <v>717</v>
      </c>
      <c r="N355" s="108">
        <v>32</v>
      </c>
      <c r="O355" s="108">
        <v>82</v>
      </c>
      <c r="P355" s="108" t="s">
        <v>717</v>
      </c>
      <c r="Q355" s="108" t="s">
        <v>717</v>
      </c>
      <c r="R355" s="108" t="s">
        <v>717</v>
      </c>
      <c r="S355" s="108" t="s">
        <v>717</v>
      </c>
      <c r="T355" s="108">
        <v>71914</v>
      </c>
      <c r="U355" s="108">
        <v>6654</v>
      </c>
      <c r="V355" s="108">
        <v>4497</v>
      </c>
      <c r="W355" s="108">
        <v>37670</v>
      </c>
      <c r="X355" s="108">
        <v>13789</v>
      </c>
      <c r="Y355" s="108">
        <v>5407</v>
      </c>
      <c r="Z355" s="108">
        <v>3391708</v>
      </c>
      <c r="AA355" s="108">
        <v>510</v>
      </c>
      <c r="AB355" s="108">
        <v>927</v>
      </c>
      <c r="AC355" s="108">
        <v>3685887</v>
      </c>
      <c r="AD355" s="108">
        <v>820</v>
      </c>
      <c r="AE355" s="108">
        <v>1526</v>
      </c>
      <c r="AF355" s="108">
        <v>56514429</v>
      </c>
      <c r="AG355" s="108">
        <v>1500</v>
      </c>
      <c r="AH355" s="108">
        <v>3070</v>
      </c>
      <c r="AI355" s="108">
        <v>60262493</v>
      </c>
      <c r="AJ355" s="108">
        <v>4370</v>
      </c>
      <c r="AK355" s="108">
        <v>10669</v>
      </c>
      <c r="AL355" s="108">
        <v>27444759</v>
      </c>
      <c r="AM355" s="108">
        <v>5076</v>
      </c>
      <c r="AN355" s="108">
        <v>12022</v>
      </c>
      <c r="AO355" s="108">
        <v>5479</v>
      </c>
      <c r="AP355" s="108">
        <v>90</v>
      </c>
      <c r="AQ355" s="108">
        <v>3081</v>
      </c>
      <c r="AR355" s="108">
        <v>417</v>
      </c>
      <c r="AS355" s="108">
        <v>60</v>
      </c>
      <c r="AT355" s="108">
        <v>2248</v>
      </c>
      <c r="AU355" s="108">
        <v>2522</v>
      </c>
      <c r="AV355" s="108">
        <v>42702</v>
      </c>
      <c r="AW355" s="108">
        <v>2056</v>
      </c>
      <c r="AX355" s="108">
        <v>21677</v>
      </c>
      <c r="AY355" s="108">
        <v>66435</v>
      </c>
      <c r="AZ355" s="108">
        <v>14820</v>
      </c>
      <c r="BA355" s="108">
        <v>10916</v>
      </c>
      <c r="BB355" s="108">
        <v>10008</v>
      </c>
      <c r="BC355" s="108">
        <v>7519</v>
      </c>
      <c r="BD355" s="108">
        <v>58571</v>
      </c>
      <c r="BE355" s="108">
        <v>43964</v>
      </c>
      <c r="BF355" s="108">
        <v>25573</v>
      </c>
      <c r="BG355" s="108">
        <v>15103</v>
      </c>
      <c r="BH355" s="108">
        <v>10299</v>
      </c>
      <c r="BI355" s="108">
        <v>5866</v>
      </c>
      <c r="BJ355" s="108" t="s">
        <v>717</v>
      </c>
      <c r="BK355" s="108" t="s">
        <v>717</v>
      </c>
      <c r="BL355" s="108" t="s">
        <v>717</v>
      </c>
      <c r="BM355" s="108" t="s">
        <v>717</v>
      </c>
      <c r="BN355" s="108" t="s">
        <v>717</v>
      </c>
      <c r="BO355" s="108" t="s">
        <v>717</v>
      </c>
      <c r="BP355" s="108" t="s">
        <v>717</v>
      </c>
      <c r="BQ355" s="108" t="s">
        <v>717</v>
      </c>
      <c r="BR355" s="108" t="s">
        <v>717</v>
      </c>
      <c r="BS355" s="108" t="s">
        <v>717</v>
      </c>
      <c r="BT355" s="108" t="s">
        <v>717</v>
      </c>
      <c r="BU355" s="108" t="s">
        <v>717</v>
      </c>
      <c r="BV355" s="108" t="s">
        <v>717</v>
      </c>
      <c r="BW355" s="108" t="s">
        <v>717</v>
      </c>
      <c r="BX355" s="108" t="s">
        <v>717</v>
      </c>
      <c r="BY355" s="108" t="s">
        <v>717</v>
      </c>
      <c r="BZ355" s="108" t="s">
        <v>717</v>
      </c>
      <c r="CA355" s="108" t="s">
        <v>717</v>
      </c>
      <c r="CB355" s="108" t="s">
        <v>717</v>
      </c>
      <c r="CC355" s="108" t="s">
        <v>717</v>
      </c>
      <c r="CD355" s="108" t="s">
        <v>717</v>
      </c>
      <c r="CE355" s="108" t="s">
        <v>717</v>
      </c>
      <c r="CF355" s="108" t="s">
        <v>717</v>
      </c>
      <c r="CG355" s="108" t="s">
        <v>717</v>
      </c>
      <c r="CH355" s="108" t="s">
        <v>717</v>
      </c>
      <c r="CI355" s="108" t="s">
        <v>717</v>
      </c>
      <c r="CJ355" s="108" t="s">
        <v>717</v>
      </c>
      <c r="CK355" s="108" t="s">
        <v>717</v>
      </c>
      <c r="CL355" s="108" t="s">
        <v>717</v>
      </c>
      <c r="CM355" s="108" t="s">
        <v>717</v>
      </c>
      <c r="CN355" s="108" t="s">
        <v>717</v>
      </c>
      <c r="CO355" s="108" t="s">
        <v>717</v>
      </c>
      <c r="CP355" s="108" t="s">
        <v>717</v>
      </c>
      <c r="CQ355" s="108" t="s">
        <v>717</v>
      </c>
      <c r="CR355" s="108" t="s">
        <v>717</v>
      </c>
      <c r="CS355" s="108" t="s">
        <v>717</v>
      </c>
      <c r="CT355" s="108" t="s">
        <v>717</v>
      </c>
      <c r="CU355" s="108" t="s">
        <v>717</v>
      </c>
      <c r="CV355" s="108" t="s">
        <v>717</v>
      </c>
      <c r="CW355" s="108" t="s">
        <v>717</v>
      </c>
      <c r="CX355" s="108">
        <v>463</v>
      </c>
      <c r="CY355" s="108">
        <v>135169</v>
      </c>
      <c r="CZ355" s="108">
        <v>292</v>
      </c>
      <c r="DA355" s="108">
        <v>490</v>
      </c>
      <c r="DB355" s="108">
        <v>6342</v>
      </c>
      <c r="DC355" s="108">
        <v>236120</v>
      </c>
      <c r="DD355" s="108">
        <v>37</v>
      </c>
      <c r="DE355" s="108">
        <v>67</v>
      </c>
      <c r="DF355" s="108" t="s">
        <v>717</v>
      </c>
      <c r="DG355" s="108" t="s">
        <v>717</v>
      </c>
      <c r="DH355" s="108" t="s">
        <v>717</v>
      </c>
      <c r="DI355" s="108" t="s">
        <v>717</v>
      </c>
      <c r="DJ355" s="108" t="s">
        <v>717</v>
      </c>
      <c r="DK355" s="108">
        <v>47</v>
      </c>
      <c r="DL355" s="108">
        <v>883</v>
      </c>
      <c r="DM355" s="108">
        <v>750</v>
      </c>
      <c r="DN355" s="108">
        <v>50</v>
      </c>
      <c r="DO355" s="108">
        <v>1185</v>
      </c>
      <c r="DP355" s="108">
        <v>8529125</v>
      </c>
      <c r="DQ355" s="108">
        <v>9659</v>
      </c>
      <c r="DR355" s="108">
        <v>22572</v>
      </c>
      <c r="DS355" s="108">
        <v>8854580</v>
      </c>
      <c r="DT355" s="108">
        <v>11806</v>
      </c>
      <c r="DU355" s="108">
        <v>27393</v>
      </c>
      <c r="DV355" s="108">
        <v>579442</v>
      </c>
      <c r="DW355" s="108">
        <v>11589</v>
      </c>
      <c r="DX355" s="108">
        <v>22799</v>
      </c>
      <c r="DY355" s="108">
        <v>17667040</v>
      </c>
      <c r="DZ355" s="108">
        <v>14909</v>
      </c>
      <c r="EA355" s="108">
        <v>33510</v>
      </c>
      <c r="EB355" s="255"/>
      <c r="EC355" s="198">
        <f t="shared" si="2080"/>
        <v>5</v>
      </c>
      <c r="ED355" s="199">
        <f t="shared" si="2081"/>
        <v>2018</v>
      </c>
      <c r="EE355" s="200">
        <f t="shared" si="2082"/>
        <v>43221</v>
      </c>
      <c r="EF355" s="196">
        <f t="shared" si="2083"/>
        <v>31</v>
      </c>
      <c r="EG355" s="195"/>
      <c r="EH355" s="198">
        <f t="shared" ref="EH355:EQ364" si="2093">IFERROR(INDEX($H355:$EB355,,MATCH(EH$1,$H$5:$EB$5,0))*INDEX($H355:$EB355,,MATCH(EH$2,$H$5:$EB$5,0)),$H$2)</f>
        <v>66900</v>
      </c>
      <c r="EI355" s="198" t="str">
        <f t="shared" si="2093"/>
        <v>-</v>
      </c>
      <c r="EJ355" s="198">
        <f t="shared" si="2093"/>
        <v>2140800</v>
      </c>
      <c r="EK355" s="198">
        <f t="shared" si="2093"/>
        <v>5485800</v>
      </c>
      <c r="EL355" s="198">
        <f t="shared" si="2093"/>
        <v>6168258</v>
      </c>
      <c r="EM355" s="198">
        <f t="shared" si="2093"/>
        <v>6862422</v>
      </c>
      <c r="EN355" s="198">
        <f t="shared" si="2093"/>
        <v>115646900</v>
      </c>
      <c r="EO355" s="198">
        <f t="shared" si="2093"/>
        <v>147114841</v>
      </c>
      <c r="EP355" s="198">
        <f t="shared" si="2093"/>
        <v>65002954</v>
      </c>
      <c r="EQ355" s="198" t="str">
        <f t="shared" si="2093"/>
        <v>-</v>
      </c>
      <c r="ER355" s="198" t="str">
        <f t="shared" ref="ER355:FA364" si="2094">IFERROR(INDEX($H355:$EB355,,MATCH(ER$1,$H$5:$EB$5,0))*INDEX($H355:$EB355,,MATCH(ER$2,$H$5:$EB$5,0)),$H$2)</f>
        <v>-</v>
      </c>
      <c r="ES355" s="198" t="str">
        <f t="shared" si="2094"/>
        <v>-</v>
      </c>
      <c r="ET355" s="198" t="str">
        <f t="shared" si="2094"/>
        <v>-</v>
      </c>
      <c r="EU355" s="198" t="str">
        <f t="shared" si="2094"/>
        <v>-</v>
      </c>
      <c r="EV355" s="198" t="str">
        <f t="shared" si="2094"/>
        <v>-</v>
      </c>
      <c r="EW355" s="198" t="str">
        <f t="shared" si="2094"/>
        <v>-</v>
      </c>
      <c r="EX355" s="198" t="str">
        <f t="shared" si="2094"/>
        <v>-</v>
      </c>
      <c r="EY355" s="198" t="str">
        <f t="shared" si="2094"/>
        <v>-</v>
      </c>
      <c r="EZ355" s="198" t="str">
        <f t="shared" si="2094"/>
        <v>-</v>
      </c>
      <c r="FA355" s="198" t="str">
        <f t="shared" si="2094"/>
        <v>-</v>
      </c>
      <c r="FB355" s="198">
        <f t="shared" ref="FB355:FG364" si="2095">IFERROR(INDEX($H355:$EB355,,MATCH(FB$1,$H$5:$EB$5,0))*INDEX($H355:$EB355,,MATCH(FB$2,$H$5:$EB$5,0)),$H$2)</f>
        <v>226870</v>
      </c>
      <c r="FC355" s="198">
        <f t="shared" si="2095"/>
        <v>424914</v>
      </c>
      <c r="FD355" s="198">
        <f t="shared" si="2095"/>
        <v>19931076</v>
      </c>
      <c r="FE355" s="198">
        <f t="shared" si="2095"/>
        <v>20544750</v>
      </c>
      <c r="FF355" s="198">
        <f t="shared" si="2095"/>
        <v>1139950</v>
      </c>
      <c r="FG355" s="198">
        <f t="shared" si="2095"/>
        <v>39709350</v>
      </c>
      <c r="FH355" s="191"/>
      <c r="FI355" s="256"/>
      <c r="FJ355" s="256"/>
      <c r="FK355" s="256"/>
      <c r="FL355" s="256"/>
      <c r="FM355" s="256"/>
    </row>
    <row r="356" spans="1:169" s="257" customFormat="1" x14ac:dyDescent="0.2">
      <c r="A356" s="251" t="str">
        <f t="shared" si="2077"/>
        <v>2018-19MAYR1F</v>
      </c>
      <c r="B356" s="252" t="s">
        <v>773</v>
      </c>
      <c r="C356" s="252" t="s">
        <v>812</v>
      </c>
      <c r="D356" s="253" t="str">
        <f t="shared" si="2078"/>
        <v>Y59</v>
      </c>
      <c r="E356" s="253" t="str">
        <f t="shared" si="2079"/>
        <v>South East</v>
      </c>
      <c r="F356" s="254" t="s">
        <v>650</v>
      </c>
      <c r="G356" s="254" t="s">
        <v>651</v>
      </c>
      <c r="H356" s="160">
        <v>2704</v>
      </c>
      <c r="I356" s="160">
        <v>1516</v>
      </c>
      <c r="J356" s="160">
        <v>8080</v>
      </c>
      <c r="K356" s="160">
        <v>5</v>
      </c>
      <c r="L356" s="160">
        <v>1</v>
      </c>
      <c r="M356" s="160" t="s">
        <v>717</v>
      </c>
      <c r="N356" s="160">
        <v>21</v>
      </c>
      <c r="O356" s="160">
        <v>78</v>
      </c>
      <c r="P356" s="160" t="s">
        <v>717</v>
      </c>
      <c r="Q356" s="160" t="s">
        <v>717</v>
      </c>
      <c r="R356" s="160" t="s">
        <v>717</v>
      </c>
      <c r="S356" s="160" t="s">
        <v>717</v>
      </c>
      <c r="T356" s="160">
        <v>2393</v>
      </c>
      <c r="U356" s="160">
        <v>34</v>
      </c>
      <c r="V356" s="160">
        <v>17</v>
      </c>
      <c r="W356" s="160">
        <v>747</v>
      </c>
      <c r="X356" s="160">
        <v>839</v>
      </c>
      <c r="Y356" s="160">
        <v>232</v>
      </c>
      <c r="Z356" s="160">
        <v>33686</v>
      </c>
      <c r="AA356" s="160">
        <v>991</v>
      </c>
      <c r="AB356" s="160">
        <v>1121</v>
      </c>
      <c r="AC356" s="160">
        <v>18844</v>
      </c>
      <c r="AD356" s="160">
        <v>1108</v>
      </c>
      <c r="AE356" s="160">
        <v>1214</v>
      </c>
      <c r="AF356" s="160">
        <v>628399</v>
      </c>
      <c r="AG356" s="160">
        <v>841</v>
      </c>
      <c r="AH356" s="160">
        <v>2033</v>
      </c>
      <c r="AI356" s="160">
        <v>1969717</v>
      </c>
      <c r="AJ356" s="160">
        <v>2348</v>
      </c>
      <c r="AK356" s="160">
        <v>5693</v>
      </c>
      <c r="AL356" s="160">
        <v>1318418</v>
      </c>
      <c r="AM356" s="160">
        <v>5683</v>
      </c>
      <c r="AN356" s="160">
        <v>13520</v>
      </c>
      <c r="AO356" s="160">
        <v>145</v>
      </c>
      <c r="AP356" s="160">
        <v>30</v>
      </c>
      <c r="AQ356" s="160">
        <v>4</v>
      </c>
      <c r="AR356" s="160">
        <v>0</v>
      </c>
      <c r="AS356" s="160">
        <v>0</v>
      </c>
      <c r="AT356" s="160">
        <v>111</v>
      </c>
      <c r="AU356" s="160">
        <v>0</v>
      </c>
      <c r="AV356" s="160">
        <v>1884</v>
      </c>
      <c r="AW356" s="160">
        <v>16</v>
      </c>
      <c r="AX356" s="160">
        <v>348</v>
      </c>
      <c r="AY356" s="160">
        <v>2248</v>
      </c>
      <c r="AZ356" s="160">
        <v>62</v>
      </c>
      <c r="BA356" s="160">
        <v>51</v>
      </c>
      <c r="BB356" s="160">
        <v>19</v>
      </c>
      <c r="BC356" s="160">
        <v>19</v>
      </c>
      <c r="BD356" s="160">
        <v>1027</v>
      </c>
      <c r="BE356" s="160">
        <v>918</v>
      </c>
      <c r="BF356" s="160">
        <v>1181</v>
      </c>
      <c r="BG356" s="160">
        <v>905</v>
      </c>
      <c r="BH356" s="160">
        <v>767</v>
      </c>
      <c r="BI356" s="160">
        <v>248</v>
      </c>
      <c r="BJ356" s="160" t="s">
        <v>717</v>
      </c>
      <c r="BK356" s="160" t="s">
        <v>717</v>
      </c>
      <c r="BL356" s="160" t="s">
        <v>717</v>
      </c>
      <c r="BM356" s="160" t="s">
        <v>717</v>
      </c>
      <c r="BN356" s="160" t="s">
        <v>717</v>
      </c>
      <c r="BO356" s="160" t="s">
        <v>717</v>
      </c>
      <c r="BP356" s="160" t="s">
        <v>717</v>
      </c>
      <c r="BQ356" s="160" t="s">
        <v>717</v>
      </c>
      <c r="BR356" s="160" t="s">
        <v>717</v>
      </c>
      <c r="BS356" s="160" t="s">
        <v>717</v>
      </c>
      <c r="BT356" s="160" t="s">
        <v>717</v>
      </c>
      <c r="BU356" s="160" t="s">
        <v>717</v>
      </c>
      <c r="BV356" s="160" t="s">
        <v>717</v>
      </c>
      <c r="BW356" s="160" t="s">
        <v>717</v>
      </c>
      <c r="BX356" s="160" t="s">
        <v>717</v>
      </c>
      <c r="BY356" s="160" t="s">
        <v>717</v>
      </c>
      <c r="BZ356" s="160" t="s">
        <v>717</v>
      </c>
      <c r="CA356" s="160" t="s">
        <v>717</v>
      </c>
      <c r="CB356" s="160" t="s">
        <v>717</v>
      </c>
      <c r="CC356" s="160" t="s">
        <v>717</v>
      </c>
      <c r="CD356" s="160" t="s">
        <v>717</v>
      </c>
      <c r="CE356" s="160" t="s">
        <v>717</v>
      </c>
      <c r="CF356" s="160" t="s">
        <v>717</v>
      </c>
      <c r="CG356" s="160" t="s">
        <v>717</v>
      </c>
      <c r="CH356" s="160" t="s">
        <v>717</v>
      </c>
      <c r="CI356" s="160" t="s">
        <v>717</v>
      </c>
      <c r="CJ356" s="160" t="s">
        <v>717</v>
      </c>
      <c r="CK356" s="160" t="s">
        <v>717</v>
      </c>
      <c r="CL356" s="160" t="s">
        <v>717</v>
      </c>
      <c r="CM356" s="160" t="s">
        <v>717</v>
      </c>
      <c r="CN356" s="160" t="s">
        <v>717</v>
      </c>
      <c r="CO356" s="160" t="s">
        <v>717</v>
      </c>
      <c r="CP356" s="160" t="s">
        <v>717</v>
      </c>
      <c r="CQ356" s="160" t="s">
        <v>717</v>
      </c>
      <c r="CR356" s="160" t="s">
        <v>717</v>
      </c>
      <c r="CS356" s="160" t="s">
        <v>717</v>
      </c>
      <c r="CT356" s="160" t="s">
        <v>717</v>
      </c>
      <c r="CU356" s="160" t="s">
        <v>717</v>
      </c>
      <c r="CV356" s="160" t="s">
        <v>717</v>
      </c>
      <c r="CW356" s="160" t="s">
        <v>717</v>
      </c>
      <c r="CX356" s="160">
        <v>0</v>
      </c>
      <c r="CY356" s="160">
        <v>0</v>
      </c>
      <c r="CZ356" s="160">
        <v>0</v>
      </c>
      <c r="DA356" s="160">
        <v>0</v>
      </c>
      <c r="DB356" s="160">
        <v>10</v>
      </c>
      <c r="DC356" s="160">
        <v>0</v>
      </c>
      <c r="DD356" s="160">
        <v>0</v>
      </c>
      <c r="DE356" s="160">
        <v>0</v>
      </c>
      <c r="DF356" s="160" t="s">
        <v>717</v>
      </c>
      <c r="DG356" s="160" t="s">
        <v>717</v>
      </c>
      <c r="DH356" s="160" t="s">
        <v>717</v>
      </c>
      <c r="DI356" s="160" t="s">
        <v>717</v>
      </c>
      <c r="DJ356" s="160" t="s">
        <v>717</v>
      </c>
      <c r="DK356" s="160">
        <v>104</v>
      </c>
      <c r="DL356" s="160">
        <v>57</v>
      </c>
      <c r="DM356" s="160">
        <v>36</v>
      </c>
      <c r="DN356" s="160">
        <v>0</v>
      </c>
      <c r="DO356" s="160">
        <v>11</v>
      </c>
      <c r="DP356" s="160">
        <v>205948</v>
      </c>
      <c r="DQ356" s="160">
        <v>3613</v>
      </c>
      <c r="DR356" s="160">
        <v>9710</v>
      </c>
      <c r="DS356" s="160">
        <v>267466</v>
      </c>
      <c r="DT356" s="160">
        <v>7430</v>
      </c>
      <c r="DU356" s="160">
        <v>17726</v>
      </c>
      <c r="DV356" s="160">
        <v>0</v>
      </c>
      <c r="DW356" s="160">
        <v>0</v>
      </c>
      <c r="DX356" s="160">
        <v>0</v>
      </c>
      <c r="DY356" s="160">
        <v>96532</v>
      </c>
      <c r="DZ356" s="160">
        <v>8776</v>
      </c>
      <c r="EA356" s="160">
        <v>19089</v>
      </c>
      <c r="EB356" s="255"/>
      <c r="EC356" s="203">
        <f t="shared" si="2080"/>
        <v>5</v>
      </c>
      <c r="ED356" s="199">
        <f t="shared" si="2081"/>
        <v>2018</v>
      </c>
      <c r="EE356" s="200">
        <f t="shared" si="2082"/>
        <v>43221</v>
      </c>
      <c r="EF356" s="196">
        <f t="shared" si="2083"/>
        <v>31</v>
      </c>
      <c r="EG356" s="195"/>
      <c r="EH356" s="203">
        <f t="shared" si="2093"/>
        <v>1516</v>
      </c>
      <c r="EI356" s="203" t="str">
        <f t="shared" si="2093"/>
        <v>-</v>
      </c>
      <c r="EJ356" s="203">
        <f t="shared" si="2093"/>
        <v>31836</v>
      </c>
      <c r="EK356" s="203">
        <f t="shared" si="2093"/>
        <v>118248</v>
      </c>
      <c r="EL356" s="203">
        <f t="shared" si="2093"/>
        <v>38114</v>
      </c>
      <c r="EM356" s="203">
        <f t="shared" si="2093"/>
        <v>20638</v>
      </c>
      <c r="EN356" s="203">
        <f t="shared" si="2093"/>
        <v>1518651</v>
      </c>
      <c r="EO356" s="203">
        <f t="shared" si="2093"/>
        <v>4776427</v>
      </c>
      <c r="EP356" s="203">
        <f t="shared" si="2093"/>
        <v>3136640</v>
      </c>
      <c r="EQ356" s="203" t="str">
        <f t="shared" si="2093"/>
        <v>-</v>
      </c>
      <c r="ER356" s="203" t="str">
        <f t="shared" si="2094"/>
        <v>-</v>
      </c>
      <c r="ES356" s="203" t="str">
        <f t="shared" si="2094"/>
        <v>-</v>
      </c>
      <c r="ET356" s="203" t="str">
        <f t="shared" si="2094"/>
        <v>-</v>
      </c>
      <c r="EU356" s="203" t="str">
        <f t="shared" si="2094"/>
        <v>-</v>
      </c>
      <c r="EV356" s="203" t="str">
        <f t="shared" si="2094"/>
        <v>-</v>
      </c>
      <c r="EW356" s="203" t="str">
        <f t="shared" si="2094"/>
        <v>-</v>
      </c>
      <c r="EX356" s="203" t="str">
        <f t="shared" si="2094"/>
        <v>-</v>
      </c>
      <c r="EY356" s="203" t="str">
        <f t="shared" si="2094"/>
        <v>-</v>
      </c>
      <c r="EZ356" s="203" t="str">
        <f t="shared" si="2094"/>
        <v>-</v>
      </c>
      <c r="FA356" s="203" t="str">
        <f t="shared" si="2094"/>
        <v>-</v>
      </c>
      <c r="FB356" s="203">
        <f t="shared" si="2095"/>
        <v>0</v>
      </c>
      <c r="FC356" s="203">
        <f t="shared" si="2095"/>
        <v>0</v>
      </c>
      <c r="FD356" s="203">
        <f t="shared" si="2095"/>
        <v>553470</v>
      </c>
      <c r="FE356" s="203">
        <f t="shared" si="2095"/>
        <v>638136</v>
      </c>
      <c r="FF356" s="203">
        <f t="shared" si="2095"/>
        <v>0</v>
      </c>
      <c r="FG356" s="203">
        <f t="shared" si="2095"/>
        <v>209979</v>
      </c>
      <c r="FH356" s="191"/>
      <c r="FI356" s="256"/>
      <c r="FJ356" s="256"/>
      <c r="FK356" s="256"/>
      <c r="FL356" s="256"/>
      <c r="FM356" s="256"/>
    </row>
    <row r="357" spans="1:169" s="257" customFormat="1" x14ac:dyDescent="0.2">
      <c r="A357" s="258" t="str">
        <f t="shared" si="2077"/>
        <v>2018-19MAYRRU</v>
      </c>
      <c r="B357" s="259" t="s">
        <v>773</v>
      </c>
      <c r="C357" s="259" t="s">
        <v>812</v>
      </c>
      <c r="D357" s="260" t="str">
        <f t="shared" si="2078"/>
        <v>Y56</v>
      </c>
      <c r="E357" s="260" t="str">
        <f t="shared" si="2079"/>
        <v>London</v>
      </c>
      <c r="F357" s="261" t="s">
        <v>653</v>
      </c>
      <c r="G357" s="261" t="s">
        <v>654</v>
      </c>
      <c r="H357" s="211">
        <v>161811</v>
      </c>
      <c r="I357" s="211">
        <v>133377</v>
      </c>
      <c r="J357" s="211">
        <v>990169</v>
      </c>
      <c r="K357" s="211">
        <v>7</v>
      </c>
      <c r="L357" s="211">
        <v>0</v>
      </c>
      <c r="M357" s="211" t="s">
        <v>717</v>
      </c>
      <c r="N357" s="211">
        <v>54</v>
      </c>
      <c r="O357" s="211">
        <v>130</v>
      </c>
      <c r="P357" s="211" t="s">
        <v>717</v>
      </c>
      <c r="Q357" s="211" t="s">
        <v>717</v>
      </c>
      <c r="R357" s="211" t="s">
        <v>717</v>
      </c>
      <c r="S357" s="211" t="s">
        <v>717</v>
      </c>
      <c r="T357" s="211">
        <v>101934</v>
      </c>
      <c r="U357" s="211">
        <v>9890</v>
      </c>
      <c r="V357" s="211">
        <v>7424</v>
      </c>
      <c r="W357" s="211">
        <v>57692</v>
      </c>
      <c r="X357" s="211">
        <v>20597</v>
      </c>
      <c r="Y357" s="211">
        <v>1146</v>
      </c>
      <c r="Z357" s="211">
        <v>4079263</v>
      </c>
      <c r="AA357" s="211">
        <v>412</v>
      </c>
      <c r="AB357" s="211">
        <v>681</v>
      </c>
      <c r="AC357" s="211">
        <v>5242979</v>
      </c>
      <c r="AD357" s="211">
        <v>706</v>
      </c>
      <c r="AE357" s="211">
        <v>1195</v>
      </c>
      <c r="AF357" s="211">
        <v>63892717</v>
      </c>
      <c r="AG357" s="211">
        <v>1107</v>
      </c>
      <c r="AH357" s="211">
        <v>2244</v>
      </c>
      <c r="AI357" s="211">
        <v>61949799</v>
      </c>
      <c r="AJ357" s="211">
        <v>3008</v>
      </c>
      <c r="AK357" s="211">
        <v>7259</v>
      </c>
      <c r="AL357" s="211">
        <v>6082565</v>
      </c>
      <c r="AM357" s="211">
        <v>5308</v>
      </c>
      <c r="AN357" s="211">
        <v>13024</v>
      </c>
      <c r="AO357" s="211">
        <v>6993</v>
      </c>
      <c r="AP357" s="211">
        <v>275</v>
      </c>
      <c r="AQ357" s="211">
        <v>1111</v>
      </c>
      <c r="AR357" s="211">
        <v>6636</v>
      </c>
      <c r="AS357" s="211">
        <v>221</v>
      </c>
      <c r="AT357" s="211">
        <v>5386</v>
      </c>
      <c r="AU357" s="211">
        <v>0</v>
      </c>
      <c r="AV357" s="211">
        <v>62185</v>
      </c>
      <c r="AW357" s="211">
        <v>6861</v>
      </c>
      <c r="AX357" s="211">
        <v>25895</v>
      </c>
      <c r="AY357" s="211">
        <v>94941</v>
      </c>
      <c r="AZ357" s="211">
        <v>25668</v>
      </c>
      <c r="BA357" s="211">
        <v>20026</v>
      </c>
      <c r="BB357" s="211">
        <v>19215</v>
      </c>
      <c r="BC357" s="211">
        <v>15187</v>
      </c>
      <c r="BD357" s="211">
        <v>84555</v>
      </c>
      <c r="BE357" s="211">
        <v>65155</v>
      </c>
      <c r="BF357" s="211">
        <v>32929</v>
      </c>
      <c r="BG357" s="211">
        <v>23140</v>
      </c>
      <c r="BH357" s="211">
        <v>1630</v>
      </c>
      <c r="BI357" s="211">
        <v>1202</v>
      </c>
      <c r="BJ357" s="211" t="s">
        <v>717</v>
      </c>
      <c r="BK357" s="211" t="s">
        <v>717</v>
      </c>
      <c r="BL357" s="211" t="s">
        <v>717</v>
      </c>
      <c r="BM357" s="211" t="s">
        <v>717</v>
      </c>
      <c r="BN357" s="211" t="s">
        <v>717</v>
      </c>
      <c r="BO357" s="211" t="s">
        <v>717</v>
      </c>
      <c r="BP357" s="211" t="s">
        <v>717</v>
      </c>
      <c r="BQ357" s="211" t="s">
        <v>717</v>
      </c>
      <c r="BR357" s="211" t="s">
        <v>717</v>
      </c>
      <c r="BS357" s="211" t="s">
        <v>717</v>
      </c>
      <c r="BT357" s="211" t="s">
        <v>717</v>
      </c>
      <c r="BU357" s="211" t="s">
        <v>717</v>
      </c>
      <c r="BV357" s="211" t="s">
        <v>717</v>
      </c>
      <c r="BW357" s="211" t="s">
        <v>717</v>
      </c>
      <c r="BX357" s="211" t="s">
        <v>717</v>
      </c>
      <c r="BY357" s="211" t="s">
        <v>717</v>
      </c>
      <c r="BZ357" s="211" t="s">
        <v>717</v>
      </c>
      <c r="CA357" s="211" t="s">
        <v>717</v>
      </c>
      <c r="CB357" s="211" t="s">
        <v>717</v>
      </c>
      <c r="CC357" s="211" t="s">
        <v>717</v>
      </c>
      <c r="CD357" s="211" t="s">
        <v>717</v>
      </c>
      <c r="CE357" s="211" t="s">
        <v>717</v>
      </c>
      <c r="CF357" s="211" t="s">
        <v>717</v>
      </c>
      <c r="CG357" s="211" t="s">
        <v>717</v>
      </c>
      <c r="CH357" s="211" t="s">
        <v>717</v>
      </c>
      <c r="CI357" s="211" t="s">
        <v>717</v>
      </c>
      <c r="CJ357" s="211" t="s">
        <v>717</v>
      </c>
      <c r="CK357" s="211" t="s">
        <v>717</v>
      </c>
      <c r="CL357" s="211" t="s">
        <v>717</v>
      </c>
      <c r="CM357" s="211" t="s">
        <v>717</v>
      </c>
      <c r="CN357" s="211" t="s">
        <v>717</v>
      </c>
      <c r="CO357" s="211" t="s">
        <v>717</v>
      </c>
      <c r="CP357" s="211" t="s">
        <v>717</v>
      </c>
      <c r="CQ357" s="211" t="s">
        <v>717</v>
      </c>
      <c r="CR357" s="211" t="s">
        <v>717</v>
      </c>
      <c r="CS357" s="211" t="s">
        <v>717</v>
      </c>
      <c r="CT357" s="211" t="s">
        <v>717</v>
      </c>
      <c r="CU357" s="211" t="s">
        <v>717</v>
      </c>
      <c r="CV357" s="211" t="s">
        <v>717</v>
      </c>
      <c r="CW357" s="211" t="s">
        <v>717</v>
      </c>
      <c r="CX357" s="211">
        <v>0</v>
      </c>
      <c r="CY357" s="211">
        <v>0</v>
      </c>
      <c r="CZ357" s="211">
        <v>0</v>
      </c>
      <c r="DA357" s="211">
        <v>0</v>
      </c>
      <c r="DB357" s="211">
        <v>4784</v>
      </c>
      <c r="DC357" s="211">
        <v>346340</v>
      </c>
      <c r="DD357" s="211">
        <v>72</v>
      </c>
      <c r="DE357" s="211">
        <v>144</v>
      </c>
      <c r="DF357" s="211" t="s">
        <v>717</v>
      </c>
      <c r="DG357" s="211" t="s">
        <v>717</v>
      </c>
      <c r="DH357" s="211" t="s">
        <v>717</v>
      </c>
      <c r="DI357" s="211" t="s">
        <v>717</v>
      </c>
      <c r="DJ357" s="211" t="s">
        <v>717</v>
      </c>
      <c r="DK357" s="211">
        <v>0</v>
      </c>
      <c r="DL357" s="211">
        <v>734</v>
      </c>
      <c r="DM357" s="211">
        <v>1354</v>
      </c>
      <c r="DN357" s="211">
        <v>54</v>
      </c>
      <c r="DO357" s="211">
        <v>1332</v>
      </c>
      <c r="DP357" s="211">
        <v>4030312</v>
      </c>
      <c r="DQ357" s="211">
        <v>5491</v>
      </c>
      <c r="DR357" s="211">
        <v>12079</v>
      </c>
      <c r="DS357" s="211">
        <v>9180872</v>
      </c>
      <c r="DT357" s="211">
        <v>6781</v>
      </c>
      <c r="DU357" s="211">
        <v>13306</v>
      </c>
      <c r="DV357" s="211">
        <v>428748</v>
      </c>
      <c r="DW357" s="211">
        <v>7940</v>
      </c>
      <c r="DX357" s="211">
        <v>15176</v>
      </c>
      <c r="DY357" s="211">
        <v>11464284</v>
      </c>
      <c r="DZ357" s="211">
        <v>8607</v>
      </c>
      <c r="EA357" s="211">
        <v>16087</v>
      </c>
      <c r="EB357" s="262"/>
      <c r="EC357" s="212">
        <f t="shared" si="2080"/>
        <v>5</v>
      </c>
      <c r="ED357" s="213">
        <f t="shared" si="2081"/>
        <v>2018</v>
      </c>
      <c r="EE357" s="214">
        <f t="shared" si="2082"/>
        <v>43221</v>
      </c>
      <c r="EF357" s="215">
        <f t="shared" si="2083"/>
        <v>31</v>
      </c>
      <c r="EG357" s="216"/>
      <c r="EH357" s="212">
        <f t="shared" si="2093"/>
        <v>0</v>
      </c>
      <c r="EI357" s="212" t="str">
        <f t="shared" si="2093"/>
        <v>-</v>
      </c>
      <c r="EJ357" s="212">
        <f t="shared" si="2093"/>
        <v>7202358</v>
      </c>
      <c r="EK357" s="212">
        <f t="shared" si="2093"/>
        <v>17339010</v>
      </c>
      <c r="EL357" s="212">
        <f t="shared" si="2093"/>
        <v>6735090</v>
      </c>
      <c r="EM357" s="212">
        <f t="shared" si="2093"/>
        <v>8871680</v>
      </c>
      <c r="EN357" s="212">
        <f t="shared" si="2093"/>
        <v>129460848</v>
      </c>
      <c r="EO357" s="212">
        <f t="shared" si="2093"/>
        <v>149513623</v>
      </c>
      <c r="EP357" s="212">
        <f t="shared" si="2093"/>
        <v>14925504</v>
      </c>
      <c r="EQ357" s="212" t="str">
        <f t="shared" si="2093"/>
        <v>-</v>
      </c>
      <c r="ER357" s="212" t="str">
        <f t="shared" si="2094"/>
        <v>-</v>
      </c>
      <c r="ES357" s="212" t="str">
        <f t="shared" si="2094"/>
        <v>-</v>
      </c>
      <c r="ET357" s="212" t="str">
        <f t="shared" si="2094"/>
        <v>-</v>
      </c>
      <c r="EU357" s="212" t="str">
        <f t="shared" si="2094"/>
        <v>-</v>
      </c>
      <c r="EV357" s="212" t="str">
        <f t="shared" si="2094"/>
        <v>-</v>
      </c>
      <c r="EW357" s="212" t="str">
        <f t="shared" si="2094"/>
        <v>-</v>
      </c>
      <c r="EX357" s="212" t="str">
        <f t="shared" si="2094"/>
        <v>-</v>
      </c>
      <c r="EY357" s="212" t="str">
        <f t="shared" si="2094"/>
        <v>-</v>
      </c>
      <c r="EZ357" s="212" t="str">
        <f t="shared" si="2094"/>
        <v>-</v>
      </c>
      <c r="FA357" s="212" t="str">
        <f t="shared" si="2094"/>
        <v>-</v>
      </c>
      <c r="FB357" s="212">
        <f t="shared" si="2095"/>
        <v>0</v>
      </c>
      <c r="FC357" s="212">
        <f t="shared" si="2095"/>
        <v>688896</v>
      </c>
      <c r="FD357" s="212">
        <f t="shared" si="2095"/>
        <v>8865986</v>
      </c>
      <c r="FE357" s="212">
        <f t="shared" si="2095"/>
        <v>18016324</v>
      </c>
      <c r="FF357" s="212">
        <f t="shared" si="2095"/>
        <v>819504</v>
      </c>
      <c r="FG357" s="212">
        <f t="shared" si="2095"/>
        <v>21427884</v>
      </c>
      <c r="FH357" s="217"/>
      <c r="FI357" s="256"/>
      <c r="FJ357" s="256"/>
      <c r="FK357" s="256"/>
      <c r="FL357" s="256"/>
      <c r="FM357" s="256"/>
    </row>
    <row r="358" spans="1:169" s="257" customFormat="1" x14ac:dyDescent="0.2">
      <c r="A358" s="263" t="str">
        <f t="shared" si="2077"/>
        <v>2018-19MAYRX6</v>
      </c>
      <c r="B358" s="257" t="s">
        <v>773</v>
      </c>
      <c r="C358" s="257" t="s">
        <v>812</v>
      </c>
      <c r="D358" s="264" t="str">
        <f t="shared" si="2078"/>
        <v>Y63</v>
      </c>
      <c r="E358" s="264" t="str">
        <f t="shared" si="2079"/>
        <v>North East and Yorkshire</v>
      </c>
      <c r="F358" s="265" t="s">
        <v>655</v>
      </c>
      <c r="G358" s="265" t="s">
        <v>656</v>
      </c>
      <c r="H358" s="108">
        <v>43684</v>
      </c>
      <c r="I358" s="108">
        <v>29270</v>
      </c>
      <c r="J358" s="108">
        <v>64167</v>
      </c>
      <c r="K358" s="108">
        <v>2</v>
      </c>
      <c r="L358" s="108">
        <v>1</v>
      </c>
      <c r="M358" s="108" t="s">
        <v>717</v>
      </c>
      <c r="N358" s="108">
        <v>7</v>
      </c>
      <c r="O358" s="108">
        <v>26</v>
      </c>
      <c r="P358" s="108" t="s">
        <v>717</v>
      </c>
      <c r="Q358" s="108" t="s">
        <v>717</v>
      </c>
      <c r="R358" s="108" t="s">
        <v>717</v>
      </c>
      <c r="S358" s="108" t="s">
        <v>717</v>
      </c>
      <c r="T358" s="108">
        <v>34856</v>
      </c>
      <c r="U358" s="108">
        <v>2227</v>
      </c>
      <c r="V358" s="108">
        <v>1353</v>
      </c>
      <c r="W358" s="108">
        <v>17894</v>
      </c>
      <c r="X358" s="108">
        <v>9611</v>
      </c>
      <c r="Y358" s="108">
        <v>507</v>
      </c>
      <c r="Z358" s="108">
        <v>780069</v>
      </c>
      <c r="AA358" s="108">
        <v>350</v>
      </c>
      <c r="AB358" s="108">
        <v>585</v>
      </c>
      <c r="AC358" s="108">
        <v>641289</v>
      </c>
      <c r="AD358" s="108">
        <v>474</v>
      </c>
      <c r="AE358" s="108">
        <v>828</v>
      </c>
      <c r="AF358" s="108">
        <v>17489101</v>
      </c>
      <c r="AG358" s="108">
        <v>977</v>
      </c>
      <c r="AH358" s="108">
        <v>1991</v>
      </c>
      <c r="AI358" s="108">
        <v>29350342</v>
      </c>
      <c r="AJ358" s="108">
        <v>3054</v>
      </c>
      <c r="AK358" s="108">
        <v>7074</v>
      </c>
      <c r="AL358" s="108">
        <v>1714991</v>
      </c>
      <c r="AM358" s="108">
        <v>3383</v>
      </c>
      <c r="AN358" s="108">
        <v>7596</v>
      </c>
      <c r="AO358" s="108">
        <v>1751</v>
      </c>
      <c r="AP358" s="108">
        <v>51</v>
      </c>
      <c r="AQ358" s="108">
        <v>547</v>
      </c>
      <c r="AR358" s="108">
        <v>3783</v>
      </c>
      <c r="AS358" s="108">
        <v>89</v>
      </c>
      <c r="AT358" s="108">
        <v>1064</v>
      </c>
      <c r="AU358" s="108">
        <v>0</v>
      </c>
      <c r="AV358" s="108">
        <v>20295</v>
      </c>
      <c r="AW358" s="108">
        <v>4097</v>
      </c>
      <c r="AX358" s="108">
        <v>8713</v>
      </c>
      <c r="AY358" s="108">
        <v>33105</v>
      </c>
      <c r="AZ358" s="108">
        <v>4354</v>
      </c>
      <c r="BA358" s="108">
        <v>3647</v>
      </c>
      <c r="BB358" s="108">
        <v>2650</v>
      </c>
      <c r="BC358" s="108">
        <v>2260</v>
      </c>
      <c r="BD358" s="108">
        <v>24417</v>
      </c>
      <c r="BE358" s="108">
        <v>20830</v>
      </c>
      <c r="BF358" s="108">
        <v>15782</v>
      </c>
      <c r="BG358" s="108">
        <v>10198</v>
      </c>
      <c r="BH358" s="108">
        <v>837</v>
      </c>
      <c r="BI358" s="108">
        <v>505</v>
      </c>
      <c r="BJ358" s="108" t="s">
        <v>717</v>
      </c>
      <c r="BK358" s="108" t="s">
        <v>717</v>
      </c>
      <c r="BL358" s="108" t="s">
        <v>717</v>
      </c>
      <c r="BM358" s="108" t="s">
        <v>717</v>
      </c>
      <c r="BN358" s="108" t="s">
        <v>717</v>
      </c>
      <c r="BO358" s="108" t="s">
        <v>717</v>
      </c>
      <c r="BP358" s="108" t="s">
        <v>717</v>
      </c>
      <c r="BQ358" s="108" t="s">
        <v>717</v>
      </c>
      <c r="BR358" s="108" t="s">
        <v>717</v>
      </c>
      <c r="BS358" s="108" t="s">
        <v>717</v>
      </c>
      <c r="BT358" s="108" t="s">
        <v>717</v>
      </c>
      <c r="BU358" s="108" t="s">
        <v>717</v>
      </c>
      <c r="BV358" s="108" t="s">
        <v>717</v>
      </c>
      <c r="BW358" s="108" t="s">
        <v>717</v>
      </c>
      <c r="BX358" s="108" t="s">
        <v>717</v>
      </c>
      <c r="BY358" s="108" t="s">
        <v>717</v>
      </c>
      <c r="BZ358" s="108" t="s">
        <v>717</v>
      </c>
      <c r="CA358" s="108" t="s">
        <v>717</v>
      </c>
      <c r="CB358" s="108" t="s">
        <v>717</v>
      </c>
      <c r="CC358" s="108" t="s">
        <v>717</v>
      </c>
      <c r="CD358" s="108" t="s">
        <v>717</v>
      </c>
      <c r="CE358" s="108" t="s">
        <v>717</v>
      </c>
      <c r="CF358" s="108" t="s">
        <v>717</v>
      </c>
      <c r="CG358" s="108" t="s">
        <v>717</v>
      </c>
      <c r="CH358" s="108" t="s">
        <v>717</v>
      </c>
      <c r="CI358" s="108" t="s">
        <v>717</v>
      </c>
      <c r="CJ358" s="108" t="s">
        <v>717</v>
      </c>
      <c r="CK358" s="108" t="s">
        <v>717</v>
      </c>
      <c r="CL358" s="108" t="s">
        <v>717</v>
      </c>
      <c r="CM358" s="108" t="s">
        <v>717</v>
      </c>
      <c r="CN358" s="108" t="s">
        <v>717</v>
      </c>
      <c r="CO358" s="108" t="s">
        <v>717</v>
      </c>
      <c r="CP358" s="108" t="s">
        <v>717</v>
      </c>
      <c r="CQ358" s="108" t="s">
        <v>717</v>
      </c>
      <c r="CR358" s="108" t="s">
        <v>717</v>
      </c>
      <c r="CS358" s="108" t="s">
        <v>717</v>
      </c>
      <c r="CT358" s="108" t="s">
        <v>717</v>
      </c>
      <c r="CU358" s="108" t="s">
        <v>717</v>
      </c>
      <c r="CV358" s="108" t="s">
        <v>717</v>
      </c>
      <c r="CW358" s="108" t="s">
        <v>717</v>
      </c>
      <c r="CX358" s="108">
        <v>89</v>
      </c>
      <c r="CY358" s="108">
        <v>32837</v>
      </c>
      <c r="CZ358" s="108">
        <v>369</v>
      </c>
      <c r="DA358" s="108">
        <v>584</v>
      </c>
      <c r="DB358" s="108">
        <v>862</v>
      </c>
      <c r="DC358" s="108">
        <v>26131</v>
      </c>
      <c r="DD358" s="108">
        <v>30</v>
      </c>
      <c r="DE358" s="108">
        <v>60</v>
      </c>
      <c r="DF358" s="108" t="s">
        <v>717</v>
      </c>
      <c r="DG358" s="108" t="s">
        <v>717</v>
      </c>
      <c r="DH358" s="108" t="s">
        <v>717</v>
      </c>
      <c r="DI358" s="108" t="s">
        <v>717</v>
      </c>
      <c r="DJ358" s="108" t="s">
        <v>717</v>
      </c>
      <c r="DK358" s="108">
        <v>1597</v>
      </c>
      <c r="DL358" s="108">
        <v>819</v>
      </c>
      <c r="DM358" s="108">
        <v>313</v>
      </c>
      <c r="DN358" s="108">
        <v>0</v>
      </c>
      <c r="DO358" s="108">
        <v>79</v>
      </c>
      <c r="DP358" s="108">
        <v>4096784</v>
      </c>
      <c r="DQ358" s="108">
        <v>5002</v>
      </c>
      <c r="DR358" s="108">
        <v>10779</v>
      </c>
      <c r="DS358" s="108">
        <v>2147638</v>
      </c>
      <c r="DT358" s="108">
        <v>6861</v>
      </c>
      <c r="DU358" s="108">
        <v>14830</v>
      </c>
      <c r="DV358" s="108">
        <v>0</v>
      </c>
      <c r="DW358" s="108">
        <v>0</v>
      </c>
      <c r="DX358" s="108">
        <v>0</v>
      </c>
      <c r="DY358" s="108">
        <v>675360</v>
      </c>
      <c r="DZ358" s="108">
        <v>8549</v>
      </c>
      <c r="EA358" s="108">
        <v>26171</v>
      </c>
      <c r="EB358" s="255"/>
      <c r="EC358" s="198">
        <f t="shared" si="2080"/>
        <v>5</v>
      </c>
      <c r="ED358" s="199">
        <f t="shared" si="2081"/>
        <v>2018</v>
      </c>
      <c r="EE358" s="200">
        <f t="shared" si="2082"/>
        <v>43221</v>
      </c>
      <c r="EF358" s="196">
        <f t="shared" si="2083"/>
        <v>31</v>
      </c>
      <c r="EG358" s="195"/>
      <c r="EH358" s="198">
        <f t="shared" si="2093"/>
        <v>29270</v>
      </c>
      <c r="EI358" s="198" t="str">
        <f t="shared" si="2093"/>
        <v>-</v>
      </c>
      <c r="EJ358" s="198">
        <f t="shared" si="2093"/>
        <v>204890</v>
      </c>
      <c r="EK358" s="198">
        <f t="shared" si="2093"/>
        <v>761020</v>
      </c>
      <c r="EL358" s="198">
        <f t="shared" si="2093"/>
        <v>1302795</v>
      </c>
      <c r="EM358" s="198">
        <f t="shared" si="2093"/>
        <v>1120284</v>
      </c>
      <c r="EN358" s="198">
        <f t="shared" si="2093"/>
        <v>35626954</v>
      </c>
      <c r="EO358" s="198">
        <f t="shared" si="2093"/>
        <v>67988214</v>
      </c>
      <c r="EP358" s="198">
        <f t="shared" si="2093"/>
        <v>3851172</v>
      </c>
      <c r="EQ358" s="198" t="str">
        <f t="shared" si="2093"/>
        <v>-</v>
      </c>
      <c r="ER358" s="198" t="str">
        <f t="shared" si="2094"/>
        <v>-</v>
      </c>
      <c r="ES358" s="198" t="str">
        <f t="shared" si="2094"/>
        <v>-</v>
      </c>
      <c r="ET358" s="198" t="str">
        <f t="shared" si="2094"/>
        <v>-</v>
      </c>
      <c r="EU358" s="198" t="str">
        <f t="shared" si="2094"/>
        <v>-</v>
      </c>
      <c r="EV358" s="198" t="str">
        <f t="shared" si="2094"/>
        <v>-</v>
      </c>
      <c r="EW358" s="198" t="str">
        <f t="shared" si="2094"/>
        <v>-</v>
      </c>
      <c r="EX358" s="198" t="str">
        <f t="shared" si="2094"/>
        <v>-</v>
      </c>
      <c r="EY358" s="198" t="str">
        <f t="shared" si="2094"/>
        <v>-</v>
      </c>
      <c r="EZ358" s="198" t="str">
        <f t="shared" si="2094"/>
        <v>-</v>
      </c>
      <c r="FA358" s="198" t="str">
        <f t="shared" si="2094"/>
        <v>-</v>
      </c>
      <c r="FB358" s="198">
        <f t="shared" si="2095"/>
        <v>51976</v>
      </c>
      <c r="FC358" s="198">
        <f t="shared" si="2095"/>
        <v>51720</v>
      </c>
      <c r="FD358" s="198">
        <f t="shared" si="2095"/>
        <v>8828001</v>
      </c>
      <c r="FE358" s="198">
        <f t="shared" si="2095"/>
        <v>4641790</v>
      </c>
      <c r="FF358" s="198">
        <f t="shared" si="2095"/>
        <v>0</v>
      </c>
      <c r="FG358" s="198">
        <f t="shared" si="2095"/>
        <v>2067509</v>
      </c>
      <c r="FH358" s="191"/>
      <c r="FI358" s="256"/>
      <c r="FJ358" s="256"/>
      <c r="FK358" s="256"/>
      <c r="FL358" s="256"/>
      <c r="FM358" s="256"/>
    </row>
    <row r="359" spans="1:169" s="257" customFormat="1" x14ac:dyDescent="0.2">
      <c r="A359" s="263" t="str">
        <f t="shared" si="2077"/>
        <v>2018-19MAYRX7</v>
      </c>
      <c r="B359" s="257" t="s">
        <v>773</v>
      </c>
      <c r="C359" s="257" t="s">
        <v>812</v>
      </c>
      <c r="D359" s="264" t="str">
        <f t="shared" si="2078"/>
        <v>Y62</v>
      </c>
      <c r="E359" s="264" t="str">
        <f t="shared" si="2079"/>
        <v>North West</v>
      </c>
      <c r="F359" s="265" t="s">
        <v>657</v>
      </c>
      <c r="G359" s="265" t="s">
        <v>658</v>
      </c>
      <c r="H359" s="108">
        <v>141290</v>
      </c>
      <c r="I359" s="108">
        <v>109402</v>
      </c>
      <c r="J359" s="108">
        <v>1839366</v>
      </c>
      <c r="K359" s="108">
        <v>17</v>
      </c>
      <c r="L359" s="108">
        <v>1</v>
      </c>
      <c r="M359" s="108" t="s">
        <v>717</v>
      </c>
      <c r="N359" s="108">
        <v>93</v>
      </c>
      <c r="O359" s="108">
        <v>147</v>
      </c>
      <c r="P359" s="108" t="s">
        <v>717</v>
      </c>
      <c r="Q359" s="108" t="s">
        <v>717</v>
      </c>
      <c r="R359" s="108" t="s">
        <v>717</v>
      </c>
      <c r="S359" s="108" t="s">
        <v>717</v>
      </c>
      <c r="T359" s="108">
        <v>94996</v>
      </c>
      <c r="U359" s="108">
        <v>9688</v>
      </c>
      <c r="V359" s="108">
        <v>7272</v>
      </c>
      <c r="W359" s="108">
        <v>48657</v>
      </c>
      <c r="X359" s="108">
        <v>23023</v>
      </c>
      <c r="Y359" s="108">
        <v>4169</v>
      </c>
      <c r="Z359" s="108">
        <v>4748135</v>
      </c>
      <c r="AA359" s="108">
        <v>490</v>
      </c>
      <c r="AB359" s="108">
        <v>831</v>
      </c>
      <c r="AC359" s="108">
        <v>5559411</v>
      </c>
      <c r="AD359" s="108">
        <v>764</v>
      </c>
      <c r="AE359" s="108">
        <v>1318</v>
      </c>
      <c r="AF359" s="108">
        <v>72293779</v>
      </c>
      <c r="AG359" s="108">
        <v>1486</v>
      </c>
      <c r="AH359" s="108">
        <v>3285</v>
      </c>
      <c r="AI359" s="108">
        <v>92103937</v>
      </c>
      <c r="AJ359" s="108">
        <v>4001</v>
      </c>
      <c r="AK359" s="108">
        <v>9531</v>
      </c>
      <c r="AL359" s="108">
        <v>23621017</v>
      </c>
      <c r="AM359" s="108">
        <v>5666</v>
      </c>
      <c r="AN359" s="108">
        <v>11208</v>
      </c>
      <c r="AO359" s="108">
        <v>4606</v>
      </c>
      <c r="AP359" s="108">
        <v>446</v>
      </c>
      <c r="AQ359" s="108">
        <v>2295</v>
      </c>
      <c r="AR359" s="108">
        <v>5855</v>
      </c>
      <c r="AS359" s="108">
        <v>351</v>
      </c>
      <c r="AT359" s="108">
        <v>1514</v>
      </c>
      <c r="AU359" s="108">
        <v>94</v>
      </c>
      <c r="AV359" s="108">
        <v>60809</v>
      </c>
      <c r="AW359" s="108">
        <v>6262</v>
      </c>
      <c r="AX359" s="108">
        <v>23319</v>
      </c>
      <c r="AY359" s="108">
        <v>90390</v>
      </c>
      <c r="AZ359" s="108">
        <v>19007</v>
      </c>
      <c r="BA359" s="108">
        <v>16331</v>
      </c>
      <c r="BB359" s="108">
        <v>14033</v>
      </c>
      <c r="BC359" s="108">
        <v>12257</v>
      </c>
      <c r="BD359" s="108">
        <v>62387</v>
      </c>
      <c r="BE359" s="108">
        <v>52741</v>
      </c>
      <c r="BF359" s="108">
        <v>32039</v>
      </c>
      <c r="BG359" s="108">
        <v>25161</v>
      </c>
      <c r="BH359" s="108">
        <v>5382</v>
      </c>
      <c r="BI359" s="108">
        <v>4477</v>
      </c>
      <c r="BJ359" s="108" t="s">
        <v>717</v>
      </c>
      <c r="BK359" s="108" t="s">
        <v>717</v>
      </c>
      <c r="BL359" s="108" t="s">
        <v>717</v>
      </c>
      <c r="BM359" s="108" t="s">
        <v>717</v>
      </c>
      <c r="BN359" s="108" t="s">
        <v>717</v>
      </c>
      <c r="BO359" s="108" t="s">
        <v>717</v>
      </c>
      <c r="BP359" s="108" t="s">
        <v>717</v>
      </c>
      <c r="BQ359" s="108" t="s">
        <v>717</v>
      </c>
      <c r="BR359" s="108" t="s">
        <v>717</v>
      </c>
      <c r="BS359" s="108" t="s">
        <v>717</v>
      </c>
      <c r="BT359" s="108" t="s">
        <v>717</v>
      </c>
      <c r="BU359" s="108" t="s">
        <v>717</v>
      </c>
      <c r="BV359" s="108" t="s">
        <v>717</v>
      </c>
      <c r="BW359" s="108" t="s">
        <v>717</v>
      </c>
      <c r="BX359" s="108" t="s">
        <v>717</v>
      </c>
      <c r="BY359" s="108" t="s">
        <v>717</v>
      </c>
      <c r="BZ359" s="108" t="s">
        <v>717</v>
      </c>
      <c r="CA359" s="108" t="s">
        <v>717</v>
      </c>
      <c r="CB359" s="108" t="s">
        <v>717</v>
      </c>
      <c r="CC359" s="108" t="s">
        <v>717</v>
      </c>
      <c r="CD359" s="108" t="s">
        <v>717</v>
      </c>
      <c r="CE359" s="108" t="s">
        <v>717</v>
      </c>
      <c r="CF359" s="108" t="s">
        <v>717</v>
      </c>
      <c r="CG359" s="108" t="s">
        <v>717</v>
      </c>
      <c r="CH359" s="108" t="s">
        <v>717</v>
      </c>
      <c r="CI359" s="108" t="s">
        <v>717</v>
      </c>
      <c r="CJ359" s="108" t="s">
        <v>717</v>
      </c>
      <c r="CK359" s="108" t="s">
        <v>717</v>
      </c>
      <c r="CL359" s="108" t="s">
        <v>717</v>
      </c>
      <c r="CM359" s="108" t="s">
        <v>717</v>
      </c>
      <c r="CN359" s="108" t="s">
        <v>717</v>
      </c>
      <c r="CO359" s="108" t="s">
        <v>717</v>
      </c>
      <c r="CP359" s="108" t="s">
        <v>717</v>
      </c>
      <c r="CQ359" s="108" t="s">
        <v>717</v>
      </c>
      <c r="CR359" s="108" t="s">
        <v>717</v>
      </c>
      <c r="CS359" s="108" t="s">
        <v>717</v>
      </c>
      <c r="CT359" s="108" t="s">
        <v>717</v>
      </c>
      <c r="CU359" s="108" t="s">
        <v>717</v>
      </c>
      <c r="CV359" s="108" t="s">
        <v>717</v>
      </c>
      <c r="CW359" s="108" t="s">
        <v>717</v>
      </c>
      <c r="CX359" s="108">
        <v>0</v>
      </c>
      <c r="CY359" s="108">
        <v>0</v>
      </c>
      <c r="CZ359" s="108">
        <v>0</v>
      </c>
      <c r="DA359" s="108">
        <v>0</v>
      </c>
      <c r="DB359" s="108">
        <v>3835</v>
      </c>
      <c r="DC359" s="108">
        <v>220402</v>
      </c>
      <c r="DD359" s="108">
        <v>57</v>
      </c>
      <c r="DE359" s="108">
        <v>118</v>
      </c>
      <c r="DF359" s="108" t="s">
        <v>717</v>
      </c>
      <c r="DG359" s="108" t="s">
        <v>717</v>
      </c>
      <c r="DH359" s="108" t="s">
        <v>717</v>
      </c>
      <c r="DI359" s="108" t="s">
        <v>717</v>
      </c>
      <c r="DJ359" s="108" t="s">
        <v>717</v>
      </c>
      <c r="DK359" s="108">
        <v>251</v>
      </c>
      <c r="DL359" s="108">
        <v>1702</v>
      </c>
      <c r="DM359" s="108">
        <v>1137</v>
      </c>
      <c r="DN359" s="108">
        <v>85</v>
      </c>
      <c r="DO359" s="108">
        <v>929</v>
      </c>
      <c r="DP359" s="108">
        <v>9411483</v>
      </c>
      <c r="DQ359" s="108">
        <v>5530</v>
      </c>
      <c r="DR359" s="108">
        <v>11804</v>
      </c>
      <c r="DS359" s="108">
        <v>6863242</v>
      </c>
      <c r="DT359" s="108">
        <v>6036</v>
      </c>
      <c r="DU359" s="108">
        <v>13124</v>
      </c>
      <c r="DV359" s="108">
        <v>607955</v>
      </c>
      <c r="DW359" s="108">
        <v>7152</v>
      </c>
      <c r="DX359" s="108">
        <v>14288</v>
      </c>
      <c r="DY359" s="108">
        <v>7662855</v>
      </c>
      <c r="DZ359" s="108">
        <v>8248</v>
      </c>
      <c r="EA359" s="108">
        <v>18450</v>
      </c>
      <c r="EB359" s="255"/>
      <c r="EC359" s="198">
        <f t="shared" si="2080"/>
        <v>5</v>
      </c>
      <c r="ED359" s="199">
        <f t="shared" si="2081"/>
        <v>2018</v>
      </c>
      <c r="EE359" s="200">
        <f t="shared" si="2082"/>
        <v>43221</v>
      </c>
      <c r="EF359" s="196">
        <f t="shared" si="2083"/>
        <v>31</v>
      </c>
      <c r="EG359" s="195"/>
      <c r="EH359" s="198">
        <f t="shared" si="2093"/>
        <v>109402</v>
      </c>
      <c r="EI359" s="198" t="str">
        <f t="shared" si="2093"/>
        <v>-</v>
      </c>
      <c r="EJ359" s="198">
        <f t="shared" si="2093"/>
        <v>10174386</v>
      </c>
      <c r="EK359" s="198">
        <f t="shared" si="2093"/>
        <v>16082094</v>
      </c>
      <c r="EL359" s="198">
        <f t="shared" si="2093"/>
        <v>8050728</v>
      </c>
      <c r="EM359" s="198">
        <f t="shared" si="2093"/>
        <v>9584496</v>
      </c>
      <c r="EN359" s="198">
        <f t="shared" si="2093"/>
        <v>159838245</v>
      </c>
      <c r="EO359" s="198">
        <f t="shared" si="2093"/>
        <v>219432213</v>
      </c>
      <c r="EP359" s="198">
        <f t="shared" si="2093"/>
        <v>46726152</v>
      </c>
      <c r="EQ359" s="198" t="str">
        <f t="shared" si="2093"/>
        <v>-</v>
      </c>
      <c r="ER359" s="198" t="str">
        <f t="shared" si="2094"/>
        <v>-</v>
      </c>
      <c r="ES359" s="198" t="str">
        <f t="shared" si="2094"/>
        <v>-</v>
      </c>
      <c r="ET359" s="198" t="str">
        <f t="shared" si="2094"/>
        <v>-</v>
      </c>
      <c r="EU359" s="198" t="str">
        <f t="shared" si="2094"/>
        <v>-</v>
      </c>
      <c r="EV359" s="198" t="str">
        <f t="shared" si="2094"/>
        <v>-</v>
      </c>
      <c r="EW359" s="198" t="str">
        <f t="shared" si="2094"/>
        <v>-</v>
      </c>
      <c r="EX359" s="198" t="str">
        <f t="shared" si="2094"/>
        <v>-</v>
      </c>
      <c r="EY359" s="198" t="str">
        <f t="shared" si="2094"/>
        <v>-</v>
      </c>
      <c r="EZ359" s="198" t="str">
        <f t="shared" si="2094"/>
        <v>-</v>
      </c>
      <c r="FA359" s="198" t="str">
        <f t="shared" si="2094"/>
        <v>-</v>
      </c>
      <c r="FB359" s="198">
        <f t="shared" si="2095"/>
        <v>0</v>
      </c>
      <c r="FC359" s="198">
        <f t="shared" si="2095"/>
        <v>452530</v>
      </c>
      <c r="FD359" s="198">
        <f t="shared" si="2095"/>
        <v>20090408</v>
      </c>
      <c r="FE359" s="198">
        <f t="shared" si="2095"/>
        <v>14921988</v>
      </c>
      <c r="FF359" s="198">
        <f t="shared" si="2095"/>
        <v>1214480</v>
      </c>
      <c r="FG359" s="198">
        <f t="shared" si="2095"/>
        <v>17140050</v>
      </c>
      <c r="FH359" s="191"/>
      <c r="FI359" s="256"/>
      <c r="FJ359" s="256"/>
      <c r="FK359" s="256"/>
      <c r="FL359" s="256"/>
      <c r="FM359" s="256"/>
    </row>
    <row r="360" spans="1:169" s="257" customFormat="1" x14ac:dyDescent="0.2">
      <c r="A360" s="258" t="str">
        <f t="shared" si="2077"/>
        <v>2018-19MAYRYE</v>
      </c>
      <c r="B360" s="259" t="s">
        <v>773</v>
      </c>
      <c r="C360" s="259" t="s">
        <v>812</v>
      </c>
      <c r="D360" s="260" t="str">
        <f t="shared" si="2078"/>
        <v>Y59</v>
      </c>
      <c r="E360" s="260" t="str">
        <f t="shared" si="2079"/>
        <v>South East</v>
      </c>
      <c r="F360" s="261" t="s">
        <v>669</v>
      </c>
      <c r="G360" s="261" t="s">
        <v>670</v>
      </c>
      <c r="H360" s="211">
        <v>65096</v>
      </c>
      <c r="I360" s="211">
        <v>40803</v>
      </c>
      <c r="J360" s="211">
        <v>314750</v>
      </c>
      <c r="K360" s="211">
        <v>8</v>
      </c>
      <c r="L360" s="211">
        <v>3</v>
      </c>
      <c r="M360" s="211" t="s">
        <v>717</v>
      </c>
      <c r="N360" s="211">
        <v>37</v>
      </c>
      <c r="O360" s="211">
        <v>99</v>
      </c>
      <c r="P360" s="211" t="s">
        <v>717</v>
      </c>
      <c r="Q360" s="211" t="s">
        <v>717</v>
      </c>
      <c r="R360" s="211" t="s">
        <v>717</v>
      </c>
      <c r="S360" s="211" t="s">
        <v>717</v>
      </c>
      <c r="T360" s="211">
        <v>45651</v>
      </c>
      <c r="U360" s="211">
        <v>2535</v>
      </c>
      <c r="V360" s="211">
        <v>1594</v>
      </c>
      <c r="W360" s="211">
        <v>20750</v>
      </c>
      <c r="X360" s="211">
        <v>14678</v>
      </c>
      <c r="Y360" s="211">
        <v>1455</v>
      </c>
      <c r="Z360" s="211">
        <v>1044808</v>
      </c>
      <c r="AA360" s="211">
        <v>412</v>
      </c>
      <c r="AB360" s="211">
        <v>741</v>
      </c>
      <c r="AC360" s="211">
        <v>1033207</v>
      </c>
      <c r="AD360" s="211">
        <v>648</v>
      </c>
      <c r="AE360" s="211">
        <v>1205</v>
      </c>
      <c r="AF360" s="211">
        <v>19433354</v>
      </c>
      <c r="AG360" s="211">
        <v>937</v>
      </c>
      <c r="AH360" s="211">
        <v>1881</v>
      </c>
      <c r="AI360" s="211">
        <v>45598642</v>
      </c>
      <c r="AJ360" s="211">
        <v>3107</v>
      </c>
      <c r="AK360" s="211">
        <v>7283</v>
      </c>
      <c r="AL360" s="211">
        <v>6641686</v>
      </c>
      <c r="AM360" s="211">
        <v>4565</v>
      </c>
      <c r="AN360" s="211">
        <v>10470</v>
      </c>
      <c r="AO360" s="211">
        <v>2594</v>
      </c>
      <c r="AP360" s="211">
        <v>13</v>
      </c>
      <c r="AQ360" s="211">
        <v>94</v>
      </c>
      <c r="AR360" s="211">
        <v>231</v>
      </c>
      <c r="AS360" s="211">
        <v>164</v>
      </c>
      <c r="AT360" s="211">
        <v>2323</v>
      </c>
      <c r="AU360" s="211">
        <v>0</v>
      </c>
      <c r="AV360" s="211">
        <v>25209</v>
      </c>
      <c r="AW360" s="211">
        <v>2920</v>
      </c>
      <c r="AX360" s="211">
        <v>14928</v>
      </c>
      <c r="AY360" s="211">
        <v>43057</v>
      </c>
      <c r="AZ360" s="211">
        <v>4996</v>
      </c>
      <c r="BA360" s="211">
        <v>3922</v>
      </c>
      <c r="BB360" s="211">
        <v>3142</v>
      </c>
      <c r="BC360" s="211">
        <v>2536</v>
      </c>
      <c r="BD360" s="211">
        <v>29210</v>
      </c>
      <c r="BE360" s="211">
        <v>24207</v>
      </c>
      <c r="BF360" s="211">
        <v>21458</v>
      </c>
      <c r="BG360" s="211">
        <v>16620</v>
      </c>
      <c r="BH360" s="211">
        <v>2180</v>
      </c>
      <c r="BI360" s="211">
        <v>1599</v>
      </c>
      <c r="BJ360" s="211" t="s">
        <v>717</v>
      </c>
      <c r="BK360" s="211" t="s">
        <v>717</v>
      </c>
      <c r="BL360" s="211" t="s">
        <v>717</v>
      </c>
      <c r="BM360" s="211" t="s">
        <v>717</v>
      </c>
      <c r="BN360" s="211" t="s">
        <v>717</v>
      </c>
      <c r="BO360" s="211" t="s">
        <v>717</v>
      </c>
      <c r="BP360" s="211" t="s">
        <v>717</v>
      </c>
      <c r="BQ360" s="211" t="s">
        <v>717</v>
      </c>
      <c r="BR360" s="211" t="s">
        <v>717</v>
      </c>
      <c r="BS360" s="211" t="s">
        <v>717</v>
      </c>
      <c r="BT360" s="211" t="s">
        <v>717</v>
      </c>
      <c r="BU360" s="211" t="s">
        <v>717</v>
      </c>
      <c r="BV360" s="211" t="s">
        <v>717</v>
      </c>
      <c r="BW360" s="211" t="s">
        <v>717</v>
      </c>
      <c r="BX360" s="211" t="s">
        <v>717</v>
      </c>
      <c r="BY360" s="211" t="s">
        <v>717</v>
      </c>
      <c r="BZ360" s="211" t="s">
        <v>717</v>
      </c>
      <c r="CA360" s="211" t="s">
        <v>717</v>
      </c>
      <c r="CB360" s="211" t="s">
        <v>717</v>
      </c>
      <c r="CC360" s="211" t="s">
        <v>717</v>
      </c>
      <c r="CD360" s="211" t="s">
        <v>717</v>
      </c>
      <c r="CE360" s="211" t="s">
        <v>717</v>
      </c>
      <c r="CF360" s="211" t="s">
        <v>717</v>
      </c>
      <c r="CG360" s="211" t="s">
        <v>717</v>
      </c>
      <c r="CH360" s="211" t="s">
        <v>717</v>
      </c>
      <c r="CI360" s="211" t="s">
        <v>717</v>
      </c>
      <c r="CJ360" s="211" t="s">
        <v>717</v>
      </c>
      <c r="CK360" s="211" t="s">
        <v>717</v>
      </c>
      <c r="CL360" s="211" t="s">
        <v>717</v>
      </c>
      <c r="CM360" s="211" t="s">
        <v>717</v>
      </c>
      <c r="CN360" s="211" t="s">
        <v>717</v>
      </c>
      <c r="CO360" s="211" t="s">
        <v>717</v>
      </c>
      <c r="CP360" s="211" t="s">
        <v>717</v>
      </c>
      <c r="CQ360" s="211" t="s">
        <v>717</v>
      </c>
      <c r="CR360" s="211" t="s">
        <v>717</v>
      </c>
      <c r="CS360" s="211" t="s">
        <v>717</v>
      </c>
      <c r="CT360" s="211" t="s">
        <v>717</v>
      </c>
      <c r="CU360" s="211" t="s">
        <v>717</v>
      </c>
      <c r="CV360" s="211" t="s">
        <v>717</v>
      </c>
      <c r="CW360" s="211" t="s">
        <v>717</v>
      </c>
      <c r="CX360" s="211">
        <v>170</v>
      </c>
      <c r="CY360" s="211">
        <v>56744</v>
      </c>
      <c r="CZ360" s="211">
        <v>334</v>
      </c>
      <c r="DA360" s="211">
        <v>624</v>
      </c>
      <c r="DB360" s="211">
        <v>2019</v>
      </c>
      <c r="DC360" s="211">
        <v>77097</v>
      </c>
      <c r="DD360" s="211">
        <v>38</v>
      </c>
      <c r="DE360" s="211">
        <v>80</v>
      </c>
      <c r="DF360" s="211" t="s">
        <v>717</v>
      </c>
      <c r="DG360" s="211" t="s">
        <v>717</v>
      </c>
      <c r="DH360" s="211" t="s">
        <v>717</v>
      </c>
      <c r="DI360" s="211" t="s">
        <v>717</v>
      </c>
      <c r="DJ360" s="211" t="s">
        <v>717</v>
      </c>
      <c r="DK360" s="211">
        <v>2</v>
      </c>
      <c r="DL360" s="211">
        <v>1867</v>
      </c>
      <c r="DM360" s="211">
        <v>1416</v>
      </c>
      <c r="DN360" s="211">
        <v>0</v>
      </c>
      <c r="DO360" s="211">
        <v>354</v>
      </c>
      <c r="DP360" s="211">
        <v>4782503</v>
      </c>
      <c r="DQ360" s="211">
        <v>2562</v>
      </c>
      <c r="DR360" s="211">
        <v>4296</v>
      </c>
      <c r="DS360" s="211">
        <v>7230047</v>
      </c>
      <c r="DT360" s="211">
        <v>5106</v>
      </c>
      <c r="DU360" s="211">
        <v>9350</v>
      </c>
      <c r="DV360" s="211">
        <v>0</v>
      </c>
      <c r="DW360" s="211">
        <v>0</v>
      </c>
      <c r="DX360" s="211">
        <v>0</v>
      </c>
      <c r="DY360" s="211">
        <v>2720749</v>
      </c>
      <c r="DZ360" s="211">
        <v>7686</v>
      </c>
      <c r="EA360" s="211">
        <v>16299</v>
      </c>
      <c r="EB360" s="262"/>
      <c r="EC360" s="212">
        <f t="shared" si="2080"/>
        <v>5</v>
      </c>
      <c r="ED360" s="213">
        <f t="shared" si="2081"/>
        <v>2018</v>
      </c>
      <c r="EE360" s="214">
        <f t="shared" si="2082"/>
        <v>43221</v>
      </c>
      <c r="EF360" s="215">
        <f t="shared" si="2083"/>
        <v>31</v>
      </c>
      <c r="EG360" s="216"/>
      <c r="EH360" s="212">
        <f t="shared" si="2093"/>
        <v>122409</v>
      </c>
      <c r="EI360" s="212" t="str">
        <f t="shared" si="2093"/>
        <v>-</v>
      </c>
      <c r="EJ360" s="212">
        <f t="shared" si="2093"/>
        <v>1509711</v>
      </c>
      <c r="EK360" s="212">
        <f t="shared" si="2093"/>
        <v>4039497</v>
      </c>
      <c r="EL360" s="212">
        <f t="shared" si="2093"/>
        <v>1878435</v>
      </c>
      <c r="EM360" s="212">
        <f t="shared" si="2093"/>
        <v>1920770</v>
      </c>
      <c r="EN360" s="212">
        <f t="shared" si="2093"/>
        <v>39030750</v>
      </c>
      <c r="EO360" s="212">
        <f t="shared" si="2093"/>
        <v>106899874</v>
      </c>
      <c r="EP360" s="212">
        <f t="shared" si="2093"/>
        <v>15233850</v>
      </c>
      <c r="EQ360" s="212" t="str">
        <f t="shared" si="2093"/>
        <v>-</v>
      </c>
      <c r="ER360" s="212" t="str">
        <f t="shared" si="2094"/>
        <v>-</v>
      </c>
      <c r="ES360" s="212" t="str">
        <f t="shared" si="2094"/>
        <v>-</v>
      </c>
      <c r="ET360" s="212" t="str">
        <f t="shared" si="2094"/>
        <v>-</v>
      </c>
      <c r="EU360" s="212" t="str">
        <f t="shared" si="2094"/>
        <v>-</v>
      </c>
      <c r="EV360" s="212" t="str">
        <f t="shared" si="2094"/>
        <v>-</v>
      </c>
      <c r="EW360" s="212" t="str">
        <f t="shared" si="2094"/>
        <v>-</v>
      </c>
      <c r="EX360" s="212" t="str">
        <f t="shared" si="2094"/>
        <v>-</v>
      </c>
      <c r="EY360" s="212" t="str">
        <f t="shared" si="2094"/>
        <v>-</v>
      </c>
      <c r="EZ360" s="212" t="str">
        <f t="shared" si="2094"/>
        <v>-</v>
      </c>
      <c r="FA360" s="212" t="str">
        <f t="shared" si="2094"/>
        <v>-</v>
      </c>
      <c r="FB360" s="212">
        <f t="shared" si="2095"/>
        <v>106080</v>
      </c>
      <c r="FC360" s="212">
        <f t="shared" si="2095"/>
        <v>161520</v>
      </c>
      <c r="FD360" s="212">
        <f t="shared" si="2095"/>
        <v>8020632</v>
      </c>
      <c r="FE360" s="212">
        <f t="shared" si="2095"/>
        <v>13239600</v>
      </c>
      <c r="FF360" s="212">
        <f t="shared" si="2095"/>
        <v>0</v>
      </c>
      <c r="FG360" s="212">
        <f t="shared" si="2095"/>
        <v>5769846</v>
      </c>
      <c r="FH360" s="217"/>
      <c r="FI360" s="256"/>
      <c r="FJ360" s="256"/>
      <c r="FK360" s="256"/>
      <c r="FL360" s="256"/>
      <c r="FM360" s="256"/>
    </row>
    <row r="361" spans="1:169" s="257" customFormat="1" x14ac:dyDescent="0.2">
      <c r="A361" s="263" t="str">
        <f t="shared" si="2077"/>
        <v>2018-19MAYRYD</v>
      </c>
      <c r="B361" s="257" t="s">
        <v>773</v>
      </c>
      <c r="C361" s="257" t="s">
        <v>812</v>
      </c>
      <c r="D361" s="264" t="str">
        <f t="shared" si="2078"/>
        <v>Y59</v>
      </c>
      <c r="E361" s="264" t="str">
        <f t="shared" si="2079"/>
        <v>South East</v>
      </c>
      <c r="F361" s="265" t="s">
        <v>667</v>
      </c>
      <c r="G361" s="265" t="s">
        <v>668</v>
      </c>
      <c r="H361" s="108">
        <v>79242</v>
      </c>
      <c r="I361" s="108">
        <v>64275</v>
      </c>
      <c r="J361" s="108">
        <v>1160520</v>
      </c>
      <c r="K361" s="108">
        <v>18</v>
      </c>
      <c r="L361" s="108">
        <v>3</v>
      </c>
      <c r="M361" s="108" t="s">
        <v>717</v>
      </c>
      <c r="N361" s="108">
        <v>106</v>
      </c>
      <c r="O361" s="108">
        <v>212</v>
      </c>
      <c r="P361" s="108" t="s">
        <v>717</v>
      </c>
      <c r="Q361" s="108" t="s">
        <v>717</v>
      </c>
      <c r="R361" s="108" t="s">
        <v>717</v>
      </c>
      <c r="S361" s="108" t="s">
        <v>717</v>
      </c>
      <c r="T361" s="108">
        <v>60643</v>
      </c>
      <c r="U361" s="108">
        <v>3303</v>
      </c>
      <c r="V361" s="108">
        <v>2041</v>
      </c>
      <c r="W361" s="108">
        <v>27913</v>
      </c>
      <c r="X361" s="108">
        <v>22229</v>
      </c>
      <c r="Y361" s="108">
        <v>1194</v>
      </c>
      <c r="Z361" s="108">
        <v>1514799</v>
      </c>
      <c r="AA361" s="108">
        <v>459</v>
      </c>
      <c r="AB361" s="108">
        <v>846</v>
      </c>
      <c r="AC361" s="108">
        <v>1244264</v>
      </c>
      <c r="AD361" s="108">
        <v>610</v>
      </c>
      <c r="AE361" s="108">
        <v>1163</v>
      </c>
      <c r="AF361" s="108">
        <v>28600153</v>
      </c>
      <c r="AG361" s="108">
        <v>1025</v>
      </c>
      <c r="AH361" s="108">
        <v>1936</v>
      </c>
      <c r="AI361" s="108">
        <v>99646126</v>
      </c>
      <c r="AJ361" s="108">
        <v>4483</v>
      </c>
      <c r="AK361" s="108">
        <v>10425</v>
      </c>
      <c r="AL361" s="108">
        <v>8774667</v>
      </c>
      <c r="AM361" s="108">
        <v>7349</v>
      </c>
      <c r="AN361" s="108">
        <v>16715</v>
      </c>
      <c r="AO361" s="108">
        <v>3798</v>
      </c>
      <c r="AP361" s="108">
        <v>146</v>
      </c>
      <c r="AQ361" s="108">
        <v>685</v>
      </c>
      <c r="AR361" s="108">
        <v>723</v>
      </c>
      <c r="AS361" s="108">
        <v>274</v>
      </c>
      <c r="AT361" s="108">
        <v>2693</v>
      </c>
      <c r="AU361" s="108">
        <v>653</v>
      </c>
      <c r="AV361" s="108">
        <v>36469</v>
      </c>
      <c r="AW361" s="108">
        <v>401</v>
      </c>
      <c r="AX361" s="108">
        <v>19975</v>
      </c>
      <c r="AY361" s="108">
        <v>56845</v>
      </c>
      <c r="AZ361" s="108">
        <v>7747</v>
      </c>
      <c r="BA361" s="108">
        <v>5748</v>
      </c>
      <c r="BB361" s="108">
        <v>4773</v>
      </c>
      <c r="BC361" s="108">
        <v>3608</v>
      </c>
      <c r="BD361" s="108">
        <v>39304</v>
      </c>
      <c r="BE361" s="108">
        <v>31425</v>
      </c>
      <c r="BF361" s="108">
        <v>37619</v>
      </c>
      <c r="BG361" s="108">
        <v>23544</v>
      </c>
      <c r="BH361" s="108">
        <v>2100</v>
      </c>
      <c r="BI361" s="108">
        <v>1249</v>
      </c>
      <c r="BJ361" s="108" t="s">
        <v>717</v>
      </c>
      <c r="BK361" s="108" t="s">
        <v>717</v>
      </c>
      <c r="BL361" s="108" t="s">
        <v>717</v>
      </c>
      <c r="BM361" s="108" t="s">
        <v>717</v>
      </c>
      <c r="BN361" s="108" t="s">
        <v>717</v>
      </c>
      <c r="BO361" s="108" t="s">
        <v>717</v>
      </c>
      <c r="BP361" s="108" t="s">
        <v>717</v>
      </c>
      <c r="BQ361" s="108" t="s">
        <v>717</v>
      </c>
      <c r="BR361" s="108" t="s">
        <v>717</v>
      </c>
      <c r="BS361" s="108" t="s">
        <v>717</v>
      </c>
      <c r="BT361" s="108" t="s">
        <v>717</v>
      </c>
      <c r="BU361" s="108" t="s">
        <v>717</v>
      </c>
      <c r="BV361" s="108" t="s">
        <v>717</v>
      </c>
      <c r="BW361" s="108" t="s">
        <v>717</v>
      </c>
      <c r="BX361" s="108" t="s">
        <v>717</v>
      </c>
      <c r="BY361" s="108" t="s">
        <v>717</v>
      </c>
      <c r="BZ361" s="108" t="s">
        <v>717</v>
      </c>
      <c r="CA361" s="108" t="s">
        <v>717</v>
      </c>
      <c r="CB361" s="108" t="s">
        <v>717</v>
      </c>
      <c r="CC361" s="108" t="s">
        <v>717</v>
      </c>
      <c r="CD361" s="108" t="s">
        <v>717</v>
      </c>
      <c r="CE361" s="108" t="s">
        <v>717</v>
      </c>
      <c r="CF361" s="108" t="s">
        <v>717</v>
      </c>
      <c r="CG361" s="108" t="s">
        <v>717</v>
      </c>
      <c r="CH361" s="108" t="s">
        <v>717</v>
      </c>
      <c r="CI361" s="108" t="s">
        <v>717</v>
      </c>
      <c r="CJ361" s="108" t="s">
        <v>717</v>
      </c>
      <c r="CK361" s="108" t="s">
        <v>717</v>
      </c>
      <c r="CL361" s="108" t="s">
        <v>717</v>
      </c>
      <c r="CM361" s="108" t="s">
        <v>717</v>
      </c>
      <c r="CN361" s="108" t="s">
        <v>717</v>
      </c>
      <c r="CO361" s="108" t="s">
        <v>717</v>
      </c>
      <c r="CP361" s="108" t="s">
        <v>717</v>
      </c>
      <c r="CQ361" s="108" t="s">
        <v>717</v>
      </c>
      <c r="CR361" s="108" t="s">
        <v>717</v>
      </c>
      <c r="CS361" s="108" t="s">
        <v>717</v>
      </c>
      <c r="CT361" s="108" t="s">
        <v>717</v>
      </c>
      <c r="CU361" s="108" t="s">
        <v>717</v>
      </c>
      <c r="CV361" s="108" t="s">
        <v>717</v>
      </c>
      <c r="CW361" s="108" t="s">
        <v>717</v>
      </c>
      <c r="CX361" s="108">
        <v>261</v>
      </c>
      <c r="CY361" s="108">
        <v>80930</v>
      </c>
      <c r="CZ361" s="108">
        <v>310</v>
      </c>
      <c r="DA361" s="108">
        <v>542</v>
      </c>
      <c r="DB361" s="108">
        <v>2554</v>
      </c>
      <c r="DC361" s="108">
        <v>146116</v>
      </c>
      <c r="DD361" s="108">
        <v>57</v>
      </c>
      <c r="DE361" s="108">
        <v>99</v>
      </c>
      <c r="DF361" s="108" t="s">
        <v>717</v>
      </c>
      <c r="DG361" s="108" t="s">
        <v>717</v>
      </c>
      <c r="DH361" s="108" t="s">
        <v>717</v>
      </c>
      <c r="DI361" s="108" t="s">
        <v>717</v>
      </c>
      <c r="DJ361" s="108" t="s">
        <v>717</v>
      </c>
      <c r="DK361" s="108">
        <v>0</v>
      </c>
      <c r="DL361" s="108">
        <v>220</v>
      </c>
      <c r="DM361" s="108">
        <v>1639</v>
      </c>
      <c r="DN361" s="108">
        <v>0</v>
      </c>
      <c r="DO361" s="108">
        <v>347</v>
      </c>
      <c r="DP361" s="108">
        <v>1587393</v>
      </c>
      <c r="DQ361" s="108">
        <v>7215</v>
      </c>
      <c r="DR361" s="108">
        <v>18088</v>
      </c>
      <c r="DS361" s="108">
        <v>13335929</v>
      </c>
      <c r="DT361" s="108">
        <v>8137</v>
      </c>
      <c r="DU361" s="108">
        <v>19268</v>
      </c>
      <c r="DV361" s="108">
        <v>0</v>
      </c>
      <c r="DW361" s="108">
        <v>0</v>
      </c>
      <c r="DX361" s="108">
        <v>0</v>
      </c>
      <c r="DY361" s="108">
        <v>3607779</v>
      </c>
      <c r="DZ361" s="108">
        <v>10397</v>
      </c>
      <c r="EA361" s="108">
        <v>24747</v>
      </c>
      <c r="EB361" s="255"/>
      <c r="EC361" s="198">
        <f t="shared" si="2080"/>
        <v>5</v>
      </c>
      <c r="ED361" s="199">
        <f t="shared" si="2081"/>
        <v>2018</v>
      </c>
      <c r="EE361" s="200">
        <f t="shared" si="2082"/>
        <v>43221</v>
      </c>
      <c r="EF361" s="196">
        <f t="shared" si="2083"/>
        <v>31</v>
      </c>
      <c r="EG361" s="195"/>
      <c r="EH361" s="198">
        <f t="shared" si="2093"/>
        <v>192825</v>
      </c>
      <c r="EI361" s="198" t="str">
        <f t="shared" si="2093"/>
        <v>-</v>
      </c>
      <c r="EJ361" s="198">
        <f t="shared" si="2093"/>
        <v>6813150</v>
      </c>
      <c r="EK361" s="198">
        <f t="shared" si="2093"/>
        <v>13626300</v>
      </c>
      <c r="EL361" s="198">
        <f t="shared" si="2093"/>
        <v>2794338</v>
      </c>
      <c r="EM361" s="198">
        <f t="shared" si="2093"/>
        <v>2373683</v>
      </c>
      <c r="EN361" s="198">
        <f t="shared" si="2093"/>
        <v>54039568</v>
      </c>
      <c r="EO361" s="198">
        <f t="shared" si="2093"/>
        <v>231737325</v>
      </c>
      <c r="EP361" s="198">
        <f t="shared" si="2093"/>
        <v>19957710</v>
      </c>
      <c r="EQ361" s="198" t="str">
        <f t="shared" si="2093"/>
        <v>-</v>
      </c>
      <c r="ER361" s="198" t="str">
        <f t="shared" si="2094"/>
        <v>-</v>
      </c>
      <c r="ES361" s="198" t="str">
        <f t="shared" si="2094"/>
        <v>-</v>
      </c>
      <c r="ET361" s="198" t="str">
        <f t="shared" si="2094"/>
        <v>-</v>
      </c>
      <c r="EU361" s="198" t="str">
        <f t="shared" si="2094"/>
        <v>-</v>
      </c>
      <c r="EV361" s="198" t="str">
        <f t="shared" si="2094"/>
        <v>-</v>
      </c>
      <c r="EW361" s="198" t="str">
        <f t="shared" si="2094"/>
        <v>-</v>
      </c>
      <c r="EX361" s="198" t="str">
        <f t="shared" si="2094"/>
        <v>-</v>
      </c>
      <c r="EY361" s="198" t="str">
        <f t="shared" si="2094"/>
        <v>-</v>
      </c>
      <c r="EZ361" s="198" t="str">
        <f t="shared" si="2094"/>
        <v>-</v>
      </c>
      <c r="FA361" s="198" t="str">
        <f t="shared" si="2094"/>
        <v>-</v>
      </c>
      <c r="FB361" s="198">
        <f t="shared" si="2095"/>
        <v>141462</v>
      </c>
      <c r="FC361" s="198">
        <f t="shared" si="2095"/>
        <v>252846</v>
      </c>
      <c r="FD361" s="198">
        <f t="shared" si="2095"/>
        <v>3979360</v>
      </c>
      <c r="FE361" s="198">
        <f t="shared" si="2095"/>
        <v>31580252</v>
      </c>
      <c r="FF361" s="198">
        <f t="shared" si="2095"/>
        <v>0</v>
      </c>
      <c r="FG361" s="198">
        <f t="shared" si="2095"/>
        <v>8587209</v>
      </c>
      <c r="FH361" s="191"/>
      <c r="FI361" s="256"/>
      <c r="FJ361" s="256"/>
      <c r="FK361" s="256"/>
      <c r="FL361" s="256"/>
      <c r="FM361" s="256"/>
    </row>
    <row r="362" spans="1:169" s="257" customFormat="1" x14ac:dyDescent="0.2">
      <c r="A362" s="263" t="str">
        <f t="shared" si="2077"/>
        <v>2018-19MAYRYF</v>
      </c>
      <c r="B362" s="257" t="s">
        <v>773</v>
      </c>
      <c r="C362" s="257" t="s">
        <v>812</v>
      </c>
      <c r="D362" s="264" t="str">
        <f t="shared" si="2078"/>
        <v>Y58</v>
      </c>
      <c r="E362" s="264" t="str">
        <f t="shared" si="2079"/>
        <v>South West</v>
      </c>
      <c r="F362" s="265" t="s">
        <v>671</v>
      </c>
      <c r="G362" s="265" t="s">
        <v>672</v>
      </c>
      <c r="H362" s="108">
        <v>104501</v>
      </c>
      <c r="I362" s="108">
        <v>73372</v>
      </c>
      <c r="J362" s="108">
        <v>526630</v>
      </c>
      <c r="K362" s="108">
        <v>7</v>
      </c>
      <c r="L362" s="108">
        <v>2</v>
      </c>
      <c r="M362" s="108" t="s">
        <v>717</v>
      </c>
      <c r="N362" s="108">
        <v>37</v>
      </c>
      <c r="O362" s="108">
        <v>79</v>
      </c>
      <c r="P362" s="108" t="s">
        <v>717</v>
      </c>
      <c r="Q362" s="108" t="s">
        <v>717</v>
      </c>
      <c r="R362" s="108" t="s">
        <v>717</v>
      </c>
      <c r="S362" s="108" t="s">
        <v>717</v>
      </c>
      <c r="T362" s="108">
        <v>74000</v>
      </c>
      <c r="U362" s="108">
        <v>5648</v>
      </c>
      <c r="V362" s="108">
        <v>3505</v>
      </c>
      <c r="W362" s="108">
        <v>37116</v>
      </c>
      <c r="X362" s="108">
        <v>18882</v>
      </c>
      <c r="Y362" s="108">
        <v>889</v>
      </c>
      <c r="Z362" s="108">
        <v>2844718</v>
      </c>
      <c r="AA362" s="108">
        <v>504</v>
      </c>
      <c r="AB362" s="108">
        <v>947</v>
      </c>
      <c r="AC362" s="108">
        <v>2698198</v>
      </c>
      <c r="AD362" s="108">
        <v>770</v>
      </c>
      <c r="AE362" s="108">
        <v>1417</v>
      </c>
      <c r="AF362" s="108">
        <v>55024852</v>
      </c>
      <c r="AG362" s="108">
        <v>1483</v>
      </c>
      <c r="AH362" s="108">
        <v>3094</v>
      </c>
      <c r="AI362" s="108">
        <v>79471110</v>
      </c>
      <c r="AJ362" s="108">
        <v>4209</v>
      </c>
      <c r="AK362" s="108">
        <v>9706</v>
      </c>
      <c r="AL362" s="108">
        <v>8798085</v>
      </c>
      <c r="AM362" s="108">
        <v>9897</v>
      </c>
      <c r="AN362" s="108">
        <v>21164</v>
      </c>
      <c r="AO362" s="108">
        <v>4868</v>
      </c>
      <c r="AP362" s="108">
        <v>476</v>
      </c>
      <c r="AQ362" s="108">
        <v>1442</v>
      </c>
      <c r="AR362" s="108">
        <v>4728</v>
      </c>
      <c r="AS362" s="108">
        <v>711</v>
      </c>
      <c r="AT362" s="108">
        <v>2239</v>
      </c>
      <c r="AU362" s="108">
        <v>33</v>
      </c>
      <c r="AV362" s="108">
        <v>38492</v>
      </c>
      <c r="AW362" s="108">
        <v>3728</v>
      </c>
      <c r="AX362" s="108">
        <v>26912</v>
      </c>
      <c r="AY362" s="108">
        <v>69132</v>
      </c>
      <c r="AZ362" s="108">
        <v>12120</v>
      </c>
      <c r="BA362" s="108">
        <v>9507</v>
      </c>
      <c r="BB362" s="108">
        <v>7652</v>
      </c>
      <c r="BC362" s="108">
        <v>6042</v>
      </c>
      <c r="BD362" s="108">
        <v>50288</v>
      </c>
      <c r="BE362" s="108">
        <v>43133</v>
      </c>
      <c r="BF362" s="108">
        <v>26182</v>
      </c>
      <c r="BG362" s="108">
        <v>20231</v>
      </c>
      <c r="BH362" s="108">
        <v>1246</v>
      </c>
      <c r="BI362" s="108">
        <v>918</v>
      </c>
      <c r="BJ362" s="108" t="s">
        <v>717</v>
      </c>
      <c r="BK362" s="108" t="s">
        <v>717</v>
      </c>
      <c r="BL362" s="108" t="s">
        <v>717</v>
      </c>
      <c r="BM362" s="108" t="s">
        <v>717</v>
      </c>
      <c r="BN362" s="108" t="s">
        <v>717</v>
      </c>
      <c r="BO362" s="108" t="s">
        <v>717</v>
      </c>
      <c r="BP362" s="108" t="s">
        <v>717</v>
      </c>
      <c r="BQ362" s="108" t="s">
        <v>717</v>
      </c>
      <c r="BR362" s="108" t="s">
        <v>717</v>
      </c>
      <c r="BS362" s="108" t="s">
        <v>717</v>
      </c>
      <c r="BT362" s="108" t="s">
        <v>717</v>
      </c>
      <c r="BU362" s="108" t="s">
        <v>717</v>
      </c>
      <c r="BV362" s="108" t="s">
        <v>717</v>
      </c>
      <c r="BW362" s="108" t="s">
        <v>717</v>
      </c>
      <c r="BX362" s="108" t="s">
        <v>717</v>
      </c>
      <c r="BY362" s="108" t="s">
        <v>717</v>
      </c>
      <c r="BZ362" s="108" t="s">
        <v>717</v>
      </c>
      <c r="CA362" s="108" t="s">
        <v>717</v>
      </c>
      <c r="CB362" s="108" t="s">
        <v>717</v>
      </c>
      <c r="CC362" s="108" t="s">
        <v>717</v>
      </c>
      <c r="CD362" s="108" t="s">
        <v>717</v>
      </c>
      <c r="CE362" s="108" t="s">
        <v>717</v>
      </c>
      <c r="CF362" s="108" t="s">
        <v>717</v>
      </c>
      <c r="CG362" s="108" t="s">
        <v>717</v>
      </c>
      <c r="CH362" s="108" t="s">
        <v>717</v>
      </c>
      <c r="CI362" s="108" t="s">
        <v>717</v>
      </c>
      <c r="CJ362" s="108" t="s">
        <v>717</v>
      </c>
      <c r="CK362" s="108" t="s">
        <v>717</v>
      </c>
      <c r="CL362" s="108" t="s">
        <v>717</v>
      </c>
      <c r="CM362" s="108" t="s">
        <v>717</v>
      </c>
      <c r="CN362" s="108" t="s">
        <v>717</v>
      </c>
      <c r="CO362" s="108" t="s">
        <v>717</v>
      </c>
      <c r="CP362" s="108" t="s">
        <v>717</v>
      </c>
      <c r="CQ362" s="108" t="s">
        <v>717</v>
      </c>
      <c r="CR362" s="108" t="s">
        <v>717</v>
      </c>
      <c r="CS362" s="108" t="s">
        <v>717</v>
      </c>
      <c r="CT362" s="108" t="s">
        <v>717</v>
      </c>
      <c r="CU362" s="108" t="s">
        <v>717</v>
      </c>
      <c r="CV362" s="108" t="s">
        <v>717</v>
      </c>
      <c r="CW362" s="108" t="s">
        <v>717</v>
      </c>
      <c r="CX362" s="108">
        <v>394</v>
      </c>
      <c r="CY362" s="108">
        <v>148534</v>
      </c>
      <c r="CZ362" s="108">
        <v>377</v>
      </c>
      <c r="DA362" s="108">
        <v>649</v>
      </c>
      <c r="DB362" s="108">
        <v>3164</v>
      </c>
      <c r="DC362" s="108">
        <v>167192</v>
      </c>
      <c r="DD362" s="108">
        <v>53</v>
      </c>
      <c r="DE362" s="108">
        <v>106</v>
      </c>
      <c r="DF362" s="108" t="s">
        <v>717</v>
      </c>
      <c r="DG362" s="108" t="s">
        <v>717</v>
      </c>
      <c r="DH362" s="108" t="s">
        <v>717</v>
      </c>
      <c r="DI362" s="108" t="s">
        <v>717</v>
      </c>
      <c r="DJ362" s="108" t="s">
        <v>717</v>
      </c>
      <c r="DK362" s="108">
        <v>177</v>
      </c>
      <c r="DL362" s="108">
        <v>1044</v>
      </c>
      <c r="DM362" s="108">
        <v>976</v>
      </c>
      <c r="DN362" s="108">
        <v>14</v>
      </c>
      <c r="DO362" s="108">
        <v>1060</v>
      </c>
      <c r="DP362" s="108">
        <v>6092913</v>
      </c>
      <c r="DQ362" s="108">
        <v>5836</v>
      </c>
      <c r="DR362" s="108">
        <v>12570</v>
      </c>
      <c r="DS362" s="108">
        <v>7292072</v>
      </c>
      <c r="DT362" s="108">
        <v>7471</v>
      </c>
      <c r="DU362" s="108">
        <v>15140</v>
      </c>
      <c r="DV362" s="108">
        <v>137530</v>
      </c>
      <c r="DW362" s="108">
        <v>9824</v>
      </c>
      <c r="DX362" s="108">
        <v>12648</v>
      </c>
      <c r="DY362" s="108">
        <v>9406683</v>
      </c>
      <c r="DZ362" s="108">
        <v>8874</v>
      </c>
      <c r="EA362" s="108">
        <v>18670</v>
      </c>
      <c r="EB362" s="255"/>
      <c r="EC362" s="198">
        <f t="shared" si="2080"/>
        <v>5</v>
      </c>
      <c r="ED362" s="199">
        <f t="shared" si="2081"/>
        <v>2018</v>
      </c>
      <c r="EE362" s="200">
        <f t="shared" si="2082"/>
        <v>43221</v>
      </c>
      <c r="EF362" s="196">
        <f t="shared" si="2083"/>
        <v>31</v>
      </c>
      <c r="EG362" s="195"/>
      <c r="EH362" s="198">
        <f t="shared" si="2093"/>
        <v>146744</v>
      </c>
      <c r="EI362" s="198" t="str">
        <f t="shared" si="2093"/>
        <v>-</v>
      </c>
      <c r="EJ362" s="198">
        <f t="shared" si="2093"/>
        <v>2714764</v>
      </c>
      <c r="EK362" s="198">
        <f t="shared" si="2093"/>
        <v>5796388</v>
      </c>
      <c r="EL362" s="198">
        <f t="shared" si="2093"/>
        <v>5348656</v>
      </c>
      <c r="EM362" s="198">
        <f t="shared" si="2093"/>
        <v>4966585</v>
      </c>
      <c r="EN362" s="198">
        <f t="shared" si="2093"/>
        <v>114836904</v>
      </c>
      <c r="EO362" s="198">
        <f t="shared" si="2093"/>
        <v>183268692</v>
      </c>
      <c r="EP362" s="198">
        <f t="shared" si="2093"/>
        <v>18814796</v>
      </c>
      <c r="EQ362" s="198" t="str">
        <f t="shared" si="2093"/>
        <v>-</v>
      </c>
      <c r="ER362" s="198" t="str">
        <f t="shared" si="2094"/>
        <v>-</v>
      </c>
      <c r="ES362" s="198" t="str">
        <f t="shared" si="2094"/>
        <v>-</v>
      </c>
      <c r="ET362" s="198" t="str">
        <f t="shared" si="2094"/>
        <v>-</v>
      </c>
      <c r="EU362" s="198" t="str">
        <f t="shared" si="2094"/>
        <v>-</v>
      </c>
      <c r="EV362" s="198" t="str">
        <f t="shared" si="2094"/>
        <v>-</v>
      </c>
      <c r="EW362" s="198" t="str">
        <f t="shared" si="2094"/>
        <v>-</v>
      </c>
      <c r="EX362" s="198" t="str">
        <f t="shared" si="2094"/>
        <v>-</v>
      </c>
      <c r="EY362" s="198" t="str">
        <f t="shared" si="2094"/>
        <v>-</v>
      </c>
      <c r="EZ362" s="198" t="str">
        <f t="shared" si="2094"/>
        <v>-</v>
      </c>
      <c r="FA362" s="198" t="str">
        <f t="shared" si="2094"/>
        <v>-</v>
      </c>
      <c r="FB362" s="198">
        <f t="shared" si="2095"/>
        <v>255706</v>
      </c>
      <c r="FC362" s="198">
        <f t="shared" si="2095"/>
        <v>335384</v>
      </c>
      <c r="FD362" s="198">
        <f t="shared" si="2095"/>
        <v>13123080</v>
      </c>
      <c r="FE362" s="198">
        <f t="shared" si="2095"/>
        <v>14776640</v>
      </c>
      <c r="FF362" s="198">
        <f t="shared" si="2095"/>
        <v>177072</v>
      </c>
      <c r="FG362" s="198">
        <f t="shared" si="2095"/>
        <v>19790200</v>
      </c>
      <c r="FH362" s="191"/>
      <c r="FI362" s="256"/>
      <c r="FJ362" s="256"/>
      <c r="FK362" s="256"/>
      <c r="FL362" s="256"/>
      <c r="FM362" s="256"/>
    </row>
    <row r="363" spans="1:169" s="257" customFormat="1" x14ac:dyDescent="0.2">
      <c r="A363" s="263" t="str">
        <f t="shared" si="2077"/>
        <v>2018-19MAYRYA</v>
      </c>
      <c r="B363" s="257" t="s">
        <v>773</v>
      </c>
      <c r="C363" s="257" t="s">
        <v>812</v>
      </c>
      <c r="D363" s="264" t="str">
        <f t="shared" si="2078"/>
        <v>Y60</v>
      </c>
      <c r="E363" s="264" t="str">
        <f t="shared" si="2079"/>
        <v>Midlands</v>
      </c>
      <c r="F363" s="265" t="s">
        <v>663</v>
      </c>
      <c r="G363" s="265" t="s">
        <v>664</v>
      </c>
      <c r="H363" s="108">
        <v>109354</v>
      </c>
      <c r="I363" s="108">
        <v>78865</v>
      </c>
      <c r="J363" s="108">
        <v>189520</v>
      </c>
      <c r="K363" s="108">
        <v>2</v>
      </c>
      <c r="L363" s="108">
        <v>1</v>
      </c>
      <c r="M363" s="108" t="s">
        <v>717</v>
      </c>
      <c r="N363" s="108">
        <v>7</v>
      </c>
      <c r="O363" s="108">
        <v>37</v>
      </c>
      <c r="P363" s="108" t="s">
        <v>717</v>
      </c>
      <c r="Q363" s="108" t="s">
        <v>717</v>
      </c>
      <c r="R363" s="108" t="s">
        <v>717</v>
      </c>
      <c r="S363" s="108" t="s">
        <v>717</v>
      </c>
      <c r="T363" s="108">
        <v>88104</v>
      </c>
      <c r="U363" s="108">
        <v>4943</v>
      </c>
      <c r="V363" s="108">
        <v>2988</v>
      </c>
      <c r="W363" s="108">
        <v>39110</v>
      </c>
      <c r="X363" s="108">
        <v>35532</v>
      </c>
      <c r="Y363" s="108">
        <v>1929</v>
      </c>
      <c r="Z363" s="108">
        <v>2033515</v>
      </c>
      <c r="AA363" s="108">
        <v>411</v>
      </c>
      <c r="AB363" s="108">
        <v>710</v>
      </c>
      <c r="AC363" s="108">
        <v>1455281</v>
      </c>
      <c r="AD363" s="108">
        <v>487</v>
      </c>
      <c r="AE363" s="108">
        <v>868</v>
      </c>
      <c r="AF363" s="108">
        <v>28127215</v>
      </c>
      <c r="AG363" s="108">
        <v>719</v>
      </c>
      <c r="AH363" s="108">
        <v>1290</v>
      </c>
      <c r="AI363" s="108">
        <v>65990473</v>
      </c>
      <c r="AJ363" s="108">
        <v>1857</v>
      </c>
      <c r="AK363" s="108">
        <v>4092</v>
      </c>
      <c r="AL363" s="108">
        <v>5681554</v>
      </c>
      <c r="AM363" s="108">
        <v>2945</v>
      </c>
      <c r="AN363" s="108">
        <v>7343</v>
      </c>
      <c r="AO363" s="108">
        <v>2957</v>
      </c>
      <c r="AP363" s="108">
        <v>6</v>
      </c>
      <c r="AQ363" s="108">
        <v>19</v>
      </c>
      <c r="AR363" s="108">
        <v>0</v>
      </c>
      <c r="AS363" s="108">
        <v>230</v>
      </c>
      <c r="AT363" s="108">
        <v>2702</v>
      </c>
      <c r="AU363" s="108">
        <v>1844</v>
      </c>
      <c r="AV363" s="108">
        <v>49793</v>
      </c>
      <c r="AW363" s="108">
        <v>3232</v>
      </c>
      <c r="AX363" s="108">
        <v>32122</v>
      </c>
      <c r="AY363" s="108">
        <v>85147</v>
      </c>
      <c r="AZ363" s="108">
        <v>9286</v>
      </c>
      <c r="BA363" s="108">
        <v>6875</v>
      </c>
      <c r="BB363" s="108">
        <v>5556</v>
      </c>
      <c r="BC363" s="108">
        <v>4203</v>
      </c>
      <c r="BD363" s="108">
        <v>49061</v>
      </c>
      <c r="BE363" s="108">
        <v>41273</v>
      </c>
      <c r="BF363" s="108">
        <v>58567</v>
      </c>
      <c r="BG363" s="108">
        <v>37395</v>
      </c>
      <c r="BH363" s="108">
        <v>4514</v>
      </c>
      <c r="BI363" s="108">
        <v>2019</v>
      </c>
      <c r="BJ363" s="108" t="s">
        <v>717</v>
      </c>
      <c r="BK363" s="108" t="s">
        <v>717</v>
      </c>
      <c r="BL363" s="108" t="s">
        <v>717</v>
      </c>
      <c r="BM363" s="108" t="s">
        <v>717</v>
      </c>
      <c r="BN363" s="108" t="s">
        <v>717</v>
      </c>
      <c r="BO363" s="108" t="s">
        <v>717</v>
      </c>
      <c r="BP363" s="108" t="s">
        <v>717</v>
      </c>
      <c r="BQ363" s="108" t="s">
        <v>717</v>
      </c>
      <c r="BR363" s="108" t="s">
        <v>717</v>
      </c>
      <c r="BS363" s="108" t="s">
        <v>717</v>
      </c>
      <c r="BT363" s="108" t="s">
        <v>717</v>
      </c>
      <c r="BU363" s="108" t="s">
        <v>717</v>
      </c>
      <c r="BV363" s="108" t="s">
        <v>717</v>
      </c>
      <c r="BW363" s="108" t="s">
        <v>717</v>
      </c>
      <c r="BX363" s="108" t="s">
        <v>717</v>
      </c>
      <c r="BY363" s="108" t="s">
        <v>717</v>
      </c>
      <c r="BZ363" s="108" t="s">
        <v>717</v>
      </c>
      <c r="CA363" s="108" t="s">
        <v>717</v>
      </c>
      <c r="CB363" s="108" t="s">
        <v>717</v>
      </c>
      <c r="CC363" s="108" t="s">
        <v>717</v>
      </c>
      <c r="CD363" s="108" t="s">
        <v>717</v>
      </c>
      <c r="CE363" s="108" t="s">
        <v>717</v>
      </c>
      <c r="CF363" s="108" t="s">
        <v>717</v>
      </c>
      <c r="CG363" s="108" t="s">
        <v>717</v>
      </c>
      <c r="CH363" s="108" t="s">
        <v>717</v>
      </c>
      <c r="CI363" s="108" t="s">
        <v>717</v>
      </c>
      <c r="CJ363" s="108" t="s">
        <v>717</v>
      </c>
      <c r="CK363" s="108" t="s">
        <v>717</v>
      </c>
      <c r="CL363" s="108" t="s">
        <v>717</v>
      </c>
      <c r="CM363" s="108" t="s">
        <v>717</v>
      </c>
      <c r="CN363" s="108" t="s">
        <v>717</v>
      </c>
      <c r="CO363" s="108" t="s">
        <v>717</v>
      </c>
      <c r="CP363" s="108" t="s">
        <v>717</v>
      </c>
      <c r="CQ363" s="108" t="s">
        <v>717</v>
      </c>
      <c r="CR363" s="108" t="s">
        <v>717</v>
      </c>
      <c r="CS363" s="108" t="s">
        <v>717</v>
      </c>
      <c r="CT363" s="108" t="s">
        <v>717</v>
      </c>
      <c r="CU363" s="108" t="s">
        <v>717</v>
      </c>
      <c r="CV363" s="108" t="s">
        <v>717</v>
      </c>
      <c r="CW363" s="108" t="s">
        <v>717</v>
      </c>
      <c r="CX363" s="108">
        <v>185</v>
      </c>
      <c r="CY363" s="108">
        <v>52851</v>
      </c>
      <c r="CZ363" s="108">
        <v>286</v>
      </c>
      <c r="DA363" s="108">
        <v>502</v>
      </c>
      <c r="DB363" s="108">
        <v>3449</v>
      </c>
      <c r="DC363" s="108">
        <v>111168</v>
      </c>
      <c r="DD363" s="108">
        <v>32</v>
      </c>
      <c r="DE363" s="108">
        <v>55</v>
      </c>
      <c r="DF363" s="108" t="s">
        <v>717</v>
      </c>
      <c r="DG363" s="108" t="s">
        <v>717</v>
      </c>
      <c r="DH363" s="108" t="s">
        <v>717</v>
      </c>
      <c r="DI363" s="108" t="s">
        <v>717</v>
      </c>
      <c r="DJ363" s="108" t="s">
        <v>717</v>
      </c>
      <c r="DK363" s="108">
        <v>280</v>
      </c>
      <c r="DL363" s="108">
        <v>1</v>
      </c>
      <c r="DM363" s="108">
        <v>1707</v>
      </c>
      <c r="DN363" s="108">
        <v>0</v>
      </c>
      <c r="DO363" s="108">
        <v>1645</v>
      </c>
      <c r="DP363" s="108">
        <v>251</v>
      </c>
      <c r="DQ363" s="108">
        <v>251</v>
      </c>
      <c r="DR363" s="108">
        <v>251</v>
      </c>
      <c r="DS363" s="108">
        <v>7118614</v>
      </c>
      <c r="DT363" s="108">
        <v>4170</v>
      </c>
      <c r="DU363" s="108">
        <v>8745</v>
      </c>
      <c r="DV363" s="108">
        <v>0</v>
      </c>
      <c r="DW363" s="108">
        <v>0</v>
      </c>
      <c r="DX363" s="108">
        <v>0</v>
      </c>
      <c r="DY363" s="108">
        <v>9173426</v>
      </c>
      <c r="DZ363" s="108">
        <v>5577</v>
      </c>
      <c r="EA363" s="108">
        <v>12551</v>
      </c>
      <c r="EB363" s="255"/>
      <c r="EC363" s="198">
        <f t="shared" si="2080"/>
        <v>5</v>
      </c>
      <c r="ED363" s="199">
        <f t="shared" si="2081"/>
        <v>2018</v>
      </c>
      <c r="EE363" s="200">
        <f t="shared" si="2082"/>
        <v>43221</v>
      </c>
      <c r="EF363" s="196">
        <f t="shared" si="2083"/>
        <v>31</v>
      </c>
      <c r="EG363" s="195"/>
      <c r="EH363" s="198">
        <f t="shared" si="2093"/>
        <v>78865</v>
      </c>
      <c r="EI363" s="198" t="str">
        <f t="shared" si="2093"/>
        <v>-</v>
      </c>
      <c r="EJ363" s="198">
        <f t="shared" si="2093"/>
        <v>552055</v>
      </c>
      <c r="EK363" s="198">
        <f t="shared" si="2093"/>
        <v>2918005</v>
      </c>
      <c r="EL363" s="198">
        <f t="shared" si="2093"/>
        <v>3509530</v>
      </c>
      <c r="EM363" s="198">
        <f t="shared" si="2093"/>
        <v>2593584</v>
      </c>
      <c r="EN363" s="198">
        <f t="shared" si="2093"/>
        <v>50451900</v>
      </c>
      <c r="EO363" s="198">
        <f t="shared" si="2093"/>
        <v>145396944</v>
      </c>
      <c r="EP363" s="198">
        <f t="shared" si="2093"/>
        <v>14164647</v>
      </c>
      <c r="EQ363" s="198" t="str">
        <f t="shared" si="2093"/>
        <v>-</v>
      </c>
      <c r="ER363" s="198" t="str">
        <f t="shared" si="2094"/>
        <v>-</v>
      </c>
      <c r="ES363" s="198" t="str">
        <f t="shared" si="2094"/>
        <v>-</v>
      </c>
      <c r="ET363" s="198" t="str">
        <f t="shared" si="2094"/>
        <v>-</v>
      </c>
      <c r="EU363" s="198" t="str">
        <f t="shared" si="2094"/>
        <v>-</v>
      </c>
      <c r="EV363" s="198" t="str">
        <f t="shared" si="2094"/>
        <v>-</v>
      </c>
      <c r="EW363" s="198" t="str">
        <f t="shared" si="2094"/>
        <v>-</v>
      </c>
      <c r="EX363" s="198" t="str">
        <f t="shared" si="2094"/>
        <v>-</v>
      </c>
      <c r="EY363" s="198" t="str">
        <f t="shared" si="2094"/>
        <v>-</v>
      </c>
      <c r="EZ363" s="198" t="str">
        <f t="shared" si="2094"/>
        <v>-</v>
      </c>
      <c r="FA363" s="198" t="str">
        <f t="shared" si="2094"/>
        <v>-</v>
      </c>
      <c r="FB363" s="198">
        <f t="shared" si="2095"/>
        <v>92870</v>
      </c>
      <c r="FC363" s="198">
        <f t="shared" si="2095"/>
        <v>189695</v>
      </c>
      <c r="FD363" s="198">
        <f t="shared" si="2095"/>
        <v>251</v>
      </c>
      <c r="FE363" s="198">
        <f t="shared" si="2095"/>
        <v>14927715</v>
      </c>
      <c r="FF363" s="198">
        <f t="shared" si="2095"/>
        <v>0</v>
      </c>
      <c r="FG363" s="198">
        <f t="shared" si="2095"/>
        <v>20646395</v>
      </c>
      <c r="FH363" s="191"/>
      <c r="FI363" s="256"/>
      <c r="FJ363" s="256"/>
      <c r="FK363" s="256"/>
      <c r="FL363" s="256"/>
      <c r="FM363" s="256"/>
    </row>
    <row r="364" spans="1:169" s="257" customFormat="1" x14ac:dyDescent="0.2">
      <c r="A364" s="267" t="str">
        <f t="shared" si="2077"/>
        <v>2018-19MAYRX8</v>
      </c>
      <c r="B364" s="268" t="s">
        <v>773</v>
      </c>
      <c r="C364" s="268" t="s">
        <v>812</v>
      </c>
      <c r="D364" s="269" t="str">
        <f t="shared" si="2078"/>
        <v>Y63</v>
      </c>
      <c r="E364" s="269" t="str">
        <f t="shared" si="2079"/>
        <v>North East and Yorkshire</v>
      </c>
      <c r="F364" s="270" t="s">
        <v>659</v>
      </c>
      <c r="G364" s="270" t="s">
        <v>660</v>
      </c>
      <c r="H364" s="210">
        <v>82146</v>
      </c>
      <c r="I364" s="210">
        <v>63491</v>
      </c>
      <c r="J364" s="210">
        <v>238880</v>
      </c>
      <c r="K364" s="210">
        <v>4</v>
      </c>
      <c r="L364" s="210">
        <v>1</v>
      </c>
      <c r="M364" s="210" t="s">
        <v>717</v>
      </c>
      <c r="N364" s="210">
        <v>19</v>
      </c>
      <c r="O364" s="210">
        <v>69</v>
      </c>
      <c r="P364" s="210" t="s">
        <v>717</v>
      </c>
      <c r="Q364" s="210" t="s">
        <v>717</v>
      </c>
      <c r="R364" s="210" t="s">
        <v>717</v>
      </c>
      <c r="S364" s="210" t="s">
        <v>717</v>
      </c>
      <c r="T364" s="210">
        <v>67157</v>
      </c>
      <c r="U364" s="210">
        <v>7254</v>
      </c>
      <c r="V364" s="210">
        <v>5212</v>
      </c>
      <c r="W364" s="210">
        <v>37388</v>
      </c>
      <c r="X364" s="210">
        <v>13067</v>
      </c>
      <c r="Y364" s="210">
        <v>811</v>
      </c>
      <c r="Z364" s="210">
        <v>3588308</v>
      </c>
      <c r="AA364" s="210">
        <v>495</v>
      </c>
      <c r="AB364" s="210">
        <v>843</v>
      </c>
      <c r="AC364" s="210">
        <v>3734435</v>
      </c>
      <c r="AD364" s="210">
        <v>717</v>
      </c>
      <c r="AE364" s="210">
        <v>1273</v>
      </c>
      <c r="AF364" s="210">
        <v>51324034</v>
      </c>
      <c r="AG364" s="210">
        <v>1373</v>
      </c>
      <c r="AH364" s="210">
        <v>2921</v>
      </c>
      <c r="AI364" s="210">
        <v>47369140</v>
      </c>
      <c r="AJ364" s="210">
        <v>3625</v>
      </c>
      <c r="AK364" s="210">
        <v>8602</v>
      </c>
      <c r="AL364" s="210">
        <v>4148148</v>
      </c>
      <c r="AM364" s="210">
        <v>5115</v>
      </c>
      <c r="AN364" s="210">
        <v>13029</v>
      </c>
      <c r="AO364" s="210">
        <v>4719</v>
      </c>
      <c r="AP364" s="210">
        <v>584</v>
      </c>
      <c r="AQ364" s="210">
        <v>1150</v>
      </c>
      <c r="AR364" s="210">
        <v>3630</v>
      </c>
      <c r="AS364" s="210">
        <v>375</v>
      </c>
      <c r="AT364" s="210">
        <v>2610</v>
      </c>
      <c r="AU364" s="210">
        <v>2446</v>
      </c>
      <c r="AV364" s="210">
        <v>40062</v>
      </c>
      <c r="AW364" s="210">
        <v>6789</v>
      </c>
      <c r="AX364" s="210">
        <v>15587</v>
      </c>
      <c r="AY364" s="210">
        <v>62438</v>
      </c>
      <c r="AZ364" s="210">
        <v>16262</v>
      </c>
      <c r="BA364" s="210">
        <v>12368</v>
      </c>
      <c r="BB364" s="210">
        <v>12131</v>
      </c>
      <c r="BC364" s="210">
        <v>9367</v>
      </c>
      <c r="BD364" s="210">
        <v>59018</v>
      </c>
      <c r="BE364" s="210">
        <v>45672</v>
      </c>
      <c r="BF364" s="210">
        <v>24955</v>
      </c>
      <c r="BG364" s="210">
        <v>15278</v>
      </c>
      <c r="BH364" s="210">
        <v>1630</v>
      </c>
      <c r="BI364" s="210">
        <v>949</v>
      </c>
      <c r="BJ364" s="210" t="s">
        <v>717</v>
      </c>
      <c r="BK364" s="210" t="s">
        <v>717</v>
      </c>
      <c r="BL364" s="210" t="s">
        <v>717</v>
      </c>
      <c r="BM364" s="210" t="s">
        <v>717</v>
      </c>
      <c r="BN364" s="210" t="s">
        <v>717</v>
      </c>
      <c r="BO364" s="210" t="s">
        <v>717</v>
      </c>
      <c r="BP364" s="210" t="s">
        <v>717</v>
      </c>
      <c r="BQ364" s="210" t="s">
        <v>717</v>
      </c>
      <c r="BR364" s="210" t="s">
        <v>717</v>
      </c>
      <c r="BS364" s="210" t="s">
        <v>717</v>
      </c>
      <c r="BT364" s="210" t="s">
        <v>717</v>
      </c>
      <c r="BU364" s="210" t="s">
        <v>717</v>
      </c>
      <c r="BV364" s="210" t="s">
        <v>717</v>
      </c>
      <c r="BW364" s="210" t="s">
        <v>717</v>
      </c>
      <c r="BX364" s="210" t="s">
        <v>717</v>
      </c>
      <c r="BY364" s="210" t="s">
        <v>717</v>
      </c>
      <c r="BZ364" s="210" t="s">
        <v>717</v>
      </c>
      <c r="CA364" s="210" t="s">
        <v>717</v>
      </c>
      <c r="CB364" s="210" t="s">
        <v>717</v>
      </c>
      <c r="CC364" s="210" t="s">
        <v>717</v>
      </c>
      <c r="CD364" s="210" t="s">
        <v>717</v>
      </c>
      <c r="CE364" s="210" t="s">
        <v>717</v>
      </c>
      <c r="CF364" s="210" t="s">
        <v>717</v>
      </c>
      <c r="CG364" s="210" t="s">
        <v>717</v>
      </c>
      <c r="CH364" s="210" t="s">
        <v>717</v>
      </c>
      <c r="CI364" s="210" t="s">
        <v>717</v>
      </c>
      <c r="CJ364" s="210" t="s">
        <v>717</v>
      </c>
      <c r="CK364" s="210" t="s">
        <v>717</v>
      </c>
      <c r="CL364" s="210" t="s">
        <v>717</v>
      </c>
      <c r="CM364" s="210" t="s">
        <v>717</v>
      </c>
      <c r="CN364" s="210" t="s">
        <v>717</v>
      </c>
      <c r="CO364" s="210" t="s">
        <v>717</v>
      </c>
      <c r="CP364" s="210" t="s">
        <v>717</v>
      </c>
      <c r="CQ364" s="210" t="s">
        <v>717</v>
      </c>
      <c r="CR364" s="210" t="s">
        <v>717</v>
      </c>
      <c r="CS364" s="210" t="s">
        <v>717</v>
      </c>
      <c r="CT364" s="210" t="s">
        <v>717</v>
      </c>
      <c r="CU364" s="210" t="s">
        <v>717</v>
      </c>
      <c r="CV364" s="210" t="s">
        <v>717</v>
      </c>
      <c r="CW364" s="210" t="s">
        <v>717</v>
      </c>
      <c r="CX364" s="210">
        <v>0</v>
      </c>
      <c r="CY364" s="210">
        <v>0</v>
      </c>
      <c r="CZ364" s="210">
        <v>0</v>
      </c>
      <c r="DA364" s="210">
        <v>0</v>
      </c>
      <c r="DB364" s="210">
        <v>4002</v>
      </c>
      <c r="DC364" s="210">
        <v>122060</v>
      </c>
      <c r="DD364" s="210">
        <v>30</v>
      </c>
      <c r="DE364" s="210">
        <v>52</v>
      </c>
      <c r="DF364" s="210" t="s">
        <v>717</v>
      </c>
      <c r="DG364" s="210" t="s">
        <v>717</v>
      </c>
      <c r="DH364" s="210" t="s">
        <v>717</v>
      </c>
      <c r="DI364" s="210" t="s">
        <v>717</v>
      </c>
      <c r="DJ364" s="210" t="s">
        <v>717</v>
      </c>
      <c r="DK364" s="210">
        <v>67</v>
      </c>
      <c r="DL364" s="210">
        <v>390</v>
      </c>
      <c r="DM364" s="210">
        <v>246</v>
      </c>
      <c r="DN364" s="210">
        <v>66</v>
      </c>
      <c r="DO364" s="210">
        <v>3149</v>
      </c>
      <c r="DP364" s="210">
        <v>1936773</v>
      </c>
      <c r="DQ364" s="210">
        <v>4966</v>
      </c>
      <c r="DR364" s="210">
        <v>12295</v>
      </c>
      <c r="DS364" s="210">
        <v>1140622</v>
      </c>
      <c r="DT364" s="210">
        <v>4637</v>
      </c>
      <c r="DU364" s="210">
        <v>9515</v>
      </c>
      <c r="DV364" s="210">
        <v>456259</v>
      </c>
      <c r="DW364" s="210">
        <v>6913</v>
      </c>
      <c r="DX364" s="210">
        <v>13682</v>
      </c>
      <c r="DY364" s="210">
        <v>31546235</v>
      </c>
      <c r="DZ364" s="210">
        <v>10018</v>
      </c>
      <c r="EA364" s="210">
        <v>22377</v>
      </c>
      <c r="EB364" s="271"/>
      <c r="EC364" s="201">
        <f t="shared" si="2080"/>
        <v>5</v>
      </c>
      <c r="ED364" s="208">
        <f t="shared" si="2081"/>
        <v>2018</v>
      </c>
      <c r="EE364" s="207">
        <f t="shared" si="2082"/>
        <v>43221</v>
      </c>
      <c r="EF364" s="189">
        <f t="shared" si="2083"/>
        <v>31</v>
      </c>
      <c r="EG364" s="209"/>
      <c r="EH364" s="201">
        <f t="shared" si="2093"/>
        <v>63491</v>
      </c>
      <c r="EI364" s="201" t="str">
        <f t="shared" si="2093"/>
        <v>-</v>
      </c>
      <c r="EJ364" s="201">
        <f t="shared" si="2093"/>
        <v>1206329</v>
      </c>
      <c r="EK364" s="201">
        <f t="shared" si="2093"/>
        <v>4380879</v>
      </c>
      <c r="EL364" s="201">
        <f t="shared" si="2093"/>
        <v>6115122</v>
      </c>
      <c r="EM364" s="201">
        <f t="shared" si="2093"/>
        <v>6634876</v>
      </c>
      <c r="EN364" s="201">
        <f t="shared" si="2093"/>
        <v>109210348</v>
      </c>
      <c r="EO364" s="201">
        <f t="shared" si="2093"/>
        <v>112402334</v>
      </c>
      <c r="EP364" s="201">
        <f t="shared" si="2093"/>
        <v>10566519</v>
      </c>
      <c r="EQ364" s="201" t="str">
        <f t="shared" si="2093"/>
        <v>-</v>
      </c>
      <c r="ER364" s="201" t="str">
        <f t="shared" si="2094"/>
        <v>-</v>
      </c>
      <c r="ES364" s="201" t="str">
        <f t="shared" si="2094"/>
        <v>-</v>
      </c>
      <c r="ET364" s="201" t="str">
        <f t="shared" si="2094"/>
        <v>-</v>
      </c>
      <c r="EU364" s="201" t="str">
        <f t="shared" si="2094"/>
        <v>-</v>
      </c>
      <c r="EV364" s="201" t="str">
        <f t="shared" si="2094"/>
        <v>-</v>
      </c>
      <c r="EW364" s="201" t="str">
        <f t="shared" si="2094"/>
        <v>-</v>
      </c>
      <c r="EX364" s="201" t="str">
        <f t="shared" si="2094"/>
        <v>-</v>
      </c>
      <c r="EY364" s="201" t="str">
        <f t="shared" si="2094"/>
        <v>-</v>
      </c>
      <c r="EZ364" s="201" t="str">
        <f t="shared" si="2094"/>
        <v>-</v>
      </c>
      <c r="FA364" s="201" t="str">
        <f t="shared" si="2094"/>
        <v>-</v>
      </c>
      <c r="FB364" s="201">
        <f t="shared" si="2095"/>
        <v>0</v>
      </c>
      <c r="FC364" s="201">
        <f t="shared" si="2095"/>
        <v>208104</v>
      </c>
      <c r="FD364" s="201">
        <f t="shared" si="2095"/>
        <v>4795050</v>
      </c>
      <c r="FE364" s="201">
        <f t="shared" si="2095"/>
        <v>2340690</v>
      </c>
      <c r="FF364" s="201">
        <f t="shared" si="2095"/>
        <v>903012</v>
      </c>
      <c r="FG364" s="201">
        <f t="shared" si="2095"/>
        <v>70465173</v>
      </c>
      <c r="FH364" s="190"/>
      <c r="FI364" s="256"/>
      <c r="FJ364" s="256"/>
      <c r="FK364" s="256"/>
      <c r="FL364" s="256"/>
      <c r="FM364" s="256"/>
    </row>
    <row r="365" spans="1:169" s="257" customFormat="1" x14ac:dyDescent="0.2">
      <c r="A365" s="272" t="str">
        <f t="shared" si="2077"/>
        <v>2018-19JUNERX9</v>
      </c>
      <c r="B365" s="273" t="s">
        <v>773</v>
      </c>
      <c r="C365" s="273" t="s">
        <v>822</v>
      </c>
      <c r="D365" s="274" t="str">
        <f t="shared" si="2078"/>
        <v>Y60</v>
      </c>
      <c r="E365" s="274" t="str">
        <f t="shared" si="2079"/>
        <v>Midlands</v>
      </c>
      <c r="F365" s="275" t="s">
        <v>661</v>
      </c>
      <c r="G365" s="275" t="s">
        <v>662</v>
      </c>
      <c r="H365" s="107">
        <v>82032</v>
      </c>
      <c r="I365" s="107">
        <v>67986</v>
      </c>
      <c r="J365" s="107">
        <v>220305</v>
      </c>
      <c r="K365" s="107">
        <v>3</v>
      </c>
      <c r="L365" s="107">
        <v>2</v>
      </c>
      <c r="M365" s="107" t="s">
        <v>717</v>
      </c>
      <c r="N365" s="107">
        <v>5</v>
      </c>
      <c r="O365" s="107">
        <v>49</v>
      </c>
      <c r="P365" s="107" t="s">
        <v>717</v>
      </c>
      <c r="Q365" s="107" t="s">
        <v>717</v>
      </c>
      <c r="R365" s="107" t="s">
        <v>717</v>
      </c>
      <c r="S365" s="107" t="s">
        <v>717</v>
      </c>
      <c r="T365" s="107">
        <v>57132</v>
      </c>
      <c r="U365" s="107">
        <v>6012</v>
      </c>
      <c r="V365" s="107">
        <v>3895</v>
      </c>
      <c r="W365" s="107">
        <v>32252</v>
      </c>
      <c r="X365" s="107">
        <v>11922</v>
      </c>
      <c r="Y365" s="107">
        <v>244</v>
      </c>
      <c r="Z365" s="107">
        <v>2615433</v>
      </c>
      <c r="AA365" s="107">
        <v>435</v>
      </c>
      <c r="AB365" s="107">
        <v>778</v>
      </c>
      <c r="AC365" s="107">
        <v>3998374</v>
      </c>
      <c r="AD365" s="107">
        <v>1027</v>
      </c>
      <c r="AE365" s="107">
        <v>2349</v>
      </c>
      <c r="AF365" s="107">
        <v>60325490</v>
      </c>
      <c r="AG365" s="107">
        <v>1870</v>
      </c>
      <c r="AH365" s="107">
        <v>3949</v>
      </c>
      <c r="AI365" s="107">
        <v>50324844</v>
      </c>
      <c r="AJ365" s="107">
        <v>4221</v>
      </c>
      <c r="AK365" s="107">
        <v>10308</v>
      </c>
      <c r="AL365" s="107">
        <v>856191</v>
      </c>
      <c r="AM365" s="107">
        <v>3509</v>
      </c>
      <c r="AN365" s="107">
        <v>7748</v>
      </c>
      <c r="AO365" s="107">
        <v>3627</v>
      </c>
      <c r="AP365" s="107">
        <v>1043</v>
      </c>
      <c r="AQ365" s="107">
        <v>1150</v>
      </c>
      <c r="AR365" s="107">
        <v>4</v>
      </c>
      <c r="AS365" s="107">
        <v>533</v>
      </c>
      <c r="AT365" s="107">
        <v>901</v>
      </c>
      <c r="AU365" s="107">
        <v>4</v>
      </c>
      <c r="AV365" s="107">
        <v>34935</v>
      </c>
      <c r="AW365" s="107">
        <v>2584</v>
      </c>
      <c r="AX365" s="107">
        <v>15986</v>
      </c>
      <c r="AY365" s="107">
        <v>53505</v>
      </c>
      <c r="AZ365" s="107">
        <v>11526</v>
      </c>
      <c r="BA365" s="107">
        <v>8824</v>
      </c>
      <c r="BB365" s="107">
        <v>7749</v>
      </c>
      <c r="BC365" s="107">
        <v>6015</v>
      </c>
      <c r="BD365" s="107">
        <v>42010</v>
      </c>
      <c r="BE365" s="107">
        <v>34791</v>
      </c>
      <c r="BF365" s="107">
        <v>15787</v>
      </c>
      <c r="BG365" s="107">
        <v>12502</v>
      </c>
      <c r="BH365" s="107">
        <v>308</v>
      </c>
      <c r="BI365" s="107">
        <v>242</v>
      </c>
      <c r="BJ365" s="107" t="s">
        <v>717</v>
      </c>
      <c r="BK365" s="107" t="s">
        <v>717</v>
      </c>
      <c r="BL365" s="107" t="s">
        <v>717</v>
      </c>
      <c r="BM365" s="107" t="s">
        <v>717</v>
      </c>
      <c r="BN365" s="107" t="s">
        <v>717</v>
      </c>
      <c r="BO365" s="107" t="s">
        <v>717</v>
      </c>
      <c r="BP365" s="107" t="s">
        <v>717</v>
      </c>
      <c r="BQ365" s="107" t="s">
        <v>717</v>
      </c>
      <c r="BR365" s="107" t="s">
        <v>717</v>
      </c>
      <c r="BS365" s="107" t="s">
        <v>717</v>
      </c>
      <c r="BT365" s="107" t="s">
        <v>717</v>
      </c>
      <c r="BU365" s="107" t="s">
        <v>717</v>
      </c>
      <c r="BV365" s="107" t="s">
        <v>717</v>
      </c>
      <c r="BW365" s="107" t="s">
        <v>717</v>
      </c>
      <c r="BX365" s="107" t="s">
        <v>717</v>
      </c>
      <c r="BY365" s="107" t="s">
        <v>717</v>
      </c>
      <c r="BZ365" s="107" t="s">
        <v>717</v>
      </c>
      <c r="CA365" s="107" t="s">
        <v>717</v>
      </c>
      <c r="CB365" s="107" t="s">
        <v>717</v>
      </c>
      <c r="CC365" s="107" t="s">
        <v>717</v>
      </c>
      <c r="CD365" s="107" t="s">
        <v>717</v>
      </c>
      <c r="CE365" s="107" t="s">
        <v>717</v>
      </c>
      <c r="CF365" s="107" t="s">
        <v>717</v>
      </c>
      <c r="CG365" s="107" t="s">
        <v>717</v>
      </c>
      <c r="CH365" s="107" t="s">
        <v>717</v>
      </c>
      <c r="CI365" s="107" t="s">
        <v>717</v>
      </c>
      <c r="CJ365" s="107" t="s">
        <v>717</v>
      </c>
      <c r="CK365" s="107" t="s">
        <v>717</v>
      </c>
      <c r="CL365" s="107" t="s">
        <v>717</v>
      </c>
      <c r="CM365" s="107" t="s">
        <v>717</v>
      </c>
      <c r="CN365" s="107" t="s">
        <v>717</v>
      </c>
      <c r="CO365" s="107" t="s">
        <v>717</v>
      </c>
      <c r="CP365" s="107" t="s">
        <v>717</v>
      </c>
      <c r="CQ365" s="107" t="s">
        <v>717</v>
      </c>
      <c r="CR365" s="107" t="s">
        <v>717</v>
      </c>
      <c r="CS365" s="107" t="s">
        <v>717</v>
      </c>
      <c r="CT365" s="107" t="s">
        <v>717</v>
      </c>
      <c r="CU365" s="107" t="s">
        <v>717</v>
      </c>
      <c r="CV365" s="107" t="s">
        <v>717</v>
      </c>
      <c r="CW365" s="107" t="s">
        <v>717</v>
      </c>
      <c r="CX365" s="107">
        <v>274</v>
      </c>
      <c r="CY365" s="107">
        <v>76595</v>
      </c>
      <c r="CZ365" s="107">
        <v>280</v>
      </c>
      <c r="DA365" s="107">
        <v>484</v>
      </c>
      <c r="DB365" s="107">
        <v>3196</v>
      </c>
      <c r="DC365" s="107">
        <v>130250</v>
      </c>
      <c r="DD365" s="107">
        <v>41</v>
      </c>
      <c r="DE365" s="107">
        <v>81</v>
      </c>
      <c r="DF365" s="107" t="s">
        <v>717</v>
      </c>
      <c r="DG365" s="107" t="s">
        <v>717</v>
      </c>
      <c r="DH365" s="107" t="s">
        <v>717</v>
      </c>
      <c r="DI365" s="107" t="s">
        <v>717</v>
      </c>
      <c r="DJ365" s="107" t="s">
        <v>717</v>
      </c>
      <c r="DK365" s="107">
        <v>0</v>
      </c>
      <c r="DL365" s="107">
        <v>568</v>
      </c>
      <c r="DM365" s="107">
        <v>484</v>
      </c>
      <c r="DN365" s="107">
        <v>1</v>
      </c>
      <c r="DO365" s="107">
        <v>2022</v>
      </c>
      <c r="DP365" s="107">
        <v>2529801</v>
      </c>
      <c r="DQ365" s="107">
        <v>4454</v>
      </c>
      <c r="DR365" s="107">
        <v>9489</v>
      </c>
      <c r="DS365" s="107">
        <v>2054801</v>
      </c>
      <c r="DT365" s="107">
        <v>4245</v>
      </c>
      <c r="DU365" s="107">
        <v>9338</v>
      </c>
      <c r="DV365" s="107">
        <v>8739</v>
      </c>
      <c r="DW365" s="107">
        <v>8739</v>
      </c>
      <c r="DX365" s="107">
        <v>8739</v>
      </c>
      <c r="DY365" s="107">
        <v>14174027</v>
      </c>
      <c r="DZ365" s="107">
        <v>7010</v>
      </c>
      <c r="EA365" s="107">
        <v>15038</v>
      </c>
      <c r="EB365" s="255"/>
      <c r="EC365" s="204">
        <f t="shared" si="2080"/>
        <v>6</v>
      </c>
      <c r="ED365" s="199">
        <f t="shared" si="2081"/>
        <v>2018</v>
      </c>
      <c r="EE365" s="200">
        <f t="shared" si="2082"/>
        <v>43252</v>
      </c>
      <c r="EF365" s="196">
        <f t="shared" si="2083"/>
        <v>30</v>
      </c>
      <c r="EG365" s="195"/>
      <c r="EH365" s="204">
        <f t="shared" ref="EH365:EQ374" si="2096">IFERROR(INDEX($H365:$EB365,,MATCH(EH$1,$H$5:$EB$5,0))*INDEX($H365:$EB365,,MATCH(EH$2,$H$5:$EB$5,0)),$H$2)</f>
        <v>135972</v>
      </c>
      <c r="EI365" s="204" t="str">
        <f t="shared" si="2096"/>
        <v>-</v>
      </c>
      <c r="EJ365" s="204">
        <f t="shared" si="2096"/>
        <v>339930</v>
      </c>
      <c r="EK365" s="204">
        <f t="shared" si="2096"/>
        <v>3331314</v>
      </c>
      <c r="EL365" s="204">
        <f t="shared" si="2096"/>
        <v>4677336</v>
      </c>
      <c r="EM365" s="204">
        <f t="shared" si="2096"/>
        <v>9149355</v>
      </c>
      <c r="EN365" s="204">
        <f t="shared" si="2096"/>
        <v>127363148</v>
      </c>
      <c r="EO365" s="204">
        <f t="shared" si="2096"/>
        <v>122891976</v>
      </c>
      <c r="EP365" s="204">
        <f t="shared" si="2096"/>
        <v>1890512</v>
      </c>
      <c r="EQ365" s="204" t="str">
        <f t="shared" si="2096"/>
        <v>-</v>
      </c>
      <c r="ER365" s="203" t="str">
        <f t="shared" ref="ER365:FA374" si="2097">IFERROR(INDEX($H365:$EB365,,MATCH(ER$1,$H$5:$EB$5,0))*INDEX($H365:$EB365,,MATCH(ER$2,$H$5:$EB$5,0)),$H$2)</f>
        <v>-</v>
      </c>
      <c r="ES365" s="203" t="str">
        <f t="shared" si="2097"/>
        <v>-</v>
      </c>
      <c r="ET365" s="203" t="str">
        <f t="shared" si="2097"/>
        <v>-</v>
      </c>
      <c r="EU365" s="203" t="str">
        <f t="shared" si="2097"/>
        <v>-</v>
      </c>
      <c r="EV365" s="203" t="str">
        <f t="shared" si="2097"/>
        <v>-</v>
      </c>
      <c r="EW365" s="203" t="str">
        <f t="shared" si="2097"/>
        <v>-</v>
      </c>
      <c r="EX365" s="203" t="str">
        <f t="shared" si="2097"/>
        <v>-</v>
      </c>
      <c r="EY365" s="203" t="str">
        <f t="shared" si="2097"/>
        <v>-</v>
      </c>
      <c r="EZ365" s="203" t="str">
        <f t="shared" si="2097"/>
        <v>-</v>
      </c>
      <c r="FA365" s="203" t="str">
        <f t="shared" si="2097"/>
        <v>-</v>
      </c>
      <c r="FB365" s="204">
        <f t="shared" ref="FB365:FG374" si="2098">IFERROR(INDEX($H365:$EB365,,MATCH(FB$1,$H$5:$EB$5,0))*INDEX($H365:$EB365,,MATCH(FB$2,$H$5:$EB$5,0)),$H$2)</f>
        <v>132616</v>
      </c>
      <c r="FC365" s="204">
        <f t="shared" si="2098"/>
        <v>258876</v>
      </c>
      <c r="FD365" s="204">
        <f t="shared" si="2098"/>
        <v>5389752</v>
      </c>
      <c r="FE365" s="204">
        <f t="shared" si="2098"/>
        <v>4519592</v>
      </c>
      <c r="FF365" s="204">
        <f t="shared" si="2098"/>
        <v>8739</v>
      </c>
      <c r="FG365" s="204">
        <f t="shared" si="2098"/>
        <v>30406836</v>
      </c>
      <c r="FH365" s="191"/>
      <c r="FI365" s="256"/>
      <c r="FJ365" s="100"/>
      <c r="FK365" s="256"/>
      <c r="FL365" s="256"/>
      <c r="FM365" s="256"/>
    </row>
    <row r="366" spans="1:169" s="257" customFormat="1" x14ac:dyDescent="0.2">
      <c r="A366" s="263" t="str">
        <f t="shared" si="2077"/>
        <v>2018-19JUNERYC</v>
      </c>
      <c r="B366" s="257" t="s">
        <v>773</v>
      </c>
      <c r="C366" s="257" t="s">
        <v>822</v>
      </c>
      <c r="D366" s="264" t="str">
        <f t="shared" si="2078"/>
        <v>Y61</v>
      </c>
      <c r="E366" s="264" t="str">
        <f t="shared" si="2079"/>
        <v>East of England</v>
      </c>
      <c r="F366" s="265" t="s">
        <v>665</v>
      </c>
      <c r="G366" s="265" t="s">
        <v>666</v>
      </c>
      <c r="H366" s="108">
        <v>101259</v>
      </c>
      <c r="I366" s="108">
        <v>65437</v>
      </c>
      <c r="J366" s="108">
        <v>478603</v>
      </c>
      <c r="K366" s="108">
        <v>7</v>
      </c>
      <c r="L366" s="108">
        <v>1</v>
      </c>
      <c r="M366" s="108" t="s">
        <v>717</v>
      </c>
      <c r="N366" s="108">
        <v>46</v>
      </c>
      <c r="O366" s="108">
        <v>104</v>
      </c>
      <c r="P366" s="108" t="s">
        <v>717</v>
      </c>
      <c r="Q366" s="108" t="s">
        <v>717</v>
      </c>
      <c r="R366" s="108" t="s">
        <v>717</v>
      </c>
      <c r="S366" s="108" t="s">
        <v>717</v>
      </c>
      <c r="T366" s="108">
        <v>68166</v>
      </c>
      <c r="U366" s="108">
        <v>6649</v>
      </c>
      <c r="V366" s="108">
        <v>4526</v>
      </c>
      <c r="W366" s="108">
        <v>37122</v>
      </c>
      <c r="X366" s="108">
        <v>12609</v>
      </c>
      <c r="Y366" s="108">
        <v>3882</v>
      </c>
      <c r="Z366" s="108">
        <v>3442972</v>
      </c>
      <c r="AA366" s="108">
        <v>518</v>
      </c>
      <c r="AB366" s="108">
        <v>939</v>
      </c>
      <c r="AC366" s="108">
        <v>3884189</v>
      </c>
      <c r="AD366" s="108">
        <v>858</v>
      </c>
      <c r="AE366" s="108">
        <v>1546</v>
      </c>
      <c r="AF366" s="108">
        <v>58496609</v>
      </c>
      <c r="AG366" s="108">
        <v>1576</v>
      </c>
      <c r="AH366" s="108">
        <v>3187</v>
      </c>
      <c r="AI366" s="108">
        <v>63709425</v>
      </c>
      <c r="AJ366" s="108">
        <v>5053</v>
      </c>
      <c r="AK366" s="108">
        <v>12334</v>
      </c>
      <c r="AL366" s="108">
        <v>23829887</v>
      </c>
      <c r="AM366" s="108">
        <v>6139</v>
      </c>
      <c r="AN366" s="108">
        <v>14587</v>
      </c>
      <c r="AO366" s="108">
        <v>5375</v>
      </c>
      <c r="AP366" s="108">
        <v>89</v>
      </c>
      <c r="AQ366" s="108">
        <v>3177</v>
      </c>
      <c r="AR366" s="108">
        <v>391</v>
      </c>
      <c r="AS366" s="108">
        <v>66</v>
      </c>
      <c r="AT366" s="108">
        <v>2043</v>
      </c>
      <c r="AU366" s="108">
        <v>2325</v>
      </c>
      <c r="AV366" s="108">
        <v>40223</v>
      </c>
      <c r="AW366" s="108">
        <v>1981</v>
      </c>
      <c r="AX366" s="108">
        <v>20587</v>
      </c>
      <c r="AY366" s="108">
        <v>62791</v>
      </c>
      <c r="AZ366" s="108">
        <v>14692</v>
      </c>
      <c r="BA366" s="108">
        <v>10922</v>
      </c>
      <c r="BB366" s="108">
        <v>9943</v>
      </c>
      <c r="BC366" s="108">
        <v>7572</v>
      </c>
      <c r="BD366" s="108">
        <v>58380</v>
      </c>
      <c r="BE366" s="108">
        <v>43313</v>
      </c>
      <c r="BF366" s="108">
        <v>24397</v>
      </c>
      <c r="BG366" s="108">
        <v>13765</v>
      </c>
      <c r="BH366" s="108">
        <v>7488</v>
      </c>
      <c r="BI366" s="108">
        <v>4215</v>
      </c>
      <c r="BJ366" s="108" t="s">
        <v>717</v>
      </c>
      <c r="BK366" s="108" t="s">
        <v>717</v>
      </c>
      <c r="BL366" s="108" t="s">
        <v>717</v>
      </c>
      <c r="BM366" s="108" t="s">
        <v>717</v>
      </c>
      <c r="BN366" s="108" t="s">
        <v>717</v>
      </c>
      <c r="BO366" s="108" t="s">
        <v>717</v>
      </c>
      <c r="BP366" s="108" t="s">
        <v>717</v>
      </c>
      <c r="BQ366" s="108" t="s">
        <v>717</v>
      </c>
      <c r="BR366" s="108" t="s">
        <v>717</v>
      </c>
      <c r="BS366" s="108" t="s">
        <v>717</v>
      </c>
      <c r="BT366" s="108" t="s">
        <v>717</v>
      </c>
      <c r="BU366" s="108" t="s">
        <v>717</v>
      </c>
      <c r="BV366" s="108" t="s">
        <v>717</v>
      </c>
      <c r="BW366" s="108" t="s">
        <v>717</v>
      </c>
      <c r="BX366" s="108" t="s">
        <v>717</v>
      </c>
      <c r="BY366" s="108" t="s">
        <v>717</v>
      </c>
      <c r="BZ366" s="108" t="s">
        <v>717</v>
      </c>
      <c r="CA366" s="108" t="s">
        <v>717</v>
      </c>
      <c r="CB366" s="108" t="s">
        <v>717</v>
      </c>
      <c r="CC366" s="108" t="s">
        <v>717</v>
      </c>
      <c r="CD366" s="108" t="s">
        <v>717</v>
      </c>
      <c r="CE366" s="108" t="s">
        <v>717</v>
      </c>
      <c r="CF366" s="108" t="s">
        <v>717</v>
      </c>
      <c r="CG366" s="108" t="s">
        <v>717</v>
      </c>
      <c r="CH366" s="108" t="s">
        <v>717</v>
      </c>
      <c r="CI366" s="108" t="s">
        <v>717</v>
      </c>
      <c r="CJ366" s="108" t="s">
        <v>717</v>
      </c>
      <c r="CK366" s="108" t="s">
        <v>717</v>
      </c>
      <c r="CL366" s="108" t="s">
        <v>717</v>
      </c>
      <c r="CM366" s="108" t="s">
        <v>717</v>
      </c>
      <c r="CN366" s="108" t="s">
        <v>717</v>
      </c>
      <c r="CO366" s="108" t="s">
        <v>717</v>
      </c>
      <c r="CP366" s="108" t="s">
        <v>717</v>
      </c>
      <c r="CQ366" s="108" t="s">
        <v>717</v>
      </c>
      <c r="CR366" s="108" t="s">
        <v>717</v>
      </c>
      <c r="CS366" s="108" t="s">
        <v>717</v>
      </c>
      <c r="CT366" s="108" t="s">
        <v>717</v>
      </c>
      <c r="CU366" s="108" t="s">
        <v>717</v>
      </c>
      <c r="CV366" s="108" t="s">
        <v>717</v>
      </c>
      <c r="CW366" s="108" t="s">
        <v>717</v>
      </c>
      <c r="CX366" s="108">
        <v>413</v>
      </c>
      <c r="CY366" s="108">
        <v>114916</v>
      </c>
      <c r="CZ366" s="108">
        <v>278</v>
      </c>
      <c r="DA366" s="108">
        <v>476</v>
      </c>
      <c r="DB366" s="108">
        <v>6335</v>
      </c>
      <c r="DC366" s="108">
        <v>243955</v>
      </c>
      <c r="DD366" s="108">
        <v>39</v>
      </c>
      <c r="DE366" s="108">
        <v>71</v>
      </c>
      <c r="DF366" s="108" t="s">
        <v>717</v>
      </c>
      <c r="DG366" s="108" t="s">
        <v>717</v>
      </c>
      <c r="DH366" s="108" t="s">
        <v>717</v>
      </c>
      <c r="DI366" s="108" t="s">
        <v>717</v>
      </c>
      <c r="DJ366" s="108" t="s">
        <v>717</v>
      </c>
      <c r="DK366" s="108">
        <v>39</v>
      </c>
      <c r="DL366" s="108">
        <v>775</v>
      </c>
      <c r="DM366" s="108">
        <v>586</v>
      </c>
      <c r="DN366" s="108">
        <v>55</v>
      </c>
      <c r="DO366" s="108">
        <v>1074</v>
      </c>
      <c r="DP366" s="108">
        <v>7869070</v>
      </c>
      <c r="DQ366" s="108">
        <v>10154</v>
      </c>
      <c r="DR366" s="108">
        <v>24480</v>
      </c>
      <c r="DS366" s="108">
        <v>7207035</v>
      </c>
      <c r="DT366" s="108">
        <v>12299</v>
      </c>
      <c r="DU366" s="108">
        <v>28799</v>
      </c>
      <c r="DV366" s="108">
        <v>774408</v>
      </c>
      <c r="DW366" s="108">
        <v>14080</v>
      </c>
      <c r="DX366" s="108">
        <v>35228</v>
      </c>
      <c r="DY366" s="108">
        <v>17013225</v>
      </c>
      <c r="DZ366" s="108">
        <v>15841</v>
      </c>
      <c r="EA366" s="108">
        <v>35854</v>
      </c>
      <c r="EB366" s="255"/>
      <c r="EC366" s="198">
        <f t="shared" si="2080"/>
        <v>6</v>
      </c>
      <c r="ED366" s="199">
        <f t="shared" si="2081"/>
        <v>2018</v>
      </c>
      <c r="EE366" s="200">
        <f t="shared" si="2082"/>
        <v>43252</v>
      </c>
      <c r="EF366" s="196">
        <f t="shared" si="2083"/>
        <v>30</v>
      </c>
      <c r="EG366" s="195"/>
      <c r="EH366" s="198">
        <f t="shared" si="2096"/>
        <v>65437</v>
      </c>
      <c r="EI366" s="198" t="str">
        <f t="shared" si="2096"/>
        <v>-</v>
      </c>
      <c r="EJ366" s="198">
        <f t="shared" si="2096"/>
        <v>3010102</v>
      </c>
      <c r="EK366" s="198">
        <f t="shared" si="2096"/>
        <v>6805448</v>
      </c>
      <c r="EL366" s="198">
        <f t="shared" si="2096"/>
        <v>6243411</v>
      </c>
      <c r="EM366" s="198">
        <f t="shared" si="2096"/>
        <v>6997196</v>
      </c>
      <c r="EN366" s="198">
        <f t="shared" si="2096"/>
        <v>118307814</v>
      </c>
      <c r="EO366" s="198">
        <f t="shared" si="2096"/>
        <v>155519406</v>
      </c>
      <c r="EP366" s="198">
        <f t="shared" si="2096"/>
        <v>56626734</v>
      </c>
      <c r="EQ366" s="198" t="str">
        <f t="shared" si="2096"/>
        <v>-</v>
      </c>
      <c r="ER366" s="198" t="str">
        <f t="shared" si="2097"/>
        <v>-</v>
      </c>
      <c r="ES366" s="198" t="str">
        <f t="shared" si="2097"/>
        <v>-</v>
      </c>
      <c r="ET366" s="198" t="str">
        <f t="shared" si="2097"/>
        <v>-</v>
      </c>
      <c r="EU366" s="198" t="str">
        <f t="shared" si="2097"/>
        <v>-</v>
      </c>
      <c r="EV366" s="198" t="str">
        <f t="shared" si="2097"/>
        <v>-</v>
      </c>
      <c r="EW366" s="198" t="str">
        <f t="shared" si="2097"/>
        <v>-</v>
      </c>
      <c r="EX366" s="198" t="str">
        <f t="shared" si="2097"/>
        <v>-</v>
      </c>
      <c r="EY366" s="198" t="str">
        <f t="shared" si="2097"/>
        <v>-</v>
      </c>
      <c r="EZ366" s="198" t="str">
        <f t="shared" si="2097"/>
        <v>-</v>
      </c>
      <c r="FA366" s="198" t="str">
        <f t="shared" si="2097"/>
        <v>-</v>
      </c>
      <c r="FB366" s="198">
        <f t="shared" si="2098"/>
        <v>196588</v>
      </c>
      <c r="FC366" s="198">
        <f t="shared" si="2098"/>
        <v>449785</v>
      </c>
      <c r="FD366" s="198">
        <f t="shared" si="2098"/>
        <v>18972000</v>
      </c>
      <c r="FE366" s="198">
        <f t="shared" si="2098"/>
        <v>16876214</v>
      </c>
      <c r="FF366" s="198">
        <f t="shared" si="2098"/>
        <v>1937540</v>
      </c>
      <c r="FG366" s="198">
        <f t="shared" si="2098"/>
        <v>38507196</v>
      </c>
      <c r="FH366" s="191"/>
      <c r="FI366" s="256"/>
      <c r="FJ366" s="100"/>
      <c r="FK366" s="256"/>
      <c r="FL366" s="256"/>
      <c r="FM366" s="256"/>
    </row>
    <row r="367" spans="1:169" s="257" customFormat="1" x14ac:dyDescent="0.2">
      <c r="A367" s="251" t="str">
        <f t="shared" si="2077"/>
        <v>2018-19JUNER1F</v>
      </c>
      <c r="B367" s="252" t="s">
        <v>773</v>
      </c>
      <c r="C367" s="252" t="s">
        <v>822</v>
      </c>
      <c r="D367" s="253" t="str">
        <f t="shared" si="2078"/>
        <v>Y59</v>
      </c>
      <c r="E367" s="253" t="str">
        <f t="shared" si="2079"/>
        <v>South East</v>
      </c>
      <c r="F367" s="254" t="s">
        <v>650</v>
      </c>
      <c r="G367" s="254" t="s">
        <v>651</v>
      </c>
      <c r="H367" s="160">
        <v>2736</v>
      </c>
      <c r="I367" s="160">
        <v>1570</v>
      </c>
      <c r="J367" s="160">
        <v>9585</v>
      </c>
      <c r="K367" s="160">
        <v>6</v>
      </c>
      <c r="L367" s="160">
        <v>1</v>
      </c>
      <c r="M367" s="160" t="s">
        <v>717</v>
      </c>
      <c r="N367" s="160">
        <v>20</v>
      </c>
      <c r="O367" s="160">
        <v>76</v>
      </c>
      <c r="P367" s="160" t="s">
        <v>717</v>
      </c>
      <c r="Q367" s="160" t="s">
        <v>717</v>
      </c>
      <c r="R367" s="160" t="s">
        <v>717</v>
      </c>
      <c r="S367" s="160" t="s">
        <v>717</v>
      </c>
      <c r="T367" s="160">
        <v>2050</v>
      </c>
      <c r="U367" s="160">
        <v>53</v>
      </c>
      <c r="V367" s="160">
        <v>38</v>
      </c>
      <c r="W367" s="160">
        <v>730</v>
      </c>
      <c r="X367" s="160">
        <v>857</v>
      </c>
      <c r="Y367" s="160">
        <v>285</v>
      </c>
      <c r="Z367" s="160">
        <v>33713</v>
      </c>
      <c r="AA367" s="160">
        <v>636</v>
      </c>
      <c r="AB367" s="160">
        <v>1114</v>
      </c>
      <c r="AC367" s="160">
        <v>25980</v>
      </c>
      <c r="AD367" s="160">
        <v>684</v>
      </c>
      <c r="AE367" s="160">
        <v>1093</v>
      </c>
      <c r="AF367" s="160">
        <v>615046</v>
      </c>
      <c r="AG367" s="160">
        <v>843</v>
      </c>
      <c r="AH367" s="160">
        <v>2150</v>
      </c>
      <c r="AI367" s="160">
        <v>1734236</v>
      </c>
      <c r="AJ367" s="160">
        <v>2024</v>
      </c>
      <c r="AK367" s="160">
        <v>4872</v>
      </c>
      <c r="AL367" s="160">
        <v>1486827</v>
      </c>
      <c r="AM367" s="160">
        <v>5217</v>
      </c>
      <c r="AN367" s="160">
        <v>12788</v>
      </c>
      <c r="AO367" s="160">
        <v>124</v>
      </c>
      <c r="AP367" s="160">
        <v>0</v>
      </c>
      <c r="AQ367" s="160">
        <v>5</v>
      </c>
      <c r="AR367" s="160">
        <v>0</v>
      </c>
      <c r="AS367" s="160">
        <v>0</v>
      </c>
      <c r="AT367" s="160">
        <v>119</v>
      </c>
      <c r="AU367" s="160">
        <v>0</v>
      </c>
      <c r="AV367" s="160">
        <v>1542</v>
      </c>
      <c r="AW367" s="160">
        <v>14</v>
      </c>
      <c r="AX367" s="160">
        <v>370</v>
      </c>
      <c r="AY367" s="160">
        <v>1926</v>
      </c>
      <c r="AZ367" s="160">
        <v>91</v>
      </c>
      <c r="BA367" s="160">
        <v>78</v>
      </c>
      <c r="BB367" s="160">
        <v>44</v>
      </c>
      <c r="BC367" s="160">
        <v>44</v>
      </c>
      <c r="BD367" s="160">
        <v>937</v>
      </c>
      <c r="BE367" s="160">
        <v>836</v>
      </c>
      <c r="BF367" s="160">
        <v>1205</v>
      </c>
      <c r="BG367" s="160">
        <v>930</v>
      </c>
      <c r="BH367" s="160">
        <v>826</v>
      </c>
      <c r="BI367" s="160">
        <v>309</v>
      </c>
      <c r="BJ367" s="160" t="s">
        <v>717</v>
      </c>
      <c r="BK367" s="160" t="s">
        <v>717</v>
      </c>
      <c r="BL367" s="160" t="s">
        <v>717</v>
      </c>
      <c r="BM367" s="160" t="s">
        <v>717</v>
      </c>
      <c r="BN367" s="160" t="s">
        <v>717</v>
      </c>
      <c r="BO367" s="160" t="s">
        <v>717</v>
      </c>
      <c r="BP367" s="160" t="s">
        <v>717</v>
      </c>
      <c r="BQ367" s="160" t="s">
        <v>717</v>
      </c>
      <c r="BR367" s="160" t="s">
        <v>717</v>
      </c>
      <c r="BS367" s="160" t="s">
        <v>717</v>
      </c>
      <c r="BT367" s="160" t="s">
        <v>717</v>
      </c>
      <c r="BU367" s="160" t="s">
        <v>717</v>
      </c>
      <c r="BV367" s="160" t="s">
        <v>717</v>
      </c>
      <c r="BW367" s="160" t="s">
        <v>717</v>
      </c>
      <c r="BX367" s="160" t="s">
        <v>717</v>
      </c>
      <c r="BY367" s="160" t="s">
        <v>717</v>
      </c>
      <c r="BZ367" s="160" t="s">
        <v>717</v>
      </c>
      <c r="CA367" s="160" t="s">
        <v>717</v>
      </c>
      <c r="CB367" s="160" t="s">
        <v>717</v>
      </c>
      <c r="CC367" s="160" t="s">
        <v>717</v>
      </c>
      <c r="CD367" s="160" t="s">
        <v>717</v>
      </c>
      <c r="CE367" s="160" t="s">
        <v>717</v>
      </c>
      <c r="CF367" s="160" t="s">
        <v>717</v>
      </c>
      <c r="CG367" s="160" t="s">
        <v>717</v>
      </c>
      <c r="CH367" s="160" t="s">
        <v>717</v>
      </c>
      <c r="CI367" s="160" t="s">
        <v>717</v>
      </c>
      <c r="CJ367" s="160" t="s">
        <v>717</v>
      </c>
      <c r="CK367" s="160" t="s">
        <v>717</v>
      </c>
      <c r="CL367" s="160" t="s">
        <v>717</v>
      </c>
      <c r="CM367" s="160" t="s">
        <v>717</v>
      </c>
      <c r="CN367" s="160" t="s">
        <v>717</v>
      </c>
      <c r="CO367" s="160" t="s">
        <v>717</v>
      </c>
      <c r="CP367" s="160" t="s">
        <v>717</v>
      </c>
      <c r="CQ367" s="160" t="s">
        <v>717</v>
      </c>
      <c r="CR367" s="160" t="s">
        <v>717</v>
      </c>
      <c r="CS367" s="160" t="s">
        <v>717</v>
      </c>
      <c r="CT367" s="160" t="s">
        <v>717</v>
      </c>
      <c r="CU367" s="160" t="s">
        <v>717</v>
      </c>
      <c r="CV367" s="160" t="s">
        <v>717</v>
      </c>
      <c r="CW367" s="160" t="s">
        <v>717</v>
      </c>
      <c r="CX367" s="160">
        <v>0</v>
      </c>
      <c r="CY367" s="160">
        <v>0</v>
      </c>
      <c r="CZ367" s="160">
        <v>0</v>
      </c>
      <c r="DA367" s="160">
        <v>0</v>
      </c>
      <c r="DB367" s="160">
        <v>21</v>
      </c>
      <c r="DC367" s="160">
        <v>546</v>
      </c>
      <c r="DD367" s="160">
        <v>26</v>
      </c>
      <c r="DE367" s="160">
        <v>47</v>
      </c>
      <c r="DF367" s="160" t="s">
        <v>717</v>
      </c>
      <c r="DG367" s="160" t="s">
        <v>717</v>
      </c>
      <c r="DH367" s="160" t="s">
        <v>717</v>
      </c>
      <c r="DI367" s="160" t="s">
        <v>717</v>
      </c>
      <c r="DJ367" s="160" t="s">
        <v>717</v>
      </c>
      <c r="DK367" s="160">
        <v>134</v>
      </c>
      <c r="DL367" s="160">
        <v>74</v>
      </c>
      <c r="DM367" s="160">
        <v>47</v>
      </c>
      <c r="DN367" s="160">
        <v>0</v>
      </c>
      <c r="DO367" s="160">
        <v>13</v>
      </c>
      <c r="DP367" s="160">
        <v>306898</v>
      </c>
      <c r="DQ367" s="160">
        <v>4147</v>
      </c>
      <c r="DR367" s="160">
        <v>12128</v>
      </c>
      <c r="DS367" s="160">
        <v>272271</v>
      </c>
      <c r="DT367" s="160">
        <v>5793</v>
      </c>
      <c r="DU367" s="160">
        <v>14596</v>
      </c>
      <c r="DV367" s="160">
        <v>0</v>
      </c>
      <c r="DW367" s="160">
        <v>0</v>
      </c>
      <c r="DX367" s="160">
        <v>0</v>
      </c>
      <c r="DY367" s="160">
        <v>135090</v>
      </c>
      <c r="DZ367" s="160">
        <v>10392</v>
      </c>
      <c r="EA367" s="160">
        <v>15226</v>
      </c>
      <c r="EB367" s="255"/>
      <c r="EC367" s="203">
        <f t="shared" si="2080"/>
        <v>6</v>
      </c>
      <c r="ED367" s="199">
        <f t="shared" si="2081"/>
        <v>2018</v>
      </c>
      <c r="EE367" s="200">
        <f t="shared" si="2082"/>
        <v>43252</v>
      </c>
      <c r="EF367" s="196">
        <f t="shared" si="2083"/>
        <v>30</v>
      </c>
      <c r="EG367" s="195"/>
      <c r="EH367" s="203">
        <f t="shared" si="2096"/>
        <v>1570</v>
      </c>
      <c r="EI367" s="203" t="str">
        <f t="shared" si="2096"/>
        <v>-</v>
      </c>
      <c r="EJ367" s="203">
        <f t="shared" si="2096"/>
        <v>31400</v>
      </c>
      <c r="EK367" s="203">
        <f t="shared" si="2096"/>
        <v>119320</v>
      </c>
      <c r="EL367" s="203">
        <f t="shared" si="2096"/>
        <v>59042</v>
      </c>
      <c r="EM367" s="203">
        <f t="shared" si="2096"/>
        <v>41534</v>
      </c>
      <c r="EN367" s="203">
        <f t="shared" si="2096"/>
        <v>1569500</v>
      </c>
      <c r="EO367" s="203">
        <f t="shared" si="2096"/>
        <v>4175304</v>
      </c>
      <c r="EP367" s="203">
        <f t="shared" si="2096"/>
        <v>3644580</v>
      </c>
      <c r="EQ367" s="203" t="str">
        <f t="shared" si="2096"/>
        <v>-</v>
      </c>
      <c r="ER367" s="203" t="str">
        <f t="shared" si="2097"/>
        <v>-</v>
      </c>
      <c r="ES367" s="203" t="str">
        <f t="shared" si="2097"/>
        <v>-</v>
      </c>
      <c r="ET367" s="203" t="str">
        <f t="shared" si="2097"/>
        <v>-</v>
      </c>
      <c r="EU367" s="203" t="str">
        <f t="shared" si="2097"/>
        <v>-</v>
      </c>
      <c r="EV367" s="203" t="str">
        <f t="shared" si="2097"/>
        <v>-</v>
      </c>
      <c r="EW367" s="203" t="str">
        <f t="shared" si="2097"/>
        <v>-</v>
      </c>
      <c r="EX367" s="203" t="str">
        <f t="shared" si="2097"/>
        <v>-</v>
      </c>
      <c r="EY367" s="203" t="str">
        <f t="shared" si="2097"/>
        <v>-</v>
      </c>
      <c r="EZ367" s="203" t="str">
        <f t="shared" si="2097"/>
        <v>-</v>
      </c>
      <c r="FA367" s="203" t="str">
        <f t="shared" si="2097"/>
        <v>-</v>
      </c>
      <c r="FB367" s="203">
        <f t="shared" si="2098"/>
        <v>0</v>
      </c>
      <c r="FC367" s="203">
        <f t="shared" si="2098"/>
        <v>987</v>
      </c>
      <c r="FD367" s="203">
        <f t="shared" si="2098"/>
        <v>897472</v>
      </c>
      <c r="FE367" s="203">
        <f t="shared" si="2098"/>
        <v>686012</v>
      </c>
      <c r="FF367" s="203">
        <f t="shared" si="2098"/>
        <v>0</v>
      </c>
      <c r="FG367" s="203">
        <f t="shared" si="2098"/>
        <v>197938</v>
      </c>
      <c r="FH367" s="191"/>
      <c r="FI367" s="256"/>
      <c r="FJ367" s="256"/>
      <c r="FK367" s="256"/>
      <c r="FL367" s="256"/>
      <c r="FM367" s="256"/>
    </row>
    <row r="368" spans="1:169" s="257" customFormat="1" x14ac:dyDescent="0.2">
      <c r="A368" s="258" t="str">
        <f t="shared" si="2077"/>
        <v>2018-19JUNERRU</v>
      </c>
      <c r="B368" s="259" t="s">
        <v>773</v>
      </c>
      <c r="C368" s="259" t="s">
        <v>822</v>
      </c>
      <c r="D368" s="260" t="str">
        <f t="shared" si="2078"/>
        <v>Y56</v>
      </c>
      <c r="E368" s="260" t="str">
        <f t="shared" si="2079"/>
        <v>London</v>
      </c>
      <c r="F368" s="261" t="s">
        <v>653</v>
      </c>
      <c r="G368" s="261" t="s">
        <v>654</v>
      </c>
      <c r="H368" s="211">
        <v>160548</v>
      </c>
      <c r="I368" s="211">
        <v>132706</v>
      </c>
      <c r="J368" s="211">
        <v>1915129</v>
      </c>
      <c r="K368" s="211">
        <v>14</v>
      </c>
      <c r="L368" s="211">
        <v>0</v>
      </c>
      <c r="M368" s="211" t="s">
        <v>717</v>
      </c>
      <c r="N368" s="211">
        <v>98</v>
      </c>
      <c r="O368" s="211">
        <v>200</v>
      </c>
      <c r="P368" s="211" t="s">
        <v>717</v>
      </c>
      <c r="Q368" s="211" t="s">
        <v>717</v>
      </c>
      <c r="R368" s="211" t="s">
        <v>717</v>
      </c>
      <c r="S368" s="211" t="s">
        <v>717</v>
      </c>
      <c r="T368" s="211">
        <v>98404</v>
      </c>
      <c r="U368" s="211">
        <v>9671</v>
      </c>
      <c r="V368" s="211">
        <v>7324</v>
      </c>
      <c r="W368" s="211">
        <v>55483</v>
      </c>
      <c r="X368" s="211">
        <v>19726</v>
      </c>
      <c r="Y368" s="211">
        <v>1106</v>
      </c>
      <c r="Z368" s="211">
        <v>4163036</v>
      </c>
      <c r="AA368" s="211">
        <v>430</v>
      </c>
      <c r="AB368" s="211">
        <v>705</v>
      </c>
      <c r="AC368" s="211">
        <v>5425860</v>
      </c>
      <c r="AD368" s="211">
        <v>741</v>
      </c>
      <c r="AE368" s="211">
        <v>1262</v>
      </c>
      <c r="AF368" s="211">
        <v>65855744</v>
      </c>
      <c r="AG368" s="211">
        <v>1187</v>
      </c>
      <c r="AH368" s="211">
        <v>2403</v>
      </c>
      <c r="AI368" s="211">
        <v>64868572</v>
      </c>
      <c r="AJ368" s="211">
        <v>3288</v>
      </c>
      <c r="AK368" s="211">
        <v>7929</v>
      </c>
      <c r="AL368" s="211">
        <v>5879177</v>
      </c>
      <c r="AM368" s="211">
        <v>5316</v>
      </c>
      <c r="AN368" s="211">
        <v>12096</v>
      </c>
      <c r="AO368" s="211">
        <v>7192</v>
      </c>
      <c r="AP368" s="211">
        <v>260</v>
      </c>
      <c r="AQ368" s="211">
        <v>1037</v>
      </c>
      <c r="AR368" s="211">
        <v>6263</v>
      </c>
      <c r="AS368" s="211">
        <v>209</v>
      </c>
      <c r="AT368" s="211">
        <v>5686</v>
      </c>
      <c r="AU368" s="211">
        <v>0</v>
      </c>
      <c r="AV368" s="211">
        <v>59788</v>
      </c>
      <c r="AW368" s="211">
        <v>6397</v>
      </c>
      <c r="AX368" s="211">
        <v>25027</v>
      </c>
      <c r="AY368" s="211">
        <v>91212</v>
      </c>
      <c r="AZ368" s="211">
        <v>24965</v>
      </c>
      <c r="BA368" s="211">
        <v>19541</v>
      </c>
      <c r="BB368" s="211">
        <v>18864</v>
      </c>
      <c r="BC368" s="211">
        <v>14988</v>
      </c>
      <c r="BD368" s="211">
        <v>81973</v>
      </c>
      <c r="BE368" s="211">
        <v>62694</v>
      </c>
      <c r="BF368" s="211">
        <v>31953</v>
      </c>
      <c r="BG368" s="211">
        <v>22289</v>
      </c>
      <c r="BH368" s="211">
        <v>1602</v>
      </c>
      <c r="BI368" s="211">
        <v>1179</v>
      </c>
      <c r="BJ368" s="211" t="s">
        <v>717</v>
      </c>
      <c r="BK368" s="211" t="s">
        <v>717</v>
      </c>
      <c r="BL368" s="211" t="s">
        <v>717</v>
      </c>
      <c r="BM368" s="211" t="s">
        <v>717</v>
      </c>
      <c r="BN368" s="211" t="s">
        <v>717</v>
      </c>
      <c r="BO368" s="211" t="s">
        <v>717</v>
      </c>
      <c r="BP368" s="211" t="s">
        <v>717</v>
      </c>
      <c r="BQ368" s="211" t="s">
        <v>717</v>
      </c>
      <c r="BR368" s="211" t="s">
        <v>717</v>
      </c>
      <c r="BS368" s="211" t="s">
        <v>717</v>
      </c>
      <c r="BT368" s="211" t="s">
        <v>717</v>
      </c>
      <c r="BU368" s="211" t="s">
        <v>717</v>
      </c>
      <c r="BV368" s="211" t="s">
        <v>717</v>
      </c>
      <c r="BW368" s="211" t="s">
        <v>717</v>
      </c>
      <c r="BX368" s="211" t="s">
        <v>717</v>
      </c>
      <c r="BY368" s="211" t="s">
        <v>717</v>
      </c>
      <c r="BZ368" s="211" t="s">
        <v>717</v>
      </c>
      <c r="CA368" s="211" t="s">
        <v>717</v>
      </c>
      <c r="CB368" s="211" t="s">
        <v>717</v>
      </c>
      <c r="CC368" s="211" t="s">
        <v>717</v>
      </c>
      <c r="CD368" s="211" t="s">
        <v>717</v>
      </c>
      <c r="CE368" s="211" t="s">
        <v>717</v>
      </c>
      <c r="CF368" s="211" t="s">
        <v>717</v>
      </c>
      <c r="CG368" s="211" t="s">
        <v>717</v>
      </c>
      <c r="CH368" s="211" t="s">
        <v>717</v>
      </c>
      <c r="CI368" s="211" t="s">
        <v>717</v>
      </c>
      <c r="CJ368" s="211" t="s">
        <v>717</v>
      </c>
      <c r="CK368" s="211" t="s">
        <v>717</v>
      </c>
      <c r="CL368" s="211" t="s">
        <v>717</v>
      </c>
      <c r="CM368" s="211" t="s">
        <v>717</v>
      </c>
      <c r="CN368" s="211" t="s">
        <v>717</v>
      </c>
      <c r="CO368" s="211" t="s">
        <v>717</v>
      </c>
      <c r="CP368" s="211" t="s">
        <v>717</v>
      </c>
      <c r="CQ368" s="211" t="s">
        <v>717</v>
      </c>
      <c r="CR368" s="211" t="s">
        <v>717</v>
      </c>
      <c r="CS368" s="211" t="s">
        <v>717</v>
      </c>
      <c r="CT368" s="211" t="s">
        <v>717</v>
      </c>
      <c r="CU368" s="211" t="s">
        <v>717</v>
      </c>
      <c r="CV368" s="211" t="s">
        <v>717</v>
      </c>
      <c r="CW368" s="211" t="s">
        <v>717</v>
      </c>
      <c r="CX368" s="211">
        <v>0</v>
      </c>
      <c r="CY368" s="211">
        <v>0</v>
      </c>
      <c r="CZ368" s="211">
        <v>0</v>
      </c>
      <c r="DA368" s="211">
        <v>0</v>
      </c>
      <c r="DB368" s="211">
        <v>4678</v>
      </c>
      <c r="DC368" s="211">
        <v>362204</v>
      </c>
      <c r="DD368" s="211">
        <v>77</v>
      </c>
      <c r="DE368" s="211">
        <v>163</v>
      </c>
      <c r="DF368" s="211" t="s">
        <v>717</v>
      </c>
      <c r="DG368" s="211" t="s">
        <v>717</v>
      </c>
      <c r="DH368" s="211" t="s">
        <v>717</v>
      </c>
      <c r="DI368" s="211" t="s">
        <v>717</v>
      </c>
      <c r="DJ368" s="211" t="s">
        <v>717</v>
      </c>
      <c r="DK368" s="211">
        <v>0</v>
      </c>
      <c r="DL368" s="211">
        <v>734</v>
      </c>
      <c r="DM368" s="211">
        <v>1144</v>
      </c>
      <c r="DN368" s="211">
        <v>40</v>
      </c>
      <c r="DO368" s="211">
        <v>1216</v>
      </c>
      <c r="DP368" s="211">
        <v>4735485</v>
      </c>
      <c r="DQ368" s="211">
        <v>6452</v>
      </c>
      <c r="DR368" s="211">
        <v>14155</v>
      </c>
      <c r="DS368" s="211">
        <v>8562310</v>
      </c>
      <c r="DT368" s="211">
        <v>7485</v>
      </c>
      <c r="DU368" s="211">
        <v>15391</v>
      </c>
      <c r="DV368" s="211">
        <v>313769</v>
      </c>
      <c r="DW368" s="211">
        <v>7844</v>
      </c>
      <c r="DX368" s="211">
        <v>13788</v>
      </c>
      <c r="DY368" s="211">
        <v>10637817</v>
      </c>
      <c r="DZ368" s="211">
        <v>8748</v>
      </c>
      <c r="EA368" s="211">
        <v>16049</v>
      </c>
      <c r="EB368" s="262"/>
      <c r="EC368" s="212">
        <f t="shared" si="2080"/>
        <v>6</v>
      </c>
      <c r="ED368" s="213">
        <f t="shared" si="2081"/>
        <v>2018</v>
      </c>
      <c r="EE368" s="214">
        <f t="shared" si="2082"/>
        <v>43252</v>
      </c>
      <c r="EF368" s="215">
        <f t="shared" si="2083"/>
        <v>30</v>
      </c>
      <c r="EG368" s="216"/>
      <c r="EH368" s="212">
        <f t="shared" si="2096"/>
        <v>0</v>
      </c>
      <c r="EI368" s="212" t="str">
        <f t="shared" si="2096"/>
        <v>-</v>
      </c>
      <c r="EJ368" s="212">
        <f t="shared" si="2096"/>
        <v>13005188</v>
      </c>
      <c r="EK368" s="212">
        <f t="shared" si="2096"/>
        <v>26541200</v>
      </c>
      <c r="EL368" s="212">
        <f t="shared" si="2096"/>
        <v>6818055</v>
      </c>
      <c r="EM368" s="212">
        <f t="shared" si="2096"/>
        <v>9242888</v>
      </c>
      <c r="EN368" s="212">
        <f t="shared" si="2096"/>
        <v>133325649</v>
      </c>
      <c r="EO368" s="212">
        <f t="shared" si="2096"/>
        <v>156407454</v>
      </c>
      <c r="EP368" s="212">
        <f t="shared" si="2096"/>
        <v>13378176</v>
      </c>
      <c r="EQ368" s="212" t="str">
        <f t="shared" si="2096"/>
        <v>-</v>
      </c>
      <c r="ER368" s="212" t="str">
        <f t="shared" si="2097"/>
        <v>-</v>
      </c>
      <c r="ES368" s="212" t="str">
        <f t="shared" si="2097"/>
        <v>-</v>
      </c>
      <c r="ET368" s="212" t="str">
        <f t="shared" si="2097"/>
        <v>-</v>
      </c>
      <c r="EU368" s="212" t="str">
        <f t="shared" si="2097"/>
        <v>-</v>
      </c>
      <c r="EV368" s="212" t="str">
        <f t="shared" si="2097"/>
        <v>-</v>
      </c>
      <c r="EW368" s="212" t="str">
        <f t="shared" si="2097"/>
        <v>-</v>
      </c>
      <c r="EX368" s="212" t="str">
        <f t="shared" si="2097"/>
        <v>-</v>
      </c>
      <c r="EY368" s="212" t="str">
        <f t="shared" si="2097"/>
        <v>-</v>
      </c>
      <c r="EZ368" s="212" t="str">
        <f t="shared" si="2097"/>
        <v>-</v>
      </c>
      <c r="FA368" s="212" t="str">
        <f t="shared" si="2097"/>
        <v>-</v>
      </c>
      <c r="FB368" s="212">
        <f t="shared" si="2098"/>
        <v>0</v>
      </c>
      <c r="FC368" s="212">
        <f t="shared" si="2098"/>
        <v>762514</v>
      </c>
      <c r="FD368" s="212">
        <f t="shared" si="2098"/>
        <v>10389770</v>
      </c>
      <c r="FE368" s="212">
        <f t="shared" si="2098"/>
        <v>17607304</v>
      </c>
      <c r="FF368" s="212">
        <f t="shared" si="2098"/>
        <v>551520</v>
      </c>
      <c r="FG368" s="212">
        <f t="shared" si="2098"/>
        <v>19515584</v>
      </c>
      <c r="FH368" s="217"/>
      <c r="FI368" s="256"/>
      <c r="FJ368" s="100"/>
      <c r="FK368" s="256"/>
      <c r="FL368" s="256"/>
      <c r="FM368" s="256"/>
    </row>
    <row r="369" spans="1:169" s="257" customFormat="1" x14ac:dyDescent="0.2">
      <c r="A369" s="263" t="str">
        <f t="shared" si="2077"/>
        <v>2018-19JUNERX6</v>
      </c>
      <c r="B369" s="257" t="s">
        <v>773</v>
      </c>
      <c r="C369" s="257" t="s">
        <v>822</v>
      </c>
      <c r="D369" s="264" t="str">
        <f t="shared" si="2078"/>
        <v>Y63</v>
      </c>
      <c r="E369" s="264" t="str">
        <f t="shared" si="2079"/>
        <v>North East and Yorkshire</v>
      </c>
      <c r="F369" s="265" t="s">
        <v>655</v>
      </c>
      <c r="G369" s="265" t="s">
        <v>656</v>
      </c>
      <c r="H369" s="108">
        <v>43194</v>
      </c>
      <c r="I369" s="108">
        <v>29038</v>
      </c>
      <c r="J369" s="108">
        <v>124742</v>
      </c>
      <c r="K369" s="108">
        <v>4</v>
      </c>
      <c r="L369" s="108">
        <v>1</v>
      </c>
      <c r="M369" s="108" t="s">
        <v>717</v>
      </c>
      <c r="N369" s="108">
        <v>16</v>
      </c>
      <c r="O369" s="108">
        <v>45</v>
      </c>
      <c r="P369" s="108" t="s">
        <v>717</v>
      </c>
      <c r="Q369" s="108" t="s">
        <v>717</v>
      </c>
      <c r="R369" s="108" t="s">
        <v>717</v>
      </c>
      <c r="S369" s="108" t="s">
        <v>717</v>
      </c>
      <c r="T369" s="108">
        <v>33305</v>
      </c>
      <c r="U369" s="108">
        <v>2197</v>
      </c>
      <c r="V369" s="108">
        <v>1344</v>
      </c>
      <c r="W369" s="108">
        <v>17286</v>
      </c>
      <c r="X369" s="108">
        <v>9046</v>
      </c>
      <c r="Y369" s="108">
        <v>342</v>
      </c>
      <c r="Z369" s="108">
        <v>799032</v>
      </c>
      <c r="AA369" s="108">
        <v>364</v>
      </c>
      <c r="AB369" s="108">
        <v>617</v>
      </c>
      <c r="AC369" s="108">
        <v>648925</v>
      </c>
      <c r="AD369" s="108">
        <v>483</v>
      </c>
      <c r="AE369" s="108">
        <v>821</v>
      </c>
      <c r="AF369" s="108">
        <v>17745404</v>
      </c>
      <c r="AG369" s="108">
        <v>1027</v>
      </c>
      <c r="AH369" s="108">
        <v>2098</v>
      </c>
      <c r="AI369" s="108">
        <v>32568296</v>
      </c>
      <c r="AJ369" s="108">
        <v>3600</v>
      </c>
      <c r="AK369" s="108">
        <v>8254</v>
      </c>
      <c r="AL369" s="108">
        <v>1249821</v>
      </c>
      <c r="AM369" s="108">
        <v>3654</v>
      </c>
      <c r="AN369" s="108">
        <v>8200</v>
      </c>
      <c r="AO369" s="108">
        <v>1622</v>
      </c>
      <c r="AP369" s="108">
        <v>54</v>
      </c>
      <c r="AQ369" s="108">
        <v>507</v>
      </c>
      <c r="AR369" s="108">
        <v>3883</v>
      </c>
      <c r="AS369" s="108">
        <v>93</v>
      </c>
      <c r="AT369" s="108">
        <v>968</v>
      </c>
      <c r="AU369" s="108">
        <v>0</v>
      </c>
      <c r="AV369" s="108">
        <v>19594</v>
      </c>
      <c r="AW369" s="108">
        <v>3814</v>
      </c>
      <c r="AX369" s="108">
        <v>8275</v>
      </c>
      <c r="AY369" s="108">
        <v>31683</v>
      </c>
      <c r="AZ369" s="108">
        <v>4372</v>
      </c>
      <c r="BA369" s="108">
        <v>3580</v>
      </c>
      <c r="BB369" s="108">
        <v>2686</v>
      </c>
      <c r="BC369" s="108">
        <v>2247</v>
      </c>
      <c r="BD369" s="108">
        <v>23534</v>
      </c>
      <c r="BE369" s="108">
        <v>20082</v>
      </c>
      <c r="BF369" s="108">
        <v>15269</v>
      </c>
      <c r="BG369" s="108">
        <v>9541</v>
      </c>
      <c r="BH369" s="108">
        <v>556</v>
      </c>
      <c r="BI369" s="108">
        <v>324</v>
      </c>
      <c r="BJ369" s="108" t="s">
        <v>717</v>
      </c>
      <c r="BK369" s="108" t="s">
        <v>717</v>
      </c>
      <c r="BL369" s="108" t="s">
        <v>717</v>
      </c>
      <c r="BM369" s="108" t="s">
        <v>717</v>
      </c>
      <c r="BN369" s="108" t="s">
        <v>717</v>
      </c>
      <c r="BO369" s="108" t="s">
        <v>717</v>
      </c>
      <c r="BP369" s="108" t="s">
        <v>717</v>
      </c>
      <c r="BQ369" s="108" t="s">
        <v>717</v>
      </c>
      <c r="BR369" s="108" t="s">
        <v>717</v>
      </c>
      <c r="BS369" s="108" t="s">
        <v>717</v>
      </c>
      <c r="BT369" s="108" t="s">
        <v>717</v>
      </c>
      <c r="BU369" s="108" t="s">
        <v>717</v>
      </c>
      <c r="BV369" s="108" t="s">
        <v>717</v>
      </c>
      <c r="BW369" s="108" t="s">
        <v>717</v>
      </c>
      <c r="BX369" s="108" t="s">
        <v>717</v>
      </c>
      <c r="BY369" s="108" t="s">
        <v>717</v>
      </c>
      <c r="BZ369" s="108" t="s">
        <v>717</v>
      </c>
      <c r="CA369" s="108" t="s">
        <v>717</v>
      </c>
      <c r="CB369" s="108" t="s">
        <v>717</v>
      </c>
      <c r="CC369" s="108" t="s">
        <v>717</v>
      </c>
      <c r="CD369" s="108" t="s">
        <v>717</v>
      </c>
      <c r="CE369" s="108" t="s">
        <v>717</v>
      </c>
      <c r="CF369" s="108" t="s">
        <v>717</v>
      </c>
      <c r="CG369" s="108" t="s">
        <v>717</v>
      </c>
      <c r="CH369" s="108" t="s">
        <v>717</v>
      </c>
      <c r="CI369" s="108" t="s">
        <v>717</v>
      </c>
      <c r="CJ369" s="108" t="s">
        <v>717</v>
      </c>
      <c r="CK369" s="108" t="s">
        <v>717</v>
      </c>
      <c r="CL369" s="108" t="s">
        <v>717</v>
      </c>
      <c r="CM369" s="108" t="s">
        <v>717</v>
      </c>
      <c r="CN369" s="108" t="s">
        <v>717</v>
      </c>
      <c r="CO369" s="108" t="s">
        <v>717</v>
      </c>
      <c r="CP369" s="108" t="s">
        <v>717</v>
      </c>
      <c r="CQ369" s="108" t="s">
        <v>717</v>
      </c>
      <c r="CR369" s="108" t="s">
        <v>717</v>
      </c>
      <c r="CS369" s="108" t="s">
        <v>717</v>
      </c>
      <c r="CT369" s="108" t="s">
        <v>717</v>
      </c>
      <c r="CU369" s="108" t="s">
        <v>717</v>
      </c>
      <c r="CV369" s="108" t="s">
        <v>717</v>
      </c>
      <c r="CW369" s="108" t="s">
        <v>717</v>
      </c>
      <c r="CX369" s="108">
        <v>90</v>
      </c>
      <c r="CY369" s="108">
        <v>37238</v>
      </c>
      <c r="CZ369" s="108">
        <v>414</v>
      </c>
      <c r="DA369" s="108">
        <v>731</v>
      </c>
      <c r="DB369" s="108">
        <v>766</v>
      </c>
      <c r="DC369" s="108">
        <v>23936</v>
      </c>
      <c r="DD369" s="108">
        <v>31</v>
      </c>
      <c r="DE369" s="108">
        <v>60</v>
      </c>
      <c r="DF369" s="108" t="s">
        <v>717</v>
      </c>
      <c r="DG369" s="108" t="s">
        <v>717</v>
      </c>
      <c r="DH369" s="108" t="s">
        <v>717</v>
      </c>
      <c r="DI369" s="108" t="s">
        <v>717</v>
      </c>
      <c r="DJ369" s="108" t="s">
        <v>717</v>
      </c>
      <c r="DK369" s="108">
        <v>1514</v>
      </c>
      <c r="DL369" s="108">
        <v>769</v>
      </c>
      <c r="DM369" s="108">
        <v>370</v>
      </c>
      <c r="DN369" s="108">
        <v>0</v>
      </c>
      <c r="DO369" s="108">
        <v>79</v>
      </c>
      <c r="DP369" s="108">
        <v>4138590</v>
      </c>
      <c r="DQ369" s="108">
        <v>5382</v>
      </c>
      <c r="DR369" s="108">
        <v>11438</v>
      </c>
      <c r="DS369" s="108">
        <v>2486466</v>
      </c>
      <c r="DT369" s="108">
        <v>6720</v>
      </c>
      <c r="DU369" s="108">
        <v>14255</v>
      </c>
      <c r="DV369" s="108">
        <v>0</v>
      </c>
      <c r="DW369" s="108">
        <v>0</v>
      </c>
      <c r="DX369" s="108">
        <v>0</v>
      </c>
      <c r="DY369" s="108">
        <v>758170</v>
      </c>
      <c r="DZ369" s="108">
        <v>9597</v>
      </c>
      <c r="EA369" s="108">
        <v>19861</v>
      </c>
      <c r="EB369" s="255"/>
      <c r="EC369" s="198">
        <f t="shared" si="2080"/>
        <v>6</v>
      </c>
      <c r="ED369" s="199">
        <f t="shared" si="2081"/>
        <v>2018</v>
      </c>
      <c r="EE369" s="200">
        <f t="shared" si="2082"/>
        <v>43252</v>
      </c>
      <c r="EF369" s="196">
        <f t="shared" si="2083"/>
        <v>30</v>
      </c>
      <c r="EG369" s="195"/>
      <c r="EH369" s="198">
        <f t="shared" si="2096"/>
        <v>29038</v>
      </c>
      <c r="EI369" s="198" t="str">
        <f t="shared" si="2096"/>
        <v>-</v>
      </c>
      <c r="EJ369" s="198">
        <f t="shared" si="2096"/>
        <v>464608</v>
      </c>
      <c r="EK369" s="198">
        <f t="shared" si="2096"/>
        <v>1306710</v>
      </c>
      <c r="EL369" s="198">
        <f t="shared" si="2096"/>
        <v>1355549</v>
      </c>
      <c r="EM369" s="198">
        <f t="shared" si="2096"/>
        <v>1103424</v>
      </c>
      <c r="EN369" s="198">
        <f t="shared" si="2096"/>
        <v>36266028</v>
      </c>
      <c r="EO369" s="198">
        <f t="shared" si="2096"/>
        <v>74665684</v>
      </c>
      <c r="EP369" s="198">
        <f t="shared" si="2096"/>
        <v>2804400</v>
      </c>
      <c r="EQ369" s="198" t="str">
        <f t="shared" si="2096"/>
        <v>-</v>
      </c>
      <c r="ER369" s="198" t="str">
        <f t="shared" si="2097"/>
        <v>-</v>
      </c>
      <c r="ES369" s="198" t="str">
        <f t="shared" si="2097"/>
        <v>-</v>
      </c>
      <c r="ET369" s="198" t="str">
        <f t="shared" si="2097"/>
        <v>-</v>
      </c>
      <c r="EU369" s="198" t="str">
        <f t="shared" si="2097"/>
        <v>-</v>
      </c>
      <c r="EV369" s="198" t="str">
        <f t="shared" si="2097"/>
        <v>-</v>
      </c>
      <c r="EW369" s="198" t="str">
        <f t="shared" si="2097"/>
        <v>-</v>
      </c>
      <c r="EX369" s="198" t="str">
        <f t="shared" si="2097"/>
        <v>-</v>
      </c>
      <c r="EY369" s="198" t="str">
        <f t="shared" si="2097"/>
        <v>-</v>
      </c>
      <c r="EZ369" s="198" t="str">
        <f t="shared" si="2097"/>
        <v>-</v>
      </c>
      <c r="FA369" s="198" t="str">
        <f t="shared" si="2097"/>
        <v>-</v>
      </c>
      <c r="FB369" s="198">
        <f t="shared" si="2098"/>
        <v>65790</v>
      </c>
      <c r="FC369" s="198">
        <f t="shared" si="2098"/>
        <v>45960</v>
      </c>
      <c r="FD369" s="198">
        <f t="shared" si="2098"/>
        <v>8795822</v>
      </c>
      <c r="FE369" s="198">
        <f t="shared" si="2098"/>
        <v>5274350</v>
      </c>
      <c r="FF369" s="198">
        <f t="shared" si="2098"/>
        <v>0</v>
      </c>
      <c r="FG369" s="198">
        <f t="shared" si="2098"/>
        <v>1569019</v>
      </c>
      <c r="FH369" s="191"/>
      <c r="FI369" s="256"/>
      <c r="FJ369" s="100"/>
      <c r="FK369" s="256"/>
      <c r="FL369" s="256"/>
      <c r="FM369" s="256"/>
    </row>
    <row r="370" spans="1:169" s="257" customFormat="1" x14ac:dyDescent="0.2">
      <c r="A370" s="263" t="str">
        <f t="shared" si="2077"/>
        <v>2018-19JUNERX7</v>
      </c>
      <c r="B370" s="257" t="s">
        <v>773</v>
      </c>
      <c r="C370" s="257" t="s">
        <v>822</v>
      </c>
      <c r="D370" s="264" t="str">
        <f t="shared" si="2078"/>
        <v>Y62</v>
      </c>
      <c r="E370" s="264" t="str">
        <f t="shared" si="2079"/>
        <v>North West</v>
      </c>
      <c r="F370" s="265" t="s">
        <v>657</v>
      </c>
      <c r="G370" s="265" t="s">
        <v>658</v>
      </c>
      <c r="H370" s="108">
        <v>134928</v>
      </c>
      <c r="I370" s="108">
        <v>105700</v>
      </c>
      <c r="J370" s="108">
        <v>2085480</v>
      </c>
      <c r="K370" s="108">
        <v>20</v>
      </c>
      <c r="L370" s="108">
        <v>1</v>
      </c>
      <c r="M370" s="108" t="s">
        <v>717</v>
      </c>
      <c r="N370" s="108">
        <v>99</v>
      </c>
      <c r="O370" s="108">
        <v>149</v>
      </c>
      <c r="P370" s="108" t="s">
        <v>717</v>
      </c>
      <c r="Q370" s="108" t="s">
        <v>717</v>
      </c>
      <c r="R370" s="108" t="s">
        <v>717</v>
      </c>
      <c r="S370" s="108" t="s">
        <v>717</v>
      </c>
      <c r="T370" s="108">
        <v>91875</v>
      </c>
      <c r="U370" s="108">
        <v>9355</v>
      </c>
      <c r="V370" s="108">
        <v>6899</v>
      </c>
      <c r="W370" s="108">
        <v>46984</v>
      </c>
      <c r="X370" s="108">
        <v>21923</v>
      </c>
      <c r="Y370" s="108">
        <v>4043</v>
      </c>
      <c r="Z370" s="108">
        <v>4660154</v>
      </c>
      <c r="AA370" s="108">
        <v>498</v>
      </c>
      <c r="AB370" s="108">
        <v>851</v>
      </c>
      <c r="AC370" s="108">
        <v>5119202</v>
      </c>
      <c r="AD370" s="108">
        <v>742</v>
      </c>
      <c r="AE370" s="108">
        <v>1285</v>
      </c>
      <c r="AF370" s="108">
        <v>65527624</v>
      </c>
      <c r="AG370" s="108">
        <v>1395</v>
      </c>
      <c r="AH370" s="108">
        <v>3085</v>
      </c>
      <c r="AI370" s="108">
        <v>82187863</v>
      </c>
      <c r="AJ370" s="108">
        <v>3749</v>
      </c>
      <c r="AK370" s="108">
        <v>8856</v>
      </c>
      <c r="AL370" s="108">
        <v>22185722</v>
      </c>
      <c r="AM370" s="108">
        <v>5487</v>
      </c>
      <c r="AN370" s="108">
        <v>10952</v>
      </c>
      <c r="AO370" s="108">
        <v>4701</v>
      </c>
      <c r="AP370" s="108">
        <v>395</v>
      </c>
      <c r="AQ370" s="108">
        <v>2445</v>
      </c>
      <c r="AR370" s="108">
        <v>5539</v>
      </c>
      <c r="AS370" s="108">
        <v>314</v>
      </c>
      <c r="AT370" s="108">
        <v>1547</v>
      </c>
      <c r="AU370" s="108">
        <v>30</v>
      </c>
      <c r="AV370" s="108">
        <v>57656</v>
      </c>
      <c r="AW370" s="108">
        <v>6210</v>
      </c>
      <c r="AX370" s="108">
        <v>23308</v>
      </c>
      <c r="AY370" s="108">
        <v>87174</v>
      </c>
      <c r="AZ370" s="108">
        <v>17680</v>
      </c>
      <c r="BA370" s="108">
        <v>15245</v>
      </c>
      <c r="BB370" s="108">
        <v>12881</v>
      </c>
      <c r="BC370" s="108">
        <v>11267</v>
      </c>
      <c r="BD370" s="108">
        <v>59342</v>
      </c>
      <c r="BE370" s="108">
        <v>50651</v>
      </c>
      <c r="BF370" s="108">
        <v>30035</v>
      </c>
      <c r="BG370" s="108">
        <v>23760</v>
      </c>
      <c r="BH370" s="108">
        <v>5173</v>
      </c>
      <c r="BI370" s="108">
        <v>4356</v>
      </c>
      <c r="BJ370" s="108" t="s">
        <v>717</v>
      </c>
      <c r="BK370" s="108" t="s">
        <v>717</v>
      </c>
      <c r="BL370" s="108" t="s">
        <v>717</v>
      </c>
      <c r="BM370" s="108" t="s">
        <v>717</v>
      </c>
      <c r="BN370" s="108" t="s">
        <v>717</v>
      </c>
      <c r="BO370" s="108" t="s">
        <v>717</v>
      </c>
      <c r="BP370" s="108" t="s">
        <v>717</v>
      </c>
      <c r="BQ370" s="108" t="s">
        <v>717</v>
      </c>
      <c r="BR370" s="108" t="s">
        <v>717</v>
      </c>
      <c r="BS370" s="108" t="s">
        <v>717</v>
      </c>
      <c r="BT370" s="108" t="s">
        <v>717</v>
      </c>
      <c r="BU370" s="108" t="s">
        <v>717</v>
      </c>
      <c r="BV370" s="108" t="s">
        <v>717</v>
      </c>
      <c r="BW370" s="108" t="s">
        <v>717</v>
      </c>
      <c r="BX370" s="108" t="s">
        <v>717</v>
      </c>
      <c r="BY370" s="108" t="s">
        <v>717</v>
      </c>
      <c r="BZ370" s="108" t="s">
        <v>717</v>
      </c>
      <c r="CA370" s="108" t="s">
        <v>717</v>
      </c>
      <c r="CB370" s="108" t="s">
        <v>717</v>
      </c>
      <c r="CC370" s="108" t="s">
        <v>717</v>
      </c>
      <c r="CD370" s="108" t="s">
        <v>717</v>
      </c>
      <c r="CE370" s="108" t="s">
        <v>717</v>
      </c>
      <c r="CF370" s="108" t="s">
        <v>717</v>
      </c>
      <c r="CG370" s="108" t="s">
        <v>717</v>
      </c>
      <c r="CH370" s="108" t="s">
        <v>717</v>
      </c>
      <c r="CI370" s="108" t="s">
        <v>717</v>
      </c>
      <c r="CJ370" s="108" t="s">
        <v>717</v>
      </c>
      <c r="CK370" s="108" t="s">
        <v>717</v>
      </c>
      <c r="CL370" s="108" t="s">
        <v>717</v>
      </c>
      <c r="CM370" s="108" t="s">
        <v>717</v>
      </c>
      <c r="CN370" s="108" t="s">
        <v>717</v>
      </c>
      <c r="CO370" s="108" t="s">
        <v>717</v>
      </c>
      <c r="CP370" s="108" t="s">
        <v>717</v>
      </c>
      <c r="CQ370" s="108" t="s">
        <v>717</v>
      </c>
      <c r="CR370" s="108" t="s">
        <v>717</v>
      </c>
      <c r="CS370" s="108" t="s">
        <v>717</v>
      </c>
      <c r="CT370" s="108" t="s">
        <v>717</v>
      </c>
      <c r="CU370" s="108" t="s">
        <v>717</v>
      </c>
      <c r="CV370" s="108" t="s">
        <v>717</v>
      </c>
      <c r="CW370" s="108" t="s">
        <v>717</v>
      </c>
      <c r="CX370" s="108">
        <v>0</v>
      </c>
      <c r="CY370" s="108">
        <v>0</v>
      </c>
      <c r="CZ370" s="108">
        <v>0</v>
      </c>
      <c r="DA370" s="108">
        <v>0</v>
      </c>
      <c r="DB370" s="108">
        <v>4082</v>
      </c>
      <c r="DC370" s="108">
        <v>231453</v>
      </c>
      <c r="DD370" s="108">
        <v>57</v>
      </c>
      <c r="DE370" s="108">
        <v>120</v>
      </c>
      <c r="DF370" s="108" t="s">
        <v>717</v>
      </c>
      <c r="DG370" s="108" t="s">
        <v>717</v>
      </c>
      <c r="DH370" s="108" t="s">
        <v>717</v>
      </c>
      <c r="DI370" s="108" t="s">
        <v>717</v>
      </c>
      <c r="DJ370" s="108" t="s">
        <v>717</v>
      </c>
      <c r="DK370" s="108">
        <v>258</v>
      </c>
      <c r="DL370" s="108">
        <v>1655</v>
      </c>
      <c r="DM370" s="108">
        <v>1123</v>
      </c>
      <c r="DN370" s="108">
        <v>95</v>
      </c>
      <c r="DO370" s="108">
        <v>948</v>
      </c>
      <c r="DP370" s="108">
        <v>8322450</v>
      </c>
      <c r="DQ370" s="108">
        <v>5029</v>
      </c>
      <c r="DR370" s="108">
        <v>10628</v>
      </c>
      <c r="DS370" s="108">
        <v>6674934</v>
      </c>
      <c r="DT370" s="108">
        <v>5944</v>
      </c>
      <c r="DU370" s="108">
        <v>12657</v>
      </c>
      <c r="DV370" s="108">
        <v>718177</v>
      </c>
      <c r="DW370" s="108">
        <v>7560</v>
      </c>
      <c r="DX370" s="108">
        <v>16849</v>
      </c>
      <c r="DY370" s="108">
        <v>7235952</v>
      </c>
      <c r="DZ370" s="108">
        <v>7633</v>
      </c>
      <c r="EA370" s="108">
        <v>17710</v>
      </c>
      <c r="EB370" s="255"/>
      <c r="EC370" s="198">
        <f t="shared" si="2080"/>
        <v>6</v>
      </c>
      <c r="ED370" s="199">
        <f t="shared" si="2081"/>
        <v>2018</v>
      </c>
      <c r="EE370" s="200">
        <f t="shared" si="2082"/>
        <v>43252</v>
      </c>
      <c r="EF370" s="196">
        <f t="shared" si="2083"/>
        <v>30</v>
      </c>
      <c r="EG370" s="195"/>
      <c r="EH370" s="198">
        <f t="shared" si="2096"/>
        <v>105700</v>
      </c>
      <c r="EI370" s="198" t="str">
        <f t="shared" si="2096"/>
        <v>-</v>
      </c>
      <c r="EJ370" s="198">
        <f t="shared" si="2096"/>
        <v>10464300</v>
      </c>
      <c r="EK370" s="198">
        <f t="shared" si="2096"/>
        <v>15749300</v>
      </c>
      <c r="EL370" s="198">
        <f t="shared" si="2096"/>
        <v>7961105</v>
      </c>
      <c r="EM370" s="198">
        <f t="shared" si="2096"/>
        <v>8865215</v>
      </c>
      <c r="EN370" s="198">
        <f t="shared" si="2096"/>
        <v>144945640</v>
      </c>
      <c r="EO370" s="198">
        <f t="shared" si="2096"/>
        <v>194150088</v>
      </c>
      <c r="EP370" s="198">
        <f t="shared" si="2096"/>
        <v>44278936</v>
      </c>
      <c r="EQ370" s="198" t="str">
        <f t="shared" si="2096"/>
        <v>-</v>
      </c>
      <c r="ER370" s="198" t="str">
        <f t="shared" si="2097"/>
        <v>-</v>
      </c>
      <c r="ES370" s="198" t="str">
        <f t="shared" si="2097"/>
        <v>-</v>
      </c>
      <c r="ET370" s="198" t="str">
        <f t="shared" si="2097"/>
        <v>-</v>
      </c>
      <c r="EU370" s="198" t="str">
        <f t="shared" si="2097"/>
        <v>-</v>
      </c>
      <c r="EV370" s="198" t="str">
        <f t="shared" si="2097"/>
        <v>-</v>
      </c>
      <c r="EW370" s="198" t="str">
        <f t="shared" si="2097"/>
        <v>-</v>
      </c>
      <c r="EX370" s="198" t="str">
        <f t="shared" si="2097"/>
        <v>-</v>
      </c>
      <c r="EY370" s="198" t="str">
        <f t="shared" si="2097"/>
        <v>-</v>
      </c>
      <c r="EZ370" s="198" t="str">
        <f t="shared" si="2097"/>
        <v>-</v>
      </c>
      <c r="FA370" s="198" t="str">
        <f t="shared" si="2097"/>
        <v>-</v>
      </c>
      <c r="FB370" s="198">
        <f t="shared" si="2098"/>
        <v>0</v>
      </c>
      <c r="FC370" s="198">
        <f t="shared" si="2098"/>
        <v>489840</v>
      </c>
      <c r="FD370" s="198">
        <f t="shared" si="2098"/>
        <v>17589340</v>
      </c>
      <c r="FE370" s="198">
        <f t="shared" si="2098"/>
        <v>14213811</v>
      </c>
      <c r="FF370" s="198">
        <f t="shared" si="2098"/>
        <v>1600655</v>
      </c>
      <c r="FG370" s="198">
        <f t="shared" si="2098"/>
        <v>16789080</v>
      </c>
      <c r="FH370" s="191"/>
      <c r="FI370" s="256"/>
      <c r="FJ370" s="100"/>
      <c r="FK370" s="256"/>
      <c r="FL370" s="256"/>
      <c r="FM370" s="256"/>
    </row>
    <row r="371" spans="1:169" s="257" customFormat="1" x14ac:dyDescent="0.2">
      <c r="A371" s="258" t="str">
        <f t="shared" si="2077"/>
        <v>2018-19JUNERYE</v>
      </c>
      <c r="B371" s="259" t="s">
        <v>773</v>
      </c>
      <c r="C371" s="259" t="s">
        <v>822</v>
      </c>
      <c r="D371" s="260" t="str">
        <f t="shared" si="2078"/>
        <v>Y59</v>
      </c>
      <c r="E371" s="260" t="str">
        <f t="shared" si="2079"/>
        <v>South East</v>
      </c>
      <c r="F371" s="261" t="s">
        <v>669</v>
      </c>
      <c r="G371" s="261" t="s">
        <v>670</v>
      </c>
      <c r="H371" s="211">
        <v>63424</v>
      </c>
      <c r="I371" s="211">
        <v>40462</v>
      </c>
      <c r="J371" s="211">
        <v>336453</v>
      </c>
      <c r="K371" s="211">
        <v>8</v>
      </c>
      <c r="L371" s="211">
        <v>3</v>
      </c>
      <c r="M371" s="211" t="s">
        <v>717</v>
      </c>
      <c r="N371" s="211">
        <v>42</v>
      </c>
      <c r="O371" s="211">
        <v>100</v>
      </c>
      <c r="P371" s="211" t="s">
        <v>717</v>
      </c>
      <c r="Q371" s="211" t="s">
        <v>717</v>
      </c>
      <c r="R371" s="211" t="s">
        <v>717</v>
      </c>
      <c r="S371" s="211" t="s">
        <v>717</v>
      </c>
      <c r="T371" s="211">
        <v>44509</v>
      </c>
      <c r="U371" s="211">
        <v>2522</v>
      </c>
      <c r="V371" s="211">
        <v>1553</v>
      </c>
      <c r="W371" s="211">
        <v>20153</v>
      </c>
      <c r="X371" s="211">
        <v>14531</v>
      </c>
      <c r="Y371" s="211">
        <v>1395</v>
      </c>
      <c r="Z371" s="211">
        <v>1041043</v>
      </c>
      <c r="AA371" s="211">
        <v>413</v>
      </c>
      <c r="AB371" s="211">
        <v>759</v>
      </c>
      <c r="AC371" s="211">
        <v>963792</v>
      </c>
      <c r="AD371" s="211">
        <v>621</v>
      </c>
      <c r="AE371" s="211">
        <v>1148</v>
      </c>
      <c r="AF371" s="211">
        <v>18375682</v>
      </c>
      <c r="AG371" s="211">
        <v>912</v>
      </c>
      <c r="AH371" s="211">
        <v>1802</v>
      </c>
      <c r="AI371" s="211">
        <v>41218311</v>
      </c>
      <c r="AJ371" s="211">
        <v>2837</v>
      </c>
      <c r="AK371" s="211">
        <v>6615</v>
      </c>
      <c r="AL371" s="211">
        <v>6356176</v>
      </c>
      <c r="AM371" s="211">
        <v>4556</v>
      </c>
      <c r="AN371" s="211">
        <v>10295</v>
      </c>
      <c r="AO371" s="211">
        <v>2495</v>
      </c>
      <c r="AP371" s="211">
        <v>7</v>
      </c>
      <c r="AQ371" s="211">
        <v>106</v>
      </c>
      <c r="AR371" s="211">
        <v>238</v>
      </c>
      <c r="AS371" s="211">
        <v>168</v>
      </c>
      <c r="AT371" s="211">
        <v>2214</v>
      </c>
      <c r="AU371" s="211">
        <v>0</v>
      </c>
      <c r="AV371" s="211">
        <v>24547</v>
      </c>
      <c r="AW371" s="211">
        <v>2907</v>
      </c>
      <c r="AX371" s="211">
        <v>14560</v>
      </c>
      <c r="AY371" s="211">
        <v>42014</v>
      </c>
      <c r="AZ371" s="211">
        <v>4898</v>
      </c>
      <c r="BA371" s="211">
        <v>3854</v>
      </c>
      <c r="BB371" s="211">
        <v>3034</v>
      </c>
      <c r="BC371" s="211">
        <v>2437</v>
      </c>
      <c r="BD371" s="211">
        <v>28122</v>
      </c>
      <c r="BE371" s="211">
        <v>23289</v>
      </c>
      <c r="BF371" s="211">
        <v>20001</v>
      </c>
      <c r="BG371" s="211">
        <v>16451</v>
      </c>
      <c r="BH371" s="211">
        <v>2042</v>
      </c>
      <c r="BI371" s="211">
        <v>1534</v>
      </c>
      <c r="BJ371" s="211" t="s">
        <v>717</v>
      </c>
      <c r="BK371" s="211" t="s">
        <v>717</v>
      </c>
      <c r="BL371" s="211" t="s">
        <v>717</v>
      </c>
      <c r="BM371" s="211" t="s">
        <v>717</v>
      </c>
      <c r="BN371" s="211" t="s">
        <v>717</v>
      </c>
      <c r="BO371" s="211" t="s">
        <v>717</v>
      </c>
      <c r="BP371" s="211" t="s">
        <v>717</v>
      </c>
      <c r="BQ371" s="211" t="s">
        <v>717</v>
      </c>
      <c r="BR371" s="211" t="s">
        <v>717</v>
      </c>
      <c r="BS371" s="211" t="s">
        <v>717</v>
      </c>
      <c r="BT371" s="211" t="s">
        <v>717</v>
      </c>
      <c r="BU371" s="211" t="s">
        <v>717</v>
      </c>
      <c r="BV371" s="211" t="s">
        <v>717</v>
      </c>
      <c r="BW371" s="211" t="s">
        <v>717</v>
      </c>
      <c r="BX371" s="211" t="s">
        <v>717</v>
      </c>
      <c r="BY371" s="211" t="s">
        <v>717</v>
      </c>
      <c r="BZ371" s="211" t="s">
        <v>717</v>
      </c>
      <c r="CA371" s="211" t="s">
        <v>717</v>
      </c>
      <c r="CB371" s="211" t="s">
        <v>717</v>
      </c>
      <c r="CC371" s="211" t="s">
        <v>717</v>
      </c>
      <c r="CD371" s="211" t="s">
        <v>717</v>
      </c>
      <c r="CE371" s="211" t="s">
        <v>717</v>
      </c>
      <c r="CF371" s="211" t="s">
        <v>717</v>
      </c>
      <c r="CG371" s="211" t="s">
        <v>717</v>
      </c>
      <c r="CH371" s="211" t="s">
        <v>717</v>
      </c>
      <c r="CI371" s="211" t="s">
        <v>717</v>
      </c>
      <c r="CJ371" s="211" t="s">
        <v>717</v>
      </c>
      <c r="CK371" s="211" t="s">
        <v>717</v>
      </c>
      <c r="CL371" s="211" t="s">
        <v>717</v>
      </c>
      <c r="CM371" s="211" t="s">
        <v>717</v>
      </c>
      <c r="CN371" s="211" t="s">
        <v>717</v>
      </c>
      <c r="CO371" s="211" t="s">
        <v>717</v>
      </c>
      <c r="CP371" s="211" t="s">
        <v>717</v>
      </c>
      <c r="CQ371" s="211" t="s">
        <v>717</v>
      </c>
      <c r="CR371" s="211" t="s">
        <v>717</v>
      </c>
      <c r="CS371" s="211" t="s">
        <v>717</v>
      </c>
      <c r="CT371" s="211" t="s">
        <v>717</v>
      </c>
      <c r="CU371" s="211" t="s">
        <v>717</v>
      </c>
      <c r="CV371" s="211" t="s">
        <v>717</v>
      </c>
      <c r="CW371" s="211" t="s">
        <v>717</v>
      </c>
      <c r="CX371" s="211">
        <v>175</v>
      </c>
      <c r="CY371" s="211">
        <v>52370</v>
      </c>
      <c r="CZ371" s="211">
        <v>299</v>
      </c>
      <c r="DA371" s="211">
        <v>486</v>
      </c>
      <c r="DB371" s="211">
        <v>2020</v>
      </c>
      <c r="DC371" s="211">
        <v>77956</v>
      </c>
      <c r="DD371" s="211">
        <v>39</v>
      </c>
      <c r="DE371" s="211">
        <v>79</v>
      </c>
      <c r="DF371" s="211" t="s">
        <v>717</v>
      </c>
      <c r="DG371" s="211" t="s">
        <v>717</v>
      </c>
      <c r="DH371" s="211" t="s">
        <v>717</v>
      </c>
      <c r="DI371" s="211" t="s">
        <v>717</v>
      </c>
      <c r="DJ371" s="211" t="s">
        <v>717</v>
      </c>
      <c r="DK371" s="211">
        <v>1</v>
      </c>
      <c r="DL371" s="211">
        <v>1836</v>
      </c>
      <c r="DM371" s="211">
        <v>1200</v>
      </c>
      <c r="DN371" s="211">
        <v>0</v>
      </c>
      <c r="DO371" s="211">
        <v>376</v>
      </c>
      <c r="DP371" s="211">
        <v>4708480</v>
      </c>
      <c r="DQ371" s="211">
        <v>2565</v>
      </c>
      <c r="DR371" s="211">
        <v>4538</v>
      </c>
      <c r="DS371" s="211">
        <v>6213660</v>
      </c>
      <c r="DT371" s="211">
        <v>5178</v>
      </c>
      <c r="DU371" s="211">
        <v>9278</v>
      </c>
      <c r="DV371" s="211">
        <v>0</v>
      </c>
      <c r="DW371" s="211">
        <v>0</v>
      </c>
      <c r="DX371" s="211">
        <v>0</v>
      </c>
      <c r="DY371" s="211">
        <v>2789079</v>
      </c>
      <c r="DZ371" s="211">
        <v>7418</v>
      </c>
      <c r="EA371" s="211">
        <v>15464</v>
      </c>
      <c r="EB371" s="262"/>
      <c r="EC371" s="212">
        <f t="shared" si="2080"/>
        <v>6</v>
      </c>
      <c r="ED371" s="213">
        <f t="shared" si="2081"/>
        <v>2018</v>
      </c>
      <c r="EE371" s="214">
        <f t="shared" si="2082"/>
        <v>43252</v>
      </c>
      <c r="EF371" s="215">
        <f t="shared" si="2083"/>
        <v>30</v>
      </c>
      <c r="EG371" s="216"/>
      <c r="EH371" s="212">
        <f t="shared" si="2096"/>
        <v>121386</v>
      </c>
      <c r="EI371" s="212" t="str">
        <f t="shared" si="2096"/>
        <v>-</v>
      </c>
      <c r="EJ371" s="212">
        <f t="shared" si="2096"/>
        <v>1699404</v>
      </c>
      <c r="EK371" s="212">
        <f t="shared" si="2096"/>
        <v>4046200</v>
      </c>
      <c r="EL371" s="212">
        <f t="shared" si="2096"/>
        <v>1914198</v>
      </c>
      <c r="EM371" s="212">
        <f t="shared" si="2096"/>
        <v>1782844</v>
      </c>
      <c r="EN371" s="212">
        <f t="shared" si="2096"/>
        <v>36315706</v>
      </c>
      <c r="EO371" s="212">
        <f t="shared" si="2096"/>
        <v>96122565</v>
      </c>
      <c r="EP371" s="212">
        <f t="shared" si="2096"/>
        <v>14361525</v>
      </c>
      <c r="EQ371" s="212" t="str">
        <f t="shared" si="2096"/>
        <v>-</v>
      </c>
      <c r="ER371" s="212" t="str">
        <f t="shared" si="2097"/>
        <v>-</v>
      </c>
      <c r="ES371" s="212" t="str">
        <f t="shared" si="2097"/>
        <v>-</v>
      </c>
      <c r="ET371" s="212" t="str">
        <f t="shared" si="2097"/>
        <v>-</v>
      </c>
      <c r="EU371" s="212" t="str">
        <f t="shared" si="2097"/>
        <v>-</v>
      </c>
      <c r="EV371" s="212" t="str">
        <f t="shared" si="2097"/>
        <v>-</v>
      </c>
      <c r="EW371" s="212" t="str">
        <f t="shared" si="2097"/>
        <v>-</v>
      </c>
      <c r="EX371" s="212" t="str">
        <f t="shared" si="2097"/>
        <v>-</v>
      </c>
      <c r="EY371" s="212" t="str">
        <f t="shared" si="2097"/>
        <v>-</v>
      </c>
      <c r="EZ371" s="212" t="str">
        <f t="shared" si="2097"/>
        <v>-</v>
      </c>
      <c r="FA371" s="212" t="str">
        <f t="shared" si="2097"/>
        <v>-</v>
      </c>
      <c r="FB371" s="212">
        <f t="shared" si="2098"/>
        <v>85050</v>
      </c>
      <c r="FC371" s="212">
        <f t="shared" si="2098"/>
        <v>159580</v>
      </c>
      <c r="FD371" s="212">
        <f t="shared" si="2098"/>
        <v>8331768</v>
      </c>
      <c r="FE371" s="212">
        <f t="shared" si="2098"/>
        <v>11133600</v>
      </c>
      <c r="FF371" s="212">
        <f t="shared" si="2098"/>
        <v>0</v>
      </c>
      <c r="FG371" s="212">
        <f t="shared" si="2098"/>
        <v>5814464</v>
      </c>
      <c r="FH371" s="217"/>
      <c r="FI371" s="256"/>
      <c r="FJ371" s="100"/>
      <c r="FK371" s="256"/>
      <c r="FL371" s="256"/>
      <c r="FM371" s="256"/>
    </row>
    <row r="372" spans="1:169" s="257" customFormat="1" x14ac:dyDescent="0.2">
      <c r="A372" s="263" t="str">
        <f t="shared" si="2077"/>
        <v>2018-19JUNERYD</v>
      </c>
      <c r="B372" s="257" t="s">
        <v>773</v>
      </c>
      <c r="C372" s="257" t="s">
        <v>822</v>
      </c>
      <c r="D372" s="264" t="str">
        <f t="shared" si="2078"/>
        <v>Y59</v>
      </c>
      <c r="E372" s="264" t="str">
        <f t="shared" si="2079"/>
        <v>South East</v>
      </c>
      <c r="F372" s="265" t="s">
        <v>667</v>
      </c>
      <c r="G372" s="265" t="s">
        <v>668</v>
      </c>
      <c r="H372" s="108">
        <v>76614</v>
      </c>
      <c r="I372" s="108">
        <v>62580</v>
      </c>
      <c r="J372" s="108">
        <v>1461254</v>
      </c>
      <c r="K372" s="108">
        <v>23</v>
      </c>
      <c r="L372" s="108">
        <v>3</v>
      </c>
      <c r="M372" s="108" t="s">
        <v>717</v>
      </c>
      <c r="N372" s="108">
        <v>131</v>
      </c>
      <c r="O372" s="108">
        <v>239</v>
      </c>
      <c r="P372" s="108" t="s">
        <v>717</v>
      </c>
      <c r="Q372" s="108" t="s">
        <v>717</v>
      </c>
      <c r="R372" s="108" t="s">
        <v>717</v>
      </c>
      <c r="S372" s="108" t="s">
        <v>717</v>
      </c>
      <c r="T372" s="108">
        <v>57994</v>
      </c>
      <c r="U372" s="108">
        <v>3313</v>
      </c>
      <c r="V372" s="108">
        <v>2123</v>
      </c>
      <c r="W372" s="108">
        <v>27053</v>
      </c>
      <c r="X372" s="108">
        <v>21002</v>
      </c>
      <c r="Y372" s="108">
        <v>1066</v>
      </c>
      <c r="Z372" s="108">
        <v>1528958</v>
      </c>
      <c r="AA372" s="108">
        <v>462</v>
      </c>
      <c r="AB372" s="108">
        <v>864</v>
      </c>
      <c r="AC372" s="108">
        <v>1322525</v>
      </c>
      <c r="AD372" s="108">
        <v>623</v>
      </c>
      <c r="AE372" s="108">
        <v>1156</v>
      </c>
      <c r="AF372" s="108">
        <v>28522678</v>
      </c>
      <c r="AG372" s="108">
        <v>1054</v>
      </c>
      <c r="AH372" s="108">
        <v>1984</v>
      </c>
      <c r="AI372" s="108">
        <v>96732397</v>
      </c>
      <c r="AJ372" s="108">
        <v>4606</v>
      </c>
      <c r="AK372" s="108">
        <v>10555</v>
      </c>
      <c r="AL372" s="108">
        <v>7730929</v>
      </c>
      <c r="AM372" s="108">
        <v>7252</v>
      </c>
      <c r="AN372" s="108">
        <v>17785</v>
      </c>
      <c r="AO372" s="108">
        <v>3425</v>
      </c>
      <c r="AP372" s="108">
        <v>150</v>
      </c>
      <c r="AQ372" s="108">
        <v>527</v>
      </c>
      <c r="AR372" s="108">
        <v>725</v>
      </c>
      <c r="AS372" s="108">
        <v>305</v>
      </c>
      <c r="AT372" s="108">
        <v>2443</v>
      </c>
      <c r="AU372" s="108">
        <v>659</v>
      </c>
      <c r="AV372" s="108">
        <v>35009</v>
      </c>
      <c r="AW372" s="108">
        <v>427</v>
      </c>
      <c r="AX372" s="108">
        <v>19133</v>
      </c>
      <c r="AY372" s="108">
        <v>54569</v>
      </c>
      <c r="AZ372" s="108">
        <v>7622</v>
      </c>
      <c r="BA372" s="108">
        <v>5710</v>
      </c>
      <c r="BB372" s="108">
        <v>4892</v>
      </c>
      <c r="BC372" s="108">
        <v>3738</v>
      </c>
      <c r="BD372" s="108">
        <v>38123</v>
      </c>
      <c r="BE372" s="108">
        <v>30345</v>
      </c>
      <c r="BF372" s="108">
        <v>35275</v>
      </c>
      <c r="BG372" s="108">
        <v>22160</v>
      </c>
      <c r="BH372" s="108">
        <v>1889</v>
      </c>
      <c r="BI372" s="108">
        <v>1120</v>
      </c>
      <c r="BJ372" s="108" t="s">
        <v>717</v>
      </c>
      <c r="BK372" s="108" t="s">
        <v>717</v>
      </c>
      <c r="BL372" s="108" t="s">
        <v>717</v>
      </c>
      <c r="BM372" s="108" t="s">
        <v>717</v>
      </c>
      <c r="BN372" s="108" t="s">
        <v>717</v>
      </c>
      <c r="BO372" s="108" t="s">
        <v>717</v>
      </c>
      <c r="BP372" s="108" t="s">
        <v>717</v>
      </c>
      <c r="BQ372" s="108" t="s">
        <v>717</v>
      </c>
      <c r="BR372" s="108" t="s">
        <v>717</v>
      </c>
      <c r="BS372" s="108" t="s">
        <v>717</v>
      </c>
      <c r="BT372" s="108" t="s">
        <v>717</v>
      </c>
      <c r="BU372" s="108" t="s">
        <v>717</v>
      </c>
      <c r="BV372" s="108" t="s">
        <v>717</v>
      </c>
      <c r="BW372" s="108" t="s">
        <v>717</v>
      </c>
      <c r="BX372" s="108" t="s">
        <v>717</v>
      </c>
      <c r="BY372" s="108" t="s">
        <v>717</v>
      </c>
      <c r="BZ372" s="108" t="s">
        <v>717</v>
      </c>
      <c r="CA372" s="108" t="s">
        <v>717</v>
      </c>
      <c r="CB372" s="108" t="s">
        <v>717</v>
      </c>
      <c r="CC372" s="108" t="s">
        <v>717</v>
      </c>
      <c r="CD372" s="108" t="s">
        <v>717</v>
      </c>
      <c r="CE372" s="108" t="s">
        <v>717</v>
      </c>
      <c r="CF372" s="108" t="s">
        <v>717</v>
      </c>
      <c r="CG372" s="108" t="s">
        <v>717</v>
      </c>
      <c r="CH372" s="108" t="s">
        <v>717</v>
      </c>
      <c r="CI372" s="108" t="s">
        <v>717</v>
      </c>
      <c r="CJ372" s="108" t="s">
        <v>717</v>
      </c>
      <c r="CK372" s="108" t="s">
        <v>717</v>
      </c>
      <c r="CL372" s="108" t="s">
        <v>717</v>
      </c>
      <c r="CM372" s="108" t="s">
        <v>717</v>
      </c>
      <c r="CN372" s="108" t="s">
        <v>717</v>
      </c>
      <c r="CO372" s="108" t="s">
        <v>717</v>
      </c>
      <c r="CP372" s="108" t="s">
        <v>717</v>
      </c>
      <c r="CQ372" s="108" t="s">
        <v>717</v>
      </c>
      <c r="CR372" s="108" t="s">
        <v>717</v>
      </c>
      <c r="CS372" s="108" t="s">
        <v>717</v>
      </c>
      <c r="CT372" s="108" t="s">
        <v>717</v>
      </c>
      <c r="CU372" s="108" t="s">
        <v>717</v>
      </c>
      <c r="CV372" s="108" t="s">
        <v>717</v>
      </c>
      <c r="CW372" s="108" t="s">
        <v>717</v>
      </c>
      <c r="CX372" s="108">
        <v>228</v>
      </c>
      <c r="CY372" s="108">
        <v>75197</v>
      </c>
      <c r="CZ372" s="108">
        <v>330</v>
      </c>
      <c r="DA372" s="108">
        <v>588</v>
      </c>
      <c r="DB372" s="108">
        <v>2564</v>
      </c>
      <c r="DC372" s="108">
        <v>163071</v>
      </c>
      <c r="DD372" s="108">
        <v>64</v>
      </c>
      <c r="DE372" s="108">
        <v>117</v>
      </c>
      <c r="DF372" s="108" t="s">
        <v>717</v>
      </c>
      <c r="DG372" s="108" t="s">
        <v>717</v>
      </c>
      <c r="DH372" s="108" t="s">
        <v>717</v>
      </c>
      <c r="DI372" s="108" t="s">
        <v>717</v>
      </c>
      <c r="DJ372" s="108" t="s">
        <v>717</v>
      </c>
      <c r="DK372" s="108">
        <v>0</v>
      </c>
      <c r="DL372" s="108">
        <v>181</v>
      </c>
      <c r="DM372" s="108">
        <v>1632</v>
      </c>
      <c r="DN372" s="108">
        <v>0</v>
      </c>
      <c r="DO372" s="108">
        <v>321</v>
      </c>
      <c r="DP372" s="108">
        <v>1400271</v>
      </c>
      <c r="DQ372" s="108">
        <v>7736</v>
      </c>
      <c r="DR372" s="108">
        <v>16257</v>
      </c>
      <c r="DS372" s="108">
        <v>13728459</v>
      </c>
      <c r="DT372" s="108">
        <v>8412</v>
      </c>
      <c r="DU372" s="108">
        <v>18415</v>
      </c>
      <c r="DV372" s="108">
        <v>0</v>
      </c>
      <c r="DW372" s="108">
        <v>0</v>
      </c>
      <c r="DX372" s="108">
        <v>0</v>
      </c>
      <c r="DY372" s="108">
        <v>3226913</v>
      </c>
      <c r="DZ372" s="108">
        <v>10053</v>
      </c>
      <c r="EA372" s="108">
        <v>25275</v>
      </c>
      <c r="EB372" s="255"/>
      <c r="EC372" s="198">
        <f t="shared" si="2080"/>
        <v>6</v>
      </c>
      <c r="ED372" s="199">
        <f t="shared" si="2081"/>
        <v>2018</v>
      </c>
      <c r="EE372" s="200">
        <f t="shared" si="2082"/>
        <v>43252</v>
      </c>
      <c r="EF372" s="196">
        <f t="shared" si="2083"/>
        <v>30</v>
      </c>
      <c r="EG372" s="195"/>
      <c r="EH372" s="198">
        <f t="shared" si="2096"/>
        <v>187740</v>
      </c>
      <c r="EI372" s="198" t="str">
        <f t="shared" si="2096"/>
        <v>-</v>
      </c>
      <c r="EJ372" s="198">
        <f t="shared" si="2096"/>
        <v>8197980</v>
      </c>
      <c r="EK372" s="198">
        <f t="shared" si="2096"/>
        <v>14956620</v>
      </c>
      <c r="EL372" s="198">
        <f t="shared" si="2096"/>
        <v>2862432</v>
      </c>
      <c r="EM372" s="198">
        <f t="shared" si="2096"/>
        <v>2454188</v>
      </c>
      <c r="EN372" s="198">
        <f t="shared" si="2096"/>
        <v>53673152</v>
      </c>
      <c r="EO372" s="198">
        <f t="shared" si="2096"/>
        <v>221676110</v>
      </c>
      <c r="EP372" s="198">
        <f t="shared" si="2096"/>
        <v>18958810</v>
      </c>
      <c r="EQ372" s="198" t="str">
        <f t="shared" si="2096"/>
        <v>-</v>
      </c>
      <c r="ER372" s="198" t="str">
        <f t="shared" si="2097"/>
        <v>-</v>
      </c>
      <c r="ES372" s="198" t="str">
        <f t="shared" si="2097"/>
        <v>-</v>
      </c>
      <c r="ET372" s="198" t="str">
        <f t="shared" si="2097"/>
        <v>-</v>
      </c>
      <c r="EU372" s="198" t="str">
        <f t="shared" si="2097"/>
        <v>-</v>
      </c>
      <c r="EV372" s="198" t="str">
        <f t="shared" si="2097"/>
        <v>-</v>
      </c>
      <c r="EW372" s="198" t="str">
        <f t="shared" si="2097"/>
        <v>-</v>
      </c>
      <c r="EX372" s="198" t="str">
        <f t="shared" si="2097"/>
        <v>-</v>
      </c>
      <c r="EY372" s="198" t="str">
        <f t="shared" si="2097"/>
        <v>-</v>
      </c>
      <c r="EZ372" s="198" t="str">
        <f t="shared" si="2097"/>
        <v>-</v>
      </c>
      <c r="FA372" s="198" t="str">
        <f t="shared" si="2097"/>
        <v>-</v>
      </c>
      <c r="FB372" s="198">
        <f t="shared" si="2098"/>
        <v>134064</v>
      </c>
      <c r="FC372" s="198">
        <f t="shared" si="2098"/>
        <v>299988</v>
      </c>
      <c r="FD372" s="198">
        <f t="shared" si="2098"/>
        <v>2942517</v>
      </c>
      <c r="FE372" s="198">
        <f t="shared" si="2098"/>
        <v>30053280</v>
      </c>
      <c r="FF372" s="198">
        <f t="shared" si="2098"/>
        <v>0</v>
      </c>
      <c r="FG372" s="198">
        <f t="shared" si="2098"/>
        <v>8113275</v>
      </c>
      <c r="FH372" s="191"/>
      <c r="FI372" s="256"/>
      <c r="FJ372" s="100"/>
      <c r="FK372" s="256"/>
      <c r="FL372" s="256"/>
      <c r="FM372" s="256"/>
    </row>
    <row r="373" spans="1:169" s="257" customFormat="1" x14ac:dyDescent="0.2">
      <c r="A373" s="263" t="str">
        <f t="shared" si="2077"/>
        <v>2018-19JUNERYF</v>
      </c>
      <c r="B373" s="257" t="s">
        <v>773</v>
      </c>
      <c r="C373" s="257" t="s">
        <v>822</v>
      </c>
      <c r="D373" s="264" t="str">
        <f t="shared" si="2078"/>
        <v>Y58</v>
      </c>
      <c r="E373" s="264" t="str">
        <f t="shared" si="2079"/>
        <v>South West</v>
      </c>
      <c r="F373" s="265" t="s">
        <v>671</v>
      </c>
      <c r="G373" s="265" t="s">
        <v>672</v>
      </c>
      <c r="H373" s="108">
        <v>104891</v>
      </c>
      <c r="I373" s="108">
        <v>78867</v>
      </c>
      <c r="J373" s="108">
        <v>492174</v>
      </c>
      <c r="K373" s="108">
        <v>6</v>
      </c>
      <c r="L373" s="108">
        <v>2</v>
      </c>
      <c r="M373" s="108" t="s">
        <v>717</v>
      </c>
      <c r="N373" s="108">
        <v>29</v>
      </c>
      <c r="O373" s="108">
        <v>72</v>
      </c>
      <c r="P373" s="108" t="s">
        <v>717</v>
      </c>
      <c r="Q373" s="108" t="s">
        <v>717</v>
      </c>
      <c r="R373" s="108" t="s">
        <v>717</v>
      </c>
      <c r="S373" s="108" t="s">
        <v>717</v>
      </c>
      <c r="T373" s="108">
        <v>71858</v>
      </c>
      <c r="U373" s="108">
        <v>5366</v>
      </c>
      <c r="V373" s="108">
        <v>3278</v>
      </c>
      <c r="W373" s="108">
        <v>36884</v>
      </c>
      <c r="X373" s="108">
        <v>18347</v>
      </c>
      <c r="Y373" s="108">
        <v>674</v>
      </c>
      <c r="Z373" s="108">
        <v>2457214</v>
      </c>
      <c r="AA373" s="108">
        <v>458</v>
      </c>
      <c r="AB373" s="108">
        <v>862</v>
      </c>
      <c r="AC373" s="108">
        <v>2371858</v>
      </c>
      <c r="AD373" s="108">
        <v>724</v>
      </c>
      <c r="AE373" s="108">
        <v>1380</v>
      </c>
      <c r="AF373" s="108">
        <v>58733737</v>
      </c>
      <c r="AG373" s="108">
        <v>1592</v>
      </c>
      <c r="AH373" s="108">
        <v>3366</v>
      </c>
      <c r="AI373" s="108">
        <v>83471111</v>
      </c>
      <c r="AJ373" s="108">
        <v>4550</v>
      </c>
      <c r="AK373" s="108">
        <v>10697</v>
      </c>
      <c r="AL373" s="108">
        <v>6957043</v>
      </c>
      <c r="AM373" s="108">
        <v>10322</v>
      </c>
      <c r="AN373" s="108">
        <v>21015</v>
      </c>
      <c r="AO373" s="108">
        <v>4471</v>
      </c>
      <c r="AP373" s="108">
        <v>461</v>
      </c>
      <c r="AQ373" s="108">
        <v>1519</v>
      </c>
      <c r="AR373" s="108">
        <v>4407</v>
      </c>
      <c r="AS373" s="108">
        <v>626</v>
      </c>
      <c r="AT373" s="108">
        <v>1865</v>
      </c>
      <c r="AU373" s="108">
        <v>27</v>
      </c>
      <c r="AV373" s="108">
        <v>37389</v>
      </c>
      <c r="AW373" s="108">
        <v>3562</v>
      </c>
      <c r="AX373" s="108">
        <v>26436</v>
      </c>
      <c r="AY373" s="108">
        <v>67387</v>
      </c>
      <c r="AZ373" s="108">
        <v>11839</v>
      </c>
      <c r="BA373" s="108">
        <v>9301</v>
      </c>
      <c r="BB373" s="108">
        <v>7316</v>
      </c>
      <c r="BC373" s="108">
        <v>5847</v>
      </c>
      <c r="BD373" s="108">
        <v>50737</v>
      </c>
      <c r="BE373" s="108">
        <v>43084</v>
      </c>
      <c r="BF373" s="108">
        <v>25873</v>
      </c>
      <c r="BG373" s="108">
        <v>19767</v>
      </c>
      <c r="BH373" s="108">
        <v>928</v>
      </c>
      <c r="BI373" s="108">
        <v>720</v>
      </c>
      <c r="BJ373" s="108" t="s">
        <v>717</v>
      </c>
      <c r="BK373" s="108" t="s">
        <v>717</v>
      </c>
      <c r="BL373" s="108" t="s">
        <v>717</v>
      </c>
      <c r="BM373" s="108" t="s">
        <v>717</v>
      </c>
      <c r="BN373" s="108" t="s">
        <v>717</v>
      </c>
      <c r="BO373" s="108" t="s">
        <v>717</v>
      </c>
      <c r="BP373" s="108" t="s">
        <v>717</v>
      </c>
      <c r="BQ373" s="108" t="s">
        <v>717</v>
      </c>
      <c r="BR373" s="108" t="s">
        <v>717</v>
      </c>
      <c r="BS373" s="108" t="s">
        <v>717</v>
      </c>
      <c r="BT373" s="108" t="s">
        <v>717</v>
      </c>
      <c r="BU373" s="108" t="s">
        <v>717</v>
      </c>
      <c r="BV373" s="108" t="s">
        <v>717</v>
      </c>
      <c r="BW373" s="108" t="s">
        <v>717</v>
      </c>
      <c r="BX373" s="108" t="s">
        <v>717</v>
      </c>
      <c r="BY373" s="108" t="s">
        <v>717</v>
      </c>
      <c r="BZ373" s="108" t="s">
        <v>717</v>
      </c>
      <c r="CA373" s="108" t="s">
        <v>717</v>
      </c>
      <c r="CB373" s="108" t="s">
        <v>717</v>
      </c>
      <c r="CC373" s="108" t="s">
        <v>717</v>
      </c>
      <c r="CD373" s="108" t="s">
        <v>717</v>
      </c>
      <c r="CE373" s="108" t="s">
        <v>717</v>
      </c>
      <c r="CF373" s="108" t="s">
        <v>717</v>
      </c>
      <c r="CG373" s="108" t="s">
        <v>717</v>
      </c>
      <c r="CH373" s="108" t="s">
        <v>717</v>
      </c>
      <c r="CI373" s="108" t="s">
        <v>717</v>
      </c>
      <c r="CJ373" s="108" t="s">
        <v>717</v>
      </c>
      <c r="CK373" s="108" t="s">
        <v>717</v>
      </c>
      <c r="CL373" s="108" t="s">
        <v>717</v>
      </c>
      <c r="CM373" s="108" t="s">
        <v>717</v>
      </c>
      <c r="CN373" s="108" t="s">
        <v>717</v>
      </c>
      <c r="CO373" s="108" t="s">
        <v>717</v>
      </c>
      <c r="CP373" s="108" t="s">
        <v>717</v>
      </c>
      <c r="CQ373" s="108" t="s">
        <v>717</v>
      </c>
      <c r="CR373" s="108" t="s">
        <v>717</v>
      </c>
      <c r="CS373" s="108" t="s">
        <v>717</v>
      </c>
      <c r="CT373" s="108" t="s">
        <v>717</v>
      </c>
      <c r="CU373" s="108" t="s">
        <v>717</v>
      </c>
      <c r="CV373" s="108" t="s">
        <v>717</v>
      </c>
      <c r="CW373" s="108" t="s">
        <v>717</v>
      </c>
      <c r="CX373" s="108">
        <v>420</v>
      </c>
      <c r="CY373" s="108">
        <v>156734</v>
      </c>
      <c r="CZ373" s="108">
        <v>373</v>
      </c>
      <c r="DA373" s="108">
        <v>662</v>
      </c>
      <c r="DB373" s="108">
        <v>2899</v>
      </c>
      <c r="DC373" s="108">
        <v>140277</v>
      </c>
      <c r="DD373" s="108">
        <v>48</v>
      </c>
      <c r="DE373" s="108">
        <v>94</v>
      </c>
      <c r="DF373" s="108" t="s">
        <v>717</v>
      </c>
      <c r="DG373" s="108" t="s">
        <v>717</v>
      </c>
      <c r="DH373" s="108" t="s">
        <v>717</v>
      </c>
      <c r="DI373" s="108" t="s">
        <v>717</v>
      </c>
      <c r="DJ373" s="108" t="s">
        <v>717</v>
      </c>
      <c r="DK373" s="108">
        <v>120</v>
      </c>
      <c r="DL373" s="108">
        <v>950</v>
      </c>
      <c r="DM373" s="108">
        <v>860</v>
      </c>
      <c r="DN373" s="108">
        <v>23</v>
      </c>
      <c r="DO373" s="108">
        <v>1009</v>
      </c>
      <c r="DP373" s="108">
        <v>5478084</v>
      </c>
      <c r="DQ373" s="108">
        <v>5766</v>
      </c>
      <c r="DR373" s="108">
        <v>12235</v>
      </c>
      <c r="DS373" s="108">
        <v>6045660</v>
      </c>
      <c r="DT373" s="108">
        <v>7030</v>
      </c>
      <c r="DU373" s="108">
        <v>14107</v>
      </c>
      <c r="DV373" s="108">
        <v>164031</v>
      </c>
      <c r="DW373" s="108">
        <v>7132</v>
      </c>
      <c r="DX373" s="108">
        <v>17739</v>
      </c>
      <c r="DY373" s="108">
        <v>8739592</v>
      </c>
      <c r="DZ373" s="108">
        <v>8662</v>
      </c>
      <c r="EA373" s="108">
        <v>18102</v>
      </c>
      <c r="EB373" s="255"/>
      <c r="EC373" s="198">
        <f t="shared" si="2080"/>
        <v>6</v>
      </c>
      <c r="ED373" s="199">
        <f t="shared" si="2081"/>
        <v>2018</v>
      </c>
      <c r="EE373" s="200">
        <f t="shared" si="2082"/>
        <v>43252</v>
      </c>
      <c r="EF373" s="196">
        <f t="shared" si="2083"/>
        <v>30</v>
      </c>
      <c r="EG373" s="195"/>
      <c r="EH373" s="198">
        <f t="shared" si="2096"/>
        <v>157734</v>
      </c>
      <c r="EI373" s="198" t="str">
        <f t="shared" si="2096"/>
        <v>-</v>
      </c>
      <c r="EJ373" s="198">
        <f t="shared" si="2096"/>
        <v>2287143</v>
      </c>
      <c r="EK373" s="198">
        <f t="shared" si="2096"/>
        <v>5678424</v>
      </c>
      <c r="EL373" s="198">
        <f t="shared" si="2096"/>
        <v>4625492</v>
      </c>
      <c r="EM373" s="198">
        <f t="shared" si="2096"/>
        <v>4523640</v>
      </c>
      <c r="EN373" s="198">
        <f t="shared" si="2096"/>
        <v>124151544</v>
      </c>
      <c r="EO373" s="198">
        <f t="shared" si="2096"/>
        <v>196257859</v>
      </c>
      <c r="EP373" s="198">
        <f t="shared" si="2096"/>
        <v>14164110</v>
      </c>
      <c r="EQ373" s="198" t="str">
        <f t="shared" si="2096"/>
        <v>-</v>
      </c>
      <c r="ER373" s="198" t="str">
        <f t="shared" si="2097"/>
        <v>-</v>
      </c>
      <c r="ES373" s="198" t="str">
        <f t="shared" si="2097"/>
        <v>-</v>
      </c>
      <c r="ET373" s="198" t="str">
        <f t="shared" si="2097"/>
        <v>-</v>
      </c>
      <c r="EU373" s="198" t="str">
        <f t="shared" si="2097"/>
        <v>-</v>
      </c>
      <c r="EV373" s="198" t="str">
        <f t="shared" si="2097"/>
        <v>-</v>
      </c>
      <c r="EW373" s="198" t="str">
        <f t="shared" si="2097"/>
        <v>-</v>
      </c>
      <c r="EX373" s="198" t="str">
        <f t="shared" si="2097"/>
        <v>-</v>
      </c>
      <c r="EY373" s="198" t="str">
        <f t="shared" si="2097"/>
        <v>-</v>
      </c>
      <c r="EZ373" s="198" t="str">
        <f t="shared" si="2097"/>
        <v>-</v>
      </c>
      <c r="FA373" s="198" t="str">
        <f t="shared" si="2097"/>
        <v>-</v>
      </c>
      <c r="FB373" s="198">
        <f t="shared" si="2098"/>
        <v>278040</v>
      </c>
      <c r="FC373" s="198">
        <f t="shared" si="2098"/>
        <v>272506</v>
      </c>
      <c r="FD373" s="198">
        <f t="shared" si="2098"/>
        <v>11623250</v>
      </c>
      <c r="FE373" s="198">
        <f t="shared" si="2098"/>
        <v>12132020</v>
      </c>
      <c r="FF373" s="198">
        <f t="shared" si="2098"/>
        <v>407997</v>
      </c>
      <c r="FG373" s="198">
        <f t="shared" si="2098"/>
        <v>18264918</v>
      </c>
      <c r="FH373" s="191"/>
      <c r="FI373" s="256"/>
      <c r="FJ373" s="100"/>
      <c r="FK373" s="256"/>
      <c r="FL373" s="256"/>
      <c r="FM373" s="256"/>
    </row>
    <row r="374" spans="1:169" s="257" customFormat="1" x14ac:dyDescent="0.2">
      <c r="A374" s="263" t="str">
        <f t="shared" si="2077"/>
        <v>2018-19JUNERYA</v>
      </c>
      <c r="B374" s="257" t="s">
        <v>773</v>
      </c>
      <c r="C374" s="257" t="s">
        <v>822</v>
      </c>
      <c r="D374" s="264" t="str">
        <f t="shared" si="2078"/>
        <v>Y60</v>
      </c>
      <c r="E374" s="264" t="str">
        <f t="shared" si="2079"/>
        <v>Midlands</v>
      </c>
      <c r="F374" s="265" t="s">
        <v>663</v>
      </c>
      <c r="G374" s="265" t="s">
        <v>664</v>
      </c>
      <c r="H374" s="108">
        <v>107801</v>
      </c>
      <c r="I374" s="108">
        <v>78701</v>
      </c>
      <c r="J374" s="108">
        <v>270950</v>
      </c>
      <c r="K374" s="108">
        <v>3</v>
      </c>
      <c r="L374" s="108">
        <v>1</v>
      </c>
      <c r="M374" s="108" t="s">
        <v>717</v>
      </c>
      <c r="N374" s="108">
        <v>18</v>
      </c>
      <c r="O374" s="108">
        <v>46</v>
      </c>
      <c r="P374" s="108" t="s">
        <v>717</v>
      </c>
      <c r="Q374" s="108" t="s">
        <v>717</v>
      </c>
      <c r="R374" s="108" t="s">
        <v>717</v>
      </c>
      <c r="S374" s="108" t="s">
        <v>717</v>
      </c>
      <c r="T374" s="108">
        <v>85407</v>
      </c>
      <c r="U374" s="108">
        <v>4976</v>
      </c>
      <c r="V374" s="108">
        <v>3042</v>
      </c>
      <c r="W374" s="108">
        <v>38290</v>
      </c>
      <c r="X374" s="108">
        <v>33876</v>
      </c>
      <c r="Y374" s="108">
        <v>1829</v>
      </c>
      <c r="Z374" s="108">
        <v>2085407</v>
      </c>
      <c r="AA374" s="108">
        <v>419</v>
      </c>
      <c r="AB374" s="108">
        <v>723</v>
      </c>
      <c r="AC374" s="108">
        <v>1484094</v>
      </c>
      <c r="AD374" s="108">
        <v>488</v>
      </c>
      <c r="AE374" s="108">
        <v>871</v>
      </c>
      <c r="AF374" s="108">
        <v>28626256</v>
      </c>
      <c r="AG374" s="108">
        <v>748</v>
      </c>
      <c r="AH374" s="108">
        <v>1343</v>
      </c>
      <c r="AI374" s="108">
        <v>71137302</v>
      </c>
      <c r="AJ374" s="108">
        <v>2100</v>
      </c>
      <c r="AK374" s="108">
        <v>4619</v>
      </c>
      <c r="AL374" s="108">
        <v>6037383</v>
      </c>
      <c r="AM374" s="108">
        <v>3301</v>
      </c>
      <c r="AN374" s="108">
        <v>7701</v>
      </c>
      <c r="AO374" s="108">
        <v>2955</v>
      </c>
      <c r="AP374" s="108">
        <v>23</v>
      </c>
      <c r="AQ374" s="108">
        <v>24</v>
      </c>
      <c r="AR374" s="108">
        <v>0</v>
      </c>
      <c r="AS374" s="108">
        <v>248</v>
      </c>
      <c r="AT374" s="108">
        <v>2660</v>
      </c>
      <c r="AU374" s="108">
        <v>1871</v>
      </c>
      <c r="AV374" s="108">
        <v>48171</v>
      </c>
      <c r="AW374" s="108">
        <v>3162</v>
      </c>
      <c r="AX374" s="108">
        <v>31119</v>
      </c>
      <c r="AY374" s="108">
        <v>82452</v>
      </c>
      <c r="AZ374" s="108">
        <v>9422</v>
      </c>
      <c r="BA374" s="108">
        <v>6965</v>
      </c>
      <c r="BB374" s="108">
        <v>5668</v>
      </c>
      <c r="BC374" s="108">
        <v>4289</v>
      </c>
      <c r="BD374" s="108">
        <v>48654</v>
      </c>
      <c r="BE374" s="108">
        <v>40464</v>
      </c>
      <c r="BF374" s="108">
        <v>56805</v>
      </c>
      <c r="BG374" s="108">
        <v>35554</v>
      </c>
      <c r="BH374" s="108">
        <v>4135</v>
      </c>
      <c r="BI374" s="108">
        <v>1909</v>
      </c>
      <c r="BJ374" s="108" t="s">
        <v>717</v>
      </c>
      <c r="BK374" s="108" t="s">
        <v>717</v>
      </c>
      <c r="BL374" s="108" t="s">
        <v>717</v>
      </c>
      <c r="BM374" s="108" t="s">
        <v>717</v>
      </c>
      <c r="BN374" s="108" t="s">
        <v>717</v>
      </c>
      <c r="BO374" s="108" t="s">
        <v>717</v>
      </c>
      <c r="BP374" s="108" t="s">
        <v>717</v>
      </c>
      <c r="BQ374" s="108" t="s">
        <v>717</v>
      </c>
      <c r="BR374" s="108" t="s">
        <v>717</v>
      </c>
      <c r="BS374" s="108" t="s">
        <v>717</v>
      </c>
      <c r="BT374" s="108" t="s">
        <v>717</v>
      </c>
      <c r="BU374" s="108" t="s">
        <v>717</v>
      </c>
      <c r="BV374" s="108" t="s">
        <v>717</v>
      </c>
      <c r="BW374" s="108" t="s">
        <v>717</v>
      </c>
      <c r="BX374" s="108" t="s">
        <v>717</v>
      </c>
      <c r="BY374" s="108" t="s">
        <v>717</v>
      </c>
      <c r="BZ374" s="108" t="s">
        <v>717</v>
      </c>
      <c r="CA374" s="108" t="s">
        <v>717</v>
      </c>
      <c r="CB374" s="108" t="s">
        <v>717</v>
      </c>
      <c r="CC374" s="108" t="s">
        <v>717</v>
      </c>
      <c r="CD374" s="108" t="s">
        <v>717</v>
      </c>
      <c r="CE374" s="108" t="s">
        <v>717</v>
      </c>
      <c r="CF374" s="108" t="s">
        <v>717</v>
      </c>
      <c r="CG374" s="108" t="s">
        <v>717</v>
      </c>
      <c r="CH374" s="108" t="s">
        <v>717</v>
      </c>
      <c r="CI374" s="108" t="s">
        <v>717</v>
      </c>
      <c r="CJ374" s="108" t="s">
        <v>717</v>
      </c>
      <c r="CK374" s="108" t="s">
        <v>717</v>
      </c>
      <c r="CL374" s="108" t="s">
        <v>717</v>
      </c>
      <c r="CM374" s="108" t="s">
        <v>717</v>
      </c>
      <c r="CN374" s="108" t="s">
        <v>717</v>
      </c>
      <c r="CO374" s="108" t="s">
        <v>717</v>
      </c>
      <c r="CP374" s="108" t="s">
        <v>717</v>
      </c>
      <c r="CQ374" s="108" t="s">
        <v>717</v>
      </c>
      <c r="CR374" s="108" t="s">
        <v>717</v>
      </c>
      <c r="CS374" s="108" t="s">
        <v>717</v>
      </c>
      <c r="CT374" s="108" t="s">
        <v>717</v>
      </c>
      <c r="CU374" s="108" t="s">
        <v>717</v>
      </c>
      <c r="CV374" s="108" t="s">
        <v>717</v>
      </c>
      <c r="CW374" s="108" t="s">
        <v>717</v>
      </c>
      <c r="CX374" s="108">
        <v>186</v>
      </c>
      <c r="CY374" s="108">
        <v>55357</v>
      </c>
      <c r="CZ374" s="108">
        <v>298</v>
      </c>
      <c r="DA374" s="108">
        <v>517</v>
      </c>
      <c r="DB374" s="108">
        <v>3368</v>
      </c>
      <c r="DC374" s="108">
        <v>100040</v>
      </c>
      <c r="DD374" s="108">
        <v>30</v>
      </c>
      <c r="DE374" s="108">
        <v>59</v>
      </c>
      <c r="DF374" s="108" t="s">
        <v>717</v>
      </c>
      <c r="DG374" s="108" t="s">
        <v>717</v>
      </c>
      <c r="DH374" s="108" t="s">
        <v>717</v>
      </c>
      <c r="DI374" s="108" t="s">
        <v>717</v>
      </c>
      <c r="DJ374" s="108" t="s">
        <v>717</v>
      </c>
      <c r="DK374" s="108">
        <v>230</v>
      </c>
      <c r="DL374" s="108">
        <v>0</v>
      </c>
      <c r="DM374" s="108">
        <v>1712</v>
      </c>
      <c r="DN374" s="108">
        <v>0</v>
      </c>
      <c r="DO374" s="108">
        <v>1539</v>
      </c>
      <c r="DP374" s="108">
        <v>0</v>
      </c>
      <c r="DQ374" s="108">
        <v>0</v>
      </c>
      <c r="DR374" s="108">
        <v>0</v>
      </c>
      <c r="DS374" s="108">
        <v>8496336</v>
      </c>
      <c r="DT374" s="108">
        <v>4963</v>
      </c>
      <c r="DU374" s="108">
        <v>10565</v>
      </c>
      <c r="DV374" s="108">
        <v>0</v>
      </c>
      <c r="DW374" s="108">
        <v>0</v>
      </c>
      <c r="DX374" s="108">
        <v>0</v>
      </c>
      <c r="DY374" s="108">
        <v>9776410</v>
      </c>
      <c r="DZ374" s="108">
        <v>6352</v>
      </c>
      <c r="EA374" s="108">
        <v>14521</v>
      </c>
      <c r="EB374" s="255"/>
      <c r="EC374" s="198">
        <f t="shared" si="2080"/>
        <v>6</v>
      </c>
      <c r="ED374" s="199">
        <f t="shared" si="2081"/>
        <v>2018</v>
      </c>
      <c r="EE374" s="200">
        <f t="shared" si="2082"/>
        <v>43252</v>
      </c>
      <c r="EF374" s="196">
        <f t="shared" si="2083"/>
        <v>30</v>
      </c>
      <c r="EG374" s="195"/>
      <c r="EH374" s="198">
        <f t="shared" si="2096"/>
        <v>78701</v>
      </c>
      <c r="EI374" s="198" t="str">
        <f t="shared" si="2096"/>
        <v>-</v>
      </c>
      <c r="EJ374" s="198">
        <f t="shared" si="2096"/>
        <v>1416618</v>
      </c>
      <c r="EK374" s="198">
        <f t="shared" si="2096"/>
        <v>3620246</v>
      </c>
      <c r="EL374" s="198">
        <f t="shared" si="2096"/>
        <v>3597648</v>
      </c>
      <c r="EM374" s="198">
        <f t="shared" si="2096"/>
        <v>2649582</v>
      </c>
      <c r="EN374" s="198">
        <f t="shared" si="2096"/>
        <v>51423470</v>
      </c>
      <c r="EO374" s="198">
        <f t="shared" si="2096"/>
        <v>156473244</v>
      </c>
      <c r="EP374" s="198">
        <f t="shared" si="2096"/>
        <v>14085129</v>
      </c>
      <c r="EQ374" s="198" t="str">
        <f t="shared" si="2096"/>
        <v>-</v>
      </c>
      <c r="ER374" s="198" t="str">
        <f t="shared" si="2097"/>
        <v>-</v>
      </c>
      <c r="ES374" s="198" t="str">
        <f t="shared" si="2097"/>
        <v>-</v>
      </c>
      <c r="ET374" s="198" t="str">
        <f t="shared" si="2097"/>
        <v>-</v>
      </c>
      <c r="EU374" s="198" t="str">
        <f t="shared" si="2097"/>
        <v>-</v>
      </c>
      <c r="EV374" s="198" t="str">
        <f t="shared" si="2097"/>
        <v>-</v>
      </c>
      <c r="EW374" s="198" t="str">
        <f t="shared" si="2097"/>
        <v>-</v>
      </c>
      <c r="EX374" s="198" t="str">
        <f t="shared" si="2097"/>
        <v>-</v>
      </c>
      <c r="EY374" s="198" t="str">
        <f t="shared" si="2097"/>
        <v>-</v>
      </c>
      <c r="EZ374" s="198" t="str">
        <f t="shared" si="2097"/>
        <v>-</v>
      </c>
      <c r="FA374" s="198" t="str">
        <f t="shared" si="2097"/>
        <v>-</v>
      </c>
      <c r="FB374" s="198">
        <f t="shared" si="2098"/>
        <v>96162</v>
      </c>
      <c r="FC374" s="198">
        <f t="shared" si="2098"/>
        <v>198712</v>
      </c>
      <c r="FD374" s="198">
        <f t="shared" si="2098"/>
        <v>0</v>
      </c>
      <c r="FE374" s="198">
        <f t="shared" si="2098"/>
        <v>18087280</v>
      </c>
      <c r="FF374" s="198">
        <f t="shared" si="2098"/>
        <v>0</v>
      </c>
      <c r="FG374" s="198">
        <f t="shared" si="2098"/>
        <v>22347819</v>
      </c>
      <c r="FH374" s="191"/>
      <c r="FI374" s="256"/>
      <c r="FJ374" s="100"/>
      <c r="FK374" s="256"/>
      <c r="FL374" s="256"/>
      <c r="FM374" s="256"/>
    </row>
    <row r="375" spans="1:169" s="257" customFormat="1" x14ac:dyDescent="0.2">
      <c r="A375" s="267" t="str">
        <f t="shared" si="2077"/>
        <v>2018-19JUNERX8</v>
      </c>
      <c r="B375" s="268" t="s">
        <v>773</v>
      </c>
      <c r="C375" s="268" t="s">
        <v>822</v>
      </c>
      <c r="D375" s="269" t="str">
        <f t="shared" si="2078"/>
        <v>Y63</v>
      </c>
      <c r="E375" s="269" t="str">
        <f t="shared" si="2079"/>
        <v>North East and Yorkshire</v>
      </c>
      <c r="F375" s="270" t="s">
        <v>659</v>
      </c>
      <c r="G375" s="270" t="s">
        <v>660</v>
      </c>
      <c r="H375" s="210">
        <v>78595</v>
      </c>
      <c r="I375" s="210">
        <v>61583</v>
      </c>
      <c r="J375" s="210">
        <v>307845</v>
      </c>
      <c r="K375" s="210">
        <v>5</v>
      </c>
      <c r="L375" s="210">
        <v>1</v>
      </c>
      <c r="M375" s="210" t="s">
        <v>717</v>
      </c>
      <c r="N375" s="210">
        <v>29</v>
      </c>
      <c r="O375" s="210">
        <v>88</v>
      </c>
      <c r="P375" s="210" t="s">
        <v>717</v>
      </c>
      <c r="Q375" s="210" t="s">
        <v>717</v>
      </c>
      <c r="R375" s="210" t="s">
        <v>717</v>
      </c>
      <c r="S375" s="210" t="s">
        <v>717</v>
      </c>
      <c r="T375" s="210">
        <v>64391</v>
      </c>
      <c r="U375" s="210">
        <v>6367</v>
      </c>
      <c r="V375" s="210">
        <v>4501</v>
      </c>
      <c r="W375" s="210">
        <v>35862</v>
      </c>
      <c r="X375" s="210">
        <v>12928</v>
      </c>
      <c r="Y375" s="210">
        <v>840</v>
      </c>
      <c r="Z375" s="210">
        <v>2916319</v>
      </c>
      <c r="AA375" s="210">
        <v>458</v>
      </c>
      <c r="AB375" s="210">
        <v>775</v>
      </c>
      <c r="AC375" s="210">
        <v>3082337</v>
      </c>
      <c r="AD375" s="210">
        <v>685</v>
      </c>
      <c r="AE375" s="210">
        <v>1209</v>
      </c>
      <c r="AF375" s="210">
        <v>46279143</v>
      </c>
      <c r="AG375" s="210">
        <v>1290</v>
      </c>
      <c r="AH375" s="210">
        <v>2708</v>
      </c>
      <c r="AI375" s="210">
        <v>44182371</v>
      </c>
      <c r="AJ375" s="210">
        <v>3418</v>
      </c>
      <c r="AK375" s="210">
        <v>7973</v>
      </c>
      <c r="AL375" s="210">
        <v>3511086</v>
      </c>
      <c r="AM375" s="210">
        <v>4180</v>
      </c>
      <c r="AN375" s="210">
        <v>9791</v>
      </c>
      <c r="AO375" s="210">
        <v>4787</v>
      </c>
      <c r="AP375" s="210">
        <v>640</v>
      </c>
      <c r="AQ375" s="210">
        <v>1240</v>
      </c>
      <c r="AR375" s="210">
        <v>3593</v>
      </c>
      <c r="AS375" s="210">
        <v>407</v>
      </c>
      <c r="AT375" s="210">
        <v>2500</v>
      </c>
      <c r="AU375" s="210">
        <v>2148</v>
      </c>
      <c r="AV375" s="210">
        <v>38358</v>
      </c>
      <c r="AW375" s="210">
        <v>6122</v>
      </c>
      <c r="AX375" s="210">
        <v>15124</v>
      </c>
      <c r="AY375" s="210">
        <v>59604</v>
      </c>
      <c r="AZ375" s="210">
        <v>14673</v>
      </c>
      <c r="BA375" s="210">
        <v>11021</v>
      </c>
      <c r="BB375" s="210">
        <v>10207</v>
      </c>
      <c r="BC375" s="210">
        <v>7799</v>
      </c>
      <c r="BD375" s="210">
        <v>55491</v>
      </c>
      <c r="BE375" s="210">
        <v>42970</v>
      </c>
      <c r="BF375" s="210">
        <v>23930</v>
      </c>
      <c r="BG375" s="210">
        <v>14764</v>
      </c>
      <c r="BH375" s="210">
        <v>1585</v>
      </c>
      <c r="BI375" s="210">
        <v>943</v>
      </c>
      <c r="BJ375" s="210" t="s">
        <v>717</v>
      </c>
      <c r="BK375" s="210" t="s">
        <v>717</v>
      </c>
      <c r="BL375" s="210" t="s">
        <v>717</v>
      </c>
      <c r="BM375" s="210" t="s">
        <v>717</v>
      </c>
      <c r="BN375" s="210" t="s">
        <v>717</v>
      </c>
      <c r="BO375" s="210" t="s">
        <v>717</v>
      </c>
      <c r="BP375" s="210" t="s">
        <v>717</v>
      </c>
      <c r="BQ375" s="210" t="s">
        <v>717</v>
      </c>
      <c r="BR375" s="210" t="s">
        <v>717</v>
      </c>
      <c r="BS375" s="210" t="s">
        <v>717</v>
      </c>
      <c r="BT375" s="210" t="s">
        <v>717</v>
      </c>
      <c r="BU375" s="210" t="s">
        <v>717</v>
      </c>
      <c r="BV375" s="210" t="s">
        <v>717</v>
      </c>
      <c r="BW375" s="210" t="s">
        <v>717</v>
      </c>
      <c r="BX375" s="210" t="s">
        <v>717</v>
      </c>
      <c r="BY375" s="210" t="s">
        <v>717</v>
      </c>
      <c r="BZ375" s="210" t="s">
        <v>717</v>
      </c>
      <c r="CA375" s="210" t="s">
        <v>717</v>
      </c>
      <c r="CB375" s="210" t="s">
        <v>717</v>
      </c>
      <c r="CC375" s="210" t="s">
        <v>717</v>
      </c>
      <c r="CD375" s="210" t="s">
        <v>717</v>
      </c>
      <c r="CE375" s="210" t="s">
        <v>717</v>
      </c>
      <c r="CF375" s="210" t="s">
        <v>717</v>
      </c>
      <c r="CG375" s="210" t="s">
        <v>717</v>
      </c>
      <c r="CH375" s="210" t="s">
        <v>717</v>
      </c>
      <c r="CI375" s="210" t="s">
        <v>717</v>
      </c>
      <c r="CJ375" s="210" t="s">
        <v>717</v>
      </c>
      <c r="CK375" s="210" t="s">
        <v>717</v>
      </c>
      <c r="CL375" s="210" t="s">
        <v>717</v>
      </c>
      <c r="CM375" s="210" t="s">
        <v>717</v>
      </c>
      <c r="CN375" s="210" t="s">
        <v>717</v>
      </c>
      <c r="CO375" s="210" t="s">
        <v>717</v>
      </c>
      <c r="CP375" s="210" t="s">
        <v>717</v>
      </c>
      <c r="CQ375" s="210" t="s">
        <v>717</v>
      </c>
      <c r="CR375" s="210" t="s">
        <v>717</v>
      </c>
      <c r="CS375" s="210" t="s">
        <v>717</v>
      </c>
      <c r="CT375" s="210" t="s">
        <v>717</v>
      </c>
      <c r="CU375" s="210" t="s">
        <v>717</v>
      </c>
      <c r="CV375" s="210" t="s">
        <v>717</v>
      </c>
      <c r="CW375" s="210" t="s">
        <v>717</v>
      </c>
      <c r="CX375" s="210">
        <v>0</v>
      </c>
      <c r="CY375" s="210">
        <v>0</v>
      </c>
      <c r="CZ375" s="210">
        <v>0</v>
      </c>
      <c r="DA375" s="210">
        <v>0</v>
      </c>
      <c r="DB375" s="210">
        <v>3198</v>
      </c>
      <c r="DC375" s="210">
        <v>106011</v>
      </c>
      <c r="DD375" s="210">
        <v>33</v>
      </c>
      <c r="DE375" s="210">
        <v>59</v>
      </c>
      <c r="DF375" s="210" t="s">
        <v>717</v>
      </c>
      <c r="DG375" s="210" t="s">
        <v>717</v>
      </c>
      <c r="DH375" s="210" t="s">
        <v>717</v>
      </c>
      <c r="DI375" s="210" t="s">
        <v>717</v>
      </c>
      <c r="DJ375" s="210" t="s">
        <v>717</v>
      </c>
      <c r="DK375" s="210">
        <v>55</v>
      </c>
      <c r="DL375" s="210">
        <v>420</v>
      </c>
      <c r="DM375" s="210">
        <v>215</v>
      </c>
      <c r="DN375" s="210">
        <v>31</v>
      </c>
      <c r="DO375" s="210">
        <v>2886</v>
      </c>
      <c r="DP375" s="210">
        <v>2247879</v>
      </c>
      <c r="DQ375" s="210">
        <v>5352</v>
      </c>
      <c r="DR375" s="210">
        <v>13683</v>
      </c>
      <c r="DS375" s="210">
        <v>1016170</v>
      </c>
      <c r="DT375" s="210">
        <v>4726</v>
      </c>
      <c r="DU375" s="210">
        <v>9523</v>
      </c>
      <c r="DV375" s="210">
        <v>186587</v>
      </c>
      <c r="DW375" s="210">
        <v>6019</v>
      </c>
      <c r="DX375" s="210">
        <v>13797</v>
      </c>
      <c r="DY375" s="210">
        <v>27249218</v>
      </c>
      <c r="DZ375" s="210">
        <v>9442</v>
      </c>
      <c r="EA375" s="210">
        <v>21646</v>
      </c>
      <c r="EB375" s="271"/>
      <c r="EC375" s="201">
        <f t="shared" si="2080"/>
        <v>6</v>
      </c>
      <c r="ED375" s="208">
        <f t="shared" si="2081"/>
        <v>2018</v>
      </c>
      <c r="EE375" s="207">
        <f t="shared" si="2082"/>
        <v>43252</v>
      </c>
      <c r="EF375" s="189">
        <f t="shared" si="2083"/>
        <v>30</v>
      </c>
      <c r="EG375" s="209"/>
      <c r="EH375" s="201">
        <f t="shared" ref="EH375:EQ384" si="2099">IFERROR(INDEX($H375:$EB375,,MATCH(EH$1,$H$5:$EB$5,0))*INDEX($H375:$EB375,,MATCH(EH$2,$H$5:$EB$5,0)),$H$2)</f>
        <v>61583</v>
      </c>
      <c r="EI375" s="201" t="str">
        <f t="shared" si="2099"/>
        <v>-</v>
      </c>
      <c r="EJ375" s="201">
        <f t="shared" si="2099"/>
        <v>1785907</v>
      </c>
      <c r="EK375" s="201">
        <f t="shared" si="2099"/>
        <v>5419304</v>
      </c>
      <c r="EL375" s="201">
        <f t="shared" si="2099"/>
        <v>4934425</v>
      </c>
      <c r="EM375" s="201">
        <f t="shared" si="2099"/>
        <v>5441709</v>
      </c>
      <c r="EN375" s="201">
        <f t="shared" si="2099"/>
        <v>97114296</v>
      </c>
      <c r="EO375" s="201">
        <f t="shared" si="2099"/>
        <v>103074944</v>
      </c>
      <c r="EP375" s="201">
        <f t="shared" si="2099"/>
        <v>8224440</v>
      </c>
      <c r="EQ375" s="201" t="str">
        <f t="shared" si="2099"/>
        <v>-</v>
      </c>
      <c r="ER375" s="201" t="str">
        <f t="shared" ref="ER375:FA384" si="2100">IFERROR(INDEX($H375:$EB375,,MATCH(ER$1,$H$5:$EB$5,0))*INDEX($H375:$EB375,,MATCH(ER$2,$H$5:$EB$5,0)),$H$2)</f>
        <v>-</v>
      </c>
      <c r="ES375" s="201" t="str">
        <f t="shared" si="2100"/>
        <v>-</v>
      </c>
      <c r="ET375" s="201" t="str">
        <f t="shared" si="2100"/>
        <v>-</v>
      </c>
      <c r="EU375" s="201" t="str">
        <f t="shared" si="2100"/>
        <v>-</v>
      </c>
      <c r="EV375" s="201" t="str">
        <f t="shared" si="2100"/>
        <v>-</v>
      </c>
      <c r="EW375" s="201" t="str">
        <f t="shared" si="2100"/>
        <v>-</v>
      </c>
      <c r="EX375" s="201" t="str">
        <f t="shared" si="2100"/>
        <v>-</v>
      </c>
      <c r="EY375" s="201" t="str">
        <f t="shared" si="2100"/>
        <v>-</v>
      </c>
      <c r="EZ375" s="201" t="str">
        <f t="shared" si="2100"/>
        <v>-</v>
      </c>
      <c r="FA375" s="201" t="str">
        <f t="shared" si="2100"/>
        <v>-</v>
      </c>
      <c r="FB375" s="201">
        <f t="shared" ref="FB375:FG384" si="2101">IFERROR(INDEX($H375:$EB375,,MATCH(FB$1,$H$5:$EB$5,0))*INDEX($H375:$EB375,,MATCH(FB$2,$H$5:$EB$5,0)),$H$2)</f>
        <v>0</v>
      </c>
      <c r="FC375" s="201">
        <f t="shared" si="2101"/>
        <v>188682</v>
      </c>
      <c r="FD375" s="201">
        <f t="shared" si="2101"/>
        <v>5746860</v>
      </c>
      <c r="FE375" s="201">
        <f t="shared" si="2101"/>
        <v>2047445</v>
      </c>
      <c r="FF375" s="201">
        <f t="shared" si="2101"/>
        <v>427707</v>
      </c>
      <c r="FG375" s="201">
        <f t="shared" si="2101"/>
        <v>62470356</v>
      </c>
      <c r="FH375" s="190"/>
      <c r="FI375" s="256"/>
      <c r="FJ375" s="100"/>
      <c r="FK375" s="256"/>
      <c r="FL375" s="256"/>
      <c r="FM375" s="256"/>
    </row>
    <row r="376" spans="1:169" s="257" customFormat="1" x14ac:dyDescent="0.2">
      <c r="A376" s="272" t="str">
        <f t="shared" si="2077"/>
        <v>2018-19JULYRX9</v>
      </c>
      <c r="B376" s="273" t="s">
        <v>773</v>
      </c>
      <c r="C376" s="273" t="s">
        <v>825</v>
      </c>
      <c r="D376" s="274" t="str">
        <f t="shared" si="2078"/>
        <v>Y60</v>
      </c>
      <c r="E376" s="274" t="str">
        <f t="shared" si="2079"/>
        <v>Midlands</v>
      </c>
      <c r="F376" s="275" t="s">
        <v>661</v>
      </c>
      <c r="G376" s="275" t="s">
        <v>662</v>
      </c>
      <c r="H376" s="107">
        <v>89649</v>
      </c>
      <c r="I376" s="107">
        <v>74368</v>
      </c>
      <c r="J376" s="107">
        <v>307600</v>
      </c>
      <c r="K376" s="107">
        <v>4</v>
      </c>
      <c r="L376" s="107">
        <v>2</v>
      </c>
      <c r="M376" s="107" t="s">
        <v>717</v>
      </c>
      <c r="N376" s="107">
        <v>17</v>
      </c>
      <c r="O376" s="107">
        <v>62</v>
      </c>
      <c r="P376" s="107" t="s">
        <v>717</v>
      </c>
      <c r="Q376" s="107" t="s">
        <v>717</v>
      </c>
      <c r="R376" s="107" t="s">
        <v>717</v>
      </c>
      <c r="S376" s="107" t="s">
        <v>717</v>
      </c>
      <c r="T376" s="107">
        <v>60863</v>
      </c>
      <c r="U376" s="107">
        <v>6668</v>
      </c>
      <c r="V376" s="107">
        <v>4288</v>
      </c>
      <c r="W376" s="107">
        <v>34400</v>
      </c>
      <c r="X376" s="107">
        <v>12248</v>
      </c>
      <c r="Y376" s="107">
        <v>200</v>
      </c>
      <c r="Z376" s="107">
        <v>3077471</v>
      </c>
      <c r="AA376" s="107">
        <v>462</v>
      </c>
      <c r="AB376" s="107">
        <v>833</v>
      </c>
      <c r="AC376" s="107">
        <v>4541234</v>
      </c>
      <c r="AD376" s="107">
        <v>1059</v>
      </c>
      <c r="AE376" s="107">
        <v>2499</v>
      </c>
      <c r="AF376" s="107">
        <v>68709017</v>
      </c>
      <c r="AG376" s="107">
        <v>1997</v>
      </c>
      <c r="AH376" s="107">
        <v>4226</v>
      </c>
      <c r="AI376" s="107">
        <v>58232741</v>
      </c>
      <c r="AJ376" s="107">
        <v>4754</v>
      </c>
      <c r="AK376" s="107">
        <v>11638</v>
      </c>
      <c r="AL376" s="107">
        <v>669171</v>
      </c>
      <c r="AM376" s="107">
        <v>3346</v>
      </c>
      <c r="AN376" s="107">
        <v>8964</v>
      </c>
      <c r="AO376" s="107">
        <v>4244</v>
      </c>
      <c r="AP376" s="107">
        <v>1361</v>
      </c>
      <c r="AQ376" s="107">
        <v>1170</v>
      </c>
      <c r="AR376" s="107">
        <v>6</v>
      </c>
      <c r="AS376" s="107">
        <v>683</v>
      </c>
      <c r="AT376" s="107">
        <v>1030</v>
      </c>
      <c r="AU376" s="107">
        <v>5</v>
      </c>
      <c r="AV376" s="107">
        <v>36808</v>
      </c>
      <c r="AW376" s="107">
        <v>2523</v>
      </c>
      <c r="AX376" s="107">
        <v>17288</v>
      </c>
      <c r="AY376" s="107">
        <v>56619</v>
      </c>
      <c r="AZ376" s="107">
        <v>12439</v>
      </c>
      <c r="BA376" s="107">
        <v>9600</v>
      </c>
      <c r="BB376" s="107">
        <v>8396</v>
      </c>
      <c r="BC376" s="107">
        <v>6522</v>
      </c>
      <c r="BD376" s="107">
        <v>44951</v>
      </c>
      <c r="BE376" s="107">
        <v>37096</v>
      </c>
      <c r="BF376" s="107">
        <v>16233</v>
      </c>
      <c r="BG376" s="107">
        <v>12822</v>
      </c>
      <c r="BH376" s="107">
        <v>243</v>
      </c>
      <c r="BI376" s="107">
        <v>198</v>
      </c>
      <c r="BJ376" s="107" t="s">
        <v>717</v>
      </c>
      <c r="BK376" s="107" t="s">
        <v>717</v>
      </c>
      <c r="BL376" s="107" t="s">
        <v>717</v>
      </c>
      <c r="BM376" s="107" t="s">
        <v>717</v>
      </c>
      <c r="BN376" s="107" t="s">
        <v>717</v>
      </c>
      <c r="BO376" s="107" t="s">
        <v>717</v>
      </c>
      <c r="BP376" s="107" t="s">
        <v>717</v>
      </c>
      <c r="BQ376" s="107" t="s">
        <v>717</v>
      </c>
      <c r="BR376" s="107" t="s">
        <v>717</v>
      </c>
      <c r="BS376" s="107" t="s">
        <v>717</v>
      </c>
      <c r="BT376" s="107" t="s">
        <v>717</v>
      </c>
      <c r="BU376" s="107" t="s">
        <v>717</v>
      </c>
      <c r="BV376" s="107" t="s">
        <v>717</v>
      </c>
      <c r="BW376" s="107" t="s">
        <v>717</v>
      </c>
      <c r="BX376" s="107" t="s">
        <v>717</v>
      </c>
      <c r="BY376" s="107" t="s">
        <v>717</v>
      </c>
      <c r="BZ376" s="107" t="s">
        <v>717</v>
      </c>
      <c r="CA376" s="107" t="s">
        <v>717</v>
      </c>
      <c r="CB376" s="107" t="s">
        <v>717</v>
      </c>
      <c r="CC376" s="107" t="s">
        <v>717</v>
      </c>
      <c r="CD376" s="107" t="s">
        <v>717</v>
      </c>
      <c r="CE376" s="107" t="s">
        <v>717</v>
      </c>
      <c r="CF376" s="107" t="s">
        <v>717</v>
      </c>
      <c r="CG376" s="107" t="s">
        <v>717</v>
      </c>
      <c r="CH376" s="107" t="s">
        <v>717</v>
      </c>
      <c r="CI376" s="107" t="s">
        <v>717</v>
      </c>
      <c r="CJ376" s="107" t="s">
        <v>717</v>
      </c>
      <c r="CK376" s="107" t="s">
        <v>717</v>
      </c>
      <c r="CL376" s="107" t="s">
        <v>717</v>
      </c>
      <c r="CM376" s="107" t="s">
        <v>717</v>
      </c>
      <c r="CN376" s="107" t="s">
        <v>717</v>
      </c>
      <c r="CO376" s="107" t="s">
        <v>717</v>
      </c>
      <c r="CP376" s="107" t="s">
        <v>717</v>
      </c>
      <c r="CQ376" s="107" t="s">
        <v>717</v>
      </c>
      <c r="CR376" s="107" t="s">
        <v>717</v>
      </c>
      <c r="CS376" s="107" t="s">
        <v>717</v>
      </c>
      <c r="CT376" s="107" t="s">
        <v>717</v>
      </c>
      <c r="CU376" s="107" t="s">
        <v>717</v>
      </c>
      <c r="CV376" s="107" t="s">
        <v>717</v>
      </c>
      <c r="CW376" s="107" t="s">
        <v>717</v>
      </c>
      <c r="CX376" s="107">
        <v>304</v>
      </c>
      <c r="CY376" s="107">
        <v>87346</v>
      </c>
      <c r="CZ376" s="107">
        <v>287</v>
      </c>
      <c r="DA376" s="107">
        <v>461</v>
      </c>
      <c r="DB376" s="107">
        <v>3433</v>
      </c>
      <c r="DC376" s="107">
        <v>140243</v>
      </c>
      <c r="DD376" s="107">
        <v>41</v>
      </c>
      <c r="DE376" s="107">
        <v>85</v>
      </c>
      <c r="DF376" s="107" t="s">
        <v>717</v>
      </c>
      <c r="DG376" s="107" t="s">
        <v>717</v>
      </c>
      <c r="DH376" s="107" t="s">
        <v>717</v>
      </c>
      <c r="DI376" s="107" t="s">
        <v>717</v>
      </c>
      <c r="DJ376" s="107" t="s">
        <v>717</v>
      </c>
      <c r="DK376" s="107">
        <v>0</v>
      </c>
      <c r="DL376" s="107">
        <v>401</v>
      </c>
      <c r="DM376" s="107">
        <v>405</v>
      </c>
      <c r="DN376" s="107">
        <v>0</v>
      </c>
      <c r="DO376" s="107">
        <v>2297</v>
      </c>
      <c r="DP376" s="107">
        <v>2225659</v>
      </c>
      <c r="DQ376" s="107">
        <v>5550</v>
      </c>
      <c r="DR376" s="107">
        <v>10109</v>
      </c>
      <c r="DS376" s="107">
        <v>2105855</v>
      </c>
      <c r="DT376" s="107">
        <v>5200</v>
      </c>
      <c r="DU376" s="107">
        <v>10942</v>
      </c>
      <c r="DV376" s="107">
        <v>0</v>
      </c>
      <c r="DW376" s="107">
        <v>0</v>
      </c>
      <c r="DX376" s="107">
        <v>0</v>
      </c>
      <c r="DY376" s="107">
        <v>18895603</v>
      </c>
      <c r="DZ376" s="107">
        <v>8226</v>
      </c>
      <c r="EA376" s="107">
        <v>17918</v>
      </c>
      <c r="EB376" s="255"/>
      <c r="EC376" s="204">
        <f t="shared" si="2080"/>
        <v>7</v>
      </c>
      <c r="ED376" s="199">
        <f t="shared" si="2081"/>
        <v>2018</v>
      </c>
      <c r="EE376" s="200">
        <f t="shared" si="2082"/>
        <v>43282</v>
      </c>
      <c r="EF376" s="196">
        <f t="shared" si="2083"/>
        <v>31</v>
      </c>
      <c r="EG376" s="195"/>
      <c r="EH376" s="204">
        <f t="shared" si="2099"/>
        <v>148736</v>
      </c>
      <c r="EI376" s="204" t="str">
        <f t="shared" si="2099"/>
        <v>-</v>
      </c>
      <c r="EJ376" s="204">
        <f t="shared" si="2099"/>
        <v>1264256</v>
      </c>
      <c r="EK376" s="204">
        <f t="shared" si="2099"/>
        <v>4610816</v>
      </c>
      <c r="EL376" s="204">
        <f t="shared" si="2099"/>
        <v>5554444</v>
      </c>
      <c r="EM376" s="204">
        <f t="shared" si="2099"/>
        <v>10715712</v>
      </c>
      <c r="EN376" s="204">
        <f t="shared" si="2099"/>
        <v>145374400</v>
      </c>
      <c r="EO376" s="204">
        <f t="shared" si="2099"/>
        <v>142542224</v>
      </c>
      <c r="EP376" s="204">
        <f t="shared" si="2099"/>
        <v>1792800</v>
      </c>
      <c r="EQ376" s="204" t="str">
        <f t="shared" si="2099"/>
        <v>-</v>
      </c>
      <c r="ER376" s="203" t="str">
        <f t="shared" si="2100"/>
        <v>-</v>
      </c>
      <c r="ES376" s="203" t="str">
        <f t="shared" si="2100"/>
        <v>-</v>
      </c>
      <c r="ET376" s="203" t="str">
        <f t="shared" si="2100"/>
        <v>-</v>
      </c>
      <c r="EU376" s="203" t="str">
        <f t="shared" si="2100"/>
        <v>-</v>
      </c>
      <c r="EV376" s="203" t="str">
        <f t="shared" si="2100"/>
        <v>-</v>
      </c>
      <c r="EW376" s="203" t="str">
        <f t="shared" si="2100"/>
        <v>-</v>
      </c>
      <c r="EX376" s="203" t="str">
        <f t="shared" si="2100"/>
        <v>-</v>
      </c>
      <c r="EY376" s="203" t="str">
        <f t="shared" si="2100"/>
        <v>-</v>
      </c>
      <c r="EZ376" s="203" t="str">
        <f t="shared" si="2100"/>
        <v>-</v>
      </c>
      <c r="FA376" s="203" t="str">
        <f t="shared" si="2100"/>
        <v>-</v>
      </c>
      <c r="FB376" s="204">
        <f t="shared" si="2101"/>
        <v>140144</v>
      </c>
      <c r="FC376" s="204">
        <f t="shared" si="2101"/>
        <v>291805</v>
      </c>
      <c r="FD376" s="204">
        <f t="shared" si="2101"/>
        <v>4053709</v>
      </c>
      <c r="FE376" s="204">
        <f t="shared" si="2101"/>
        <v>4431510</v>
      </c>
      <c r="FF376" s="204">
        <f t="shared" si="2101"/>
        <v>0</v>
      </c>
      <c r="FG376" s="204">
        <f t="shared" si="2101"/>
        <v>41157646</v>
      </c>
      <c r="FH376" s="191"/>
      <c r="FI376" s="256"/>
      <c r="FJ376" s="100"/>
      <c r="FK376" s="256"/>
      <c r="FL376" s="256"/>
      <c r="FM376" s="256"/>
    </row>
    <row r="377" spans="1:169" s="257" customFormat="1" x14ac:dyDescent="0.2">
      <c r="A377" s="263" t="str">
        <f t="shared" si="2077"/>
        <v>2018-19JULYRYC</v>
      </c>
      <c r="B377" s="257" t="s">
        <v>773</v>
      </c>
      <c r="C377" s="257" t="s">
        <v>825</v>
      </c>
      <c r="D377" s="264" t="str">
        <f t="shared" si="2078"/>
        <v>Y61</v>
      </c>
      <c r="E377" s="264" t="str">
        <f t="shared" si="2079"/>
        <v>East of England</v>
      </c>
      <c r="F377" s="265" t="s">
        <v>665</v>
      </c>
      <c r="G377" s="265" t="s">
        <v>666</v>
      </c>
      <c r="H377" s="108">
        <v>111356</v>
      </c>
      <c r="I377" s="108">
        <v>72007</v>
      </c>
      <c r="J377" s="108">
        <v>759587</v>
      </c>
      <c r="K377" s="108">
        <v>11</v>
      </c>
      <c r="L377" s="108">
        <v>1</v>
      </c>
      <c r="M377" s="108" t="s">
        <v>717</v>
      </c>
      <c r="N377" s="108">
        <v>66</v>
      </c>
      <c r="O377" s="108">
        <v>134</v>
      </c>
      <c r="P377" s="108" t="s">
        <v>717</v>
      </c>
      <c r="Q377" s="108" t="s">
        <v>717</v>
      </c>
      <c r="R377" s="108" t="s">
        <v>717</v>
      </c>
      <c r="S377" s="108" t="s">
        <v>717</v>
      </c>
      <c r="T377" s="108">
        <v>72806</v>
      </c>
      <c r="U377" s="108">
        <v>7034</v>
      </c>
      <c r="V377" s="108">
        <v>4761</v>
      </c>
      <c r="W377" s="108">
        <v>40202</v>
      </c>
      <c r="X377" s="108">
        <v>13443</v>
      </c>
      <c r="Y377" s="108">
        <v>2568</v>
      </c>
      <c r="Z377" s="108">
        <v>3601475</v>
      </c>
      <c r="AA377" s="108">
        <v>512</v>
      </c>
      <c r="AB377" s="108">
        <v>930</v>
      </c>
      <c r="AC377" s="108">
        <v>3833986</v>
      </c>
      <c r="AD377" s="108">
        <v>805</v>
      </c>
      <c r="AE377" s="108">
        <v>1461</v>
      </c>
      <c r="AF377" s="108">
        <v>62533350</v>
      </c>
      <c r="AG377" s="108">
        <v>1555</v>
      </c>
      <c r="AH377" s="108">
        <v>3207</v>
      </c>
      <c r="AI377" s="108">
        <v>71747445</v>
      </c>
      <c r="AJ377" s="108">
        <v>5337</v>
      </c>
      <c r="AK377" s="108">
        <v>12934</v>
      </c>
      <c r="AL377" s="108">
        <v>16134616</v>
      </c>
      <c r="AM377" s="108">
        <v>6283</v>
      </c>
      <c r="AN377" s="108">
        <v>14904</v>
      </c>
      <c r="AO377" s="108">
        <v>5561</v>
      </c>
      <c r="AP377" s="108">
        <v>89</v>
      </c>
      <c r="AQ377" s="108">
        <v>3589</v>
      </c>
      <c r="AR377" s="108">
        <v>505</v>
      </c>
      <c r="AS377" s="108">
        <v>72</v>
      </c>
      <c r="AT377" s="108">
        <v>1811</v>
      </c>
      <c r="AU377" s="108">
        <v>2411</v>
      </c>
      <c r="AV377" s="108">
        <v>42432</v>
      </c>
      <c r="AW377" s="108">
        <v>2051</v>
      </c>
      <c r="AX377" s="108">
        <v>22762</v>
      </c>
      <c r="AY377" s="108">
        <v>67245</v>
      </c>
      <c r="AZ377" s="108">
        <v>15340</v>
      </c>
      <c r="BA377" s="108">
        <v>11371</v>
      </c>
      <c r="BB377" s="108">
        <v>10352</v>
      </c>
      <c r="BC377" s="108">
        <v>7881</v>
      </c>
      <c r="BD377" s="108">
        <v>62831</v>
      </c>
      <c r="BE377" s="108">
        <v>46271</v>
      </c>
      <c r="BF377" s="108">
        <v>25576</v>
      </c>
      <c r="BG377" s="108">
        <v>14564</v>
      </c>
      <c r="BH377" s="108">
        <v>4799</v>
      </c>
      <c r="BI377" s="108">
        <v>2788</v>
      </c>
      <c r="BJ377" s="108" t="s">
        <v>717</v>
      </c>
      <c r="BK377" s="108" t="s">
        <v>717</v>
      </c>
      <c r="BL377" s="108" t="s">
        <v>717</v>
      </c>
      <c r="BM377" s="108" t="s">
        <v>717</v>
      </c>
      <c r="BN377" s="108" t="s">
        <v>717</v>
      </c>
      <c r="BO377" s="108" t="s">
        <v>717</v>
      </c>
      <c r="BP377" s="108" t="s">
        <v>717</v>
      </c>
      <c r="BQ377" s="108" t="s">
        <v>717</v>
      </c>
      <c r="BR377" s="108" t="s">
        <v>717</v>
      </c>
      <c r="BS377" s="108" t="s">
        <v>717</v>
      </c>
      <c r="BT377" s="108" t="s">
        <v>717</v>
      </c>
      <c r="BU377" s="108" t="s">
        <v>717</v>
      </c>
      <c r="BV377" s="108" t="s">
        <v>717</v>
      </c>
      <c r="BW377" s="108" t="s">
        <v>717</v>
      </c>
      <c r="BX377" s="108" t="s">
        <v>717</v>
      </c>
      <c r="BY377" s="108" t="s">
        <v>717</v>
      </c>
      <c r="BZ377" s="108" t="s">
        <v>717</v>
      </c>
      <c r="CA377" s="108" t="s">
        <v>717</v>
      </c>
      <c r="CB377" s="108" t="s">
        <v>717</v>
      </c>
      <c r="CC377" s="108" t="s">
        <v>717</v>
      </c>
      <c r="CD377" s="108" t="s">
        <v>717</v>
      </c>
      <c r="CE377" s="108" t="s">
        <v>717</v>
      </c>
      <c r="CF377" s="108" t="s">
        <v>717</v>
      </c>
      <c r="CG377" s="108" t="s">
        <v>717</v>
      </c>
      <c r="CH377" s="108" t="s">
        <v>717</v>
      </c>
      <c r="CI377" s="108" t="s">
        <v>717</v>
      </c>
      <c r="CJ377" s="108" t="s">
        <v>717</v>
      </c>
      <c r="CK377" s="108" t="s">
        <v>717</v>
      </c>
      <c r="CL377" s="108" t="s">
        <v>717</v>
      </c>
      <c r="CM377" s="108" t="s">
        <v>717</v>
      </c>
      <c r="CN377" s="108" t="s">
        <v>717</v>
      </c>
      <c r="CO377" s="108" t="s">
        <v>717</v>
      </c>
      <c r="CP377" s="108" t="s">
        <v>717</v>
      </c>
      <c r="CQ377" s="108" t="s">
        <v>717</v>
      </c>
      <c r="CR377" s="108" t="s">
        <v>717</v>
      </c>
      <c r="CS377" s="108" t="s">
        <v>717</v>
      </c>
      <c r="CT377" s="108" t="s">
        <v>717</v>
      </c>
      <c r="CU377" s="108" t="s">
        <v>717</v>
      </c>
      <c r="CV377" s="108" t="s">
        <v>717</v>
      </c>
      <c r="CW377" s="108" t="s">
        <v>717</v>
      </c>
      <c r="CX377" s="108">
        <v>469</v>
      </c>
      <c r="CY377" s="108">
        <v>138202</v>
      </c>
      <c r="CZ377" s="108">
        <v>295</v>
      </c>
      <c r="DA377" s="108">
        <v>502</v>
      </c>
      <c r="DB377" s="108">
        <v>6691</v>
      </c>
      <c r="DC377" s="108">
        <v>277207</v>
      </c>
      <c r="DD377" s="108">
        <v>41</v>
      </c>
      <c r="DE377" s="108">
        <v>78</v>
      </c>
      <c r="DF377" s="108" t="s">
        <v>717</v>
      </c>
      <c r="DG377" s="108" t="s">
        <v>717</v>
      </c>
      <c r="DH377" s="108" t="s">
        <v>717</v>
      </c>
      <c r="DI377" s="108" t="s">
        <v>717</v>
      </c>
      <c r="DJ377" s="108" t="s">
        <v>717</v>
      </c>
      <c r="DK377" s="108">
        <v>26</v>
      </c>
      <c r="DL377" s="108">
        <v>732</v>
      </c>
      <c r="DM377" s="108">
        <v>590</v>
      </c>
      <c r="DN377" s="108">
        <v>44</v>
      </c>
      <c r="DO377" s="108">
        <v>1179</v>
      </c>
      <c r="DP377" s="108">
        <v>7235446</v>
      </c>
      <c r="DQ377" s="108">
        <v>9884</v>
      </c>
      <c r="DR377" s="108">
        <v>22449</v>
      </c>
      <c r="DS377" s="108">
        <v>6323532</v>
      </c>
      <c r="DT377" s="108">
        <v>10718</v>
      </c>
      <c r="DU377" s="108">
        <v>24397</v>
      </c>
      <c r="DV377" s="108">
        <v>541317</v>
      </c>
      <c r="DW377" s="108">
        <v>12303</v>
      </c>
      <c r="DX377" s="108">
        <v>32974</v>
      </c>
      <c r="DY377" s="108">
        <v>17593530</v>
      </c>
      <c r="DZ377" s="108">
        <v>14922</v>
      </c>
      <c r="EA377" s="108">
        <v>34367</v>
      </c>
      <c r="EB377" s="255"/>
      <c r="EC377" s="198">
        <f t="shared" si="2080"/>
        <v>7</v>
      </c>
      <c r="ED377" s="199">
        <f t="shared" si="2081"/>
        <v>2018</v>
      </c>
      <c r="EE377" s="200">
        <f t="shared" si="2082"/>
        <v>43282</v>
      </c>
      <c r="EF377" s="196">
        <f t="shared" si="2083"/>
        <v>31</v>
      </c>
      <c r="EG377" s="195"/>
      <c r="EH377" s="198">
        <f t="shared" si="2099"/>
        <v>72007</v>
      </c>
      <c r="EI377" s="198" t="str">
        <f t="shared" si="2099"/>
        <v>-</v>
      </c>
      <c r="EJ377" s="198">
        <f t="shared" si="2099"/>
        <v>4752462</v>
      </c>
      <c r="EK377" s="198">
        <f t="shared" si="2099"/>
        <v>9648938</v>
      </c>
      <c r="EL377" s="198">
        <f t="shared" si="2099"/>
        <v>6541620</v>
      </c>
      <c r="EM377" s="198">
        <f t="shared" si="2099"/>
        <v>6955821</v>
      </c>
      <c r="EN377" s="198">
        <f t="shared" si="2099"/>
        <v>128927814</v>
      </c>
      <c r="EO377" s="198">
        <f t="shared" si="2099"/>
        <v>173871762</v>
      </c>
      <c r="EP377" s="198">
        <f t="shared" si="2099"/>
        <v>38273472</v>
      </c>
      <c r="EQ377" s="198" t="str">
        <f t="shared" si="2099"/>
        <v>-</v>
      </c>
      <c r="ER377" s="198" t="str">
        <f t="shared" si="2100"/>
        <v>-</v>
      </c>
      <c r="ES377" s="198" t="str">
        <f t="shared" si="2100"/>
        <v>-</v>
      </c>
      <c r="ET377" s="198" t="str">
        <f t="shared" si="2100"/>
        <v>-</v>
      </c>
      <c r="EU377" s="198" t="str">
        <f t="shared" si="2100"/>
        <v>-</v>
      </c>
      <c r="EV377" s="198" t="str">
        <f t="shared" si="2100"/>
        <v>-</v>
      </c>
      <c r="EW377" s="198" t="str">
        <f t="shared" si="2100"/>
        <v>-</v>
      </c>
      <c r="EX377" s="198" t="str">
        <f t="shared" si="2100"/>
        <v>-</v>
      </c>
      <c r="EY377" s="198" t="str">
        <f t="shared" si="2100"/>
        <v>-</v>
      </c>
      <c r="EZ377" s="198" t="str">
        <f t="shared" si="2100"/>
        <v>-</v>
      </c>
      <c r="FA377" s="198" t="str">
        <f t="shared" si="2100"/>
        <v>-</v>
      </c>
      <c r="FB377" s="198">
        <f t="shared" si="2101"/>
        <v>235438</v>
      </c>
      <c r="FC377" s="198">
        <f t="shared" si="2101"/>
        <v>521898</v>
      </c>
      <c r="FD377" s="198">
        <f t="shared" si="2101"/>
        <v>16432668</v>
      </c>
      <c r="FE377" s="198">
        <f t="shared" si="2101"/>
        <v>14394230</v>
      </c>
      <c r="FF377" s="198">
        <f t="shared" si="2101"/>
        <v>1450856</v>
      </c>
      <c r="FG377" s="198">
        <f t="shared" si="2101"/>
        <v>40518693</v>
      </c>
      <c r="FH377" s="191"/>
      <c r="FI377" s="256"/>
      <c r="FJ377" s="100"/>
      <c r="FK377" s="256"/>
      <c r="FL377" s="256"/>
      <c r="FM377" s="256"/>
    </row>
    <row r="378" spans="1:169" s="257" customFormat="1" x14ac:dyDescent="0.2">
      <c r="A378" s="251" t="str">
        <f t="shared" si="2077"/>
        <v>2018-19JULYR1F</v>
      </c>
      <c r="B378" s="252" t="s">
        <v>773</v>
      </c>
      <c r="C378" s="252" t="s">
        <v>825</v>
      </c>
      <c r="D378" s="253" t="str">
        <f t="shared" si="2078"/>
        <v>Y59</v>
      </c>
      <c r="E378" s="253" t="str">
        <f t="shared" si="2079"/>
        <v>South East</v>
      </c>
      <c r="F378" s="254" t="s">
        <v>650</v>
      </c>
      <c r="G378" s="254" t="s">
        <v>651</v>
      </c>
      <c r="H378" s="160">
        <v>3151</v>
      </c>
      <c r="I378" s="160">
        <v>1830</v>
      </c>
      <c r="J378" s="160">
        <v>11987</v>
      </c>
      <c r="K378" s="160">
        <v>7</v>
      </c>
      <c r="L378" s="160">
        <v>1</v>
      </c>
      <c r="M378" s="160" t="s">
        <v>717</v>
      </c>
      <c r="N378" s="160">
        <v>32</v>
      </c>
      <c r="O378" s="160">
        <v>93</v>
      </c>
      <c r="P378" s="160" t="s">
        <v>717</v>
      </c>
      <c r="Q378" s="160" t="s">
        <v>717</v>
      </c>
      <c r="R378" s="160" t="s">
        <v>717</v>
      </c>
      <c r="S378" s="160" t="s">
        <v>717</v>
      </c>
      <c r="T378" s="160">
        <v>2128</v>
      </c>
      <c r="U378" s="160">
        <v>42</v>
      </c>
      <c r="V378" s="160">
        <v>26</v>
      </c>
      <c r="W378" s="160">
        <v>699</v>
      </c>
      <c r="X378" s="160">
        <v>777</v>
      </c>
      <c r="Y378" s="160">
        <v>470</v>
      </c>
      <c r="Z378" s="160">
        <v>24669</v>
      </c>
      <c r="AA378" s="160">
        <v>587</v>
      </c>
      <c r="AB378" s="160">
        <v>1175</v>
      </c>
      <c r="AC378" s="160">
        <v>16273</v>
      </c>
      <c r="AD378" s="160">
        <v>626</v>
      </c>
      <c r="AE378" s="160">
        <v>1175</v>
      </c>
      <c r="AF378" s="160">
        <v>688512</v>
      </c>
      <c r="AG378" s="160">
        <v>985</v>
      </c>
      <c r="AH378" s="160">
        <v>2590</v>
      </c>
      <c r="AI378" s="160">
        <v>2607400</v>
      </c>
      <c r="AJ378" s="160">
        <v>3356</v>
      </c>
      <c r="AK378" s="160">
        <v>8592</v>
      </c>
      <c r="AL378" s="160">
        <v>1993970</v>
      </c>
      <c r="AM378" s="160">
        <v>4242</v>
      </c>
      <c r="AN378" s="160">
        <v>11097</v>
      </c>
      <c r="AO378" s="160">
        <v>138</v>
      </c>
      <c r="AP378" s="160">
        <v>0</v>
      </c>
      <c r="AQ378" s="160">
        <v>5</v>
      </c>
      <c r="AR378" s="160">
        <v>0</v>
      </c>
      <c r="AS378" s="160">
        <v>1</v>
      </c>
      <c r="AT378" s="160">
        <v>132</v>
      </c>
      <c r="AU378" s="160">
        <v>0</v>
      </c>
      <c r="AV378" s="160">
        <v>1605</v>
      </c>
      <c r="AW378" s="160">
        <v>13</v>
      </c>
      <c r="AX378" s="160">
        <v>372</v>
      </c>
      <c r="AY378" s="160">
        <v>1990</v>
      </c>
      <c r="AZ378" s="160">
        <v>69</v>
      </c>
      <c r="BA378" s="160">
        <v>59</v>
      </c>
      <c r="BB378" s="160">
        <v>31</v>
      </c>
      <c r="BC378" s="160">
        <v>31</v>
      </c>
      <c r="BD378" s="160">
        <v>971</v>
      </c>
      <c r="BE378" s="160">
        <v>867</v>
      </c>
      <c r="BF378" s="160">
        <v>1217</v>
      </c>
      <c r="BG378" s="160">
        <v>839</v>
      </c>
      <c r="BH378" s="160">
        <v>1245</v>
      </c>
      <c r="BI378" s="160">
        <v>519</v>
      </c>
      <c r="BJ378" s="160" t="s">
        <v>717</v>
      </c>
      <c r="BK378" s="160" t="s">
        <v>717</v>
      </c>
      <c r="BL378" s="160" t="s">
        <v>717</v>
      </c>
      <c r="BM378" s="160" t="s">
        <v>717</v>
      </c>
      <c r="BN378" s="160" t="s">
        <v>717</v>
      </c>
      <c r="BO378" s="160" t="s">
        <v>717</v>
      </c>
      <c r="BP378" s="160" t="s">
        <v>717</v>
      </c>
      <c r="BQ378" s="160" t="s">
        <v>717</v>
      </c>
      <c r="BR378" s="160" t="s">
        <v>717</v>
      </c>
      <c r="BS378" s="160" t="s">
        <v>717</v>
      </c>
      <c r="BT378" s="160" t="s">
        <v>717</v>
      </c>
      <c r="BU378" s="160" t="s">
        <v>717</v>
      </c>
      <c r="BV378" s="160" t="s">
        <v>717</v>
      </c>
      <c r="BW378" s="160" t="s">
        <v>717</v>
      </c>
      <c r="BX378" s="160" t="s">
        <v>717</v>
      </c>
      <c r="BY378" s="160" t="s">
        <v>717</v>
      </c>
      <c r="BZ378" s="160" t="s">
        <v>717</v>
      </c>
      <c r="CA378" s="160" t="s">
        <v>717</v>
      </c>
      <c r="CB378" s="160" t="s">
        <v>717</v>
      </c>
      <c r="CC378" s="160" t="s">
        <v>717</v>
      </c>
      <c r="CD378" s="160" t="s">
        <v>717</v>
      </c>
      <c r="CE378" s="160" t="s">
        <v>717</v>
      </c>
      <c r="CF378" s="160" t="s">
        <v>717</v>
      </c>
      <c r="CG378" s="160" t="s">
        <v>717</v>
      </c>
      <c r="CH378" s="160" t="s">
        <v>717</v>
      </c>
      <c r="CI378" s="160" t="s">
        <v>717</v>
      </c>
      <c r="CJ378" s="160" t="s">
        <v>717</v>
      </c>
      <c r="CK378" s="160" t="s">
        <v>717</v>
      </c>
      <c r="CL378" s="160" t="s">
        <v>717</v>
      </c>
      <c r="CM378" s="160" t="s">
        <v>717</v>
      </c>
      <c r="CN378" s="160" t="s">
        <v>717</v>
      </c>
      <c r="CO378" s="160" t="s">
        <v>717</v>
      </c>
      <c r="CP378" s="160" t="s">
        <v>717</v>
      </c>
      <c r="CQ378" s="160" t="s">
        <v>717</v>
      </c>
      <c r="CR378" s="160" t="s">
        <v>717</v>
      </c>
      <c r="CS378" s="160" t="s">
        <v>717</v>
      </c>
      <c r="CT378" s="160" t="s">
        <v>717</v>
      </c>
      <c r="CU378" s="160" t="s">
        <v>717</v>
      </c>
      <c r="CV378" s="160" t="s">
        <v>717</v>
      </c>
      <c r="CW378" s="160" t="s">
        <v>717</v>
      </c>
      <c r="CX378" s="160">
        <v>4</v>
      </c>
      <c r="CY378" s="160">
        <v>0</v>
      </c>
      <c r="CZ378" s="160">
        <v>0</v>
      </c>
      <c r="DA378" s="160">
        <v>0</v>
      </c>
      <c r="DB378" s="160">
        <v>18</v>
      </c>
      <c r="DC378" s="160">
        <v>558</v>
      </c>
      <c r="DD378" s="160">
        <v>31</v>
      </c>
      <c r="DE378" s="160">
        <v>51</v>
      </c>
      <c r="DF378" s="160" t="s">
        <v>717</v>
      </c>
      <c r="DG378" s="160" t="s">
        <v>717</v>
      </c>
      <c r="DH378" s="160" t="s">
        <v>717</v>
      </c>
      <c r="DI378" s="160" t="s">
        <v>717</v>
      </c>
      <c r="DJ378" s="160" t="s">
        <v>717</v>
      </c>
      <c r="DK378" s="160">
        <v>125</v>
      </c>
      <c r="DL378" s="160">
        <v>68</v>
      </c>
      <c r="DM378" s="160">
        <v>41</v>
      </c>
      <c r="DN378" s="160">
        <v>0</v>
      </c>
      <c r="DO378" s="160">
        <v>13</v>
      </c>
      <c r="DP378" s="160">
        <v>270763</v>
      </c>
      <c r="DQ378" s="160">
        <v>3982</v>
      </c>
      <c r="DR378" s="160">
        <v>12334</v>
      </c>
      <c r="DS378" s="160">
        <v>282922</v>
      </c>
      <c r="DT378" s="160">
        <v>6901</v>
      </c>
      <c r="DU378" s="160">
        <v>13062</v>
      </c>
      <c r="DV378" s="160">
        <v>0</v>
      </c>
      <c r="DW378" s="160">
        <v>0</v>
      </c>
      <c r="DX378" s="160">
        <v>0</v>
      </c>
      <c r="DY378" s="160">
        <v>106319</v>
      </c>
      <c r="DZ378" s="160">
        <v>8178</v>
      </c>
      <c r="EA378" s="160">
        <v>19484</v>
      </c>
      <c r="EB378" s="255"/>
      <c r="EC378" s="203">
        <f t="shared" si="2080"/>
        <v>7</v>
      </c>
      <c r="ED378" s="199">
        <f t="shared" si="2081"/>
        <v>2018</v>
      </c>
      <c r="EE378" s="200">
        <f t="shared" si="2082"/>
        <v>43282</v>
      </c>
      <c r="EF378" s="196">
        <f t="shared" si="2083"/>
        <v>31</v>
      </c>
      <c r="EG378" s="195"/>
      <c r="EH378" s="203">
        <f t="shared" si="2099"/>
        <v>1830</v>
      </c>
      <c r="EI378" s="203" t="str">
        <f t="shared" si="2099"/>
        <v>-</v>
      </c>
      <c r="EJ378" s="203">
        <f t="shared" si="2099"/>
        <v>58560</v>
      </c>
      <c r="EK378" s="203">
        <f t="shared" si="2099"/>
        <v>170190</v>
      </c>
      <c r="EL378" s="203">
        <f t="shared" si="2099"/>
        <v>49350</v>
      </c>
      <c r="EM378" s="203">
        <f t="shared" si="2099"/>
        <v>30550</v>
      </c>
      <c r="EN378" s="203">
        <f t="shared" si="2099"/>
        <v>1810410</v>
      </c>
      <c r="EO378" s="203">
        <f t="shared" si="2099"/>
        <v>6675984</v>
      </c>
      <c r="EP378" s="203">
        <f t="shared" si="2099"/>
        <v>5215590</v>
      </c>
      <c r="EQ378" s="203" t="str">
        <f t="shared" si="2099"/>
        <v>-</v>
      </c>
      <c r="ER378" s="203" t="str">
        <f t="shared" si="2100"/>
        <v>-</v>
      </c>
      <c r="ES378" s="203" t="str">
        <f t="shared" si="2100"/>
        <v>-</v>
      </c>
      <c r="ET378" s="203" t="str">
        <f t="shared" si="2100"/>
        <v>-</v>
      </c>
      <c r="EU378" s="203" t="str">
        <f t="shared" si="2100"/>
        <v>-</v>
      </c>
      <c r="EV378" s="203" t="str">
        <f t="shared" si="2100"/>
        <v>-</v>
      </c>
      <c r="EW378" s="203" t="str">
        <f t="shared" si="2100"/>
        <v>-</v>
      </c>
      <c r="EX378" s="203" t="str">
        <f t="shared" si="2100"/>
        <v>-</v>
      </c>
      <c r="EY378" s="203" t="str">
        <f t="shared" si="2100"/>
        <v>-</v>
      </c>
      <c r="EZ378" s="203" t="str">
        <f t="shared" si="2100"/>
        <v>-</v>
      </c>
      <c r="FA378" s="203" t="str">
        <f t="shared" si="2100"/>
        <v>-</v>
      </c>
      <c r="FB378" s="203">
        <f t="shared" si="2101"/>
        <v>0</v>
      </c>
      <c r="FC378" s="203">
        <f t="shared" si="2101"/>
        <v>918</v>
      </c>
      <c r="FD378" s="203">
        <f t="shared" si="2101"/>
        <v>838712</v>
      </c>
      <c r="FE378" s="203">
        <f t="shared" si="2101"/>
        <v>535542</v>
      </c>
      <c r="FF378" s="203">
        <f t="shared" si="2101"/>
        <v>0</v>
      </c>
      <c r="FG378" s="203">
        <f t="shared" si="2101"/>
        <v>253292</v>
      </c>
      <c r="FH378" s="191"/>
      <c r="FI378" s="256"/>
      <c r="FJ378" s="100"/>
      <c r="FK378" s="256"/>
      <c r="FL378" s="256"/>
      <c r="FM378" s="256"/>
    </row>
    <row r="379" spans="1:169" s="257" customFormat="1" x14ac:dyDescent="0.2">
      <c r="A379" s="258" t="str">
        <f t="shared" si="2077"/>
        <v>2018-19JULYRRU</v>
      </c>
      <c r="B379" s="259" t="s">
        <v>773</v>
      </c>
      <c r="C379" s="259" t="s">
        <v>825</v>
      </c>
      <c r="D379" s="260" t="str">
        <f t="shared" si="2078"/>
        <v>Y56</v>
      </c>
      <c r="E379" s="260" t="str">
        <f t="shared" si="2079"/>
        <v>London</v>
      </c>
      <c r="F379" s="261" t="s">
        <v>653</v>
      </c>
      <c r="G379" s="261" t="s">
        <v>654</v>
      </c>
      <c r="H379" s="211">
        <v>173753</v>
      </c>
      <c r="I379" s="211">
        <v>143478</v>
      </c>
      <c r="J379" s="211">
        <v>2567579</v>
      </c>
      <c r="K379" s="211">
        <v>18</v>
      </c>
      <c r="L379" s="211">
        <v>0</v>
      </c>
      <c r="M379" s="211" t="s">
        <v>717</v>
      </c>
      <c r="N379" s="211">
        <v>120</v>
      </c>
      <c r="O379" s="211">
        <v>218</v>
      </c>
      <c r="P379" s="211" t="s">
        <v>717</v>
      </c>
      <c r="Q379" s="211" t="s">
        <v>717</v>
      </c>
      <c r="R379" s="211" t="s">
        <v>717</v>
      </c>
      <c r="S379" s="211" t="s">
        <v>717</v>
      </c>
      <c r="T379" s="211">
        <v>104795</v>
      </c>
      <c r="U379" s="211">
        <v>10721</v>
      </c>
      <c r="V379" s="211">
        <v>7912</v>
      </c>
      <c r="W379" s="211">
        <v>58926</v>
      </c>
      <c r="X379" s="211">
        <v>20198</v>
      </c>
      <c r="Y379" s="211">
        <v>1090</v>
      </c>
      <c r="Z379" s="211">
        <v>4334725</v>
      </c>
      <c r="AA379" s="211">
        <v>404</v>
      </c>
      <c r="AB379" s="211">
        <v>674</v>
      </c>
      <c r="AC379" s="211">
        <v>5769727</v>
      </c>
      <c r="AD379" s="211">
        <v>729</v>
      </c>
      <c r="AE379" s="211">
        <v>1266</v>
      </c>
      <c r="AF379" s="211">
        <v>73456954</v>
      </c>
      <c r="AG379" s="211">
        <v>1247</v>
      </c>
      <c r="AH379" s="211">
        <v>2599</v>
      </c>
      <c r="AI379" s="211">
        <v>70902292</v>
      </c>
      <c r="AJ379" s="211">
        <v>3510</v>
      </c>
      <c r="AK379" s="211">
        <v>8574</v>
      </c>
      <c r="AL379" s="211">
        <v>6824365</v>
      </c>
      <c r="AM379" s="211">
        <v>6261</v>
      </c>
      <c r="AN379" s="211">
        <v>14724</v>
      </c>
      <c r="AO379" s="211">
        <v>8022</v>
      </c>
      <c r="AP379" s="211">
        <v>315</v>
      </c>
      <c r="AQ379" s="211">
        <v>1266</v>
      </c>
      <c r="AR379" s="211">
        <v>6685</v>
      </c>
      <c r="AS379" s="211">
        <v>238</v>
      </c>
      <c r="AT379" s="211">
        <v>6203</v>
      </c>
      <c r="AU379" s="211">
        <v>0</v>
      </c>
      <c r="AV379" s="211">
        <v>62977</v>
      </c>
      <c r="AW379" s="211">
        <v>6542</v>
      </c>
      <c r="AX379" s="211">
        <v>27254</v>
      </c>
      <c r="AY379" s="211">
        <v>96773</v>
      </c>
      <c r="AZ379" s="211">
        <v>27579</v>
      </c>
      <c r="BA379" s="211">
        <v>21369</v>
      </c>
      <c r="BB379" s="211">
        <v>20249</v>
      </c>
      <c r="BC379" s="211">
        <v>16005</v>
      </c>
      <c r="BD379" s="211">
        <v>87501</v>
      </c>
      <c r="BE379" s="211">
        <v>66756</v>
      </c>
      <c r="BF379" s="211">
        <v>32333</v>
      </c>
      <c r="BG379" s="211">
        <v>22810</v>
      </c>
      <c r="BH379" s="211">
        <v>1557</v>
      </c>
      <c r="BI379" s="211">
        <v>1156</v>
      </c>
      <c r="BJ379" s="211" t="s">
        <v>717</v>
      </c>
      <c r="BK379" s="211" t="s">
        <v>717</v>
      </c>
      <c r="BL379" s="211" t="s">
        <v>717</v>
      </c>
      <c r="BM379" s="211" t="s">
        <v>717</v>
      </c>
      <c r="BN379" s="211" t="s">
        <v>717</v>
      </c>
      <c r="BO379" s="211" t="s">
        <v>717</v>
      </c>
      <c r="BP379" s="211" t="s">
        <v>717</v>
      </c>
      <c r="BQ379" s="211" t="s">
        <v>717</v>
      </c>
      <c r="BR379" s="211" t="s">
        <v>717</v>
      </c>
      <c r="BS379" s="211" t="s">
        <v>717</v>
      </c>
      <c r="BT379" s="211" t="s">
        <v>717</v>
      </c>
      <c r="BU379" s="211" t="s">
        <v>717</v>
      </c>
      <c r="BV379" s="211" t="s">
        <v>717</v>
      </c>
      <c r="BW379" s="211" t="s">
        <v>717</v>
      </c>
      <c r="BX379" s="211" t="s">
        <v>717</v>
      </c>
      <c r="BY379" s="211" t="s">
        <v>717</v>
      </c>
      <c r="BZ379" s="211" t="s">
        <v>717</v>
      </c>
      <c r="CA379" s="211" t="s">
        <v>717</v>
      </c>
      <c r="CB379" s="211" t="s">
        <v>717</v>
      </c>
      <c r="CC379" s="211" t="s">
        <v>717</v>
      </c>
      <c r="CD379" s="211" t="s">
        <v>717</v>
      </c>
      <c r="CE379" s="211" t="s">
        <v>717</v>
      </c>
      <c r="CF379" s="211" t="s">
        <v>717</v>
      </c>
      <c r="CG379" s="211" t="s">
        <v>717</v>
      </c>
      <c r="CH379" s="211" t="s">
        <v>717</v>
      </c>
      <c r="CI379" s="211" t="s">
        <v>717</v>
      </c>
      <c r="CJ379" s="211" t="s">
        <v>717</v>
      </c>
      <c r="CK379" s="211" t="s">
        <v>717</v>
      </c>
      <c r="CL379" s="211" t="s">
        <v>717</v>
      </c>
      <c r="CM379" s="211" t="s">
        <v>717</v>
      </c>
      <c r="CN379" s="211" t="s">
        <v>717</v>
      </c>
      <c r="CO379" s="211" t="s">
        <v>717</v>
      </c>
      <c r="CP379" s="211" t="s">
        <v>717</v>
      </c>
      <c r="CQ379" s="211" t="s">
        <v>717</v>
      </c>
      <c r="CR379" s="211" t="s">
        <v>717</v>
      </c>
      <c r="CS379" s="211" t="s">
        <v>717</v>
      </c>
      <c r="CT379" s="211" t="s">
        <v>717</v>
      </c>
      <c r="CU379" s="211" t="s">
        <v>717</v>
      </c>
      <c r="CV379" s="211" t="s">
        <v>717</v>
      </c>
      <c r="CW379" s="211" t="s">
        <v>717</v>
      </c>
      <c r="CX379" s="211">
        <v>0</v>
      </c>
      <c r="CY379" s="211">
        <v>0</v>
      </c>
      <c r="CZ379" s="211">
        <v>0</v>
      </c>
      <c r="DA379" s="211">
        <v>0</v>
      </c>
      <c r="DB379" s="211">
        <v>5271</v>
      </c>
      <c r="DC379" s="211">
        <v>421010</v>
      </c>
      <c r="DD379" s="211">
        <v>80</v>
      </c>
      <c r="DE379" s="211">
        <v>179</v>
      </c>
      <c r="DF379" s="211" t="s">
        <v>717</v>
      </c>
      <c r="DG379" s="211" t="s">
        <v>717</v>
      </c>
      <c r="DH379" s="211" t="s">
        <v>717</v>
      </c>
      <c r="DI379" s="211" t="s">
        <v>717</v>
      </c>
      <c r="DJ379" s="211" t="s">
        <v>717</v>
      </c>
      <c r="DK379" s="211">
        <v>0</v>
      </c>
      <c r="DL379" s="211">
        <v>805</v>
      </c>
      <c r="DM379" s="211">
        <v>1283</v>
      </c>
      <c r="DN379" s="211">
        <v>38</v>
      </c>
      <c r="DO379" s="211">
        <v>1348</v>
      </c>
      <c r="DP379" s="211">
        <v>4976951</v>
      </c>
      <c r="DQ379" s="211">
        <v>6183</v>
      </c>
      <c r="DR379" s="211">
        <v>12535</v>
      </c>
      <c r="DS379" s="211">
        <v>9908688</v>
      </c>
      <c r="DT379" s="211">
        <v>7723</v>
      </c>
      <c r="DU379" s="211">
        <v>14523</v>
      </c>
      <c r="DV379" s="211">
        <v>272303</v>
      </c>
      <c r="DW379" s="211">
        <v>7166</v>
      </c>
      <c r="DX379" s="211">
        <v>13746</v>
      </c>
      <c r="DY379" s="211">
        <v>12799241</v>
      </c>
      <c r="DZ379" s="211">
        <v>9495</v>
      </c>
      <c r="EA379" s="211">
        <v>16712</v>
      </c>
      <c r="EB379" s="262"/>
      <c r="EC379" s="212">
        <f t="shared" si="2080"/>
        <v>7</v>
      </c>
      <c r="ED379" s="213">
        <f t="shared" si="2081"/>
        <v>2018</v>
      </c>
      <c r="EE379" s="214">
        <f t="shared" si="2082"/>
        <v>43282</v>
      </c>
      <c r="EF379" s="215">
        <f t="shared" si="2083"/>
        <v>31</v>
      </c>
      <c r="EG379" s="216"/>
      <c r="EH379" s="212">
        <f t="shared" si="2099"/>
        <v>0</v>
      </c>
      <c r="EI379" s="212" t="str">
        <f t="shared" si="2099"/>
        <v>-</v>
      </c>
      <c r="EJ379" s="212">
        <f t="shared" si="2099"/>
        <v>17217360</v>
      </c>
      <c r="EK379" s="212">
        <f t="shared" si="2099"/>
        <v>31278204</v>
      </c>
      <c r="EL379" s="212">
        <f t="shared" si="2099"/>
        <v>7225954</v>
      </c>
      <c r="EM379" s="212">
        <f t="shared" si="2099"/>
        <v>10016592</v>
      </c>
      <c r="EN379" s="212">
        <f t="shared" si="2099"/>
        <v>153148674</v>
      </c>
      <c r="EO379" s="212">
        <f t="shared" si="2099"/>
        <v>173177652</v>
      </c>
      <c r="EP379" s="212">
        <f t="shared" si="2099"/>
        <v>16049160</v>
      </c>
      <c r="EQ379" s="212" t="str">
        <f t="shared" si="2099"/>
        <v>-</v>
      </c>
      <c r="ER379" s="212" t="str">
        <f t="shared" si="2100"/>
        <v>-</v>
      </c>
      <c r="ES379" s="212" t="str">
        <f t="shared" si="2100"/>
        <v>-</v>
      </c>
      <c r="ET379" s="212" t="str">
        <f t="shared" si="2100"/>
        <v>-</v>
      </c>
      <c r="EU379" s="212" t="str">
        <f t="shared" si="2100"/>
        <v>-</v>
      </c>
      <c r="EV379" s="212" t="str">
        <f t="shared" si="2100"/>
        <v>-</v>
      </c>
      <c r="EW379" s="212" t="str">
        <f t="shared" si="2100"/>
        <v>-</v>
      </c>
      <c r="EX379" s="212" t="str">
        <f t="shared" si="2100"/>
        <v>-</v>
      </c>
      <c r="EY379" s="212" t="str">
        <f t="shared" si="2100"/>
        <v>-</v>
      </c>
      <c r="EZ379" s="212" t="str">
        <f t="shared" si="2100"/>
        <v>-</v>
      </c>
      <c r="FA379" s="212" t="str">
        <f t="shared" si="2100"/>
        <v>-</v>
      </c>
      <c r="FB379" s="212">
        <f t="shared" si="2101"/>
        <v>0</v>
      </c>
      <c r="FC379" s="212">
        <f t="shared" si="2101"/>
        <v>943509</v>
      </c>
      <c r="FD379" s="212">
        <f t="shared" si="2101"/>
        <v>10090675</v>
      </c>
      <c r="FE379" s="212">
        <f t="shared" si="2101"/>
        <v>18633009</v>
      </c>
      <c r="FF379" s="212">
        <f t="shared" si="2101"/>
        <v>522348</v>
      </c>
      <c r="FG379" s="212">
        <f t="shared" si="2101"/>
        <v>22527776</v>
      </c>
      <c r="FH379" s="217"/>
      <c r="FI379" s="256"/>
      <c r="FJ379" s="100"/>
      <c r="FK379" s="256"/>
      <c r="FL379" s="256"/>
      <c r="FM379" s="256"/>
    </row>
    <row r="380" spans="1:169" s="257" customFormat="1" x14ac:dyDescent="0.2">
      <c r="A380" s="263" t="str">
        <f t="shared" si="2077"/>
        <v>2018-19JULYRX6</v>
      </c>
      <c r="B380" s="257" t="s">
        <v>773</v>
      </c>
      <c r="C380" s="257" t="s">
        <v>825</v>
      </c>
      <c r="D380" s="264" t="str">
        <f t="shared" si="2078"/>
        <v>Y63</v>
      </c>
      <c r="E380" s="264" t="str">
        <f t="shared" si="2079"/>
        <v>North East and Yorkshire</v>
      </c>
      <c r="F380" s="265" t="s">
        <v>655</v>
      </c>
      <c r="G380" s="265" t="s">
        <v>656</v>
      </c>
      <c r="H380" s="108">
        <v>45746</v>
      </c>
      <c r="I380" s="108">
        <v>31199</v>
      </c>
      <c r="J380" s="108">
        <v>175706</v>
      </c>
      <c r="K380" s="108">
        <v>6</v>
      </c>
      <c r="L380" s="108">
        <v>1</v>
      </c>
      <c r="M380" s="108" t="s">
        <v>717</v>
      </c>
      <c r="N380" s="108">
        <v>22</v>
      </c>
      <c r="O380" s="108">
        <v>54</v>
      </c>
      <c r="P380" s="108" t="s">
        <v>717</v>
      </c>
      <c r="Q380" s="108" t="s">
        <v>717</v>
      </c>
      <c r="R380" s="108" t="s">
        <v>717</v>
      </c>
      <c r="S380" s="108" t="s">
        <v>717</v>
      </c>
      <c r="T380" s="108">
        <v>34815</v>
      </c>
      <c r="U380" s="108">
        <v>2275</v>
      </c>
      <c r="V380" s="108">
        <v>1419</v>
      </c>
      <c r="W380" s="108">
        <v>18357</v>
      </c>
      <c r="X380" s="108">
        <v>9256</v>
      </c>
      <c r="Y380" s="108">
        <v>383</v>
      </c>
      <c r="Z380" s="108">
        <v>864019</v>
      </c>
      <c r="AA380" s="108">
        <v>380</v>
      </c>
      <c r="AB380" s="108">
        <v>652</v>
      </c>
      <c r="AC380" s="108">
        <v>690393</v>
      </c>
      <c r="AD380" s="108">
        <v>487</v>
      </c>
      <c r="AE380" s="108">
        <v>826</v>
      </c>
      <c r="AF380" s="108">
        <v>20656492</v>
      </c>
      <c r="AG380" s="108">
        <v>1125</v>
      </c>
      <c r="AH380" s="108">
        <v>2260</v>
      </c>
      <c r="AI380" s="108">
        <v>38327117</v>
      </c>
      <c r="AJ380" s="108">
        <v>4141</v>
      </c>
      <c r="AK380" s="108">
        <v>9922</v>
      </c>
      <c r="AL380" s="108">
        <v>1511729</v>
      </c>
      <c r="AM380" s="108">
        <v>3947</v>
      </c>
      <c r="AN380" s="108">
        <v>9001</v>
      </c>
      <c r="AO380" s="108">
        <v>1728</v>
      </c>
      <c r="AP380" s="108">
        <v>68</v>
      </c>
      <c r="AQ380" s="108">
        <v>438</v>
      </c>
      <c r="AR380" s="108">
        <v>4073</v>
      </c>
      <c r="AS380" s="108">
        <v>88</v>
      </c>
      <c r="AT380" s="108">
        <v>1134</v>
      </c>
      <c r="AU380" s="108">
        <v>0</v>
      </c>
      <c r="AV380" s="108">
        <v>20264</v>
      </c>
      <c r="AW380" s="108">
        <v>4011</v>
      </c>
      <c r="AX380" s="108">
        <v>8812</v>
      </c>
      <c r="AY380" s="108">
        <v>33087</v>
      </c>
      <c r="AZ380" s="108">
        <v>4358</v>
      </c>
      <c r="BA380" s="108">
        <v>3629</v>
      </c>
      <c r="BB380" s="108">
        <v>2714</v>
      </c>
      <c r="BC380" s="108">
        <v>2303</v>
      </c>
      <c r="BD380" s="108">
        <v>24572</v>
      </c>
      <c r="BE380" s="108">
        <v>20886</v>
      </c>
      <c r="BF380" s="108">
        <v>15464</v>
      </c>
      <c r="BG380" s="108">
        <v>9783</v>
      </c>
      <c r="BH380" s="108">
        <v>658</v>
      </c>
      <c r="BI380" s="108">
        <v>392</v>
      </c>
      <c r="BJ380" s="108" t="s">
        <v>717</v>
      </c>
      <c r="BK380" s="108" t="s">
        <v>717</v>
      </c>
      <c r="BL380" s="108" t="s">
        <v>717</v>
      </c>
      <c r="BM380" s="108" t="s">
        <v>717</v>
      </c>
      <c r="BN380" s="108" t="s">
        <v>717</v>
      </c>
      <c r="BO380" s="108" t="s">
        <v>717</v>
      </c>
      <c r="BP380" s="108" t="s">
        <v>717</v>
      </c>
      <c r="BQ380" s="108" t="s">
        <v>717</v>
      </c>
      <c r="BR380" s="108" t="s">
        <v>717</v>
      </c>
      <c r="BS380" s="108" t="s">
        <v>717</v>
      </c>
      <c r="BT380" s="108" t="s">
        <v>717</v>
      </c>
      <c r="BU380" s="108" t="s">
        <v>717</v>
      </c>
      <c r="BV380" s="108" t="s">
        <v>717</v>
      </c>
      <c r="BW380" s="108" t="s">
        <v>717</v>
      </c>
      <c r="BX380" s="108" t="s">
        <v>717</v>
      </c>
      <c r="BY380" s="108" t="s">
        <v>717</v>
      </c>
      <c r="BZ380" s="108" t="s">
        <v>717</v>
      </c>
      <c r="CA380" s="108" t="s">
        <v>717</v>
      </c>
      <c r="CB380" s="108" t="s">
        <v>717</v>
      </c>
      <c r="CC380" s="108" t="s">
        <v>717</v>
      </c>
      <c r="CD380" s="108" t="s">
        <v>717</v>
      </c>
      <c r="CE380" s="108" t="s">
        <v>717</v>
      </c>
      <c r="CF380" s="108" t="s">
        <v>717</v>
      </c>
      <c r="CG380" s="108" t="s">
        <v>717</v>
      </c>
      <c r="CH380" s="108" t="s">
        <v>717</v>
      </c>
      <c r="CI380" s="108" t="s">
        <v>717</v>
      </c>
      <c r="CJ380" s="108" t="s">
        <v>717</v>
      </c>
      <c r="CK380" s="108" t="s">
        <v>717</v>
      </c>
      <c r="CL380" s="108" t="s">
        <v>717</v>
      </c>
      <c r="CM380" s="108" t="s">
        <v>717</v>
      </c>
      <c r="CN380" s="108" t="s">
        <v>717</v>
      </c>
      <c r="CO380" s="108" t="s">
        <v>717</v>
      </c>
      <c r="CP380" s="108" t="s">
        <v>717</v>
      </c>
      <c r="CQ380" s="108" t="s">
        <v>717</v>
      </c>
      <c r="CR380" s="108" t="s">
        <v>717</v>
      </c>
      <c r="CS380" s="108" t="s">
        <v>717</v>
      </c>
      <c r="CT380" s="108" t="s">
        <v>717</v>
      </c>
      <c r="CU380" s="108" t="s">
        <v>717</v>
      </c>
      <c r="CV380" s="108" t="s">
        <v>717</v>
      </c>
      <c r="CW380" s="108" t="s">
        <v>717</v>
      </c>
      <c r="CX380" s="108">
        <v>89</v>
      </c>
      <c r="CY380" s="108">
        <v>34554</v>
      </c>
      <c r="CZ380" s="108">
        <v>388</v>
      </c>
      <c r="DA380" s="108">
        <v>660</v>
      </c>
      <c r="DB380" s="108">
        <v>853</v>
      </c>
      <c r="DC380" s="108">
        <v>28285</v>
      </c>
      <c r="DD380" s="108">
        <v>33</v>
      </c>
      <c r="DE380" s="108">
        <v>65</v>
      </c>
      <c r="DF380" s="108" t="s">
        <v>717</v>
      </c>
      <c r="DG380" s="108" t="s">
        <v>717</v>
      </c>
      <c r="DH380" s="108" t="s">
        <v>717</v>
      </c>
      <c r="DI380" s="108" t="s">
        <v>717</v>
      </c>
      <c r="DJ380" s="108" t="s">
        <v>717</v>
      </c>
      <c r="DK380" s="108">
        <v>1641</v>
      </c>
      <c r="DL380" s="108">
        <v>753</v>
      </c>
      <c r="DM380" s="108">
        <v>290</v>
      </c>
      <c r="DN380" s="108">
        <v>0</v>
      </c>
      <c r="DO380" s="108">
        <v>56</v>
      </c>
      <c r="DP380" s="108">
        <v>4149631</v>
      </c>
      <c r="DQ380" s="108">
        <v>5511</v>
      </c>
      <c r="DR380" s="108">
        <v>11722</v>
      </c>
      <c r="DS380" s="108">
        <v>2194904</v>
      </c>
      <c r="DT380" s="108">
        <v>7569</v>
      </c>
      <c r="DU380" s="108">
        <v>14802</v>
      </c>
      <c r="DV380" s="108">
        <v>0</v>
      </c>
      <c r="DW380" s="108">
        <v>0</v>
      </c>
      <c r="DX380" s="108">
        <v>0</v>
      </c>
      <c r="DY380" s="108">
        <v>603936</v>
      </c>
      <c r="DZ380" s="108">
        <v>10785</v>
      </c>
      <c r="EA380" s="108">
        <v>21214</v>
      </c>
      <c r="EB380" s="255"/>
      <c r="EC380" s="198">
        <f t="shared" si="2080"/>
        <v>7</v>
      </c>
      <c r="ED380" s="199">
        <f t="shared" si="2081"/>
        <v>2018</v>
      </c>
      <c r="EE380" s="200">
        <f t="shared" si="2082"/>
        <v>43282</v>
      </c>
      <c r="EF380" s="196">
        <f t="shared" si="2083"/>
        <v>31</v>
      </c>
      <c r="EG380" s="195"/>
      <c r="EH380" s="198">
        <f t="shared" si="2099"/>
        <v>31199</v>
      </c>
      <c r="EI380" s="198" t="str">
        <f t="shared" si="2099"/>
        <v>-</v>
      </c>
      <c r="EJ380" s="198">
        <f t="shared" si="2099"/>
        <v>686378</v>
      </c>
      <c r="EK380" s="198">
        <f t="shared" si="2099"/>
        <v>1684746</v>
      </c>
      <c r="EL380" s="198">
        <f t="shared" si="2099"/>
        <v>1483300</v>
      </c>
      <c r="EM380" s="198">
        <f t="shared" si="2099"/>
        <v>1172094</v>
      </c>
      <c r="EN380" s="198">
        <f t="shared" si="2099"/>
        <v>41486820</v>
      </c>
      <c r="EO380" s="198">
        <f t="shared" si="2099"/>
        <v>91838032</v>
      </c>
      <c r="EP380" s="198">
        <f t="shared" si="2099"/>
        <v>3447383</v>
      </c>
      <c r="EQ380" s="198" t="str">
        <f t="shared" si="2099"/>
        <v>-</v>
      </c>
      <c r="ER380" s="198" t="str">
        <f t="shared" si="2100"/>
        <v>-</v>
      </c>
      <c r="ES380" s="198" t="str">
        <f t="shared" si="2100"/>
        <v>-</v>
      </c>
      <c r="ET380" s="198" t="str">
        <f t="shared" si="2100"/>
        <v>-</v>
      </c>
      <c r="EU380" s="198" t="str">
        <f t="shared" si="2100"/>
        <v>-</v>
      </c>
      <c r="EV380" s="198" t="str">
        <f t="shared" si="2100"/>
        <v>-</v>
      </c>
      <c r="EW380" s="198" t="str">
        <f t="shared" si="2100"/>
        <v>-</v>
      </c>
      <c r="EX380" s="198" t="str">
        <f t="shared" si="2100"/>
        <v>-</v>
      </c>
      <c r="EY380" s="198" t="str">
        <f t="shared" si="2100"/>
        <v>-</v>
      </c>
      <c r="EZ380" s="198" t="str">
        <f t="shared" si="2100"/>
        <v>-</v>
      </c>
      <c r="FA380" s="198" t="str">
        <f t="shared" si="2100"/>
        <v>-</v>
      </c>
      <c r="FB380" s="198">
        <f t="shared" si="2101"/>
        <v>58740</v>
      </c>
      <c r="FC380" s="198">
        <f t="shared" si="2101"/>
        <v>55445</v>
      </c>
      <c r="FD380" s="198">
        <f t="shared" si="2101"/>
        <v>8826666</v>
      </c>
      <c r="FE380" s="198">
        <f t="shared" si="2101"/>
        <v>4292580</v>
      </c>
      <c r="FF380" s="198">
        <f t="shared" si="2101"/>
        <v>0</v>
      </c>
      <c r="FG380" s="198">
        <f t="shared" si="2101"/>
        <v>1187984</v>
      </c>
      <c r="FH380" s="191"/>
      <c r="FI380" s="256"/>
      <c r="FJ380" s="100"/>
      <c r="FK380" s="256"/>
      <c r="FL380" s="256"/>
      <c r="FM380" s="256"/>
    </row>
    <row r="381" spans="1:169" s="257" customFormat="1" x14ac:dyDescent="0.2">
      <c r="A381" s="263" t="str">
        <f t="shared" si="2077"/>
        <v>2018-19JULYRX7</v>
      </c>
      <c r="B381" s="257" t="s">
        <v>773</v>
      </c>
      <c r="C381" s="257" t="s">
        <v>825</v>
      </c>
      <c r="D381" s="264" t="str">
        <f t="shared" si="2078"/>
        <v>Y62</v>
      </c>
      <c r="E381" s="264" t="str">
        <f t="shared" si="2079"/>
        <v>North West</v>
      </c>
      <c r="F381" s="265" t="s">
        <v>657</v>
      </c>
      <c r="G381" s="265" t="s">
        <v>658</v>
      </c>
      <c r="H381" s="108">
        <v>142974</v>
      </c>
      <c r="I381" s="108">
        <v>113072</v>
      </c>
      <c r="J381" s="108">
        <v>2647801</v>
      </c>
      <c r="K381" s="108">
        <v>23</v>
      </c>
      <c r="L381" s="108">
        <v>1</v>
      </c>
      <c r="M381" s="108" t="s">
        <v>717</v>
      </c>
      <c r="N381" s="108">
        <v>109</v>
      </c>
      <c r="O381" s="108">
        <v>163</v>
      </c>
      <c r="P381" s="108" t="s">
        <v>717</v>
      </c>
      <c r="Q381" s="108" t="s">
        <v>717</v>
      </c>
      <c r="R381" s="108" t="s">
        <v>717</v>
      </c>
      <c r="S381" s="108" t="s">
        <v>717</v>
      </c>
      <c r="T381" s="108">
        <v>93826</v>
      </c>
      <c r="U381" s="108">
        <v>9840</v>
      </c>
      <c r="V381" s="108">
        <v>7245</v>
      </c>
      <c r="W381" s="108">
        <v>48267</v>
      </c>
      <c r="X381" s="108">
        <v>22167</v>
      </c>
      <c r="Y381" s="108">
        <v>3747</v>
      </c>
      <c r="Z381" s="108">
        <v>4729643</v>
      </c>
      <c r="AA381" s="108">
        <v>481</v>
      </c>
      <c r="AB381" s="108">
        <v>807</v>
      </c>
      <c r="AC381" s="108">
        <v>5015466</v>
      </c>
      <c r="AD381" s="108">
        <v>692</v>
      </c>
      <c r="AE381" s="108">
        <v>1183</v>
      </c>
      <c r="AF381" s="108">
        <v>74351342</v>
      </c>
      <c r="AG381" s="108">
        <v>1540</v>
      </c>
      <c r="AH381" s="108">
        <v>3417</v>
      </c>
      <c r="AI381" s="108">
        <v>94837020</v>
      </c>
      <c r="AJ381" s="108">
        <v>4278</v>
      </c>
      <c r="AK381" s="108">
        <v>10364</v>
      </c>
      <c r="AL381" s="108">
        <v>22381891</v>
      </c>
      <c r="AM381" s="108">
        <v>5973</v>
      </c>
      <c r="AN381" s="108">
        <v>11702</v>
      </c>
      <c r="AO381" s="108">
        <v>5112</v>
      </c>
      <c r="AP381" s="108">
        <v>413</v>
      </c>
      <c r="AQ381" s="108">
        <v>2650</v>
      </c>
      <c r="AR381" s="108">
        <v>5940</v>
      </c>
      <c r="AS381" s="108">
        <v>364</v>
      </c>
      <c r="AT381" s="108">
        <v>1685</v>
      </c>
      <c r="AU381" s="108">
        <v>10</v>
      </c>
      <c r="AV381" s="108">
        <v>59306</v>
      </c>
      <c r="AW381" s="108">
        <v>6013</v>
      </c>
      <c r="AX381" s="108">
        <v>23395</v>
      </c>
      <c r="AY381" s="108">
        <v>88714</v>
      </c>
      <c r="AZ381" s="108">
        <v>18667</v>
      </c>
      <c r="BA381" s="108">
        <v>15854</v>
      </c>
      <c r="BB381" s="108">
        <v>13530</v>
      </c>
      <c r="BC381" s="108">
        <v>11688</v>
      </c>
      <c r="BD381" s="108">
        <v>60833</v>
      </c>
      <c r="BE381" s="108">
        <v>51751</v>
      </c>
      <c r="BF381" s="108">
        <v>30248</v>
      </c>
      <c r="BG381" s="108">
        <v>23829</v>
      </c>
      <c r="BH381" s="108">
        <v>4789</v>
      </c>
      <c r="BI381" s="108">
        <v>4000</v>
      </c>
      <c r="BJ381" s="108" t="s">
        <v>717</v>
      </c>
      <c r="BK381" s="108" t="s">
        <v>717</v>
      </c>
      <c r="BL381" s="108" t="s">
        <v>717</v>
      </c>
      <c r="BM381" s="108" t="s">
        <v>717</v>
      </c>
      <c r="BN381" s="108" t="s">
        <v>717</v>
      </c>
      <c r="BO381" s="108" t="s">
        <v>717</v>
      </c>
      <c r="BP381" s="108" t="s">
        <v>717</v>
      </c>
      <c r="BQ381" s="108" t="s">
        <v>717</v>
      </c>
      <c r="BR381" s="108" t="s">
        <v>717</v>
      </c>
      <c r="BS381" s="108" t="s">
        <v>717</v>
      </c>
      <c r="BT381" s="108" t="s">
        <v>717</v>
      </c>
      <c r="BU381" s="108" t="s">
        <v>717</v>
      </c>
      <c r="BV381" s="108" t="s">
        <v>717</v>
      </c>
      <c r="BW381" s="108" t="s">
        <v>717</v>
      </c>
      <c r="BX381" s="108" t="s">
        <v>717</v>
      </c>
      <c r="BY381" s="108" t="s">
        <v>717</v>
      </c>
      <c r="BZ381" s="108" t="s">
        <v>717</v>
      </c>
      <c r="CA381" s="108" t="s">
        <v>717</v>
      </c>
      <c r="CB381" s="108" t="s">
        <v>717</v>
      </c>
      <c r="CC381" s="108" t="s">
        <v>717</v>
      </c>
      <c r="CD381" s="108" t="s">
        <v>717</v>
      </c>
      <c r="CE381" s="108" t="s">
        <v>717</v>
      </c>
      <c r="CF381" s="108" t="s">
        <v>717</v>
      </c>
      <c r="CG381" s="108" t="s">
        <v>717</v>
      </c>
      <c r="CH381" s="108" t="s">
        <v>717</v>
      </c>
      <c r="CI381" s="108" t="s">
        <v>717</v>
      </c>
      <c r="CJ381" s="108" t="s">
        <v>717</v>
      </c>
      <c r="CK381" s="108" t="s">
        <v>717</v>
      </c>
      <c r="CL381" s="108" t="s">
        <v>717</v>
      </c>
      <c r="CM381" s="108" t="s">
        <v>717</v>
      </c>
      <c r="CN381" s="108" t="s">
        <v>717</v>
      </c>
      <c r="CO381" s="108" t="s">
        <v>717</v>
      </c>
      <c r="CP381" s="108" t="s">
        <v>717</v>
      </c>
      <c r="CQ381" s="108" t="s">
        <v>717</v>
      </c>
      <c r="CR381" s="108" t="s">
        <v>717</v>
      </c>
      <c r="CS381" s="108" t="s">
        <v>717</v>
      </c>
      <c r="CT381" s="108" t="s">
        <v>717</v>
      </c>
      <c r="CU381" s="108" t="s">
        <v>717</v>
      </c>
      <c r="CV381" s="108" t="s">
        <v>717</v>
      </c>
      <c r="CW381" s="108" t="s">
        <v>717</v>
      </c>
      <c r="CX381" s="108">
        <v>0</v>
      </c>
      <c r="CY381" s="108">
        <v>0</v>
      </c>
      <c r="CZ381" s="108">
        <v>0</v>
      </c>
      <c r="DA381" s="108">
        <v>0</v>
      </c>
      <c r="DB381" s="108">
        <v>5490</v>
      </c>
      <c r="DC381" s="108">
        <v>299916</v>
      </c>
      <c r="DD381" s="108">
        <v>55</v>
      </c>
      <c r="DE381" s="108">
        <v>121</v>
      </c>
      <c r="DF381" s="108" t="s">
        <v>717</v>
      </c>
      <c r="DG381" s="108" t="s">
        <v>717</v>
      </c>
      <c r="DH381" s="108" t="s">
        <v>717</v>
      </c>
      <c r="DI381" s="108" t="s">
        <v>717</v>
      </c>
      <c r="DJ381" s="108" t="s">
        <v>717</v>
      </c>
      <c r="DK381" s="108">
        <v>233</v>
      </c>
      <c r="DL381" s="108">
        <v>1504</v>
      </c>
      <c r="DM381" s="108">
        <v>1107</v>
      </c>
      <c r="DN381" s="108">
        <v>89</v>
      </c>
      <c r="DO381" s="108">
        <v>976</v>
      </c>
      <c r="DP381" s="108">
        <v>8620902</v>
      </c>
      <c r="DQ381" s="108">
        <v>5732</v>
      </c>
      <c r="DR381" s="108">
        <v>11488</v>
      </c>
      <c r="DS381" s="108">
        <v>6864705</v>
      </c>
      <c r="DT381" s="108">
        <v>6201</v>
      </c>
      <c r="DU381" s="108">
        <v>13070</v>
      </c>
      <c r="DV381" s="108">
        <v>644175</v>
      </c>
      <c r="DW381" s="108">
        <v>7238</v>
      </c>
      <c r="DX381" s="108">
        <v>14459</v>
      </c>
      <c r="DY381" s="108">
        <v>8594579</v>
      </c>
      <c r="DZ381" s="108">
        <v>8806</v>
      </c>
      <c r="EA381" s="108">
        <v>18670</v>
      </c>
      <c r="EB381" s="255"/>
      <c r="EC381" s="198">
        <f t="shared" si="2080"/>
        <v>7</v>
      </c>
      <c r="ED381" s="199">
        <f t="shared" si="2081"/>
        <v>2018</v>
      </c>
      <c r="EE381" s="200">
        <f t="shared" si="2082"/>
        <v>43282</v>
      </c>
      <c r="EF381" s="196">
        <f t="shared" si="2083"/>
        <v>31</v>
      </c>
      <c r="EG381" s="195"/>
      <c r="EH381" s="198">
        <f t="shared" si="2099"/>
        <v>113072</v>
      </c>
      <c r="EI381" s="198" t="str">
        <f t="shared" si="2099"/>
        <v>-</v>
      </c>
      <c r="EJ381" s="198">
        <f t="shared" si="2099"/>
        <v>12324848</v>
      </c>
      <c r="EK381" s="198">
        <f t="shared" si="2099"/>
        <v>18430736</v>
      </c>
      <c r="EL381" s="198">
        <f t="shared" si="2099"/>
        <v>7940880</v>
      </c>
      <c r="EM381" s="198">
        <f t="shared" si="2099"/>
        <v>8570835</v>
      </c>
      <c r="EN381" s="198">
        <f t="shared" si="2099"/>
        <v>164928339</v>
      </c>
      <c r="EO381" s="198">
        <f t="shared" si="2099"/>
        <v>229738788</v>
      </c>
      <c r="EP381" s="198">
        <f t="shared" si="2099"/>
        <v>43847394</v>
      </c>
      <c r="EQ381" s="198" t="str">
        <f t="shared" si="2099"/>
        <v>-</v>
      </c>
      <c r="ER381" s="198" t="str">
        <f t="shared" si="2100"/>
        <v>-</v>
      </c>
      <c r="ES381" s="198" t="str">
        <f t="shared" si="2100"/>
        <v>-</v>
      </c>
      <c r="ET381" s="198" t="str">
        <f t="shared" si="2100"/>
        <v>-</v>
      </c>
      <c r="EU381" s="198" t="str">
        <f t="shared" si="2100"/>
        <v>-</v>
      </c>
      <c r="EV381" s="198" t="str">
        <f t="shared" si="2100"/>
        <v>-</v>
      </c>
      <c r="EW381" s="198" t="str">
        <f t="shared" si="2100"/>
        <v>-</v>
      </c>
      <c r="EX381" s="198" t="str">
        <f t="shared" si="2100"/>
        <v>-</v>
      </c>
      <c r="EY381" s="198" t="str">
        <f t="shared" si="2100"/>
        <v>-</v>
      </c>
      <c r="EZ381" s="198" t="str">
        <f t="shared" si="2100"/>
        <v>-</v>
      </c>
      <c r="FA381" s="198" t="str">
        <f t="shared" si="2100"/>
        <v>-</v>
      </c>
      <c r="FB381" s="198">
        <f t="shared" si="2101"/>
        <v>0</v>
      </c>
      <c r="FC381" s="198">
        <f t="shared" si="2101"/>
        <v>664290</v>
      </c>
      <c r="FD381" s="198">
        <f t="shared" si="2101"/>
        <v>17277952</v>
      </c>
      <c r="FE381" s="198">
        <f t="shared" si="2101"/>
        <v>14468490</v>
      </c>
      <c r="FF381" s="198">
        <f t="shared" si="2101"/>
        <v>1286851</v>
      </c>
      <c r="FG381" s="198">
        <f t="shared" si="2101"/>
        <v>18221920</v>
      </c>
      <c r="FH381" s="191"/>
      <c r="FI381" s="256"/>
      <c r="FJ381" s="100"/>
      <c r="FK381" s="256"/>
      <c r="FL381" s="256"/>
      <c r="FM381" s="256"/>
    </row>
    <row r="382" spans="1:169" s="257" customFormat="1" x14ac:dyDescent="0.2">
      <c r="A382" s="258" t="str">
        <f t="shared" si="2077"/>
        <v>2018-19JULYRYE</v>
      </c>
      <c r="B382" s="259" t="s">
        <v>773</v>
      </c>
      <c r="C382" s="259" t="s">
        <v>825</v>
      </c>
      <c r="D382" s="260" t="str">
        <f t="shared" si="2078"/>
        <v>Y59</v>
      </c>
      <c r="E382" s="260" t="str">
        <f t="shared" si="2079"/>
        <v>South East</v>
      </c>
      <c r="F382" s="261" t="s">
        <v>669</v>
      </c>
      <c r="G382" s="261" t="s">
        <v>670</v>
      </c>
      <c r="H382" s="211">
        <v>69737</v>
      </c>
      <c r="I382" s="211">
        <v>45106</v>
      </c>
      <c r="J382" s="211">
        <v>558665</v>
      </c>
      <c r="K382" s="211">
        <v>12</v>
      </c>
      <c r="L382" s="211">
        <v>4</v>
      </c>
      <c r="M382" s="211" t="s">
        <v>717</v>
      </c>
      <c r="N382" s="211">
        <v>69</v>
      </c>
      <c r="O382" s="211">
        <v>127</v>
      </c>
      <c r="P382" s="211" t="s">
        <v>717</v>
      </c>
      <c r="Q382" s="211" t="s">
        <v>717</v>
      </c>
      <c r="R382" s="211" t="s">
        <v>717</v>
      </c>
      <c r="S382" s="211" t="s">
        <v>717</v>
      </c>
      <c r="T382" s="211">
        <v>46884</v>
      </c>
      <c r="U382" s="211">
        <v>2542</v>
      </c>
      <c r="V382" s="211">
        <v>1530</v>
      </c>
      <c r="W382" s="211">
        <v>21738</v>
      </c>
      <c r="X382" s="211">
        <v>14969</v>
      </c>
      <c r="Y382" s="211">
        <v>1222</v>
      </c>
      <c r="Z382" s="211">
        <v>1097332</v>
      </c>
      <c r="AA382" s="211">
        <v>432</v>
      </c>
      <c r="AB382" s="211">
        <v>772</v>
      </c>
      <c r="AC382" s="211">
        <v>989107</v>
      </c>
      <c r="AD382" s="211">
        <v>646</v>
      </c>
      <c r="AE382" s="211">
        <v>1230</v>
      </c>
      <c r="AF382" s="211">
        <v>22073920</v>
      </c>
      <c r="AG382" s="211">
        <v>1015</v>
      </c>
      <c r="AH382" s="211">
        <v>2025</v>
      </c>
      <c r="AI382" s="211">
        <v>51289059</v>
      </c>
      <c r="AJ382" s="211">
        <v>3426</v>
      </c>
      <c r="AK382" s="211">
        <v>8100</v>
      </c>
      <c r="AL382" s="211">
        <v>5934072</v>
      </c>
      <c r="AM382" s="211">
        <v>4856</v>
      </c>
      <c r="AN382" s="211">
        <v>10820</v>
      </c>
      <c r="AO382" s="211">
        <v>2841</v>
      </c>
      <c r="AP382" s="211">
        <v>21</v>
      </c>
      <c r="AQ382" s="211">
        <v>145</v>
      </c>
      <c r="AR382" s="211">
        <v>311</v>
      </c>
      <c r="AS382" s="211">
        <v>190</v>
      </c>
      <c r="AT382" s="211">
        <v>2485</v>
      </c>
      <c r="AU382" s="211">
        <v>0</v>
      </c>
      <c r="AV382" s="211">
        <v>25424</v>
      </c>
      <c r="AW382" s="211">
        <v>2822</v>
      </c>
      <c r="AX382" s="211">
        <v>15797</v>
      </c>
      <c r="AY382" s="211">
        <v>44043</v>
      </c>
      <c r="AZ382" s="211">
        <v>4992</v>
      </c>
      <c r="BA382" s="211">
        <v>3890</v>
      </c>
      <c r="BB382" s="211">
        <v>2991</v>
      </c>
      <c r="BC382" s="211">
        <v>2402</v>
      </c>
      <c r="BD382" s="211">
        <v>30395</v>
      </c>
      <c r="BE382" s="211">
        <v>25238</v>
      </c>
      <c r="BF382" s="211">
        <v>21441</v>
      </c>
      <c r="BG382" s="211">
        <v>16789</v>
      </c>
      <c r="BH382" s="211">
        <v>1890</v>
      </c>
      <c r="BI382" s="211">
        <v>1405</v>
      </c>
      <c r="BJ382" s="211" t="s">
        <v>717</v>
      </c>
      <c r="BK382" s="211" t="s">
        <v>717</v>
      </c>
      <c r="BL382" s="211" t="s">
        <v>717</v>
      </c>
      <c r="BM382" s="211" t="s">
        <v>717</v>
      </c>
      <c r="BN382" s="211" t="s">
        <v>717</v>
      </c>
      <c r="BO382" s="211" t="s">
        <v>717</v>
      </c>
      <c r="BP382" s="211" t="s">
        <v>717</v>
      </c>
      <c r="BQ382" s="211" t="s">
        <v>717</v>
      </c>
      <c r="BR382" s="211" t="s">
        <v>717</v>
      </c>
      <c r="BS382" s="211" t="s">
        <v>717</v>
      </c>
      <c r="BT382" s="211" t="s">
        <v>717</v>
      </c>
      <c r="BU382" s="211" t="s">
        <v>717</v>
      </c>
      <c r="BV382" s="211" t="s">
        <v>717</v>
      </c>
      <c r="BW382" s="211" t="s">
        <v>717</v>
      </c>
      <c r="BX382" s="211" t="s">
        <v>717</v>
      </c>
      <c r="BY382" s="211" t="s">
        <v>717</v>
      </c>
      <c r="BZ382" s="211" t="s">
        <v>717</v>
      </c>
      <c r="CA382" s="211" t="s">
        <v>717</v>
      </c>
      <c r="CB382" s="211" t="s">
        <v>717</v>
      </c>
      <c r="CC382" s="211" t="s">
        <v>717</v>
      </c>
      <c r="CD382" s="211" t="s">
        <v>717</v>
      </c>
      <c r="CE382" s="211" t="s">
        <v>717</v>
      </c>
      <c r="CF382" s="211" t="s">
        <v>717</v>
      </c>
      <c r="CG382" s="211" t="s">
        <v>717</v>
      </c>
      <c r="CH382" s="211" t="s">
        <v>717</v>
      </c>
      <c r="CI382" s="211" t="s">
        <v>717</v>
      </c>
      <c r="CJ382" s="211" t="s">
        <v>717</v>
      </c>
      <c r="CK382" s="211" t="s">
        <v>717</v>
      </c>
      <c r="CL382" s="211" t="s">
        <v>717</v>
      </c>
      <c r="CM382" s="211" t="s">
        <v>717</v>
      </c>
      <c r="CN382" s="211" t="s">
        <v>717</v>
      </c>
      <c r="CO382" s="211" t="s">
        <v>717</v>
      </c>
      <c r="CP382" s="211" t="s">
        <v>717</v>
      </c>
      <c r="CQ382" s="211" t="s">
        <v>717</v>
      </c>
      <c r="CR382" s="211" t="s">
        <v>717</v>
      </c>
      <c r="CS382" s="211" t="s">
        <v>717</v>
      </c>
      <c r="CT382" s="211" t="s">
        <v>717</v>
      </c>
      <c r="CU382" s="211" t="s">
        <v>717</v>
      </c>
      <c r="CV382" s="211" t="s">
        <v>717</v>
      </c>
      <c r="CW382" s="211" t="s">
        <v>717</v>
      </c>
      <c r="CX382" s="211">
        <v>217</v>
      </c>
      <c r="CY382" s="211">
        <v>68898</v>
      </c>
      <c r="CZ382" s="211">
        <v>318</v>
      </c>
      <c r="DA382" s="211">
        <v>559</v>
      </c>
      <c r="DB382" s="211">
        <v>2034</v>
      </c>
      <c r="DC382" s="211">
        <v>83603</v>
      </c>
      <c r="DD382" s="211">
        <v>41</v>
      </c>
      <c r="DE382" s="211">
        <v>89</v>
      </c>
      <c r="DF382" s="211" t="s">
        <v>717</v>
      </c>
      <c r="DG382" s="211" t="s">
        <v>717</v>
      </c>
      <c r="DH382" s="211" t="s">
        <v>717</v>
      </c>
      <c r="DI382" s="211" t="s">
        <v>717</v>
      </c>
      <c r="DJ382" s="211" t="s">
        <v>717</v>
      </c>
      <c r="DK382" s="211">
        <v>2</v>
      </c>
      <c r="DL382" s="211">
        <v>1906</v>
      </c>
      <c r="DM382" s="211">
        <v>1273</v>
      </c>
      <c r="DN382" s="211">
        <v>0</v>
      </c>
      <c r="DO382" s="211">
        <v>392</v>
      </c>
      <c r="DP382" s="211">
        <v>5133383</v>
      </c>
      <c r="DQ382" s="211">
        <v>2693</v>
      </c>
      <c r="DR382" s="211">
        <v>4624</v>
      </c>
      <c r="DS382" s="211">
        <v>7144265</v>
      </c>
      <c r="DT382" s="211">
        <v>5612</v>
      </c>
      <c r="DU382" s="211">
        <v>9833</v>
      </c>
      <c r="DV382" s="211">
        <v>0</v>
      </c>
      <c r="DW382" s="211">
        <v>0</v>
      </c>
      <c r="DX382" s="211">
        <v>0</v>
      </c>
      <c r="DY382" s="211">
        <v>3316067</v>
      </c>
      <c r="DZ382" s="211">
        <v>8459</v>
      </c>
      <c r="EA382" s="211">
        <v>17168</v>
      </c>
      <c r="EB382" s="262"/>
      <c r="EC382" s="212">
        <f t="shared" si="2080"/>
        <v>7</v>
      </c>
      <c r="ED382" s="213">
        <f t="shared" si="2081"/>
        <v>2018</v>
      </c>
      <c r="EE382" s="214">
        <f t="shared" si="2082"/>
        <v>43282</v>
      </c>
      <c r="EF382" s="215">
        <f t="shared" si="2083"/>
        <v>31</v>
      </c>
      <c r="EG382" s="216"/>
      <c r="EH382" s="212">
        <f t="shared" si="2099"/>
        <v>180424</v>
      </c>
      <c r="EI382" s="212" t="str">
        <f t="shared" si="2099"/>
        <v>-</v>
      </c>
      <c r="EJ382" s="212">
        <f t="shared" si="2099"/>
        <v>3112314</v>
      </c>
      <c r="EK382" s="212">
        <f t="shared" si="2099"/>
        <v>5728462</v>
      </c>
      <c r="EL382" s="212">
        <f t="shared" si="2099"/>
        <v>1962424</v>
      </c>
      <c r="EM382" s="212">
        <f t="shared" si="2099"/>
        <v>1881900</v>
      </c>
      <c r="EN382" s="212">
        <f t="shared" si="2099"/>
        <v>44019450</v>
      </c>
      <c r="EO382" s="212">
        <f t="shared" si="2099"/>
        <v>121248900</v>
      </c>
      <c r="EP382" s="212">
        <f t="shared" si="2099"/>
        <v>13222040</v>
      </c>
      <c r="EQ382" s="212" t="str">
        <f t="shared" si="2099"/>
        <v>-</v>
      </c>
      <c r="ER382" s="212" t="str">
        <f t="shared" si="2100"/>
        <v>-</v>
      </c>
      <c r="ES382" s="212" t="str">
        <f t="shared" si="2100"/>
        <v>-</v>
      </c>
      <c r="ET382" s="212" t="str">
        <f t="shared" si="2100"/>
        <v>-</v>
      </c>
      <c r="EU382" s="212" t="str">
        <f t="shared" si="2100"/>
        <v>-</v>
      </c>
      <c r="EV382" s="212" t="str">
        <f t="shared" si="2100"/>
        <v>-</v>
      </c>
      <c r="EW382" s="212" t="str">
        <f t="shared" si="2100"/>
        <v>-</v>
      </c>
      <c r="EX382" s="212" t="str">
        <f t="shared" si="2100"/>
        <v>-</v>
      </c>
      <c r="EY382" s="212" t="str">
        <f t="shared" si="2100"/>
        <v>-</v>
      </c>
      <c r="EZ382" s="212" t="str">
        <f t="shared" si="2100"/>
        <v>-</v>
      </c>
      <c r="FA382" s="212" t="str">
        <f t="shared" si="2100"/>
        <v>-</v>
      </c>
      <c r="FB382" s="212">
        <f t="shared" si="2101"/>
        <v>121303</v>
      </c>
      <c r="FC382" s="212">
        <f t="shared" si="2101"/>
        <v>181026</v>
      </c>
      <c r="FD382" s="212">
        <f t="shared" si="2101"/>
        <v>8813344</v>
      </c>
      <c r="FE382" s="212">
        <f t="shared" si="2101"/>
        <v>12517409</v>
      </c>
      <c r="FF382" s="212">
        <f t="shared" si="2101"/>
        <v>0</v>
      </c>
      <c r="FG382" s="212">
        <f t="shared" si="2101"/>
        <v>6729856</v>
      </c>
      <c r="FH382" s="217"/>
      <c r="FI382" s="256"/>
      <c r="FJ382" s="100"/>
      <c r="FK382" s="256"/>
      <c r="FL382" s="256"/>
      <c r="FM382" s="256"/>
    </row>
    <row r="383" spans="1:169" s="257" customFormat="1" x14ac:dyDescent="0.2">
      <c r="A383" s="263" t="str">
        <f t="shared" ref="A383:A446" si="2102">B383&amp;C383&amp;F383</f>
        <v>2018-19JULYRYD</v>
      </c>
      <c r="B383" s="257" t="s">
        <v>773</v>
      </c>
      <c r="C383" s="257" t="s">
        <v>825</v>
      </c>
      <c r="D383" s="264" t="str">
        <f t="shared" ref="D383:D446" si="2103">INDEX($FK$16:$FL$26,MATCH($F383,Area_Code,0),2)</f>
        <v>Y59</v>
      </c>
      <c r="E383" s="264" t="str">
        <f t="shared" ref="E383:E446" si="2104">INDEX($FK$8:$FM$14,MATCH($D383,Reg_Code,0),3)</f>
        <v>South East</v>
      </c>
      <c r="F383" s="265" t="s">
        <v>667</v>
      </c>
      <c r="G383" s="265" t="s">
        <v>668</v>
      </c>
      <c r="H383" s="108">
        <v>84643</v>
      </c>
      <c r="I383" s="108">
        <v>70072</v>
      </c>
      <c r="J383" s="108">
        <v>1749258</v>
      </c>
      <c r="K383" s="108">
        <v>25</v>
      </c>
      <c r="L383" s="108">
        <v>3</v>
      </c>
      <c r="M383" s="108" t="s">
        <v>717</v>
      </c>
      <c r="N383" s="108">
        <v>142</v>
      </c>
      <c r="O383" s="108">
        <v>245</v>
      </c>
      <c r="P383" s="108" t="s">
        <v>717</v>
      </c>
      <c r="Q383" s="108" t="s">
        <v>717</v>
      </c>
      <c r="R383" s="108" t="s">
        <v>717</v>
      </c>
      <c r="S383" s="108" t="s">
        <v>717</v>
      </c>
      <c r="T383" s="108">
        <v>60641</v>
      </c>
      <c r="U383" s="108">
        <v>3596</v>
      </c>
      <c r="V383" s="108">
        <v>2277</v>
      </c>
      <c r="W383" s="108">
        <v>29660</v>
      </c>
      <c r="X383" s="108">
        <v>20299</v>
      </c>
      <c r="Y383" s="108">
        <v>1019</v>
      </c>
      <c r="Z383" s="108">
        <v>1789017</v>
      </c>
      <c r="AA383" s="108">
        <v>498</v>
      </c>
      <c r="AB383" s="108">
        <v>908</v>
      </c>
      <c r="AC383" s="108">
        <v>1443369</v>
      </c>
      <c r="AD383" s="108">
        <v>634</v>
      </c>
      <c r="AE383" s="108">
        <v>1224</v>
      </c>
      <c r="AF383" s="108">
        <v>34582882</v>
      </c>
      <c r="AG383" s="108">
        <v>1166</v>
      </c>
      <c r="AH383" s="108">
        <v>2245</v>
      </c>
      <c r="AI383" s="108">
        <v>114411955</v>
      </c>
      <c r="AJ383" s="108">
        <v>5636</v>
      </c>
      <c r="AK383" s="108">
        <v>12918</v>
      </c>
      <c r="AL383" s="108">
        <v>7106807</v>
      </c>
      <c r="AM383" s="108">
        <v>6974</v>
      </c>
      <c r="AN383" s="108">
        <v>16402</v>
      </c>
      <c r="AO383" s="108">
        <v>3982</v>
      </c>
      <c r="AP383" s="108">
        <v>155</v>
      </c>
      <c r="AQ383" s="108">
        <v>604</v>
      </c>
      <c r="AR383" s="108">
        <v>857</v>
      </c>
      <c r="AS383" s="108">
        <v>311</v>
      </c>
      <c r="AT383" s="108">
        <v>2912</v>
      </c>
      <c r="AU383" s="108">
        <v>712</v>
      </c>
      <c r="AV383" s="108">
        <v>36295</v>
      </c>
      <c r="AW383" s="108">
        <v>454</v>
      </c>
      <c r="AX383" s="108">
        <v>19910</v>
      </c>
      <c r="AY383" s="108">
        <v>56659</v>
      </c>
      <c r="AZ383" s="108">
        <v>8324</v>
      </c>
      <c r="BA383" s="108">
        <v>6086</v>
      </c>
      <c r="BB383" s="108">
        <v>5245</v>
      </c>
      <c r="BC383" s="108">
        <v>3916</v>
      </c>
      <c r="BD383" s="108">
        <v>42551</v>
      </c>
      <c r="BE383" s="108">
        <v>33192</v>
      </c>
      <c r="BF383" s="108">
        <v>35971</v>
      </c>
      <c r="BG383" s="108">
        <v>21542</v>
      </c>
      <c r="BH383" s="108">
        <v>1938</v>
      </c>
      <c r="BI383" s="108">
        <v>1057</v>
      </c>
      <c r="BJ383" s="108" t="s">
        <v>717</v>
      </c>
      <c r="BK383" s="108" t="s">
        <v>717</v>
      </c>
      <c r="BL383" s="108" t="s">
        <v>717</v>
      </c>
      <c r="BM383" s="108" t="s">
        <v>717</v>
      </c>
      <c r="BN383" s="108" t="s">
        <v>717</v>
      </c>
      <c r="BO383" s="108" t="s">
        <v>717</v>
      </c>
      <c r="BP383" s="108" t="s">
        <v>717</v>
      </c>
      <c r="BQ383" s="108" t="s">
        <v>717</v>
      </c>
      <c r="BR383" s="108" t="s">
        <v>717</v>
      </c>
      <c r="BS383" s="108" t="s">
        <v>717</v>
      </c>
      <c r="BT383" s="108" t="s">
        <v>717</v>
      </c>
      <c r="BU383" s="108" t="s">
        <v>717</v>
      </c>
      <c r="BV383" s="108" t="s">
        <v>717</v>
      </c>
      <c r="BW383" s="108" t="s">
        <v>717</v>
      </c>
      <c r="BX383" s="108" t="s">
        <v>717</v>
      </c>
      <c r="BY383" s="108" t="s">
        <v>717</v>
      </c>
      <c r="BZ383" s="108" t="s">
        <v>717</v>
      </c>
      <c r="CA383" s="108" t="s">
        <v>717</v>
      </c>
      <c r="CB383" s="108" t="s">
        <v>717</v>
      </c>
      <c r="CC383" s="108" t="s">
        <v>717</v>
      </c>
      <c r="CD383" s="108" t="s">
        <v>717</v>
      </c>
      <c r="CE383" s="108" t="s">
        <v>717</v>
      </c>
      <c r="CF383" s="108" t="s">
        <v>717</v>
      </c>
      <c r="CG383" s="108" t="s">
        <v>717</v>
      </c>
      <c r="CH383" s="108" t="s">
        <v>717</v>
      </c>
      <c r="CI383" s="108" t="s">
        <v>717</v>
      </c>
      <c r="CJ383" s="108" t="s">
        <v>717</v>
      </c>
      <c r="CK383" s="108" t="s">
        <v>717</v>
      </c>
      <c r="CL383" s="108" t="s">
        <v>717</v>
      </c>
      <c r="CM383" s="108" t="s">
        <v>717</v>
      </c>
      <c r="CN383" s="108" t="s">
        <v>717</v>
      </c>
      <c r="CO383" s="108" t="s">
        <v>717</v>
      </c>
      <c r="CP383" s="108" t="s">
        <v>717</v>
      </c>
      <c r="CQ383" s="108" t="s">
        <v>717</v>
      </c>
      <c r="CR383" s="108" t="s">
        <v>717</v>
      </c>
      <c r="CS383" s="108" t="s">
        <v>717</v>
      </c>
      <c r="CT383" s="108" t="s">
        <v>717</v>
      </c>
      <c r="CU383" s="108" t="s">
        <v>717</v>
      </c>
      <c r="CV383" s="108" t="s">
        <v>717</v>
      </c>
      <c r="CW383" s="108" t="s">
        <v>717</v>
      </c>
      <c r="CX383" s="108">
        <v>295</v>
      </c>
      <c r="CY383" s="108">
        <v>100360</v>
      </c>
      <c r="CZ383" s="108">
        <v>340</v>
      </c>
      <c r="DA383" s="108">
        <v>555</v>
      </c>
      <c r="DB383" s="108">
        <v>2752</v>
      </c>
      <c r="DC383" s="108">
        <v>186445</v>
      </c>
      <c r="DD383" s="108">
        <v>68</v>
      </c>
      <c r="DE383" s="108">
        <v>123</v>
      </c>
      <c r="DF383" s="108" t="s">
        <v>717</v>
      </c>
      <c r="DG383" s="108" t="s">
        <v>717</v>
      </c>
      <c r="DH383" s="108" t="s">
        <v>717</v>
      </c>
      <c r="DI383" s="108" t="s">
        <v>717</v>
      </c>
      <c r="DJ383" s="108" t="s">
        <v>717</v>
      </c>
      <c r="DK383" s="108">
        <v>3</v>
      </c>
      <c r="DL383" s="108">
        <v>228</v>
      </c>
      <c r="DM383" s="108">
        <v>1517</v>
      </c>
      <c r="DN383" s="108">
        <v>0</v>
      </c>
      <c r="DO383" s="108">
        <v>337</v>
      </c>
      <c r="DP383" s="108">
        <v>1349517</v>
      </c>
      <c r="DQ383" s="108">
        <v>5919</v>
      </c>
      <c r="DR383" s="108">
        <v>10955</v>
      </c>
      <c r="DS383" s="108">
        <v>12071122</v>
      </c>
      <c r="DT383" s="108">
        <v>7957</v>
      </c>
      <c r="DU383" s="108">
        <v>18057</v>
      </c>
      <c r="DV383" s="108">
        <v>0</v>
      </c>
      <c r="DW383" s="108">
        <v>0</v>
      </c>
      <c r="DX383" s="108">
        <v>0</v>
      </c>
      <c r="DY383" s="108">
        <v>3698123</v>
      </c>
      <c r="DZ383" s="108">
        <v>10974</v>
      </c>
      <c r="EA383" s="108">
        <v>24545</v>
      </c>
      <c r="EB383" s="255"/>
      <c r="EC383" s="198">
        <f t="shared" ref="EC383:EC446" si="2105">MONTH(1&amp;C383)</f>
        <v>7</v>
      </c>
      <c r="ED383" s="199">
        <f t="shared" ref="ED383:ED446" si="2106">LEFT($B383,4)+IF(EC383&lt;4,1,0)</f>
        <v>2018</v>
      </c>
      <c r="EE383" s="200">
        <f t="shared" ref="EE383:EE446" si="2107">DATE($ED383,$EC383,1)</f>
        <v>43282</v>
      </c>
      <c r="EF383" s="196">
        <f t="shared" ref="EF383:EF446" si="2108">DAY(DATE($ED383,$EC383+1,1)-1)</f>
        <v>31</v>
      </c>
      <c r="EG383" s="195"/>
      <c r="EH383" s="198">
        <f t="shared" si="2099"/>
        <v>210216</v>
      </c>
      <c r="EI383" s="198" t="str">
        <f t="shared" si="2099"/>
        <v>-</v>
      </c>
      <c r="EJ383" s="198">
        <f t="shared" si="2099"/>
        <v>9950224</v>
      </c>
      <c r="EK383" s="198">
        <f t="shared" si="2099"/>
        <v>17167640</v>
      </c>
      <c r="EL383" s="198">
        <f t="shared" si="2099"/>
        <v>3265168</v>
      </c>
      <c r="EM383" s="198">
        <f t="shared" si="2099"/>
        <v>2787048</v>
      </c>
      <c r="EN383" s="198">
        <f t="shared" si="2099"/>
        <v>66586700</v>
      </c>
      <c r="EO383" s="198">
        <f t="shared" si="2099"/>
        <v>262222482</v>
      </c>
      <c r="EP383" s="198">
        <f t="shared" si="2099"/>
        <v>16713638</v>
      </c>
      <c r="EQ383" s="198" t="str">
        <f t="shared" si="2099"/>
        <v>-</v>
      </c>
      <c r="ER383" s="198" t="str">
        <f t="shared" si="2100"/>
        <v>-</v>
      </c>
      <c r="ES383" s="198" t="str">
        <f t="shared" si="2100"/>
        <v>-</v>
      </c>
      <c r="ET383" s="198" t="str">
        <f t="shared" si="2100"/>
        <v>-</v>
      </c>
      <c r="EU383" s="198" t="str">
        <f t="shared" si="2100"/>
        <v>-</v>
      </c>
      <c r="EV383" s="198" t="str">
        <f t="shared" si="2100"/>
        <v>-</v>
      </c>
      <c r="EW383" s="198" t="str">
        <f t="shared" si="2100"/>
        <v>-</v>
      </c>
      <c r="EX383" s="198" t="str">
        <f t="shared" si="2100"/>
        <v>-</v>
      </c>
      <c r="EY383" s="198" t="str">
        <f t="shared" si="2100"/>
        <v>-</v>
      </c>
      <c r="EZ383" s="198" t="str">
        <f t="shared" si="2100"/>
        <v>-</v>
      </c>
      <c r="FA383" s="198" t="str">
        <f t="shared" si="2100"/>
        <v>-</v>
      </c>
      <c r="FB383" s="198">
        <f t="shared" si="2101"/>
        <v>163725</v>
      </c>
      <c r="FC383" s="198">
        <f t="shared" si="2101"/>
        <v>338496</v>
      </c>
      <c r="FD383" s="198">
        <f t="shared" si="2101"/>
        <v>2497740</v>
      </c>
      <c r="FE383" s="198">
        <f t="shared" si="2101"/>
        <v>27392469</v>
      </c>
      <c r="FF383" s="198">
        <f t="shared" si="2101"/>
        <v>0</v>
      </c>
      <c r="FG383" s="198">
        <f t="shared" si="2101"/>
        <v>8271665</v>
      </c>
      <c r="FH383" s="191"/>
      <c r="FI383" s="256"/>
      <c r="FJ383" s="100"/>
      <c r="FK383" s="256"/>
      <c r="FL383" s="256"/>
      <c r="FM383" s="256"/>
    </row>
    <row r="384" spans="1:169" s="257" customFormat="1" x14ac:dyDescent="0.2">
      <c r="A384" s="263" t="str">
        <f t="shared" si="2102"/>
        <v>2018-19JULYRYF</v>
      </c>
      <c r="B384" s="257" t="s">
        <v>773</v>
      </c>
      <c r="C384" s="257" t="s">
        <v>825</v>
      </c>
      <c r="D384" s="264" t="str">
        <f t="shared" si="2103"/>
        <v>Y58</v>
      </c>
      <c r="E384" s="264" t="str">
        <f t="shared" si="2104"/>
        <v>South West</v>
      </c>
      <c r="F384" s="265" t="s">
        <v>671</v>
      </c>
      <c r="G384" s="265" t="s">
        <v>672</v>
      </c>
      <c r="H384" s="108">
        <v>112795</v>
      </c>
      <c r="I384" s="108">
        <v>85558</v>
      </c>
      <c r="J384" s="108">
        <v>627928</v>
      </c>
      <c r="K384" s="108">
        <v>7</v>
      </c>
      <c r="L384" s="108">
        <v>2</v>
      </c>
      <c r="M384" s="108" t="s">
        <v>717</v>
      </c>
      <c r="N384" s="108">
        <v>36</v>
      </c>
      <c r="O384" s="108">
        <v>83</v>
      </c>
      <c r="P384" s="108" t="s">
        <v>717</v>
      </c>
      <c r="Q384" s="108" t="s">
        <v>717</v>
      </c>
      <c r="R384" s="108" t="s">
        <v>717</v>
      </c>
      <c r="S384" s="108" t="s">
        <v>717</v>
      </c>
      <c r="T384" s="108">
        <v>74499</v>
      </c>
      <c r="U384" s="108">
        <v>5022</v>
      </c>
      <c r="V384" s="108">
        <v>3099</v>
      </c>
      <c r="W384" s="108">
        <v>39543</v>
      </c>
      <c r="X384" s="108">
        <v>18925</v>
      </c>
      <c r="Y384" s="108">
        <v>695</v>
      </c>
      <c r="Z384" s="108">
        <v>2155407</v>
      </c>
      <c r="AA384" s="108">
        <v>429</v>
      </c>
      <c r="AB384" s="108">
        <v>790</v>
      </c>
      <c r="AC384" s="108">
        <v>2160294</v>
      </c>
      <c r="AD384" s="108">
        <v>697</v>
      </c>
      <c r="AE384" s="108">
        <v>1310</v>
      </c>
      <c r="AF384" s="108">
        <v>66644699</v>
      </c>
      <c r="AG384" s="108">
        <v>1685</v>
      </c>
      <c r="AH384" s="108">
        <v>3584</v>
      </c>
      <c r="AI384" s="108">
        <v>91020995</v>
      </c>
      <c r="AJ384" s="108">
        <v>4810</v>
      </c>
      <c r="AK384" s="108">
        <v>11415</v>
      </c>
      <c r="AL384" s="108">
        <v>7523193</v>
      </c>
      <c r="AM384" s="108">
        <v>10825</v>
      </c>
      <c r="AN384" s="108">
        <v>23072</v>
      </c>
      <c r="AO384" s="108">
        <v>4417</v>
      </c>
      <c r="AP384" s="108">
        <v>406</v>
      </c>
      <c r="AQ384" s="108">
        <v>1469</v>
      </c>
      <c r="AR384" s="108">
        <v>4504</v>
      </c>
      <c r="AS384" s="108">
        <v>564</v>
      </c>
      <c r="AT384" s="108">
        <v>1978</v>
      </c>
      <c r="AU384" s="108">
        <v>23</v>
      </c>
      <c r="AV384" s="108">
        <v>38580</v>
      </c>
      <c r="AW384" s="108">
        <v>3593</v>
      </c>
      <c r="AX384" s="108">
        <v>27909</v>
      </c>
      <c r="AY384" s="108">
        <v>70082</v>
      </c>
      <c r="AZ384" s="108">
        <v>11008</v>
      </c>
      <c r="BA384" s="108">
        <v>8607</v>
      </c>
      <c r="BB384" s="108">
        <v>6901</v>
      </c>
      <c r="BC384" s="108">
        <v>5472</v>
      </c>
      <c r="BD384" s="108">
        <v>54392</v>
      </c>
      <c r="BE384" s="108">
        <v>45970</v>
      </c>
      <c r="BF384" s="108">
        <v>26591</v>
      </c>
      <c r="BG384" s="108">
        <v>20190</v>
      </c>
      <c r="BH384" s="108">
        <v>964</v>
      </c>
      <c r="BI384" s="108">
        <v>711</v>
      </c>
      <c r="BJ384" s="108" t="s">
        <v>717</v>
      </c>
      <c r="BK384" s="108" t="s">
        <v>717</v>
      </c>
      <c r="BL384" s="108" t="s">
        <v>717</v>
      </c>
      <c r="BM384" s="108" t="s">
        <v>717</v>
      </c>
      <c r="BN384" s="108" t="s">
        <v>717</v>
      </c>
      <c r="BO384" s="108" t="s">
        <v>717</v>
      </c>
      <c r="BP384" s="108" t="s">
        <v>717</v>
      </c>
      <c r="BQ384" s="108" t="s">
        <v>717</v>
      </c>
      <c r="BR384" s="108" t="s">
        <v>717</v>
      </c>
      <c r="BS384" s="108" t="s">
        <v>717</v>
      </c>
      <c r="BT384" s="108" t="s">
        <v>717</v>
      </c>
      <c r="BU384" s="108" t="s">
        <v>717</v>
      </c>
      <c r="BV384" s="108" t="s">
        <v>717</v>
      </c>
      <c r="BW384" s="108" t="s">
        <v>717</v>
      </c>
      <c r="BX384" s="108" t="s">
        <v>717</v>
      </c>
      <c r="BY384" s="108" t="s">
        <v>717</v>
      </c>
      <c r="BZ384" s="108" t="s">
        <v>717</v>
      </c>
      <c r="CA384" s="108" t="s">
        <v>717</v>
      </c>
      <c r="CB384" s="108" t="s">
        <v>717</v>
      </c>
      <c r="CC384" s="108" t="s">
        <v>717</v>
      </c>
      <c r="CD384" s="108" t="s">
        <v>717</v>
      </c>
      <c r="CE384" s="108" t="s">
        <v>717</v>
      </c>
      <c r="CF384" s="108" t="s">
        <v>717</v>
      </c>
      <c r="CG384" s="108" t="s">
        <v>717</v>
      </c>
      <c r="CH384" s="108" t="s">
        <v>717</v>
      </c>
      <c r="CI384" s="108" t="s">
        <v>717</v>
      </c>
      <c r="CJ384" s="108" t="s">
        <v>717</v>
      </c>
      <c r="CK384" s="108" t="s">
        <v>717</v>
      </c>
      <c r="CL384" s="108" t="s">
        <v>717</v>
      </c>
      <c r="CM384" s="108" t="s">
        <v>717</v>
      </c>
      <c r="CN384" s="108" t="s">
        <v>717</v>
      </c>
      <c r="CO384" s="108" t="s">
        <v>717</v>
      </c>
      <c r="CP384" s="108" t="s">
        <v>717</v>
      </c>
      <c r="CQ384" s="108" t="s">
        <v>717</v>
      </c>
      <c r="CR384" s="108" t="s">
        <v>717</v>
      </c>
      <c r="CS384" s="108" t="s">
        <v>717</v>
      </c>
      <c r="CT384" s="108" t="s">
        <v>717</v>
      </c>
      <c r="CU384" s="108" t="s">
        <v>717</v>
      </c>
      <c r="CV384" s="108" t="s">
        <v>717</v>
      </c>
      <c r="CW384" s="108" t="s">
        <v>717</v>
      </c>
      <c r="CX384" s="108">
        <v>380</v>
      </c>
      <c r="CY384" s="108">
        <v>158429</v>
      </c>
      <c r="CZ384" s="108">
        <v>417</v>
      </c>
      <c r="DA384" s="108">
        <v>616</v>
      </c>
      <c r="DB384" s="108">
        <v>2626</v>
      </c>
      <c r="DC384" s="108">
        <v>131445</v>
      </c>
      <c r="DD384" s="108">
        <v>50</v>
      </c>
      <c r="DE384" s="108">
        <v>90</v>
      </c>
      <c r="DF384" s="108" t="s">
        <v>717</v>
      </c>
      <c r="DG384" s="108" t="s">
        <v>717</v>
      </c>
      <c r="DH384" s="108" t="s">
        <v>717</v>
      </c>
      <c r="DI384" s="108" t="s">
        <v>717</v>
      </c>
      <c r="DJ384" s="108" t="s">
        <v>717</v>
      </c>
      <c r="DK384" s="108">
        <v>151</v>
      </c>
      <c r="DL384" s="108">
        <v>964</v>
      </c>
      <c r="DM384" s="108">
        <v>842</v>
      </c>
      <c r="DN384" s="108">
        <v>15</v>
      </c>
      <c r="DO384" s="108">
        <v>1017</v>
      </c>
      <c r="DP384" s="108">
        <v>6848822</v>
      </c>
      <c r="DQ384" s="108">
        <v>7105</v>
      </c>
      <c r="DR384" s="108">
        <v>15093</v>
      </c>
      <c r="DS384" s="108">
        <v>7578616</v>
      </c>
      <c r="DT384" s="108">
        <v>9001</v>
      </c>
      <c r="DU384" s="108">
        <v>18550</v>
      </c>
      <c r="DV384" s="108">
        <v>157325</v>
      </c>
      <c r="DW384" s="108">
        <v>10488</v>
      </c>
      <c r="DX384" s="108">
        <v>22896</v>
      </c>
      <c r="DY384" s="108">
        <v>10745566</v>
      </c>
      <c r="DZ384" s="108">
        <v>10566</v>
      </c>
      <c r="EA384" s="108">
        <v>21628</v>
      </c>
      <c r="EB384" s="255"/>
      <c r="EC384" s="198">
        <f t="shared" si="2105"/>
        <v>7</v>
      </c>
      <c r="ED384" s="199">
        <f t="shared" si="2106"/>
        <v>2018</v>
      </c>
      <c r="EE384" s="200">
        <f t="shared" si="2107"/>
        <v>43282</v>
      </c>
      <c r="EF384" s="196">
        <f t="shared" si="2108"/>
        <v>31</v>
      </c>
      <c r="EG384" s="195"/>
      <c r="EH384" s="198">
        <f t="shared" si="2099"/>
        <v>171116</v>
      </c>
      <c r="EI384" s="198" t="str">
        <f t="shared" si="2099"/>
        <v>-</v>
      </c>
      <c r="EJ384" s="198">
        <f t="shared" si="2099"/>
        <v>3080088</v>
      </c>
      <c r="EK384" s="198">
        <f t="shared" si="2099"/>
        <v>7101314</v>
      </c>
      <c r="EL384" s="198">
        <f t="shared" si="2099"/>
        <v>3967380</v>
      </c>
      <c r="EM384" s="198">
        <f t="shared" si="2099"/>
        <v>4059690</v>
      </c>
      <c r="EN384" s="198">
        <f t="shared" si="2099"/>
        <v>141722112</v>
      </c>
      <c r="EO384" s="198">
        <f t="shared" si="2099"/>
        <v>216028875</v>
      </c>
      <c r="EP384" s="198">
        <f t="shared" si="2099"/>
        <v>16035040</v>
      </c>
      <c r="EQ384" s="198" t="str">
        <f t="shared" si="2099"/>
        <v>-</v>
      </c>
      <c r="ER384" s="198" t="str">
        <f t="shared" si="2100"/>
        <v>-</v>
      </c>
      <c r="ES384" s="198" t="str">
        <f t="shared" si="2100"/>
        <v>-</v>
      </c>
      <c r="ET384" s="198" t="str">
        <f t="shared" si="2100"/>
        <v>-</v>
      </c>
      <c r="EU384" s="198" t="str">
        <f t="shared" si="2100"/>
        <v>-</v>
      </c>
      <c r="EV384" s="198" t="str">
        <f t="shared" si="2100"/>
        <v>-</v>
      </c>
      <c r="EW384" s="198" t="str">
        <f t="shared" si="2100"/>
        <v>-</v>
      </c>
      <c r="EX384" s="198" t="str">
        <f t="shared" si="2100"/>
        <v>-</v>
      </c>
      <c r="EY384" s="198" t="str">
        <f t="shared" si="2100"/>
        <v>-</v>
      </c>
      <c r="EZ384" s="198" t="str">
        <f t="shared" si="2100"/>
        <v>-</v>
      </c>
      <c r="FA384" s="198" t="str">
        <f t="shared" si="2100"/>
        <v>-</v>
      </c>
      <c r="FB384" s="198">
        <f t="shared" si="2101"/>
        <v>234080</v>
      </c>
      <c r="FC384" s="198">
        <f t="shared" si="2101"/>
        <v>236340</v>
      </c>
      <c r="FD384" s="198">
        <f t="shared" si="2101"/>
        <v>14549652</v>
      </c>
      <c r="FE384" s="198">
        <f t="shared" si="2101"/>
        <v>15619100</v>
      </c>
      <c r="FF384" s="198">
        <f t="shared" si="2101"/>
        <v>343440</v>
      </c>
      <c r="FG384" s="198">
        <f t="shared" si="2101"/>
        <v>21995676</v>
      </c>
      <c r="FH384" s="191"/>
      <c r="FI384" s="256"/>
      <c r="FJ384" s="100"/>
      <c r="FK384" s="256"/>
      <c r="FL384" s="256"/>
      <c r="FM384" s="256"/>
    </row>
    <row r="385" spans="1:169" s="257" customFormat="1" x14ac:dyDescent="0.2">
      <c r="A385" s="263" t="str">
        <f t="shared" si="2102"/>
        <v>2018-19JULYRYA</v>
      </c>
      <c r="B385" s="257" t="s">
        <v>773</v>
      </c>
      <c r="C385" s="257" t="s">
        <v>825</v>
      </c>
      <c r="D385" s="264" t="str">
        <f t="shared" si="2103"/>
        <v>Y60</v>
      </c>
      <c r="E385" s="264" t="str">
        <f t="shared" si="2104"/>
        <v>Midlands</v>
      </c>
      <c r="F385" s="265" t="s">
        <v>663</v>
      </c>
      <c r="G385" s="265" t="s">
        <v>664</v>
      </c>
      <c r="H385" s="108">
        <v>117003</v>
      </c>
      <c r="I385" s="108">
        <v>84768</v>
      </c>
      <c r="J385" s="108">
        <v>365081</v>
      </c>
      <c r="K385" s="108">
        <v>4</v>
      </c>
      <c r="L385" s="108">
        <v>1</v>
      </c>
      <c r="M385" s="108" t="s">
        <v>717</v>
      </c>
      <c r="N385" s="108">
        <v>24</v>
      </c>
      <c r="O385" s="108">
        <v>54</v>
      </c>
      <c r="P385" s="108" t="s">
        <v>717</v>
      </c>
      <c r="Q385" s="108" t="s">
        <v>717</v>
      </c>
      <c r="R385" s="108" t="s">
        <v>717</v>
      </c>
      <c r="S385" s="108" t="s">
        <v>717</v>
      </c>
      <c r="T385" s="108">
        <v>90828</v>
      </c>
      <c r="U385" s="108">
        <v>5346</v>
      </c>
      <c r="V385" s="108">
        <v>3241</v>
      </c>
      <c r="W385" s="108">
        <v>41250</v>
      </c>
      <c r="X385" s="108">
        <v>35993</v>
      </c>
      <c r="Y385" s="108">
        <v>1630</v>
      </c>
      <c r="Z385" s="108">
        <v>2178378</v>
      </c>
      <c r="AA385" s="108">
        <v>407</v>
      </c>
      <c r="AB385" s="108">
        <v>702</v>
      </c>
      <c r="AC385" s="108">
        <v>1524466</v>
      </c>
      <c r="AD385" s="108">
        <v>470</v>
      </c>
      <c r="AE385" s="108">
        <v>846</v>
      </c>
      <c r="AF385" s="108">
        <v>31602306</v>
      </c>
      <c r="AG385" s="108">
        <v>766</v>
      </c>
      <c r="AH385" s="108">
        <v>1399</v>
      </c>
      <c r="AI385" s="108">
        <v>85123778</v>
      </c>
      <c r="AJ385" s="108">
        <v>2365</v>
      </c>
      <c r="AK385" s="108">
        <v>5476</v>
      </c>
      <c r="AL385" s="108">
        <v>5655474</v>
      </c>
      <c r="AM385" s="108">
        <v>3470</v>
      </c>
      <c r="AN385" s="108">
        <v>8167</v>
      </c>
      <c r="AO385" s="108">
        <v>3121</v>
      </c>
      <c r="AP385" s="108">
        <v>31</v>
      </c>
      <c r="AQ385" s="108">
        <v>41</v>
      </c>
      <c r="AR385" s="108">
        <v>0</v>
      </c>
      <c r="AS385" s="108">
        <v>246</v>
      </c>
      <c r="AT385" s="108">
        <v>2803</v>
      </c>
      <c r="AU385" s="108">
        <v>1970</v>
      </c>
      <c r="AV385" s="108">
        <v>50745</v>
      </c>
      <c r="AW385" s="108">
        <v>3283</v>
      </c>
      <c r="AX385" s="108">
        <v>33679</v>
      </c>
      <c r="AY385" s="108">
        <v>87707</v>
      </c>
      <c r="AZ385" s="108">
        <v>10155</v>
      </c>
      <c r="BA385" s="108">
        <v>7462</v>
      </c>
      <c r="BB385" s="108">
        <v>6104</v>
      </c>
      <c r="BC385" s="108">
        <v>4587</v>
      </c>
      <c r="BD385" s="108">
        <v>52506</v>
      </c>
      <c r="BE385" s="108">
        <v>43592</v>
      </c>
      <c r="BF385" s="108">
        <v>61693</v>
      </c>
      <c r="BG385" s="108">
        <v>37760</v>
      </c>
      <c r="BH385" s="108">
        <v>3724</v>
      </c>
      <c r="BI385" s="108">
        <v>1729</v>
      </c>
      <c r="BJ385" s="108" t="s">
        <v>717</v>
      </c>
      <c r="BK385" s="108" t="s">
        <v>717</v>
      </c>
      <c r="BL385" s="108" t="s">
        <v>717</v>
      </c>
      <c r="BM385" s="108" t="s">
        <v>717</v>
      </c>
      <c r="BN385" s="108" t="s">
        <v>717</v>
      </c>
      <c r="BO385" s="108" t="s">
        <v>717</v>
      </c>
      <c r="BP385" s="108" t="s">
        <v>717</v>
      </c>
      <c r="BQ385" s="108" t="s">
        <v>717</v>
      </c>
      <c r="BR385" s="108" t="s">
        <v>717</v>
      </c>
      <c r="BS385" s="108" t="s">
        <v>717</v>
      </c>
      <c r="BT385" s="108" t="s">
        <v>717</v>
      </c>
      <c r="BU385" s="108" t="s">
        <v>717</v>
      </c>
      <c r="BV385" s="108" t="s">
        <v>717</v>
      </c>
      <c r="BW385" s="108" t="s">
        <v>717</v>
      </c>
      <c r="BX385" s="108" t="s">
        <v>717</v>
      </c>
      <c r="BY385" s="108" t="s">
        <v>717</v>
      </c>
      <c r="BZ385" s="108" t="s">
        <v>717</v>
      </c>
      <c r="CA385" s="108" t="s">
        <v>717</v>
      </c>
      <c r="CB385" s="108" t="s">
        <v>717</v>
      </c>
      <c r="CC385" s="108" t="s">
        <v>717</v>
      </c>
      <c r="CD385" s="108" t="s">
        <v>717</v>
      </c>
      <c r="CE385" s="108" t="s">
        <v>717</v>
      </c>
      <c r="CF385" s="108" t="s">
        <v>717</v>
      </c>
      <c r="CG385" s="108" t="s">
        <v>717</v>
      </c>
      <c r="CH385" s="108" t="s">
        <v>717</v>
      </c>
      <c r="CI385" s="108" t="s">
        <v>717</v>
      </c>
      <c r="CJ385" s="108" t="s">
        <v>717</v>
      </c>
      <c r="CK385" s="108" t="s">
        <v>717</v>
      </c>
      <c r="CL385" s="108" t="s">
        <v>717</v>
      </c>
      <c r="CM385" s="108" t="s">
        <v>717</v>
      </c>
      <c r="CN385" s="108" t="s">
        <v>717</v>
      </c>
      <c r="CO385" s="108" t="s">
        <v>717</v>
      </c>
      <c r="CP385" s="108" t="s">
        <v>717</v>
      </c>
      <c r="CQ385" s="108" t="s">
        <v>717</v>
      </c>
      <c r="CR385" s="108" t="s">
        <v>717</v>
      </c>
      <c r="CS385" s="108" t="s">
        <v>717</v>
      </c>
      <c r="CT385" s="108" t="s">
        <v>717</v>
      </c>
      <c r="CU385" s="108" t="s">
        <v>717</v>
      </c>
      <c r="CV385" s="108" t="s">
        <v>717</v>
      </c>
      <c r="CW385" s="108" t="s">
        <v>717</v>
      </c>
      <c r="CX385" s="108">
        <v>210</v>
      </c>
      <c r="CY385" s="108">
        <v>55998</v>
      </c>
      <c r="CZ385" s="108">
        <v>267</v>
      </c>
      <c r="DA385" s="108">
        <v>440</v>
      </c>
      <c r="DB385" s="108">
        <v>3596</v>
      </c>
      <c r="DC385" s="108">
        <v>279637</v>
      </c>
      <c r="DD385" s="108">
        <v>78</v>
      </c>
      <c r="DE385" s="108">
        <v>61</v>
      </c>
      <c r="DF385" s="108" t="s">
        <v>717</v>
      </c>
      <c r="DG385" s="108" t="s">
        <v>717</v>
      </c>
      <c r="DH385" s="108" t="s">
        <v>717</v>
      </c>
      <c r="DI385" s="108" t="s">
        <v>717</v>
      </c>
      <c r="DJ385" s="108" t="s">
        <v>717</v>
      </c>
      <c r="DK385" s="108">
        <v>260</v>
      </c>
      <c r="DL385" s="108">
        <v>1</v>
      </c>
      <c r="DM385" s="108">
        <v>1633</v>
      </c>
      <c r="DN385" s="108">
        <v>0</v>
      </c>
      <c r="DO385" s="108">
        <v>1594</v>
      </c>
      <c r="DP385" s="108">
        <v>3535</v>
      </c>
      <c r="DQ385" s="108">
        <v>3535</v>
      </c>
      <c r="DR385" s="108">
        <v>3535</v>
      </c>
      <c r="DS385" s="108">
        <v>8665142</v>
      </c>
      <c r="DT385" s="108">
        <v>5306</v>
      </c>
      <c r="DU385" s="108">
        <v>12215</v>
      </c>
      <c r="DV385" s="108">
        <v>0</v>
      </c>
      <c r="DW385" s="108">
        <v>0</v>
      </c>
      <c r="DX385" s="108">
        <v>0</v>
      </c>
      <c r="DY385" s="108">
        <v>10791319</v>
      </c>
      <c r="DZ385" s="108">
        <v>6770</v>
      </c>
      <c r="EA385" s="108">
        <v>15819</v>
      </c>
      <c r="EB385" s="255"/>
      <c r="EC385" s="198">
        <f t="shared" si="2105"/>
        <v>7</v>
      </c>
      <c r="ED385" s="199">
        <f t="shared" si="2106"/>
        <v>2018</v>
      </c>
      <c r="EE385" s="200">
        <f t="shared" si="2107"/>
        <v>43282</v>
      </c>
      <c r="EF385" s="196">
        <f t="shared" si="2108"/>
        <v>31</v>
      </c>
      <c r="EG385" s="195"/>
      <c r="EH385" s="198">
        <f t="shared" ref="EH385:EQ394" si="2109">IFERROR(INDEX($H385:$EB385,,MATCH(EH$1,$H$5:$EB$5,0))*INDEX($H385:$EB385,,MATCH(EH$2,$H$5:$EB$5,0)),$H$2)</f>
        <v>84768</v>
      </c>
      <c r="EI385" s="198" t="str">
        <f t="shared" si="2109"/>
        <v>-</v>
      </c>
      <c r="EJ385" s="198">
        <f t="shared" si="2109"/>
        <v>2034432</v>
      </c>
      <c r="EK385" s="198">
        <f t="shared" si="2109"/>
        <v>4577472</v>
      </c>
      <c r="EL385" s="198">
        <f t="shared" si="2109"/>
        <v>3752892</v>
      </c>
      <c r="EM385" s="198">
        <f t="shared" si="2109"/>
        <v>2741886</v>
      </c>
      <c r="EN385" s="198">
        <f t="shared" si="2109"/>
        <v>57708750</v>
      </c>
      <c r="EO385" s="198">
        <f t="shared" si="2109"/>
        <v>197097668</v>
      </c>
      <c r="EP385" s="198">
        <f t="shared" si="2109"/>
        <v>13312210</v>
      </c>
      <c r="EQ385" s="198" t="str">
        <f t="shared" si="2109"/>
        <v>-</v>
      </c>
      <c r="ER385" s="198" t="str">
        <f t="shared" ref="ER385:FA394" si="2110">IFERROR(INDEX($H385:$EB385,,MATCH(ER$1,$H$5:$EB$5,0))*INDEX($H385:$EB385,,MATCH(ER$2,$H$5:$EB$5,0)),$H$2)</f>
        <v>-</v>
      </c>
      <c r="ES385" s="198" t="str">
        <f t="shared" si="2110"/>
        <v>-</v>
      </c>
      <c r="ET385" s="198" t="str">
        <f t="shared" si="2110"/>
        <v>-</v>
      </c>
      <c r="EU385" s="198" t="str">
        <f t="shared" si="2110"/>
        <v>-</v>
      </c>
      <c r="EV385" s="198" t="str">
        <f t="shared" si="2110"/>
        <v>-</v>
      </c>
      <c r="EW385" s="198" t="str">
        <f t="shared" si="2110"/>
        <v>-</v>
      </c>
      <c r="EX385" s="198" t="str">
        <f t="shared" si="2110"/>
        <v>-</v>
      </c>
      <c r="EY385" s="198" t="str">
        <f t="shared" si="2110"/>
        <v>-</v>
      </c>
      <c r="EZ385" s="198" t="str">
        <f t="shared" si="2110"/>
        <v>-</v>
      </c>
      <c r="FA385" s="198" t="str">
        <f t="shared" si="2110"/>
        <v>-</v>
      </c>
      <c r="FB385" s="198">
        <f t="shared" ref="FB385:FG394" si="2111">IFERROR(INDEX($H385:$EB385,,MATCH(FB$1,$H$5:$EB$5,0))*INDEX($H385:$EB385,,MATCH(FB$2,$H$5:$EB$5,0)),$H$2)</f>
        <v>92400</v>
      </c>
      <c r="FC385" s="198">
        <f t="shared" si="2111"/>
        <v>219356</v>
      </c>
      <c r="FD385" s="198">
        <f t="shared" si="2111"/>
        <v>3535</v>
      </c>
      <c r="FE385" s="198">
        <f t="shared" si="2111"/>
        <v>19947095</v>
      </c>
      <c r="FF385" s="198">
        <f t="shared" si="2111"/>
        <v>0</v>
      </c>
      <c r="FG385" s="198">
        <f t="shared" si="2111"/>
        <v>25215486</v>
      </c>
      <c r="FH385" s="191"/>
      <c r="FI385" s="256"/>
      <c r="FJ385" s="100"/>
      <c r="FK385" s="256"/>
      <c r="FL385" s="256"/>
      <c r="FM385" s="256"/>
    </row>
    <row r="386" spans="1:169" s="257" customFormat="1" x14ac:dyDescent="0.2">
      <c r="A386" s="267" t="str">
        <f t="shared" si="2102"/>
        <v>2018-19JULYRX8</v>
      </c>
      <c r="B386" s="268" t="s">
        <v>773</v>
      </c>
      <c r="C386" s="268" t="s">
        <v>825</v>
      </c>
      <c r="D386" s="269" t="str">
        <f t="shared" si="2103"/>
        <v>Y63</v>
      </c>
      <c r="E386" s="269" t="str">
        <f t="shared" si="2104"/>
        <v>North East and Yorkshire</v>
      </c>
      <c r="F386" s="270" t="s">
        <v>659</v>
      </c>
      <c r="G386" s="270" t="s">
        <v>660</v>
      </c>
      <c r="H386" s="210">
        <v>87360</v>
      </c>
      <c r="I386" s="210">
        <v>65269</v>
      </c>
      <c r="J386" s="210">
        <v>174058</v>
      </c>
      <c r="K386" s="210">
        <v>3</v>
      </c>
      <c r="L386" s="210">
        <v>1</v>
      </c>
      <c r="M386" s="210" t="s">
        <v>717</v>
      </c>
      <c r="N386" s="210">
        <v>9</v>
      </c>
      <c r="O386" s="210">
        <v>55</v>
      </c>
      <c r="P386" s="210" t="s">
        <v>717</v>
      </c>
      <c r="Q386" s="210" t="s">
        <v>717</v>
      </c>
      <c r="R386" s="210" t="s">
        <v>717</v>
      </c>
      <c r="S386" s="210" t="s">
        <v>717</v>
      </c>
      <c r="T386" s="210">
        <v>67756</v>
      </c>
      <c r="U386" s="210">
        <v>5798</v>
      </c>
      <c r="V386" s="210">
        <v>4105</v>
      </c>
      <c r="W386" s="210">
        <v>37844</v>
      </c>
      <c r="X386" s="210">
        <v>12336</v>
      </c>
      <c r="Y386" s="210">
        <v>878</v>
      </c>
      <c r="Z386" s="210">
        <v>2547470</v>
      </c>
      <c r="AA386" s="210">
        <v>439</v>
      </c>
      <c r="AB386" s="210">
        <v>751</v>
      </c>
      <c r="AC386" s="210">
        <v>2740975</v>
      </c>
      <c r="AD386" s="210">
        <v>668</v>
      </c>
      <c r="AE386" s="210">
        <v>1190</v>
      </c>
      <c r="AF386" s="210">
        <v>46528582</v>
      </c>
      <c r="AG386" s="210">
        <v>1229</v>
      </c>
      <c r="AH386" s="210">
        <v>2560</v>
      </c>
      <c r="AI386" s="210">
        <v>38357226</v>
      </c>
      <c r="AJ386" s="210">
        <v>3109</v>
      </c>
      <c r="AK386" s="210">
        <v>7327</v>
      </c>
      <c r="AL386" s="210">
        <v>4251957</v>
      </c>
      <c r="AM386" s="210">
        <v>4843</v>
      </c>
      <c r="AN386" s="210">
        <v>11574</v>
      </c>
      <c r="AO386" s="210">
        <v>5061</v>
      </c>
      <c r="AP386" s="210">
        <v>595</v>
      </c>
      <c r="AQ386" s="210">
        <v>1130</v>
      </c>
      <c r="AR386" s="210">
        <v>3919</v>
      </c>
      <c r="AS386" s="210">
        <v>510</v>
      </c>
      <c r="AT386" s="210">
        <v>2826</v>
      </c>
      <c r="AU386" s="210">
        <v>2204</v>
      </c>
      <c r="AV386" s="210">
        <v>40309</v>
      </c>
      <c r="AW386" s="210">
        <v>6199</v>
      </c>
      <c r="AX386" s="210">
        <v>16187</v>
      </c>
      <c r="AY386" s="210">
        <v>62695</v>
      </c>
      <c r="AZ386" s="210">
        <v>13261</v>
      </c>
      <c r="BA386" s="210">
        <v>9979</v>
      </c>
      <c r="BB386" s="210">
        <v>9256</v>
      </c>
      <c r="BC386" s="210">
        <v>7084</v>
      </c>
      <c r="BD386" s="210">
        <v>57998</v>
      </c>
      <c r="BE386" s="210">
        <v>45047</v>
      </c>
      <c r="BF386" s="210">
        <v>26618</v>
      </c>
      <c r="BG386" s="210">
        <v>16828</v>
      </c>
      <c r="BH386" s="210">
        <v>1730</v>
      </c>
      <c r="BI386" s="210">
        <v>1018</v>
      </c>
      <c r="BJ386" s="210" t="s">
        <v>717</v>
      </c>
      <c r="BK386" s="210" t="s">
        <v>717</v>
      </c>
      <c r="BL386" s="210" t="s">
        <v>717</v>
      </c>
      <c r="BM386" s="210" t="s">
        <v>717</v>
      </c>
      <c r="BN386" s="210" t="s">
        <v>717</v>
      </c>
      <c r="BO386" s="210" t="s">
        <v>717</v>
      </c>
      <c r="BP386" s="210" t="s">
        <v>717</v>
      </c>
      <c r="BQ386" s="210" t="s">
        <v>717</v>
      </c>
      <c r="BR386" s="210" t="s">
        <v>717</v>
      </c>
      <c r="BS386" s="210" t="s">
        <v>717</v>
      </c>
      <c r="BT386" s="210" t="s">
        <v>717</v>
      </c>
      <c r="BU386" s="210" t="s">
        <v>717</v>
      </c>
      <c r="BV386" s="210" t="s">
        <v>717</v>
      </c>
      <c r="BW386" s="210" t="s">
        <v>717</v>
      </c>
      <c r="BX386" s="210" t="s">
        <v>717</v>
      </c>
      <c r="BY386" s="210" t="s">
        <v>717</v>
      </c>
      <c r="BZ386" s="210" t="s">
        <v>717</v>
      </c>
      <c r="CA386" s="210" t="s">
        <v>717</v>
      </c>
      <c r="CB386" s="210" t="s">
        <v>717</v>
      </c>
      <c r="CC386" s="210" t="s">
        <v>717</v>
      </c>
      <c r="CD386" s="210" t="s">
        <v>717</v>
      </c>
      <c r="CE386" s="210" t="s">
        <v>717</v>
      </c>
      <c r="CF386" s="210" t="s">
        <v>717</v>
      </c>
      <c r="CG386" s="210" t="s">
        <v>717</v>
      </c>
      <c r="CH386" s="210" t="s">
        <v>717</v>
      </c>
      <c r="CI386" s="210" t="s">
        <v>717</v>
      </c>
      <c r="CJ386" s="210" t="s">
        <v>717</v>
      </c>
      <c r="CK386" s="210" t="s">
        <v>717</v>
      </c>
      <c r="CL386" s="210" t="s">
        <v>717</v>
      </c>
      <c r="CM386" s="210" t="s">
        <v>717</v>
      </c>
      <c r="CN386" s="210" t="s">
        <v>717</v>
      </c>
      <c r="CO386" s="210" t="s">
        <v>717</v>
      </c>
      <c r="CP386" s="210" t="s">
        <v>717</v>
      </c>
      <c r="CQ386" s="210" t="s">
        <v>717</v>
      </c>
      <c r="CR386" s="210" t="s">
        <v>717</v>
      </c>
      <c r="CS386" s="210" t="s">
        <v>717</v>
      </c>
      <c r="CT386" s="210" t="s">
        <v>717</v>
      </c>
      <c r="CU386" s="210" t="s">
        <v>717</v>
      </c>
      <c r="CV386" s="210" t="s">
        <v>717</v>
      </c>
      <c r="CW386" s="210" t="s">
        <v>717</v>
      </c>
      <c r="CX386" s="210">
        <v>0</v>
      </c>
      <c r="CY386" s="210">
        <v>0</v>
      </c>
      <c r="CZ386" s="210">
        <v>0</v>
      </c>
      <c r="DA386" s="210">
        <v>0</v>
      </c>
      <c r="DB386" s="210">
        <v>3649</v>
      </c>
      <c r="DC386" s="210">
        <v>130452</v>
      </c>
      <c r="DD386" s="210">
        <v>36</v>
      </c>
      <c r="DE386" s="210">
        <v>60</v>
      </c>
      <c r="DF386" s="210" t="s">
        <v>717</v>
      </c>
      <c r="DG386" s="210" t="s">
        <v>717</v>
      </c>
      <c r="DH386" s="210" t="s">
        <v>717</v>
      </c>
      <c r="DI386" s="210" t="s">
        <v>717</v>
      </c>
      <c r="DJ386" s="210" t="s">
        <v>717</v>
      </c>
      <c r="DK386" s="210">
        <v>24</v>
      </c>
      <c r="DL386" s="210">
        <v>2781</v>
      </c>
      <c r="DM386" s="210">
        <v>174</v>
      </c>
      <c r="DN386" s="210">
        <v>69</v>
      </c>
      <c r="DO386" s="210">
        <v>2791</v>
      </c>
      <c r="DP386" s="210">
        <v>11954743</v>
      </c>
      <c r="DQ386" s="210">
        <v>4299</v>
      </c>
      <c r="DR386" s="210">
        <v>9375</v>
      </c>
      <c r="DS386" s="210">
        <v>792184</v>
      </c>
      <c r="DT386" s="210">
        <v>4553</v>
      </c>
      <c r="DU386" s="210">
        <v>9334</v>
      </c>
      <c r="DV386" s="210">
        <v>419697</v>
      </c>
      <c r="DW386" s="210">
        <v>6083</v>
      </c>
      <c r="DX386" s="210">
        <v>12448</v>
      </c>
      <c r="DY386" s="210">
        <v>24897408</v>
      </c>
      <c r="DZ386" s="210">
        <v>8921</v>
      </c>
      <c r="EA386" s="210">
        <v>21020</v>
      </c>
      <c r="EB386" s="271"/>
      <c r="EC386" s="201">
        <f t="shared" si="2105"/>
        <v>7</v>
      </c>
      <c r="ED386" s="208">
        <f t="shared" si="2106"/>
        <v>2018</v>
      </c>
      <c r="EE386" s="207">
        <f t="shared" si="2107"/>
        <v>43282</v>
      </c>
      <c r="EF386" s="189">
        <f t="shared" si="2108"/>
        <v>31</v>
      </c>
      <c r="EG386" s="209"/>
      <c r="EH386" s="201">
        <f t="shared" si="2109"/>
        <v>65269</v>
      </c>
      <c r="EI386" s="201" t="str">
        <f t="shared" si="2109"/>
        <v>-</v>
      </c>
      <c r="EJ386" s="201">
        <f t="shared" si="2109"/>
        <v>587421</v>
      </c>
      <c r="EK386" s="201">
        <f t="shared" si="2109"/>
        <v>3589795</v>
      </c>
      <c r="EL386" s="201">
        <f t="shared" si="2109"/>
        <v>4354298</v>
      </c>
      <c r="EM386" s="201">
        <f t="shared" si="2109"/>
        <v>4884950</v>
      </c>
      <c r="EN386" s="201">
        <f t="shared" si="2109"/>
        <v>96880640</v>
      </c>
      <c r="EO386" s="201">
        <f t="shared" si="2109"/>
        <v>90385872</v>
      </c>
      <c r="EP386" s="201">
        <f t="shared" si="2109"/>
        <v>10161972</v>
      </c>
      <c r="EQ386" s="201" t="str">
        <f t="shared" si="2109"/>
        <v>-</v>
      </c>
      <c r="ER386" s="201" t="str">
        <f t="shared" si="2110"/>
        <v>-</v>
      </c>
      <c r="ES386" s="201" t="str">
        <f t="shared" si="2110"/>
        <v>-</v>
      </c>
      <c r="ET386" s="201" t="str">
        <f t="shared" si="2110"/>
        <v>-</v>
      </c>
      <c r="EU386" s="201" t="str">
        <f t="shared" si="2110"/>
        <v>-</v>
      </c>
      <c r="EV386" s="201" t="str">
        <f t="shared" si="2110"/>
        <v>-</v>
      </c>
      <c r="EW386" s="201" t="str">
        <f t="shared" si="2110"/>
        <v>-</v>
      </c>
      <c r="EX386" s="201" t="str">
        <f t="shared" si="2110"/>
        <v>-</v>
      </c>
      <c r="EY386" s="201" t="str">
        <f t="shared" si="2110"/>
        <v>-</v>
      </c>
      <c r="EZ386" s="201" t="str">
        <f t="shared" si="2110"/>
        <v>-</v>
      </c>
      <c r="FA386" s="201" t="str">
        <f t="shared" si="2110"/>
        <v>-</v>
      </c>
      <c r="FB386" s="201">
        <f t="shared" si="2111"/>
        <v>0</v>
      </c>
      <c r="FC386" s="201">
        <f t="shared" si="2111"/>
        <v>218940</v>
      </c>
      <c r="FD386" s="201">
        <f t="shared" si="2111"/>
        <v>26071875</v>
      </c>
      <c r="FE386" s="201">
        <f t="shared" si="2111"/>
        <v>1624116</v>
      </c>
      <c r="FF386" s="201">
        <f t="shared" si="2111"/>
        <v>858912</v>
      </c>
      <c r="FG386" s="201">
        <f t="shared" si="2111"/>
        <v>58666820</v>
      </c>
      <c r="FH386" s="190"/>
      <c r="FI386" s="256"/>
      <c r="FJ386" s="100"/>
      <c r="FK386" s="256"/>
      <c r="FL386" s="256"/>
      <c r="FM386" s="256"/>
    </row>
    <row r="387" spans="1:169" s="257" customFormat="1" x14ac:dyDescent="0.2">
      <c r="A387" s="272" t="str">
        <f t="shared" si="2102"/>
        <v>2018-19AUGUSTRX9</v>
      </c>
      <c r="B387" s="273" t="s">
        <v>773</v>
      </c>
      <c r="C387" s="273" t="s">
        <v>649</v>
      </c>
      <c r="D387" s="274" t="str">
        <f t="shared" si="2103"/>
        <v>Y60</v>
      </c>
      <c r="E387" s="274" t="str">
        <f t="shared" si="2104"/>
        <v>Midlands</v>
      </c>
      <c r="F387" s="275" t="s">
        <v>661</v>
      </c>
      <c r="G387" s="275" t="s">
        <v>662</v>
      </c>
      <c r="H387" s="107">
        <v>83703</v>
      </c>
      <c r="I387" s="107">
        <v>69174</v>
      </c>
      <c r="J387" s="107">
        <v>288907</v>
      </c>
      <c r="K387" s="107">
        <v>4</v>
      </c>
      <c r="L387" s="107">
        <v>2</v>
      </c>
      <c r="M387" s="107" t="s">
        <v>717</v>
      </c>
      <c r="N387" s="107">
        <v>18</v>
      </c>
      <c r="O387" s="107">
        <v>61</v>
      </c>
      <c r="P387" s="107" t="s">
        <v>717</v>
      </c>
      <c r="Q387" s="107" t="s">
        <v>717</v>
      </c>
      <c r="R387" s="107" t="s">
        <v>717</v>
      </c>
      <c r="S387" s="107" t="s">
        <v>717</v>
      </c>
      <c r="T387" s="107">
        <v>57976</v>
      </c>
      <c r="U387" s="107">
        <v>5723</v>
      </c>
      <c r="V387" s="107">
        <v>3699</v>
      </c>
      <c r="W387" s="107">
        <v>32991</v>
      </c>
      <c r="X387" s="107">
        <v>11993</v>
      </c>
      <c r="Y387" s="107">
        <v>179</v>
      </c>
      <c r="Z387" s="107">
        <v>2600153</v>
      </c>
      <c r="AA387" s="107">
        <v>454</v>
      </c>
      <c r="AB387" s="107">
        <v>828</v>
      </c>
      <c r="AC387" s="107">
        <v>3884246</v>
      </c>
      <c r="AD387" s="107">
        <v>1050</v>
      </c>
      <c r="AE387" s="107">
        <v>2455</v>
      </c>
      <c r="AF387" s="107">
        <v>62339636</v>
      </c>
      <c r="AG387" s="107">
        <v>1890</v>
      </c>
      <c r="AH387" s="107">
        <v>4013</v>
      </c>
      <c r="AI387" s="107">
        <v>53632220</v>
      </c>
      <c r="AJ387" s="107">
        <v>4472</v>
      </c>
      <c r="AK387" s="107">
        <v>10942</v>
      </c>
      <c r="AL387" s="107">
        <v>746199</v>
      </c>
      <c r="AM387" s="107">
        <v>4169</v>
      </c>
      <c r="AN387" s="107">
        <v>10038</v>
      </c>
      <c r="AO387" s="107">
        <v>3983</v>
      </c>
      <c r="AP387" s="107">
        <v>1463</v>
      </c>
      <c r="AQ387" s="107">
        <v>835</v>
      </c>
      <c r="AR387" s="107">
        <v>8</v>
      </c>
      <c r="AS387" s="107">
        <v>829</v>
      </c>
      <c r="AT387" s="107">
        <v>856</v>
      </c>
      <c r="AU387" s="107">
        <v>6</v>
      </c>
      <c r="AV387" s="107">
        <v>35496</v>
      </c>
      <c r="AW387" s="107">
        <v>2501</v>
      </c>
      <c r="AX387" s="107">
        <v>15996</v>
      </c>
      <c r="AY387" s="107">
        <v>53993</v>
      </c>
      <c r="AZ387" s="107">
        <v>10912</v>
      </c>
      <c r="BA387" s="107">
        <v>8408</v>
      </c>
      <c r="BB387" s="107">
        <v>7398</v>
      </c>
      <c r="BC387" s="107">
        <v>5734</v>
      </c>
      <c r="BD387" s="107">
        <v>43358</v>
      </c>
      <c r="BE387" s="107">
        <v>35681</v>
      </c>
      <c r="BF387" s="107">
        <v>15911</v>
      </c>
      <c r="BG387" s="107">
        <v>12576</v>
      </c>
      <c r="BH387" s="107">
        <v>217</v>
      </c>
      <c r="BI387" s="107">
        <v>162</v>
      </c>
      <c r="BJ387" s="107" t="s">
        <v>717</v>
      </c>
      <c r="BK387" s="107" t="s">
        <v>717</v>
      </c>
      <c r="BL387" s="107" t="s">
        <v>717</v>
      </c>
      <c r="BM387" s="107" t="s">
        <v>717</v>
      </c>
      <c r="BN387" s="107" t="s">
        <v>717</v>
      </c>
      <c r="BO387" s="107" t="s">
        <v>717</v>
      </c>
      <c r="BP387" s="107" t="s">
        <v>717</v>
      </c>
      <c r="BQ387" s="107" t="s">
        <v>717</v>
      </c>
      <c r="BR387" s="107" t="s">
        <v>717</v>
      </c>
      <c r="BS387" s="107" t="s">
        <v>717</v>
      </c>
      <c r="BT387" s="107" t="s">
        <v>717</v>
      </c>
      <c r="BU387" s="107" t="s">
        <v>717</v>
      </c>
      <c r="BV387" s="107" t="s">
        <v>717</v>
      </c>
      <c r="BW387" s="107" t="s">
        <v>717</v>
      </c>
      <c r="BX387" s="107" t="s">
        <v>717</v>
      </c>
      <c r="BY387" s="107" t="s">
        <v>717</v>
      </c>
      <c r="BZ387" s="107" t="s">
        <v>717</v>
      </c>
      <c r="CA387" s="107" t="s">
        <v>717</v>
      </c>
      <c r="CB387" s="107" t="s">
        <v>717</v>
      </c>
      <c r="CC387" s="107" t="s">
        <v>717</v>
      </c>
      <c r="CD387" s="107" t="s">
        <v>717</v>
      </c>
      <c r="CE387" s="107" t="s">
        <v>717</v>
      </c>
      <c r="CF387" s="107" t="s">
        <v>717</v>
      </c>
      <c r="CG387" s="107" t="s">
        <v>717</v>
      </c>
      <c r="CH387" s="107" t="s">
        <v>717</v>
      </c>
      <c r="CI387" s="107" t="s">
        <v>717</v>
      </c>
      <c r="CJ387" s="107" t="s">
        <v>717</v>
      </c>
      <c r="CK387" s="107" t="s">
        <v>717</v>
      </c>
      <c r="CL387" s="107" t="s">
        <v>717</v>
      </c>
      <c r="CM387" s="107" t="s">
        <v>717</v>
      </c>
      <c r="CN387" s="107" t="s">
        <v>717</v>
      </c>
      <c r="CO387" s="107" t="s">
        <v>717</v>
      </c>
      <c r="CP387" s="107" t="s">
        <v>717</v>
      </c>
      <c r="CQ387" s="107" t="s">
        <v>717</v>
      </c>
      <c r="CR387" s="107" t="s">
        <v>717</v>
      </c>
      <c r="CS387" s="107" t="s">
        <v>717</v>
      </c>
      <c r="CT387" s="107" t="s">
        <v>717</v>
      </c>
      <c r="CU387" s="107" t="s">
        <v>717</v>
      </c>
      <c r="CV387" s="107" t="s">
        <v>717</v>
      </c>
      <c r="CW387" s="107" t="s">
        <v>717</v>
      </c>
      <c r="CX387" s="107">
        <v>282</v>
      </c>
      <c r="CY387" s="107">
        <v>79734</v>
      </c>
      <c r="CZ387" s="107">
        <v>283</v>
      </c>
      <c r="DA387" s="107">
        <v>468</v>
      </c>
      <c r="DB387" s="107">
        <v>2827</v>
      </c>
      <c r="DC387" s="107">
        <v>114904</v>
      </c>
      <c r="DD387" s="107">
        <v>41</v>
      </c>
      <c r="DE387" s="107">
        <v>77</v>
      </c>
      <c r="DF387" s="107" t="s">
        <v>717</v>
      </c>
      <c r="DG387" s="107" t="s">
        <v>717</v>
      </c>
      <c r="DH387" s="107" t="s">
        <v>717</v>
      </c>
      <c r="DI387" s="107" t="s">
        <v>717</v>
      </c>
      <c r="DJ387" s="107" t="s">
        <v>717</v>
      </c>
      <c r="DK387" s="107">
        <v>0</v>
      </c>
      <c r="DL387" s="107">
        <v>478</v>
      </c>
      <c r="DM387" s="107">
        <v>490</v>
      </c>
      <c r="DN387" s="107">
        <v>2</v>
      </c>
      <c r="DO387" s="107">
        <v>2127</v>
      </c>
      <c r="DP387" s="107">
        <v>2313277</v>
      </c>
      <c r="DQ387" s="107">
        <v>4839</v>
      </c>
      <c r="DR387" s="107">
        <v>9632</v>
      </c>
      <c r="DS387" s="107">
        <v>2311987</v>
      </c>
      <c r="DT387" s="107">
        <v>4718</v>
      </c>
      <c r="DU387" s="107">
        <v>9183</v>
      </c>
      <c r="DV387" s="107">
        <v>10787</v>
      </c>
      <c r="DW387" s="107">
        <v>5394</v>
      </c>
      <c r="DX387" s="107">
        <v>8668</v>
      </c>
      <c r="DY387" s="107">
        <v>17795134</v>
      </c>
      <c r="DZ387" s="107">
        <v>8366</v>
      </c>
      <c r="EA387" s="107">
        <v>18136</v>
      </c>
      <c r="EB387" s="255"/>
      <c r="EC387" s="204">
        <f t="shared" si="2105"/>
        <v>8</v>
      </c>
      <c r="ED387" s="199">
        <f t="shared" si="2106"/>
        <v>2018</v>
      </c>
      <c r="EE387" s="200">
        <f t="shared" si="2107"/>
        <v>43313</v>
      </c>
      <c r="EF387" s="196">
        <f t="shared" si="2108"/>
        <v>31</v>
      </c>
      <c r="EG387" s="195"/>
      <c r="EH387" s="204">
        <f t="shared" si="2109"/>
        <v>138348</v>
      </c>
      <c r="EI387" s="204" t="str">
        <f t="shared" si="2109"/>
        <v>-</v>
      </c>
      <c r="EJ387" s="204">
        <f t="shared" si="2109"/>
        <v>1245132</v>
      </c>
      <c r="EK387" s="204">
        <f t="shared" si="2109"/>
        <v>4219614</v>
      </c>
      <c r="EL387" s="204">
        <f t="shared" si="2109"/>
        <v>4738644</v>
      </c>
      <c r="EM387" s="204">
        <f t="shared" si="2109"/>
        <v>9081045</v>
      </c>
      <c r="EN387" s="204">
        <f t="shared" si="2109"/>
        <v>132392883</v>
      </c>
      <c r="EO387" s="204">
        <f t="shared" si="2109"/>
        <v>131227406</v>
      </c>
      <c r="EP387" s="204">
        <f t="shared" si="2109"/>
        <v>1796802</v>
      </c>
      <c r="EQ387" s="204" t="str">
        <f t="shared" si="2109"/>
        <v>-</v>
      </c>
      <c r="ER387" s="203" t="str">
        <f t="shared" si="2110"/>
        <v>-</v>
      </c>
      <c r="ES387" s="203" t="str">
        <f t="shared" si="2110"/>
        <v>-</v>
      </c>
      <c r="ET387" s="203" t="str">
        <f t="shared" si="2110"/>
        <v>-</v>
      </c>
      <c r="EU387" s="203" t="str">
        <f t="shared" si="2110"/>
        <v>-</v>
      </c>
      <c r="EV387" s="203" t="str">
        <f t="shared" si="2110"/>
        <v>-</v>
      </c>
      <c r="EW387" s="203" t="str">
        <f t="shared" si="2110"/>
        <v>-</v>
      </c>
      <c r="EX387" s="203" t="str">
        <f t="shared" si="2110"/>
        <v>-</v>
      </c>
      <c r="EY387" s="203" t="str">
        <f t="shared" si="2110"/>
        <v>-</v>
      </c>
      <c r="EZ387" s="203" t="str">
        <f t="shared" si="2110"/>
        <v>-</v>
      </c>
      <c r="FA387" s="203" t="str">
        <f t="shared" si="2110"/>
        <v>-</v>
      </c>
      <c r="FB387" s="204">
        <f t="shared" si="2111"/>
        <v>131976</v>
      </c>
      <c r="FC387" s="204">
        <f t="shared" si="2111"/>
        <v>217679</v>
      </c>
      <c r="FD387" s="204">
        <f t="shared" si="2111"/>
        <v>4604096</v>
      </c>
      <c r="FE387" s="204">
        <f t="shared" si="2111"/>
        <v>4499670</v>
      </c>
      <c r="FF387" s="204">
        <f t="shared" si="2111"/>
        <v>17336</v>
      </c>
      <c r="FG387" s="204">
        <f t="shared" si="2111"/>
        <v>38575272</v>
      </c>
      <c r="FH387" s="191"/>
      <c r="FI387" s="256"/>
      <c r="FJ387" s="256"/>
      <c r="FK387" s="256"/>
      <c r="FL387" s="256"/>
      <c r="FM387" s="256"/>
    </row>
    <row r="388" spans="1:169" s="257" customFormat="1" x14ac:dyDescent="0.2">
      <c r="A388" s="263" t="str">
        <f t="shared" si="2102"/>
        <v>2018-19AUGUSTRYC</v>
      </c>
      <c r="B388" s="257" t="s">
        <v>773</v>
      </c>
      <c r="C388" s="257" t="s">
        <v>649</v>
      </c>
      <c r="D388" s="264" t="str">
        <f t="shared" si="2103"/>
        <v>Y61</v>
      </c>
      <c r="E388" s="264" t="str">
        <f t="shared" si="2104"/>
        <v>East of England</v>
      </c>
      <c r="F388" s="265" t="s">
        <v>665</v>
      </c>
      <c r="G388" s="265" t="s">
        <v>666</v>
      </c>
      <c r="H388" s="108">
        <v>102741</v>
      </c>
      <c r="I388" s="108">
        <v>66359</v>
      </c>
      <c r="J388" s="108">
        <v>366083</v>
      </c>
      <c r="K388" s="108">
        <v>6</v>
      </c>
      <c r="L388" s="108">
        <v>1</v>
      </c>
      <c r="M388" s="108" t="s">
        <v>717</v>
      </c>
      <c r="N388" s="108">
        <v>30</v>
      </c>
      <c r="O388" s="108">
        <v>93</v>
      </c>
      <c r="P388" s="108" t="s">
        <v>717</v>
      </c>
      <c r="Q388" s="108" t="s">
        <v>717</v>
      </c>
      <c r="R388" s="108" t="s">
        <v>717</v>
      </c>
      <c r="S388" s="108" t="s">
        <v>717</v>
      </c>
      <c r="T388" s="108">
        <v>69698</v>
      </c>
      <c r="U388" s="108">
        <v>6474</v>
      </c>
      <c r="V388" s="108">
        <v>4324</v>
      </c>
      <c r="W388" s="108">
        <v>38705</v>
      </c>
      <c r="X388" s="108">
        <v>13081</v>
      </c>
      <c r="Y388" s="108">
        <v>2389</v>
      </c>
      <c r="Z388" s="108">
        <v>3137125</v>
      </c>
      <c r="AA388" s="108">
        <v>485</v>
      </c>
      <c r="AB388" s="108">
        <v>892</v>
      </c>
      <c r="AC388" s="108">
        <v>3413957</v>
      </c>
      <c r="AD388" s="108">
        <v>790</v>
      </c>
      <c r="AE388" s="108">
        <v>1453</v>
      </c>
      <c r="AF388" s="108">
        <v>57882976</v>
      </c>
      <c r="AG388" s="108">
        <v>1495</v>
      </c>
      <c r="AH388" s="108">
        <v>3125</v>
      </c>
      <c r="AI388" s="108">
        <v>60332016</v>
      </c>
      <c r="AJ388" s="108">
        <v>4612</v>
      </c>
      <c r="AK388" s="108">
        <v>11065</v>
      </c>
      <c r="AL388" s="108">
        <v>12491112</v>
      </c>
      <c r="AM388" s="108">
        <v>5229</v>
      </c>
      <c r="AN388" s="108">
        <v>13001</v>
      </c>
      <c r="AO388" s="108">
        <v>4843</v>
      </c>
      <c r="AP388" s="108">
        <v>98</v>
      </c>
      <c r="AQ388" s="108">
        <v>3154</v>
      </c>
      <c r="AR388" s="108">
        <v>601</v>
      </c>
      <c r="AS388" s="108">
        <v>45</v>
      </c>
      <c r="AT388" s="108">
        <v>1546</v>
      </c>
      <c r="AU388" s="108">
        <v>2377</v>
      </c>
      <c r="AV388" s="108">
        <v>41209</v>
      </c>
      <c r="AW388" s="108">
        <v>2036</v>
      </c>
      <c r="AX388" s="108">
        <v>21610</v>
      </c>
      <c r="AY388" s="108">
        <v>64855</v>
      </c>
      <c r="AZ388" s="108">
        <v>15073</v>
      </c>
      <c r="BA388" s="108">
        <v>10910</v>
      </c>
      <c r="BB388" s="108">
        <v>10037</v>
      </c>
      <c r="BC388" s="108">
        <v>7426</v>
      </c>
      <c r="BD388" s="108">
        <v>60328</v>
      </c>
      <c r="BE388" s="108">
        <v>44449</v>
      </c>
      <c r="BF388" s="108">
        <v>24780</v>
      </c>
      <c r="BG388" s="108">
        <v>14170</v>
      </c>
      <c r="BH388" s="108">
        <v>4314</v>
      </c>
      <c r="BI388" s="108">
        <v>2566</v>
      </c>
      <c r="BJ388" s="108" t="s">
        <v>717</v>
      </c>
      <c r="BK388" s="108" t="s">
        <v>717</v>
      </c>
      <c r="BL388" s="108" t="s">
        <v>717</v>
      </c>
      <c r="BM388" s="108" t="s">
        <v>717</v>
      </c>
      <c r="BN388" s="108" t="s">
        <v>717</v>
      </c>
      <c r="BO388" s="108" t="s">
        <v>717</v>
      </c>
      <c r="BP388" s="108" t="s">
        <v>717</v>
      </c>
      <c r="BQ388" s="108" t="s">
        <v>717</v>
      </c>
      <c r="BR388" s="108" t="s">
        <v>717</v>
      </c>
      <c r="BS388" s="108" t="s">
        <v>717</v>
      </c>
      <c r="BT388" s="108" t="s">
        <v>717</v>
      </c>
      <c r="BU388" s="108" t="s">
        <v>717</v>
      </c>
      <c r="BV388" s="108" t="s">
        <v>717</v>
      </c>
      <c r="BW388" s="108" t="s">
        <v>717</v>
      </c>
      <c r="BX388" s="108" t="s">
        <v>717</v>
      </c>
      <c r="BY388" s="108" t="s">
        <v>717</v>
      </c>
      <c r="BZ388" s="108" t="s">
        <v>717</v>
      </c>
      <c r="CA388" s="108" t="s">
        <v>717</v>
      </c>
      <c r="CB388" s="108" t="s">
        <v>717</v>
      </c>
      <c r="CC388" s="108" t="s">
        <v>717</v>
      </c>
      <c r="CD388" s="108" t="s">
        <v>717</v>
      </c>
      <c r="CE388" s="108" t="s">
        <v>717</v>
      </c>
      <c r="CF388" s="108" t="s">
        <v>717</v>
      </c>
      <c r="CG388" s="108" t="s">
        <v>717</v>
      </c>
      <c r="CH388" s="108" t="s">
        <v>717</v>
      </c>
      <c r="CI388" s="108" t="s">
        <v>717</v>
      </c>
      <c r="CJ388" s="108" t="s">
        <v>717</v>
      </c>
      <c r="CK388" s="108" t="s">
        <v>717</v>
      </c>
      <c r="CL388" s="108" t="s">
        <v>717</v>
      </c>
      <c r="CM388" s="108" t="s">
        <v>717</v>
      </c>
      <c r="CN388" s="108" t="s">
        <v>717</v>
      </c>
      <c r="CO388" s="108" t="s">
        <v>717</v>
      </c>
      <c r="CP388" s="108" t="s">
        <v>717</v>
      </c>
      <c r="CQ388" s="108" t="s">
        <v>717</v>
      </c>
      <c r="CR388" s="108" t="s">
        <v>717</v>
      </c>
      <c r="CS388" s="108" t="s">
        <v>717</v>
      </c>
      <c r="CT388" s="108" t="s">
        <v>717</v>
      </c>
      <c r="CU388" s="108" t="s">
        <v>717</v>
      </c>
      <c r="CV388" s="108" t="s">
        <v>717</v>
      </c>
      <c r="CW388" s="108" t="s">
        <v>717</v>
      </c>
      <c r="CX388" s="108">
        <v>422</v>
      </c>
      <c r="CY388" s="108">
        <v>119582</v>
      </c>
      <c r="CZ388" s="108">
        <v>283</v>
      </c>
      <c r="DA388" s="108">
        <v>461</v>
      </c>
      <c r="DB388" s="108">
        <v>6142</v>
      </c>
      <c r="DC388" s="108">
        <v>220853</v>
      </c>
      <c r="DD388" s="108">
        <v>36</v>
      </c>
      <c r="DE388" s="108">
        <v>63</v>
      </c>
      <c r="DF388" s="108" t="s">
        <v>717</v>
      </c>
      <c r="DG388" s="108" t="s">
        <v>717</v>
      </c>
      <c r="DH388" s="108" t="s">
        <v>717</v>
      </c>
      <c r="DI388" s="108" t="s">
        <v>717</v>
      </c>
      <c r="DJ388" s="108" t="s">
        <v>717</v>
      </c>
      <c r="DK388" s="108">
        <v>29</v>
      </c>
      <c r="DL388" s="108">
        <v>800</v>
      </c>
      <c r="DM388" s="108">
        <v>642</v>
      </c>
      <c r="DN388" s="108">
        <v>42</v>
      </c>
      <c r="DO388" s="108">
        <v>1151</v>
      </c>
      <c r="DP388" s="108">
        <v>6915414</v>
      </c>
      <c r="DQ388" s="108">
        <v>8644</v>
      </c>
      <c r="DR388" s="108">
        <v>20588</v>
      </c>
      <c r="DS388" s="108">
        <v>5923670</v>
      </c>
      <c r="DT388" s="108">
        <v>9227</v>
      </c>
      <c r="DU388" s="108">
        <v>20563</v>
      </c>
      <c r="DV388" s="108">
        <v>609166</v>
      </c>
      <c r="DW388" s="108">
        <v>14504</v>
      </c>
      <c r="DX388" s="108">
        <v>26920</v>
      </c>
      <c r="DY388" s="108">
        <v>15134523</v>
      </c>
      <c r="DZ388" s="108">
        <v>13149</v>
      </c>
      <c r="EA388" s="108">
        <v>30734</v>
      </c>
      <c r="EB388" s="255"/>
      <c r="EC388" s="198">
        <f t="shared" si="2105"/>
        <v>8</v>
      </c>
      <c r="ED388" s="199">
        <f t="shared" si="2106"/>
        <v>2018</v>
      </c>
      <c r="EE388" s="200">
        <f t="shared" si="2107"/>
        <v>43313</v>
      </c>
      <c r="EF388" s="196">
        <f t="shared" si="2108"/>
        <v>31</v>
      </c>
      <c r="EG388" s="195"/>
      <c r="EH388" s="198">
        <f t="shared" si="2109"/>
        <v>66359</v>
      </c>
      <c r="EI388" s="198" t="str">
        <f t="shared" si="2109"/>
        <v>-</v>
      </c>
      <c r="EJ388" s="198">
        <f t="shared" si="2109"/>
        <v>1990770</v>
      </c>
      <c r="EK388" s="198">
        <f t="shared" si="2109"/>
        <v>6171387</v>
      </c>
      <c r="EL388" s="198">
        <f t="shared" si="2109"/>
        <v>5774808</v>
      </c>
      <c r="EM388" s="198">
        <f t="shared" si="2109"/>
        <v>6282772</v>
      </c>
      <c r="EN388" s="198">
        <f t="shared" si="2109"/>
        <v>120953125</v>
      </c>
      <c r="EO388" s="198">
        <f t="shared" si="2109"/>
        <v>144741265</v>
      </c>
      <c r="EP388" s="198">
        <f t="shared" si="2109"/>
        <v>31059389</v>
      </c>
      <c r="EQ388" s="198" t="str">
        <f t="shared" si="2109"/>
        <v>-</v>
      </c>
      <c r="ER388" s="198" t="str">
        <f t="shared" si="2110"/>
        <v>-</v>
      </c>
      <c r="ES388" s="198" t="str">
        <f t="shared" si="2110"/>
        <v>-</v>
      </c>
      <c r="ET388" s="198" t="str">
        <f t="shared" si="2110"/>
        <v>-</v>
      </c>
      <c r="EU388" s="198" t="str">
        <f t="shared" si="2110"/>
        <v>-</v>
      </c>
      <c r="EV388" s="198" t="str">
        <f t="shared" si="2110"/>
        <v>-</v>
      </c>
      <c r="EW388" s="198" t="str">
        <f t="shared" si="2110"/>
        <v>-</v>
      </c>
      <c r="EX388" s="198" t="str">
        <f t="shared" si="2110"/>
        <v>-</v>
      </c>
      <c r="EY388" s="198" t="str">
        <f t="shared" si="2110"/>
        <v>-</v>
      </c>
      <c r="EZ388" s="198" t="str">
        <f t="shared" si="2110"/>
        <v>-</v>
      </c>
      <c r="FA388" s="198" t="str">
        <f t="shared" si="2110"/>
        <v>-</v>
      </c>
      <c r="FB388" s="198">
        <f t="shared" si="2111"/>
        <v>194542</v>
      </c>
      <c r="FC388" s="198">
        <f t="shared" si="2111"/>
        <v>386946</v>
      </c>
      <c r="FD388" s="198">
        <f t="shared" si="2111"/>
        <v>16470400</v>
      </c>
      <c r="FE388" s="198">
        <f t="shared" si="2111"/>
        <v>13201446</v>
      </c>
      <c r="FF388" s="198">
        <f t="shared" si="2111"/>
        <v>1130640</v>
      </c>
      <c r="FG388" s="198">
        <f t="shared" si="2111"/>
        <v>35374834</v>
      </c>
      <c r="FH388" s="191"/>
      <c r="FI388" s="256"/>
      <c r="FJ388" s="256"/>
      <c r="FK388" s="256"/>
      <c r="FL388" s="256"/>
      <c r="FM388" s="256"/>
    </row>
    <row r="389" spans="1:169" s="257" customFormat="1" x14ac:dyDescent="0.2">
      <c r="A389" s="251" t="str">
        <f t="shared" si="2102"/>
        <v>2018-19AUGUSTR1F</v>
      </c>
      <c r="B389" s="252" t="s">
        <v>773</v>
      </c>
      <c r="C389" s="252" t="s">
        <v>649</v>
      </c>
      <c r="D389" s="253" t="str">
        <f t="shared" si="2103"/>
        <v>Y59</v>
      </c>
      <c r="E389" s="253" t="str">
        <f t="shared" si="2104"/>
        <v>South East</v>
      </c>
      <c r="F389" s="254" t="s">
        <v>650</v>
      </c>
      <c r="G389" s="254" t="s">
        <v>651</v>
      </c>
      <c r="H389" s="160">
        <v>2876</v>
      </c>
      <c r="I389" s="160">
        <v>1700</v>
      </c>
      <c r="J389" s="160">
        <v>10973</v>
      </c>
      <c r="K389" s="160">
        <v>6</v>
      </c>
      <c r="L389" s="160">
        <v>1</v>
      </c>
      <c r="M389" s="160" t="s">
        <v>717</v>
      </c>
      <c r="N389" s="160">
        <v>35</v>
      </c>
      <c r="O389" s="160">
        <v>84</v>
      </c>
      <c r="P389" s="160" t="s">
        <v>717</v>
      </c>
      <c r="Q389" s="160" t="s">
        <v>717</v>
      </c>
      <c r="R389" s="160" t="s">
        <v>717</v>
      </c>
      <c r="S389" s="160" t="s">
        <v>717</v>
      </c>
      <c r="T389" s="160">
        <v>2019</v>
      </c>
      <c r="U389" s="160">
        <v>111</v>
      </c>
      <c r="V389" s="160">
        <v>71</v>
      </c>
      <c r="W389" s="160">
        <v>978</v>
      </c>
      <c r="X389" s="160">
        <v>974</v>
      </c>
      <c r="Y389" s="160">
        <v>206</v>
      </c>
      <c r="Z389" s="160">
        <v>65350</v>
      </c>
      <c r="AA389" s="160">
        <v>589</v>
      </c>
      <c r="AB389" s="160">
        <v>1221</v>
      </c>
      <c r="AC389" s="160">
        <v>45528</v>
      </c>
      <c r="AD389" s="160">
        <v>641</v>
      </c>
      <c r="AE389" s="160">
        <v>1293</v>
      </c>
      <c r="AF389" s="160">
        <v>761894</v>
      </c>
      <c r="AG389" s="160">
        <v>779</v>
      </c>
      <c r="AH389" s="160">
        <v>1822</v>
      </c>
      <c r="AI389" s="160">
        <v>2884719</v>
      </c>
      <c r="AJ389" s="160">
        <v>2962</v>
      </c>
      <c r="AK389" s="160">
        <v>10779</v>
      </c>
      <c r="AL389" s="160">
        <v>1345778</v>
      </c>
      <c r="AM389" s="160">
        <v>6533</v>
      </c>
      <c r="AN389" s="160">
        <v>14171</v>
      </c>
      <c r="AO389" s="160">
        <v>127</v>
      </c>
      <c r="AP389" s="160">
        <v>0</v>
      </c>
      <c r="AQ389" s="160">
        <v>4</v>
      </c>
      <c r="AR389" s="160">
        <v>0</v>
      </c>
      <c r="AS389" s="160">
        <v>0</v>
      </c>
      <c r="AT389" s="160">
        <v>123</v>
      </c>
      <c r="AU389" s="160">
        <v>0</v>
      </c>
      <c r="AV389" s="160">
        <v>1532</v>
      </c>
      <c r="AW389" s="160">
        <v>13</v>
      </c>
      <c r="AX389" s="160">
        <v>347</v>
      </c>
      <c r="AY389" s="160">
        <v>1892</v>
      </c>
      <c r="AZ389" s="160">
        <v>176</v>
      </c>
      <c r="BA389" s="160">
        <v>161</v>
      </c>
      <c r="BB389" s="160">
        <v>78</v>
      </c>
      <c r="BC389" s="160">
        <v>78</v>
      </c>
      <c r="BD389" s="160">
        <v>1126</v>
      </c>
      <c r="BE389" s="160">
        <v>1069</v>
      </c>
      <c r="BF389" s="160">
        <v>793</v>
      </c>
      <c r="BG389" s="160">
        <v>703</v>
      </c>
      <c r="BH389" s="160">
        <v>252</v>
      </c>
      <c r="BI389" s="160">
        <v>220</v>
      </c>
      <c r="BJ389" s="160" t="s">
        <v>717</v>
      </c>
      <c r="BK389" s="160" t="s">
        <v>717</v>
      </c>
      <c r="BL389" s="160" t="s">
        <v>717</v>
      </c>
      <c r="BM389" s="160" t="s">
        <v>717</v>
      </c>
      <c r="BN389" s="160" t="s">
        <v>717</v>
      </c>
      <c r="BO389" s="160" t="s">
        <v>717</v>
      </c>
      <c r="BP389" s="160" t="s">
        <v>717</v>
      </c>
      <c r="BQ389" s="160" t="s">
        <v>717</v>
      </c>
      <c r="BR389" s="160" t="s">
        <v>717</v>
      </c>
      <c r="BS389" s="160" t="s">
        <v>717</v>
      </c>
      <c r="BT389" s="160" t="s">
        <v>717</v>
      </c>
      <c r="BU389" s="160" t="s">
        <v>717</v>
      </c>
      <c r="BV389" s="160" t="s">
        <v>717</v>
      </c>
      <c r="BW389" s="160" t="s">
        <v>717</v>
      </c>
      <c r="BX389" s="160" t="s">
        <v>717</v>
      </c>
      <c r="BY389" s="160" t="s">
        <v>717</v>
      </c>
      <c r="BZ389" s="160" t="s">
        <v>717</v>
      </c>
      <c r="CA389" s="160" t="s">
        <v>717</v>
      </c>
      <c r="CB389" s="160" t="s">
        <v>717</v>
      </c>
      <c r="CC389" s="160" t="s">
        <v>717</v>
      </c>
      <c r="CD389" s="160" t="s">
        <v>717</v>
      </c>
      <c r="CE389" s="160" t="s">
        <v>717</v>
      </c>
      <c r="CF389" s="160" t="s">
        <v>717</v>
      </c>
      <c r="CG389" s="160" t="s">
        <v>717</v>
      </c>
      <c r="CH389" s="160" t="s">
        <v>717</v>
      </c>
      <c r="CI389" s="160" t="s">
        <v>717</v>
      </c>
      <c r="CJ389" s="160" t="s">
        <v>717</v>
      </c>
      <c r="CK389" s="160" t="s">
        <v>717</v>
      </c>
      <c r="CL389" s="160" t="s">
        <v>717</v>
      </c>
      <c r="CM389" s="160" t="s">
        <v>717</v>
      </c>
      <c r="CN389" s="160" t="s">
        <v>717</v>
      </c>
      <c r="CO389" s="160" t="s">
        <v>717</v>
      </c>
      <c r="CP389" s="160" t="s">
        <v>717</v>
      </c>
      <c r="CQ389" s="160" t="s">
        <v>717</v>
      </c>
      <c r="CR389" s="160" t="s">
        <v>717</v>
      </c>
      <c r="CS389" s="160" t="s">
        <v>717</v>
      </c>
      <c r="CT389" s="160" t="s">
        <v>717</v>
      </c>
      <c r="CU389" s="160" t="s">
        <v>717</v>
      </c>
      <c r="CV389" s="160" t="s">
        <v>717</v>
      </c>
      <c r="CW389" s="160" t="s">
        <v>717</v>
      </c>
      <c r="CX389" s="160">
        <v>1</v>
      </c>
      <c r="CY389" s="160">
        <v>0</v>
      </c>
      <c r="CZ389" s="160">
        <v>0</v>
      </c>
      <c r="DA389" s="160">
        <v>0</v>
      </c>
      <c r="DB389" s="160">
        <v>27</v>
      </c>
      <c r="DC389" s="160">
        <v>729</v>
      </c>
      <c r="DD389" s="160">
        <v>27</v>
      </c>
      <c r="DE389" s="160">
        <v>54</v>
      </c>
      <c r="DF389" s="160" t="s">
        <v>717</v>
      </c>
      <c r="DG389" s="160" t="s">
        <v>717</v>
      </c>
      <c r="DH389" s="160" t="s">
        <v>717</v>
      </c>
      <c r="DI389" s="160" t="s">
        <v>717</v>
      </c>
      <c r="DJ389" s="160" t="s">
        <v>717</v>
      </c>
      <c r="DK389" s="160">
        <v>81</v>
      </c>
      <c r="DL389" s="160">
        <v>53</v>
      </c>
      <c r="DM389" s="160">
        <v>39</v>
      </c>
      <c r="DN389" s="160">
        <v>0</v>
      </c>
      <c r="DO389" s="160">
        <v>16</v>
      </c>
      <c r="DP389" s="160">
        <v>257251</v>
      </c>
      <c r="DQ389" s="160">
        <v>4854</v>
      </c>
      <c r="DR389" s="160">
        <v>11508</v>
      </c>
      <c r="DS389" s="160">
        <v>315105</v>
      </c>
      <c r="DT389" s="160">
        <v>8080</v>
      </c>
      <c r="DU389" s="160">
        <v>17102</v>
      </c>
      <c r="DV389" s="160">
        <v>0</v>
      </c>
      <c r="DW389" s="160">
        <v>0</v>
      </c>
      <c r="DX389" s="160">
        <v>0</v>
      </c>
      <c r="DY389" s="160">
        <v>36644</v>
      </c>
      <c r="DZ389" s="160">
        <v>2290</v>
      </c>
      <c r="EA389" s="160">
        <v>12114</v>
      </c>
      <c r="EB389" s="255"/>
      <c r="EC389" s="203">
        <f t="shared" si="2105"/>
        <v>8</v>
      </c>
      <c r="ED389" s="199">
        <f t="shared" si="2106"/>
        <v>2018</v>
      </c>
      <c r="EE389" s="200">
        <f t="shared" si="2107"/>
        <v>43313</v>
      </c>
      <c r="EF389" s="196">
        <f t="shared" si="2108"/>
        <v>31</v>
      </c>
      <c r="EG389" s="195"/>
      <c r="EH389" s="203">
        <f t="shared" si="2109"/>
        <v>1700</v>
      </c>
      <c r="EI389" s="203" t="str">
        <f t="shared" si="2109"/>
        <v>-</v>
      </c>
      <c r="EJ389" s="203">
        <f t="shared" si="2109"/>
        <v>59500</v>
      </c>
      <c r="EK389" s="203">
        <f t="shared" si="2109"/>
        <v>142800</v>
      </c>
      <c r="EL389" s="203">
        <f t="shared" si="2109"/>
        <v>135531</v>
      </c>
      <c r="EM389" s="203">
        <f t="shared" si="2109"/>
        <v>91803</v>
      </c>
      <c r="EN389" s="203">
        <f t="shared" si="2109"/>
        <v>1781916</v>
      </c>
      <c r="EO389" s="203">
        <f t="shared" si="2109"/>
        <v>10498746</v>
      </c>
      <c r="EP389" s="203">
        <f t="shared" si="2109"/>
        <v>2919226</v>
      </c>
      <c r="EQ389" s="203" t="str">
        <f t="shared" si="2109"/>
        <v>-</v>
      </c>
      <c r="ER389" s="203" t="str">
        <f t="shared" si="2110"/>
        <v>-</v>
      </c>
      <c r="ES389" s="203" t="str">
        <f t="shared" si="2110"/>
        <v>-</v>
      </c>
      <c r="ET389" s="203" t="str">
        <f t="shared" si="2110"/>
        <v>-</v>
      </c>
      <c r="EU389" s="203" t="str">
        <f t="shared" si="2110"/>
        <v>-</v>
      </c>
      <c r="EV389" s="203" t="str">
        <f t="shared" si="2110"/>
        <v>-</v>
      </c>
      <c r="EW389" s="203" t="str">
        <f t="shared" si="2110"/>
        <v>-</v>
      </c>
      <c r="EX389" s="203" t="str">
        <f t="shared" si="2110"/>
        <v>-</v>
      </c>
      <c r="EY389" s="203" t="str">
        <f t="shared" si="2110"/>
        <v>-</v>
      </c>
      <c r="EZ389" s="203" t="str">
        <f t="shared" si="2110"/>
        <v>-</v>
      </c>
      <c r="FA389" s="203" t="str">
        <f t="shared" si="2110"/>
        <v>-</v>
      </c>
      <c r="FB389" s="203">
        <f t="shared" si="2111"/>
        <v>0</v>
      </c>
      <c r="FC389" s="203">
        <f t="shared" si="2111"/>
        <v>1458</v>
      </c>
      <c r="FD389" s="203">
        <f t="shared" si="2111"/>
        <v>609924</v>
      </c>
      <c r="FE389" s="203">
        <f t="shared" si="2111"/>
        <v>666978</v>
      </c>
      <c r="FF389" s="203">
        <f t="shared" si="2111"/>
        <v>0</v>
      </c>
      <c r="FG389" s="203">
        <f t="shared" si="2111"/>
        <v>193824</v>
      </c>
      <c r="FH389" s="191"/>
      <c r="FI389" s="256"/>
      <c r="FJ389" s="100"/>
      <c r="FK389" s="256"/>
      <c r="FL389" s="256"/>
      <c r="FM389" s="256"/>
    </row>
    <row r="390" spans="1:169" s="257" customFormat="1" x14ac:dyDescent="0.2">
      <c r="A390" s="258" t="str">
        <f t="shared" si="2102"/>
        <v>2018-19AUGUSTRRU</v>
      </c>
      <c r="B390" s="259" t="s">
        <v>773</v>
      </c>
      <c r="C390" s="259" t="s">
        <v>649</v>
      </c>
      <c r="D390" s="260" t="str">
        <f t="shared" si="2103"/>
        <v>Y56</v>
      </c>
      <c r="E390" s="260" t="str">
        <f t="shared" si="2104"/>
        <v>London</v>
      </c>
      <c r="F390" s="261" t="s">
        <v>653</v>
      </c>
      <c r="G390" s="261" t="s">
        <v>654</v>
      </c>
      <c r="H390" s="211">
        <v>152374</v>
      </c>
      <c r="I390" s="211">
        <v>124901</v>
      </c>
      <c r="J390" s="211">
        <v>714999</v>
      </c>
      <c r="K390" s="211">
        <v>6</v>
      </c>
      <c r="L390" s="211">
        <v>0</v>
      </c>
      <c r="M390" s="211" t="s">
        <v>717</v>
      </c>
      <c r="N390" s="211">
        <v>44</v>
      </c>
      <c r="O390" s="211">
        <v>113</v>
      </c>
      <c r="P390" s="211" t="s">
        <v>717</v>
      </c>
      <c r="Q390" s="211" t="s">
        <v>717</v>
      </c>
      <c r="R390" s="211" t="s">
        <v>717</v>
      </c>
      <c r="S390" s="211" t="s">
        <v>717</v>
      </c>
      <c r="T390" s="211">
        <v>99366</v>
      </c>
      <c r="U390" s="211">
        <v>9819</v>
      </c>
      <c r="V390" s="211">
        <v>7252</v>
      </c>
      <c r="W390" s="211">
        <v>55207</v>
      </c>
      <c r="X390" s="211">
        <v>20962</v>
      </c>
      <c r="Y390" s="211">
        <v>1069</v>
      </c>
      <c r="Z390" s="211">
        <v>3566430</v>
      </c>
      <c r="AA390" s="211">
        <v>363</v>
      </c>
      <c r="AB390" s="211">
        <v>604</v>
      </c>
      <c r="AC390" s="211">
        <v>4610664</v>
      </c>
      <c r="AD390" s="211">
        <v>636</v>
      </c>
      <c r="AE390" s="211">
        <v>1091</v>
      </c>
      <c r="AF390" s="211">
        <v>55678423</v>
      </c>
      <c r="AG390" s="211">
        <v>1009</v>
      </c>
      <c r="AH390" s="211">
        <v>2014</v>
      </c>
      <c r="AI390" s="211">
        <v>55798479</v>
      </c>
      <c r="AJ390" s="211">
        <v>2662</v>
      </c>
      <c r="AK390" s="211">
        <v>6262</v>
      </c>
      <c r="AL390" s="211">
        <v>4526841</v>
      </c>
      <c r="AM390" s="211">
        <v>4235</v>
      </c>
      <c r="AN390" s="211">
        <v>9926</v>
      </c>
      <c r="AO390" s="211">
        <v>6633</v>
      </c>
      <c r="AP390" s="211">
        <v>208</v>
      </c>
      <c r="AQ390" s="211">
        <v>788</v>
      </c>
      <c r="AR390" s="211">
        <v>6468</v>
      </c>
      <c r="AS390" s="211">
        <v>193</v>
      </c>
      <c r="AT390" s="211">
        <v>5444</v>
      </c>
      <c r="AU390" s="211">
        <v>0</v>
      </c>
      <c r="AV390" s="211">
        <v>60651</v>
      </c>
      <c r="AW390" s="211">
        <v>6634</v>
      </c>
      <c r="AX390" s="211">
        <v>25448</v>
      </c>
      <c r="AY390" s="211">
        <v>92733</v>
      </c>
      <c r="AZ390" s="211">
        <v>25702</v>
      </c>
      <c r="BA390" s="211">
        <v>19930</v>
      </c>
      <c r="BB390" s="211">
        <v>18820</v>
      </c>
      <c r="BC390" s="211">
        <v>14851</v>
      </c>
      <c r="BD390" s="211">
        <v>79797</v>
      </c>
      <c r="BE390" s="211">
        <v>62041</v>
      </c>
      <c r="BF390" s="211">
        <v>32724</v>
      </c>
      <c r="BG390" s="211">
        <v>23413</v>
      </c>
      <c r="BH390" s="211">
        <v>1498</v>
      </c>
      <c r="BI390" s="211">
        <v>1134</v>
      </c>
      <c r="BJ390" s="211" t="s">
        <v>717</v>
      </c>
      <c r="BK390" s="211" t="s">
        <v>717</v>
      </c>
      <c r="BL390" s="211" t="s">
        <v>717</v>
      </c>
      <c r="BM390" s="211" t="s">
        <v>717</v>
      </c>
      <c r="BN390" s="211" t="s">
        <v>717</v>
      </c>
      <c r="BO390" s="211" t="s">
        <v>717</v>
      </c>
      <c r="BP390" s="211" t="s">
        <v>717</v>
      </c>
      <c r="BQ390" s="211" t="s">
        <v>717</v>
      </c>
      <c r="BR390" s="211" t="s">
        <v>717</v>
      </c>
      <c r="BS390" s="211" t="s">
        <v>717</v>
      </c>
      <c r="BT390" s="211" t="s">
        <v>717</v>
      </c>
      <c r="BU390" s="211" t="s">
        <v>717</v>
      </c>
      <c r="BV390" s="211" t="s">
        <v>717</v>
      </c>
      <c r="BW390" s="211" t="s">
        <v>717</v>
      </c>
      <c r="BX390" s="211" t="s">
        <v>717</v>
      </c>
      <c r="BY390" s="211" t="s">
        <v>717</v>
      </c>
      <c r="BZ390" s="211" t="s">
        <v>717</v>
      </c>
      <c r="CA390" s="211" t="s">
        <v>717</v>
      </c>
      <c r="CB390" s="211" t="s">
        <v>717</v>
      </c>
      <c r="CC390" s="211" t="s">
        <v>717</v>
      </c>
      <c r="CD390" s="211" t="s">
        <v>717</v>
      </c>
      <c r="CE390" s="211" t="s">
        <v>717</v>
      </c>
      <c r="CF390" s="211" t="s">
        <v>717</v>
      </c>
      <c r="CG390" s="211" t="s">
        <v>717</v>
      </c>
      <c r="CH390" s="211" t="s">
        <v>717</v>
      </c>
      <c r="CI390" s="211" t="s">
        <v>717</v>
      </c>
      <c r="CJ390" s="211" t="s">
        <v>717</v>
      </c>
      <c r="CK390" s="211" t="s">
        <v>717</v>
      </c>
      <c r="CL390" s="211" t="s">
        <v>717</v>
      </c>
      <c r="CM390" s="211" t="s">
        <v>717</v>
      </c>
      <c r="CN390" s="211" t="s">
        <v>717</v>
      </c>
      <c r="CO390" s="211" t="s">
        <v>717</v>
      </c>
      <c r="CP390" s="211" t="s">
        <v>717</v>
      </c>
      <c r="CQ390" s="211" t="s">
        <v>717</v>
      </c>
      <c r="CR390" s="211" t="s">
        <v>717</v>
      </c>
      <c r="CS390" s="211" t="s">
        <v>717</v>
      </c>
      <c r="CT390" s="211" t="s">
        <v>717</v>
      </c>
      <c r="CU390" s="211" t="s">
        <v>717</v>
      </c>
      <c r="CV390" s="211" t="s">
        <v>717</v>
      </c>
      <c r="CW390" s="211" t="s">
        <v>717</v>
      </c>
      <c r="CX390" s="211">
        <v>0</v>
      </c>
      <c r="CY390" s="211">
        <v>0</v>
      </c>
      <c r="CZ390" s="211">
        <v>0</v>
      </c>
      <c r="DA390" s="211">
        <v>0</v>
      </c>
      <c r="DB390" s="211">
        <v>5199</v>
      </c>
      <c r="DC390" s="211">
        <v>338114</v>
      </c>
      <c r="DD390" s="211">
        <v>65</v>
      </c>
      <c r="DE390" s="211">
        <v>135</v>
      </c>
      <c r="DF390" s="211" t="s">
        <v>717</v>
      </c>
      <c r="DG390" s="211" t="s">
        <v>717</v>
      </c>
      <c r="DH390" s="211" t="s">
        <v>717</v>
      </c>
      <c r="DI390" s="211" t="s">
        <v>717</v>
      </c>
      <c r="DJ390" s="211" t="s">
        <v>717</v>
      </c>
      <c r="DK390" s="211">
        <v>0</v>
      </c>
      <c r="DL390" s="211">
        <v>796</v>
      </c>
      <c r="DM390" s="211">
        <v>1199</v>
      </c>
      <c r="DN390" s="211">
        <v>50</v>
      </c>
      <c r="DO390" s="211">
        <v>1318</v>
      </c>
      <c r="DP390" s="211">
        <v>4114563</v>
      </c>
      <c r="DQ390" s="211">
        <v>5169</v>
      </c>
      <c r="DR390" s="211">
        <v>11613</v>
      </c>
      <c r="DS390" s="211">
        <v>7916060</v>
      </c>
      <c r="DT390" s="211">
        <v>6602</v>
      </c>
      <c r="DU390" s="211">
        <v>12695</v>
      </c>
      <c r="DV390" s="211">
        <v>347138</v>
      </c>
      <c r="DW390" s="211">
        <v>6943</v>
      </c>
      <c r="DX390" s="211">
        <v>12542</v>
      </c>
      <c r="DY390" s="211">
        <v>11030048</v>
      </c>
      <c r="DZ390" s="211">
        <v>8369</v>
      </c>
      <c r="EA390" s="211">
        <v>15150</v>
      </c>
      <c r="EB390" s="262"/>
      <c r="EC390" s="212">
        <f t="shared" si="2105"/>
        <v>8</v>
      </c>
      <c r="ED390" s="213">
        <f t="shared" si="2106"/>
        <v>2018</v>
      </c>
      <c r="EE390" s="214">
        <f t="shared" si="2107"/>
        <v>43313</v>
      </c>
      <c r="EF390" s="215">
        <f t="shared" si="2108"/>
        <v>31</v>
      </c>
      <c r="EG390" s="216"/>
      <c r="EH390" s="212">
        <f t="shared" si="2109"/>
        <v>0</v>
      </c>
      <c r="EI390" s="212" t="str">
        <f t="shared" si="2109"/>
        <v>-</v>
      </c>
      <c r="EJ390" s="212">
        <f t="shared" si="2109"/>
        <v>5495644</v>
      </c>
      <c r="EK390" s="212">
        <f t="shared" si="2109"/>
        <v>14113813</v>
      </c>
      <c r="EL390" s="212">
        <f t="shared" si="2109"/>
        <v>5930676</v>
      </c>
      <c r="EM390" s="212">
        <f t="shared" si="2109"/>
        <v>7911932</v>
      </c>
      <c r="EN390" s="212">
        <f t="shared" si="2109"/>
        <v>111186898</v>
      </c>
      <c r="EO390" s="212">
        <f t="shared" si="2109"/>
        <v>131264044</v>
      </c>
      <c r="EP390" s="212">
        <f t="shared" si="2109"/>
        <v>10610894</v>
      </c>
      <c r="EQ390" s="212" t="str">
        <f t="shared" si="2109"/>
        <v>-</v>
      </c>
      <c r="ER390" s="212" t="str">
        <f t="shared" si="2110"/>
        <v>-</v>
      </c>
      <c r="ES390" s="212" t="str">
        <f t="shared" si="2110"/>
        <v>-</v>
      </c>
      <c r="ET390" s="212" t="str">
        <f t="shared" si="2110"/>
        <v>-</v>
      </c>
      <c r="EU390" s="212" t="str">
        <f t="shared" si="2110"/>
        <v>-</v>
      </c>
      <c r="EV390" s="212" t="str">
        <f t="shared" si="2110"/>
        <v>-</v>
      </c>
      <c r="EW390" s="212" t="str">
        <f t="shared" si="2110"/>
        <v>-</v>
      </c>
      <c r="EX390" s="212" t="str">
        <f t="shared" si="2110"/>
        <v>-</v>
      </c>
      <c r="EY390" s="212" t="str">
        <f t="shared" si="2110"/>
        <v>-</v>
      </c>
      <c r="EZ390" s="212" t="str">
        <f t="shared" si="2110"/>
        <v>-</v>
      </c>
      <c r="FA390" s="212" t="str">
        <f t="shared" si="2110"/>
        <v>-</v>
      </c>
      <c r="FB390" s="212">
        <f t="shared" si="2111"/>
        <v>0</v>
      </c>
      <c r="FC390" s="212">
        <f t="shared" si="2111"/>
        <v>701865</v>
      </c>
      <c r="FD390" s="212">
        <f t="shared" si="2111"/>
        <v>9243948</v>
      </c>
      <c r="FE390" s="212">
        <f t="shared" si="2111"/>
        <v>15221305</v>
      </c>
      <c r="FF390" s="212">
        <f t="shared" si="2111"/>
        <v>627100</v>
      </c>
      <c r="FG390" s="212">
        <f t="shared" si="2111"/>
        <v>19967700</v>
      </c>
      <c r="FH390" s="217"/>
      <c r="FI390" s="256"/>
      <c r="FJ390" s="256"/>
      <c r="FK390" s="256"/>
      <c r="FL390" s="256"/>
      <c r="FM390" s="256"/>
    </row>
    <row r="391" spans="1:169" s="257" customFormat="1" x14ac:dyDescent="0.2">
      <c r="A391" s="263" t="str">
        <f t="shared" si="2102"/>
        <v>2018-19AUGUSTRX6</v>
      </c>
      <c r="B391" s="257" t="s">
        <v>773</v>
      </c>
      <c r="C391" s="257" t="s">
        <v>649</v>
      </c>
      <c r="D391" s="264" t="str">
        <f t="shared" si="2103"/>
        <v>Y63</v>
      </c>
      <c r="E391" s="264" t="str">
        <f t="shared" si="2104"/>
        <v>North East and Yorkshire</v>
      </c>
      <c r="F391" s="265" t="s">
        <v>655</v>
      </c>
      <c r="G391" s="265" t="s">
        <v>656</v>
      </c>
      <c r="H391" s="108">
        <v>43962</v>
      </c>
      <c r="I391" s="108">
        <v>30029</v>
      </c>
      <c r="J391" s="108">
        <v>158650</v>
      </c>
      <c r="K391" s="108">
        <v>5</v>
      </c>
      <c r="L391" s="108">
        <v>1</v>
      </c>
      <c r="M391" s="108" t="s">
        <v>717</v>
      </c>
      <c r="N391" s="108">
        <v>22</v>
      </c>
      <c r="O391" s="108">
        <v>52</v>
      </c>
      <c r="P391" s="108" t="s">
        <v>717</v>
      </c>
      <c r="Q391" s="108" t="s">
        <v>717</v>
      </c>
      <c r="R391" s="108" t="s">
        <v>717</v>
      </c>
      <c r="S391" s="108" t="s">
        <v>717</v>
      </c>
      <c r="T391" s="108">
        <v>33541</v>
      </c>
      <c r="U391" s="108">
        <v>2185</v>
      </c>
      <c r="V391" s="108">
        <v>1318</v>
      </c>
      <c r="W391" s="108">
        <v>17635</v>
      </c>
      <c r="X391" s="108">
        <v>8987</v>
      </c>
      <c r="Y391" s="108">
        <v>402</v>
      </c>
      <c r="Z391" s="108">
        <v>805850</v>
      </c>
      <c r="AA391" s="108">
        <v>369</v>
      </c>
      <c r="AB391" s="108">
        <v>623</v>
      </c>
      <c r="AC391" s="108">
        <v>611596</v>
      </c>
      <c r="AD391" s="108">
        <v>464</v>
      </c>
      <c r="AE391" s="108">
        <v>841</v>
      </c>
      <c r="AF391" s="108">
        <v>20117712</v>
      </c>
      <c r="AG391" s="108">
        <v>1141</v>
      </c>
      <c r="AH391" s="108">
        <v>2321</v>
      </c>
      <c r="AI391" s="108">
        <v>36394719</v>
      </c>
      <c r="AJ391" s="108">
        <v>4050</v>
      </c>
      <c r="AK391" s="108">
        <v>9471</v>
      </c>
      <c r="AL391" s="108">
        <v>1665725</v>
      </c>
      <c r="AM391" s="108">
        <v>4144</v>
      </c>
      <c r="AN391" s="108">
        <v>10367</v>
      </c>
      <c r="AO391" s="108">
        <v>1653</v>
      </c>
      <c r="AP391" s="108">
        <v>62</v>
      </c>
      <c r="AQ391" s="108">
        <v>394</v>
      </c>
      <c r="AR391" s="108">
        <v>3635</v>
      </c>
      <c r="AS391" s="108">
        <v>86</v>
      </c>
      <c r="AT391" s="108">
        <v>1111</v>
      </c>
      <c r="AU391" s="108">
        <v>0</v>
      </c>
      <c r="AV391" s="108">
        <v>19580</v>
      </c>
      <c r="AW391" s="108">
        <v>4012</v>
      </c>
      <c r="AX391" s="108">
        <v>8296</v>
      </c>
      <c r="AY391" s="108">
        <v>31888</v>
      </c>
      <c r="AZ391" s="108">
        <v>4216</v>
      </c>
      <c r="BA391" s="108">
        <v>3463</v>
      </c>
      <c r="BB391" s="108">
        <v>2558</v>
      </c>
      <c r="BC391" s="108">
        <v>2142</v>
      </c>
      <c r="BD391" s="108">
        <v>23365</v>
      </c>
      <c r="BE391" s="108">
        <v>20013</v>
      </c>
      <c r="BF391" s="108">
        <v>13885</v>
      </c>
      <c r="BG391" s="108">
        <v>8888</v>
      </c>
      <c r="BH391" s="108">
        <v>672</v>
      </c>
      <c r="BI391" s="108">
        <v>415</v>
      </c>
      <c r="BJ391" s="108" t="s">
        <v>717</v>
      </c>
      <c r="BK391" s="108" t="s">
        <v>717</v>
      </c>
      <c r="BL391" s="108" t="s">
        <v>717</v>
      </c>
      <c r="BM391" s="108" t="s">
        <v>717</v>
      </c>
      <c r="BN391" s="108" t="s">
        <v>717</v>
      </c>
      <c r="BO391" s="108" t="s">
        <v>717</v>
      </c>
      <c r="BP391" s="108" t="s">
        <v>717</v>
      </c>
      <c r="BQ391" s="108" t="s">
        <v>717</v>
      </c>
      <c r="BR391" s="108" t="s">
        <v>717</v>
      </c>
      <c r="BS391" s="108" t="s">
        <v>717</v>
      </c>
      <c r="BT391" s="108" t="s">
        <v>717</v>
      </c>
      <c r="BU391" s="108" t="s">
        <v>717</v>
      </c>
      <c r="BV391" s="108" t="s">
        <v>717</v>
      </c>
      <c r="BW391" s="108" t="s">
        <v>717</v>
      </c>
      <c r="BX391" s="108" t="s">
        <v>717</v>
      </c>
      <c r="BY391" s="108" t="s">
        <v>717</v>
      </c>
      <c r="BZ391" s="108" t="s">
        <v>717</v>
      </c>
      <c r="CA391" s="108" t="s">
        <v>717</v>
      </c>
      <c r="CB391" s="108" t="s">
        <v>717</v>
      </c>
      <c r="CC391" s="108" t="s">
        <v>717</v>
      </c>
      <c r="CD391" s="108" t="s">
        <v>717</v>
      </c>
      <c r="CE391" s="108" t="s">
        <v>717</v>
      </c>
      <c r="CF391" s="108" t="s">
        <v>717</v>
      </c>
      <c r="CG391" s="108" t="s">
        <v>717</v>
      </c>
      <c r="CH391" s="108" t="s">
        <v>717</v>
      </c>
      <c r="CI391" s="108" t="s">
        <v>717</v>
      </c>
      <c r="CJ391" s="108" t="s">
        <v>717</v>
      </c>
      <c r="CK391" s="108" t="s">
        <v>717</v>
      </c>
      <c r="CL391" s="108" t="s">
        <v>717</v>
      </c>
      <c r="CM391" s="108" t="s">
        <v>717</v>
      </c>
      <c r="CN391" s="108" t="s">
        <v>717</v>
      </c>
      <c r="CO391" s="108" t="s">
        <v>717</v>
      </c>
      <c r="CP391" s="108" t="s">
        <v>717</v>
      </c>
      <c r="CQ391" s="108" t="s">
        <v>717</v>
      </c>
      <c r="CR391" s="108" t="s">
        <v>717</v>
      </c>
      <c r="CS391" s="108" t="s">
        <v>717</v>
      </c>
      <c r="CT391" s="108" t="s">
        <v>717</v>
      </c>
      <c r="CU391" s="108" t="s">
        <v>717</v>
      </c>
      <c r="CV391" s="108" t="s">
        <v>717</v>
      </c>
      <c r="CW391" s="108" t="s">
        <v>717</v>
      </c>
      <c r="CX391" s="108">
        <v>89</v>
      </c>
      <c r="CY391" s="108">
        <v>35855</v>
      </c>
      <c r="CZ391" s="108">
        <v>403</v>
      </c>
      <c r="DA391" s="108">
        <v>636</v>
      </c>
      <c r="DB391" s="108">
        <v>1188</v>
      </c>
      <c r="DC391" s="108">
        <v>37722</v>
      </c>
      <c r="DD391" s="108">
        <v>32</v>
      </c>
      <c r="DE391" s="108">
        <v>64</v>
      </c>
      <c r="DF391" s="108" t="s">
        <v>717</v>
      </c>
      <c r="DG391" s="108" t="s">
        <v>717</v>
      </c>
      <c r="DH391" s="108" t="s">
        <v>717</v>
      </c>
      <c r="DI391" s="108" t="s">
        <v>717</v>
      </c>
      <c r="DJ391" s="108" t="s">
        <v>717</v>
      </c>
      <c r="DK391" s="108">
        <v>537</v>
      </c>
      <c r="DL391" s="108">
        <v>177</v>
      </c>
      <c r="DM391" s="108">
        <v>1782</v>
      </c>
      <c r="DN391" s="108">
        <v>0</v>
      </c>
      <c r="DO391" s="108">
        <v>151</v>
      </c>
      <c r="DP391" s="108">
        <v>822234</v>
      </c>
      <c r="DQ391" s="108">
        <v>4645</v>
      </c>
      <c r="DR391" s="108">
        <v>8608</v>
      </c>
      <c r="DS391" s="108">
        <v>9740109</v>
      </c>
      <c r="DT391" s="108">
        <v>5466</v>
      </c>
      <c r="DU391" s="108">
        <v>11415</v>
      </c>
      <c r="DV391" s="108">
        <v>0</v>
      </c>
      <c r="DW391" s="108">
        <v>0</v>
      </c>
      <c r="DX391" s="108">
        <v>0</v>
      </c>
      <c r="DY391" s="108">
        <v>1223249</v>
      </c>
      <c r="DZ391" s="108">
        <v>8101</v>
      </c>
      <c r="EA391" s="108">
        <v>18764</v>
      </c>
      <c r="EB391" s="255"/>
      <c r="EC391" s="198">
        <f t="shared" si="2105"/>
        <v>8</v>
      </c>
      <c r="ED391" s="199">
        <f t="shared" si="2106"/>
        <v>2018</v>
      </c>
      <c r="EE391" s="200">
        <f t="shared" si="2107"/>
        <v>43313</v>
      </c>
      <c r="EF391" s="196">
        <f t="shared" si="2108"/>
        <v>31</v>
      </c>
      <c r="EG391" s="195"/>
      <c r="EH391" s="198">
        <f t="shared" si="2109"/>
        <v>30029</v>
      </c>
      <c r="EI391" s="198" t="str">
        <f t="shared" si="2109"/>
        <v>-</v>
      </c>
      <c r="EJ391" s="198">
        <f t="shared" si="2109"/>
        <v>660638</v>
      </c>
      <c r="EK391" s="198">
        <f t="shared" si="2109"/>
        <v>1561508</v>
      </c>
      <c r="EL391" s="198">
        <f t="shared" si="2109"/>
        <v>1361255</v>
      </c>
      <c r="EM391" s="198">
        <f t="shared" si="2109"/>
        <v>1108438</v>
      </c>
      <c r="EN391" s="198">
        <f t="shared" si="2109"/>
        <v>40930835</v>
      </c>
      <c r="EO391" s="198">
        <f t="shared" si="2109"/>
        <v>85115877</v>
      </c>
      <c r="EP391" s="198">
        <f t="shared" si="2109"/>
        <v>4167534</v>
      </c>
      <c r="EQ391" s="198" t="str">
        <f t="shared" si="2109"/>
        <v>-</v>
      </c>
      <c r="ER391" s="198" t="str">
        <f t="shared" si="2110"/>
        <v>-</v>
      </c>
      <c r="ES391" s="198" t="str">
        <f t="shared" si="2110"/>
        <v>-</v>
      </c>
      <c r="ET391" s="198" t="str">
        <f t="shared" si="2110"/>
        <v>-</v>
      </c>
      <c r="EU391" s="198" t="str">
        <f t="shared" si="2110"/>
        <v>-</v>
      </c>
      <c r="EV391" s="198" t="str">
        <f t="shared" si="2110"/>
        <v>-</v>
      </c>
      <c r="EW391" s="198" t="str">
        <f t="shared" si="2110"/>
        <v>-</v>
      </c>
      <c r="EX391" s="198" t="str">
        <f t="shared" si="2110"/>
        <v>-</v>
      </c>
      <c r="EY391" s="198" t="str">
        <f t="shared" si="2110"/>
        <v>-</v>
      </c>
      <c r="EZ391" s="198" t="str">
        <f t="shared" si="2110"/>
        <v>-</v>
      </c>
      <c r="FA391" s="198" t="str">
        <f t="shared" si="2110"/>
        <v>-</v>
      </c>
      <c r="FB391" s="198">
        <f t="shared" si="2111"/>
        <v>56604</v>
      </c>
      <c r="FC391" s="198">
        <f t="shared" si="2111"/>
        <v>76032</v>
      </c>
      <c r="FD391" s="198">
        <f t="shared" si="2111"/>
        <v>1523616</v>
      </c>
      <c r="FE391" s="198">
        <f t="shared" si="2111"/>
        <v>20341530</v>
      </c>
      <c r="FF391" s="198">
        <f t="shared" si="2111"/>
        <v>0</v>
      </c>
      <c r="FG391" s="198">
        <f t="shared" si="2111"/>
        <v>2833364</v>
      </c>
      <c r="FH391" s="191"/>
      <c r="FI391" s="256"/>
      <c r="FJ391" s="256"/>
      <c r="FK391" s="256"/>
      <c r="FL391" s="256"/>
      <c r="FM391" s="256"/>
    </row>
    <row r="392" spans="1:169" s="257" customFormat="1" x14ac:dyDescent="0.2">
      <c r="A392" s="263" t="str">
        <f t="shared" si="2102"/>
        <v>2018-19AUGUSTRX7</v>
      </c>
      <c r="B392" s="257" t="s">
        <v>773</v>
      </c>
      <c r="C392" s="257" t="s">
        <v>649</v>
      </c>
      <c r="D392" s="264" t="str">
        <f t="shared" si="2103"/>
        <v>Y62</v>
      </c>
      <c r="E392" s="264" t="str">
        <f t="shared" si="2104"/>
        <v>North West</v>
      </c>
      <c r="F392" s="265" t="s">
        <v>657</v>
      </c>
      <c r="G392" s="265" t="s">
        <v>658</v>
      </c>
      <c r="H392" s="108">
        <v>131596</v>
      </c>
      <c r="I392" s="108">
        <v>102646</v>
      </c>
      <c r="J392" s="108">
        <v>1357953</v>
      </c>
      <c r="K392" s="108">
        <v>13</v>
      </c>
      <c r="L392" s="108">
        <v>1</v>
      </c>
      <c r="M392" s="108" t="s">
        <v>717</v>
      </c>
      <c r="N392" s="108">
        <v>82</v>
      </c>
      <c r="O392" s="108">
        <v>143</v>
      </c>
      <c r="P392" s="108" t="s">
        <v>717</v>
      </c>
      <c r="Q392" s="108" t="s">
        <v>717</v>
      </c>
      <c r="R392" s="108" t="s">
        <v>717</v>
      </c>
      <c r="S392" s="108" t="s">
        <v>717</v>
      </c>
      <c r="T392" s="108">
        <v>90491</v>
      </c>
      <c r="U392" s="108">
        <v>8372</v>
      </c>
      <c r="V392" s="108">
        <v>6072</v>
      </c>
      <c r="W392" s="108">
        <v>46630</v>
      </c>
      <c r="X392" s="108">
        <v>21981</v>
      </c>
      <c r="Y392" s="108">
        <v>3705</v>
      </c>
      <c r="Z392" s="108">
        <v>3956449</v>
      </c>
      <c r="AA392" s="108">
        <v>473</v>
      </c>
      <c r="AB392" s="108">
        <v>799</v>
      </c>
      <c r="AC392" s="108">
        <v>3884158</v>
      </c>
      <c r="AD392" s="108">
        <v>640</v>
      </c>
      <c r="AE392" s="108">
        <v>1115</v>
      </c>
      <c r="AF392" s="108">
        <v>60892287</v>
      </c>
      <c r="AG392" s="108">
        <v>1306</v>
      </c>
      <c r="AH392" s="108">
        <v>2784</v>
      </c>
      <c r="AI392" s="108">
        <v>79281258</v>
      </c>
      <c r="AJ392" s="108">
        <v>3607</v>
      </c>
      <c r="AK392" s="108">
        <v>8491</v>
      </c>
      <c r="AL392" s="108">
        <v>19804956</v>
      </c>
      <c r="AM392" s="108">
        <v>5345</v>
      </c>
      <c r="AN392" s="108">
        <v>10705</v>
      </c>
      <c r="AO392" s="108">
        <v>5215</v>
      </c>
      <c r="AP392" s="108">
        <v>401</v>
      </c>
      <c r="AQ392" s="108">
        <v>2840</v>
      </c>
      <c r="AR392" s="108">
        <v>5709</v>
      </c>
      <c r="AS392" s="108">
        <v>332</v>
      </c>
      <c r="AT392" s="108">
        <v>1642</v>
      </c>
      <c r="AU392" s="108">
        <v>0</v>
      </c>
      <c r="AV392" s="108">
        <v>57476</v>
      </c>
      <c r="AW392" s="108">
        <v>5736</v>
      </c>
      <c r="AX392" s="108">
        <v>22064</v>
      </c>
      <c r="AY392" s="108">
        <v>85276</v>
      </c>
      <c r="AZ392" s="108">
        <v>16338</v>
      </c>
      <c r="BA392" s="108">
        <v>13418</v>
      </c>
      <c r="BB392" s="108">
        <v>11696</v>
      </c>
      <c r="BC392" s="108">
        <v>9752</v>
      </c>
      <c r="BD392" s="108">
        <v>58951</v>
      </c>
      <c r="BE392" s="108">
        <v>49957</v>
      </c>
      <c r="BF392" s="108">
        <v>30103</v>
      </c>
      <c r="BG392" s="108">
        <v>23485</v>
      </c>
      <c r="BH392" s="108">
        <v>4717</v>
      </c>
      <c r="BI392" s="108">
        <v>3960</v>
      </c>
      <c r="BJ392" s="108" t="s">
        <v>717</v>
      </c>
      <c r="BK392" s="108" t="s">
        <v>717</v>
      </c>
      <c r="BL392" s="108" t="s">
        <v>717</v>
      </c>
      <c r="BM392" s="108" t="s">
        <v>717</v>
      </c>
      <c r="BN392" s="108" t="s">
        <v>717</v>
      </c>
      <c r="BO392" s="108" t="s">
        <v>717</v>
      </c>
      <c r="BP392" s="108" t="s">
        <v>717</v>
      </c>
      <c r="BQ392" s="108" t="s">
        <v>717</v>
      </c>
      <c r="BR392" s="108" t="s">
        <v>717</v>
      </c>
      <c r="BS392" s="108" t="s">
        <v>717</v>
      </c>
      <c r="BT392" s="108" t="s">
        <v>717</v>
      </c>
      <c r="BU392" s="108" t="s">
        <v>717</v>
      </c>
      <c r="BV392" s="108" t="s">
        <v>717</v>
      </c>
      <c r="BW392" s="108" t="s">
        <v>717</v>
      </c>
      <c r="BX392" s="108" t="s">
        <v>717</v>
      </c>
      <c r="BY392" s="108" t="s">
        <v>717</v>
      </c>
      <c r="BZ392" s="108" t="s">
        <v>717</v>
      </c>
      <c r="CA392" s="108" t="s">
        <v>717</v>
      </c>
      <c r="CB392" s="108" t="s">
        <v>717</v>
      </c>
      <c r="CC392" s="108" t="s">
        <v>717</v>
      </c>
      <c r="CD392" s="108" t="s">
        <v>717</v>
      </c>
      <c r="CE392" s="108" t="s">
        <v>717</v>
      </c>
      <c r="CF392" s="108" t="s">
        <v>717</v>
      </c>
      <c r="CG392" s="108" t="s">
        <v>717</v>
      </c>
      <c r="CH392" s="108" t="s">
        <v>717</v>
      </c>
      <c r="CI392" s="108" t="s">
        <v>717</v>
      </c>
      <c r="CJ392" s="108" t="s">
        <v>717</v>
      </c>
      <c r="CK392" s="108" t="s">
        <v>717</v>
      </c>
      <c r="CL392" s="108" t="s">
        <v>717</v>
      </c>
      <c r="CM392" s="108" t="s">
        <v>717</v>
      </c>
      <c r="CN392" s="108" t="s">
        <v>717</v>
      </c>
      <c r="CO392" s="108" t="s">
        <v>717</v>
      </c>
      <c r="CP392" s="108" t="s">
        <v>717</v>
      </c>
      <c r="CQ392" s="108" t="s">
        <v>717</v>
      </c>
      <c r="CR392" s="108" t="s">
        <v>717</v>
      </c>
      <c r="CS392" s="108" t="s">
        <v>717</v>
      </c>
      <c r="CT392" s="108" t="s">
        <v>717</v>
      </c>
      <c r="CU392" s="108" t="s">
        <v>717</v>
      </c>
      <c r="CV392" s="108" t="s">
        <v>717</v>
      </c>
      <c r="CW392" s="108" t="s">
        <v>717</v>
      </c>
      <c r="CX392" s="108">
        <v>0</v>
      </c>
      <c r="CY392" s="108">
        <v>0</v>
      </c>
      <c r="CZ392" s="108">
        <v>0</v>
      </c>
      <c r="DA392" s="108">
        <v>0</v>
      </c>
      <c r="DB392" s="108">
        <v>4630</v>
      </c>
      <c r="DC392" s="108">
        <v>205473</v>
      </c>
      <c r="DD392" s="108">
        <v>44</v>
      </c>
      <c r="DE392" s="108">
        <v>95</v>
      </c>
      <c r="DF392" s="108" t="s">
        <v>717</v>
      </c>
      <c r="DG392" s="108" t="s">
        <v>717</v>
      </c>
      <c r="DH392" s="108" t="s">
        <v>717</v>
      </c>
      <c r="DI392" s="108" t="s">
        <v>717</v>
      </c>
      <c r="DJ392" s="108" t="s">
        <v>717</v>
      </c>
      <c r="DK392" s="108">
        <v>210</v>
      </c>
      <c r="DL392" s="108">
        <v>1614</v>
      </c>
      <c r="DM392" s="108">
        <v>1085</v>
      </c>
      <c r="DN392" s="108">
        <v>83</v>
      </c>
      <c r="DO392" s="108">
        <v>839</v>
      </c>
      <c r="DP392" s="108">
        <v>8192155</v>
      </c>
      <c r="DQ392" s="108">
        <v>5076</v>
      </c>
      <c r="DR392" s="108">
        <v>10543</v>
      </c>
      <c r="DS392" s="108">
        <v>6062527</v>
      </c>
      <c r="DT392" s="108">
        <v>5588</v>
      </c>
      <c r="DU392" s="108">
        <v>11647</v>
      </c>
      <c r="DV392" s="108">
        <v>648267</v>
      </c>
      <c r="DW392" s="108">
        <v>7810</v>
      </c>
      <c r="DX392" s="108">
        <v>16431</v>
      </c>
      <c r="DY392" s="108">
        <v>6447916</v>
      </c>
      <c r="DZ392" s="108">
        <v>7685</v>
      </c>
      <c r="EA392" s="108">
        <v>17708</v>
      </c>
      <c r="EB392" s="255"/>
      <c r="EC392" s="198">
        <f t="shared" si="2105"/>
        <v>8</v>
      </c>
      <c r="ED392" s="199">
        <f t="shared" si="2106"/>
        <v>2018</v>
      </c>
      <c r="EE392" s="200">
        <f t="shared" si="2107"/>
        <v>43313</v>
      </c>
      <c r="EF392" s="196">
        <f t="shared" si="2108"/>
        <v>31</v>
      </c>
      <c r="EG392" s="195"/>
      <c r="EH392" s="198">
        <f t="shared" si="2109"/>
        <v>102646</v>
      </c>
      <c r="EI392" s="198" t="str">
        <f t="shared" si="2109"/>
        <v>-</v>
      </c>
      <c r="EJ392" s="198">
        <f t="shared" si="2109"/>
        <v>8416972</v>
      </c>
      <c r="EK392" s="198">
        <f t="shared" si="2109"/>
        <v>14678378</v>
      </c>
      <c r="EL392" s="198">
        <f t="shared" si="2109"/>
        <v>6689228</v>
      </c>
      <c r="EM392" s="198">
        <f t="shared" si="2109"/>
        <v>6770280</v>
      </c>
      <c r="EN392" s="198">
        <f t="shared" si="2109"/>
        <v>129817920</v>
      </c>
      <c r="EO392" s="198">
        <f t="shared" si="2109"/>
        <v>186640671</v>
      </c>
      <c r="EP392" s="198">
        <f t="shared" si="2109"/>
        <v>39662025</v>
      </c>
      <c r="EQ392" s="198" t="str">
        <f t="shared" si="2109"/>
        <v>-</v>
      </c>
      <c r="ER392" s="198" t="str">
        <f t="shared" si="2110"/>
        <v>-</v>
      </c>
      <c r="ES392" s="198" t="str">
        <f t="shared" si="2110"/>
        <v>-</v>
      </c>
      <c r="ET392" s="198" t="str">
        <f t="shared" si="2110"/>
        <v>-</v>
      </c>
      <c r="EU392" s="198" t="str">
        <f t="shared" si="2110"/>
        <v>-</v>
      </c>
      <c r="EV392" s="198" t="str">
        <f t="shared" si="2110"/>
        <v>-</v>
      </c>
      <c r="EW392" s="198" t="str">
        <f t="shared" si="2110"/>
        <v>-</v>
      </c>
      <c r="EX392" s="198" t="str">
        <f t="shared" si="2110"/>
        <v>-</v>
      </c>
      <c r="EY392" s="198" t="str">
        <f t="shared" si="2110"/>
        <v>-</v>
      </c>
      <c r="EZ392" s="198" t="str">
        <f t="shared" si="2110"/>
        <v>-</v>
      </c>
      <c r="FA392" s="198" t="str">
        <f t="shared" si="2110"/>
        <v>-</v>
      </c>
      <c r="FB392" s="198">
        <f t="shared" si="2111"/>
        <v>0</v>
      </c>
      <c r="FC392" s="198">
        <f t="shared" si="2111"/>
        <v>439850</v>
      </c>
      <c r="FD392" s="198">
        <f t="shared" si="2111"/>
        <v>17016402</v>
      </c>
      <c r="FE392" s="198">
        <f t="shared" si="2111"/>
        <v>12636995</v>
      </c>
      <c r="FF392" s="198">
        <f t="shared" si="2111"/>
        <v>1363773</v>
      </c>
      <c r="FG392" s="198">
        <f t="shared" si="2111"/>
        <v>14857012</v>
      </c>
      <c r="FH392" s="191"/>
      <c r="FI392" s="256"/>
      <c r="FJ392" s="256"/>
      <c r="FK392" s="256"/>
      <c r="FL392" s="256"/>
      <c r="FM392" s="256"/>
    </row>
    <row r="393" spans="1:169" s="257" customFormat="1" x14ac:dyDescent="0.2">
      <c r="A393" s="258" t="str">
        <f t="shared" si="2102"/>
        <v>2018-19AUGUSTRYE</v>
      </c>
      <c r="B393" s="259" t="s">
        <v>773</v>
      </c>
      <c r="C393" s="259" t="s">
        <v>649</v>
      </c>
      <c r="D393" s="260" t="str">
        <f t="shared" si="2103"/>
        <v>Y59</v>
      </c>
      <c r="E393" s="260" t="str">
        <f t="shared" si="2104"/>
        <v>South East</v>
      </c>
      <c r="F393" s="261" t="s">
        <v>669</v>
      </c>
      <c r="G393" s="261" t="s">
        <v>670</v>
      </c>
      <c r="H393" s="211">
        <v>63345</v>
      </c>
      <c r="I393" s="211">
        <v>39903</v>
      </c>
      <c r="J393" s="211">
        <v>334263</v>
      </c>
      <c r="K393" s="211">
        <v>8</v>
      </c>
      <c r="L393" s="211">
        <v>3</v>
      </c>
      <c r="M393" s="211" t="s">
        <v>717</v>
      </c>
      <c r="N393" s="211">
        <v>43</v>
      </c>
      <c r="O393" s="211">
        <v>103</v>
      </c>
      <c r="P393" s="211" t="s">
        <v>717</v>
      </c>
      <c r="Q393" s="211" t="s">
        <v>717</v>
      </c>
      <c r="R393" s="211" t="s">
        <v>717</v>
      </c>
      <c r="S393" s="211" t="s">
        <v>717</v>
      </c>
      <c r="T393" s="211">
        <v>44852</v>
      </c>
      <c r="U393" s="211">
        <v>2408</v>
      </c>
      <c r="V393" s="211">
        <v>1475</v>
      </c>
      <c r="W393" s="211">
        <v>21049</v>
      </c>
      <c r="X393" s="211">
        <v>14299</v>
      </c>
      <c r="Y393" s="211">
        <v>1103</v>
      </c>
      <c r="Z393" s="211">
        <v>1012138</v>
      </c>
      <c r="AA393" s="211">
        <v>420</v>
      </c>
      <c r="AB393" s="211">
        <v>786</v>
      </c>
      <c r="AC393" s="211">
        <v>908782</v>
      </c>
      <c r="AD393" s="211">
        <v>616</v>
      </c>
      <c r="AE393" s="211">
        <v>1178</v>
      </c>
      <c r="AF393" s="211">
        <v>19422335</v>
      </c>
      <c r="AG393" s="211">
        <v>923</v>
      </c>
      <c r="AH393" s="211">
        <v>1830</v>
      </c>
      <c r="AI393" s="211">
        <v>40839355</v>
      </c>
      <c r="AJ393" s="211">
        <v>2856</v>
      </c>
      <c r="AK393" s="211">
        <v>6804</v>
      </c>
      <c r="AL393" s="211">
        <v>4492954</v>
      </c>
      <c r="AM393" s="211">
        <v>4073</v>
      </c>
      <c r="AN393" s="211">
        <v>9660</v>
      </c>
      <c r="AO393" s="211">
        <v>2488</v>
      </c>
      <c r="AP393" s="211">
        <v>20</v>
      </c>
      <c r="AQ393" s="211">
        <v>119</v>
      </c>
      <c r="AR393" s="211">
        <v>346</v>
      </c>
      <c r="AS393" s="211">
        <v>198</v>
      </c>
      <c r="AT393" s="211">
        <v>2151</v>
      </c>
      <c r="AU393" s="211">
        <v>0</v>
      </c>
      <c r="AV393" s="211">
        <v>24573</v>
      </c>
      <c r="AW393" s="211">
        <v>2794</v>
      </c>
      <c r="AX393" s="211">
        <v>14997</v>
      </c>
      <c r="AY393" s="211">
        <v>42364</v>
      </c>
      <c r="AZ393" s="211">
        <v>4811</v>
      </c>
      <c r="BA393" s="211">
        <v>3752</v>
      </c>
      <c r="BB393" s="211">
        <v>2997</v>
      </c>
      <c r="BC393" s="211">
        <v>2388</v>
      </c>
      <c r="BD393" s="211">
        <v>29060</v>
      </c>
      <c r="BE393" s="211">
        <v>24212</v>
      </c>
      <c r="BF393" s="211">
        <v>20616</v>
      </c>
      <c r="BG393" s="211">
        <v>16031</v>
      </c>
      <c r="BH393" s="211">
        <v>1607</v>
      </c>
      <c r="BI393" s="211">
        <v>1220</v>
      </c>
      <c r="BJ393" s="211" t="s">
        <v>717</v>
      </c>
      <c r="BK393" s="211" t="s">
        <v>717</v>
      </c>
      <c r="BL393" s="211" t="s">
        <v>717</v>
      </c>
      <c r="BM393" s="211" t="s">
        <v>717</v>
      </c>
      <c r="BN393" s="211" t="s">
        <v>717</v>
      </c>
      <c r="BO393" s="211" t="s">
        <v>717</v>
      </c>
      <c r="BP393" s="211" t="s">
        <v>717</v>
      </c>
      <c r="BQ393" s="211" t="s">
        <v>717</v>
      </c>
      <c r="BR393" s="211" t="s">
        <v>717</v>
      </c>
      <c r="BS393" s="211" t="s">
        <v>717</v>
      </c>
      <c r="BT393" s="211" t="s">
        <v>717</v>
      </c>
      <c r="BU393" s="211" t="s">
        <v>717</v>
      </c>
      <c r="BV393" s="211" t="s">
        <v>717</v>
      </c>
      <c r="BW393" s="211" t="s">
        <v>717</v>
      </c>
      <c r="BX393" s="211" t="s">
        <v>717</v>
      </c>
      <c r="BY393" s="211" t="s">
        <v>717</v>
      </c>
      <c r="BZ393" s="211" t="s">
        <v>717</v>
      </c>
      <c r="CA393" s="211" t="s">
        <v>717</v>
      </c>
      <c r="CB393" s="211" t="s">
        <v>717</v>
      </c>
      <c r="CC393" s="211" t="s">
        <v>717</v>
      </c>
      <c r="CD393" s="211" t="s">
        <v>717</v>
      </c>
      <c r="CE393" s="211" t="s">
        <v>717</v>
      </c>
      <c r="CF393" s="211" t="s">
        <v>717</v>
      </c>
      <c r="CG393" s="211" t="s">
        <v>717</v>
      </c>
      <c r="CH393" s="211" t="s">
        <v>717</v>
      </c>
      <c r="CI393" s="211" t="s">
        <v>717</v>
      </c>
      <c r="CJ393" s="211" t="s">
        <v>717</v>
      </c>
      <c r="CK393" s="211" t="s">
        <v>717</v>
      </c>
      <c r="CL393" s="211" t="s">
        <v>717</v>
      </c>
      <c r="CM393" s="211" t="s">
        <v>717</v>
      </c>
      <c r="CN393" s="211" t="s">
        <v>717</v>
      </c>
      <c r="CO393" s="211" t="s">
        <v>717</v>
      </c>
      <c r="CP393" s="211" t="s">
        <v>717</v>
      </c>
      <c r="CQ393" s="211" t="s">
        <v>717</v>
      </c>
      <c r="CR393" s="211" t="s">
        <v>717</v>
      </c>
      <c r="CS393" s="211" t="s">
        <v>717</v>
      </c>
      <c r="CT393" s="211" t="s">
        <v>717</v>
      </c>
      <c r="CU393" s="211" t="s">
        <v>717</v>
      </c>
      <c r="CV393" s="211" t="s">
        <v>717</v>
      </c>
      <c r="CW393" s="211" t="s">
        <v>717</v>
      </c>
      <c r="CX393" s="211">
        <v>165</v>
      </c>
      <c r="CY393" s="211">
        <v>54782</v>
      </c>
      <c r="CZ393" s="211">
        <v>332</v>
      </c>
      <c r="DA393" s="211">
        <v>537</v>
      </c>
      <c r="DB393" s="211">
        <v>1904</v>
      </c>
      <c r="DC393" s="211">
        <v>76572</v>
      </c>
      <c r="DD393" s="211">
        <v>40</v>
      </c>
      <c r="DE393" s="211">
        <v>84</v>
      </c>
      <c r="DF393" s="211" t="s">
        <v>717</v>
      </c>
      <c r="DG393" s="211" t="s">
        <v>717</v>
      </c>
      <c r="DH393" s="211" t="s">
        <v>717</v>
      </c>
      <c r="DI393" s="211" t="s">
        <v>717</v>
      </c>
      <c r="DJ393" s="211" t="s">
        <v>717</v>
      </c>
      <c r="DK393" s="211">
        <v>1</v>
      </c>
      <c r="DL393" s="211">
        <v>1877</v>
      </c>
      <c r="DM393" s="211">
        <v>1255</v>
      </c>
      <c r="DN393" s="211">
        <v>0</v>
      </c>
      <c r="DO393" s="211">
        <v>372</v>
      </c>
      <c r="DP393" s="211">
        <v>4881538</v>
      </c>
      <c r="DQ393" s="211">
        <v>2601</v>
      </c>
      <c r="DR393" s="211">
        <v>4528</v>
      </c>
      <c r="DS393" s="211">
        <v>6235354</v>
      </c>
      <c r="DT393" s="211">
        <v>4968</v>
      </c>
      <c r="DU393" s="211">
        <v>9298</v>
      </c>
      <c r="DV393" s="211">
        <v>0</v>
      </c>
      <c r="DW393" s="211">
        <v>0</v>
      </c>
      <c r="DX393" s="211">
        <v>0</v>
      </c>
      <c r="DY393" s="211">
        <v>2918130</v>
      </c>
      <c r="DZ393" s="211">
        <v>7844</v>
      </c>
      <c r="EA393" s="211">
        <v>16363</v>
      </c>
      <c r="EB393" s="262"/>
      <c r="EC393" s="212">
        <f t="shared" si="2105"/>
        <v>8</v>
      </c>
      <c r="ED393" s="213">
        <f t="shared" si="2106"/>
        <v>2018</v>
      </c>
      <c r="EE393" s="214">
        <f t="shared" si="2107"/>
        <v>43313</v>
      </c>
      <c r="EF393" s="215">
        <f t="shared" si="2108"/>
        <v>31</v>
      </c>
      <c r="EG393" s="216"/>
      <c r="EH393" s="212">
        <f t="shared" si="2109"/>
        <v>119709</v>
      </c>
      <c r="EI393" s="212" t="str">
        <f t="shared" si="2109"/>
        <v>-</v>
      </c>
      <c r="EJ393" s="212">
        <f t="shared" si="2109"/>
        <v>1715829</v>
      </c>
      <c r="EK393" s="212">
        <f t="shared" si="2109"/>
        <v>4110009</v>
      </c>
      <c r="EL393" s="212">
        <f t="shared" si="2109"/>
        <v>1892688</v>
      </c>
      <c r="EM393" s="212">
        <f t="shared" si="2109"/>
        <v>1737550</v>
      </c>
      <c r="EN393" s="212">
        <f t="shared" si="2109"/>
        <v>38519670</v>
      </c>
      <c r="EO393" s="212">
        <f t="shared" si="2109"/>
        <v>97290396</v>
      </c>
      <c r="EP393" s="212">
        <f t="shared" si="2109"/>
        <v>10654980</v>
      </c>
      <c r="EQ393" s="212" t="str">
        <f t="shared" si="2109"/>
        <v>-</v>
      </c>
      <c r="ER393" s="212" t="str">
        <f t="shared" si="2110"/>
        <v>-</v>
      </c>
      <c r="ES393" s="212" t="str">
        <f t="shared" si="2110"/>
        <v>-</v>
      </c>
      <c r="ET393" s="212" t="str">
        <f t="shared" si="2110"/>
        <v>-</v>
      </c>
      <c r="EU393" s="212" t="str">
        <f t="shared" si="2110"/>
        <v>-</v>
      </c>
      <c r="EV393" s="212" t="str">
        <f t="shared" si="2110"/>
        <v>-</v>
      </c>
      <c r="EW393" s="212" t="str">
        <f t="shared" si="2110"/>
        <v>-</v>
      </c>
      <c r="EX393" s="212" t="str">
        <f t="shared" si="2110"/>
        <v>-</v>
      </c>
      <c r="EY393" s="212" t="str">
        <f t="shared" si="2110"/>
        <v>-</v>
      </c>
      <c r="EZ393" s="212" t="str">
        <f t="shared" si="2110"/>
        <v>-</v>
      </c>
      <c r="FA393" s="212" t="str">
        <f t="shared" si="2110"/>
        <v>-</v>
      </c>
      <c r="FB393" s="212">
        <f t="shared" si="2111"/>
        <v>88605</v>
      </c>
      <c r="FC393" s="212">
        <f t="shared" si="2111"/>
        <v>159936</v>
      </c>
      <c r="FD393" s="212">
        <f t="shared" si="2111"/>
        <v>8499056</v>
      </c>
      <c r="FE393" s="212">
        <f t="shared" si="2111"/>
        <v>11668990</v>
      </c>
      <c r="FF393" s="212">
        <f t="shared" si="2111"/>
        <v>0</v>
      </c>
      <c r="FG393" s="212">
        <f t="shared" si="2111"/>
        <v>6087036</v>
      </c>
      <c r="FH393" s="217"/>
      <c r="FI393" s="256"/>
      <c r="FJ393" s="256"/>
      <c r="FK393" s="256"/>
      <c r="FL393" s="256"/>
      <c r="FM393" s="256"/>
    </row>
    <row r="394" spans="1:169" s="257" customFormat="1" x14ac:dyDescent="0.2">
      <c r="A394" s="263" t="str">
        <f t="shared" si="2102"/>
        <v>2018-19AUGUSTRYD</v>
      </c>
      <c r="B394" s="257" t="s">
        <v>773</v>
      </c>
      <c r="C394" s="257" t="s">
        <v>649</v>
      </c>
      <c r="D394" s="264" t="str">
        <f t="shared" si="2103"/>
        <v>Y59</v>
      </c>
      <c r="E394" s="264" t="str">
        <f t="shared" si="2104"/>
        <v>South East</v>
      </c>
      <c r="F394" s="265" t="s">
        <v>667</v>
      </c>
      <c r="G394" s="265" t="s">
        <v>668</v>
      </c>
      <c r="H394" s="108">
        <v>77949</v>
      </c>
      <c r="I394" s="108">
        <v>63393</v>
      </c>
      <c r="J394" s="108">
        <v>1023924</v>
      </c>
      <c r="K394" s="108">
        <v>16</v>
      </c>
      <c r="L394" s="108">
        <v>3</v>
      </c>
      <c r="M394" s="108" t="s">
        <v>717</v>
      </c>
      <c r="N394" s="108">
        <v>101</v>
      </c>
      <c r="O394" s="108">
        <v>193</v>
      </c>
      <c r="P394" s="108" t="s">
        <v>717</v>
      </c>
      <c r="Q394" s="108" t="s">
        <v>717</v>
      </c>
      <c r="R394" s="108" t="s">
        <v>717</v>
      </c>
      <c r="S394" s="108" t="s">
        <v>717</v>
      </c>
      <c r="T394" s="108">
        <v>58502</v>
      </c>
      <c r="U394" s="108">
        <v>3313</v>
      </c>
      <c r="V394" s="108">
        <v>2118</v>
      </c>
      <c r="W394" s="108">
        <v>27867</v>
      </c>
      <c r="X394" s="108">
        <v>20797</v>
      </c>
      <c r="Y394" s="108">
        <v>963</v>
      </c>
      <c r="Z394" s="108">
        <v>1501203</v>
      </c>
      <c r="AA394" s="108">
        <v>453</v>
      </c>
      <c r="AB394" s="108">
        <v>855</v>
      </c>
      <c r="AC394" s="108">
        <v>1329026</v>
      </c>
      <c r="AD394" s="108">
        <v>627</v>
      </c>
      <c r="AE394" s="108">
        <v>1225</v>
      </c>
      <c r="AF394" s="108">
        <v>30385873</v>
      </c>
      <c r="AG394" s="108">
        <v>1090</v>
      </c>
      <c r="AH394" s="108">
        <v>2098</v>
      </c>
      <c r="AI394" s="108">
        <v>99462280</v>
      </c>
      <c r="AJ394" s="108">
        <v>4783</v>
      </c>
      <c r="AK394" s="108">
        <v>11329</v>
      </c>
      <c r="AL394" s="108">
        <v>5498678</v>
      </c>
      <c r="AM394" s="108">
        <v>5710</v>
      </c>
      <c r="AN394" s="108">
        <v>13016</v>
      </c>
      <c r="AO394" s="108">
        <v>3432</v>
      </c>
      <c r="AP394" s="108">
        <v>135</v>
      </c>
      <c r="AQ394" s="108">
        <v>441</v>
      </c>
      <c r="AR394" s="108">
        <v>677</v>
      </c>
      <c r="AS394" s="108">
        <v>306</v>
      </c>
      <c r="AT394" s="108">
        <v>2550</v>
      </c>
      <c r="AU394" s="108">
        <v>607</v>
      </c>
      <c r="AV394" s="108">
        <v>35408</v>
      </c>
      <c r="AW394" s="108">
        <v>524</v>
      </c>
      <c r="AX394" s="108">
        <v>19138</v>
      </c>
      <c r="AY394" s="108">
        <v>55070</v>
      </c>
      <c r="AZ394" s="108">
        <v>7595</v>
      </c>
      <c r="BA394" s="108">
        <v>5551</v>
      </c>
      <c r="BB394" s="108">
        <v>4799</v>
      </c>
      <c r="BC394" s="108">
        <v>3582</v>
      </c>
      <c r="BD394" s="108">
        <v>39537</v>
      </c>
      <c r="BE394" s="108">
        <v>31054</v>
      </c>
      <c r="BF394" s="108">
        <v>35414</v>
      </c>
      <c r="BG394" s="108">
        <v>21994</v>
      </c>
      <c r="BH394" s="108">
        <v>1768</v>
      </c>
      <c r="BI394" s="108">
        <v>1006</v>
      </c>
      <c r="BJ394" s="108" t="s">
        <v>717</v>
      </c>
      <c r="BK394" s="108" t="s">
        <v>717</v>
      </c>
      <c r="BL394" s="108" t="s">
        <v>717</v>
      </c>
      <c r="BM394" s="108" t="s">
        <v>717</v>
      </c>
      <c r="BN394" s="108" t="s">
        <v>717</v>
      </c>
      <c r="BO394" s="108" t="s">
        <v>717</v>
      </c>
      <c r="BP394" s="108" t="s">
        <v>717</v>
      </c>
      <c r="BQ394" s="108" t="s">
        <v>717</v>
      </c>
      <c r="BR394" s="108" t="s">
        <v>717</v>
      </c>
      <c r="BS394" s="108" t="s">
        <v>717</v>
      </c>
      <c r="BT394" s="108" t="s">
        <v>717</v>
      </c>
      <c r="BU394" s="108" t="s">
        <v>717</v>
      </c>
      <c r="BV394" s="108" t="s">
        <v>717</v>
      </c>
      <c r="BW394" s="108" t="s">
        <v>717</v>
      </c>
      <c r="BX394" s="108" t="s">
        <v>717</v>
      </c>
      <c r="BY394" s="108" t="s">
        <v>717</v>
      </c>
      <c r="BZ394" s="108" t="s">
        <v>717</v>
      </c>
      <c r="CA394" s="108" t="s">
        <v>717</v>
      </c>
      <c r="CB394" s="108" t="s">
        <v>717</v>
      </c>
      <c r="CC394" s="108" t="s">
        <v>717</v>
      </c>
      <c r="CD394" s="108" t="s">
        <v>717</v>
      </c>
      <c r="CE394" s="108" t="s">
        <v>717</v>
      </c>
      <c r="CF394" s="108" t="s">
        <v>717</v>
      </c>
      <c r="CG394" s="108" t="s">
        <v>717</v>
      </c>
      <c r="CH394" s="108" t="s">
        <v>717</v>
      </c>
      <c r="CI394" s="108" t="s">
        <v>717</v>
      </c>
      <c r="CJ394" s="108" t="s">
        <v>717</v>
      </c>
      <c r="CK394" s="108" t="s">
        <v>717</v>
      </c>
      <c r="CL394" s="108" t="s">
        <v>717</v>
      </c>
      <c r="CM394" s="108" t="s">
        <v>717</v>
      </c>
      <c r="CN394" s="108" t="s">
        <v>717</v>
      </c>
      <c r="CO394" s="108" t="s">
        <v>717</v>
      </c>
      <c r="CP394" s="108" t="s">
        <v>717</v>
      </c>
      <c r="CQ394" s="108" t="s">
        <v>717</v>
      </c>
      <c r="CR394" s="108" t="s">
        <v>717</v>
      </c>
      <c r="CS394" s="108" t="s">
        <v>717</v>
      </c>
      <c r="CT394" s="108" t="s">
        <v>717</v>
      </c>
      <c r="CU394" s="108" t="s">
        <v>717</v>
      </c>
      <c r="CV394" s="108" t="s">
        <v>717</v>
      </c>
      <c r="CW394" s="108" t="s">
        <v>717</v>
      </c>
      <c r="CX394" s="108">
        <v>301</v>
      </c>
      <c r="CY394" s="108">
        <v>95907</v>
      </c>
      <c r="CZ394" s="108">
        <v>319</v>
      </c>
      <c r="DA394" s="108">
        <v>558</v>
      </c>
      <c r="DB394" s="108">
        <v>2561</v>
      </c>
      <c r="DC394" s="108">
        <v>138040</v>
      </c>
      <c r="DD394" s="108">
        <v>54</v>
      </c>
      <c r="DE394" s="108">
        <v>91</v>
      </c>
      <c r="DF394" s="108" t="s">
        <v>717</v>
      </c>
      <c r="DG394" s="108" t="s">
        <v>717</v>
      </c>
      <c r="DH394" s="108" t="s">
        <v>717</v>
      </c>
      <c r="DI394" s="108" t="s">
        <v>717</v>
      </c>
      <c r="DJ394" s="108" t="s">
        <v>717</v>
      </c>
      <c r="DK394" s="108">
        <v>1</v>
      </c>
      <c r="DL394" s="108">
        <v>217</v>
      </c>
      <c r="DM394" s="108">
        <v>1604</v>
      </c>
      <c r="DN394" s="108">
        <v>0</v>
      </c>
      <c r="DO394" s="108">
        <v>308</v>
      </c>
      <c r="DP394" s="108">
        <v>1196799</v>
      </c>
      <c r="DQ394" s="108">
        <v>5515</v>
      </c>
      <c r="DR394" s="108">
        <v>10970</v>
      </c>
      <c r="DS394" s="108">
        <v>10795445</v>
      </c>
      <c r="DT394" s="108">
        <v>6730</v>
      </c>
      <c r="DU394" s="108">
        <v>14289</v>
      </c>
      <c r="DV394" s="108">
        <v>0</v>
      </c>
      <c r="DW394" s="108">
        <v>0</v>
      </c>
      <c r="DX394" s="108">
        <v>0</v>
      </c>
      <c r="DY394" s="108">
        <v>3035205</v>
      </c>
      <c r="DZ394" s="108">
        <v>9855</v>
      </c>
      <c r="EA394" s="108">
        <v>21651</v>
      </c>
      <c r="EB394" s="255"/>
      <c r="EC394" s="198">
        <f t="shared" si="2105"/>
        <v>8</v>
      </c>
      <c r="ED394" s="199">
        <f t="shared" si="2106"/>
        <v>2018</v>
      </c>
      <c r="EE394" s="200">
        <f t="shared" si="2107"/>
        <v>43313</v>
      </c>
      <c r="EF394" s="196">
        <f t="shared" si="2108"/>
        <v>31</v>
      </c>
      <c r="EG394" s="195"/>
      <c r="EH394" s="198">
        <f t="shared" si="2109"/>
        <v>190179</v>
      </c>
      <c r="EI394" s="198" t="str">
        <f t="shared" si="2109"/>
        <v>-</v>
      </c>
      <c r="EJ394" s="198">
        <f t="shared" si="2109"/>
        <v>6402693</v>
      </c>
      <c r="EK394" s="198">
        <f t="shared" si="2109"/>
        <v>12234849</v>
      </c>
      <c r="EL394" s="198">
        <f t="shared" si="2109"/>
        <v>2832615</v>
      </c>
      <c r="EM394" s="198">
        <f t="shared" si="2109"/>
        <v>2594550</v>
      </c>
      <c r="EN394" s="198">
        <f t="shared" si="2109"/>
        <v>58464966</v>
      </c>
      <c r="EO394" s="198">
        <f t="shared" si="2109"/>
        <v>235609213</v>
      </c>
      <c r="EP394" s="198">
        <f t="shared" si="2109"/>
        <v>12534408</v>
      </c>
      <c r="EQ394" s="198" t="str">
        <f t="shared" si="2109"/>
        <v>-</v>
      </c>
      <c r="ER394" s="198" t="str">
        <f t="shared" si="2110"/>
        <v>-</v>
      </c>
      <c r="ES394" s="198" t="str">
        <f t="shared" si="2110"/>
        <v>-</v>
      </c>
      <c r="ET394" s="198" t="str">
        <f t="shared" si="2110"/>
        <v>-</v>
      </c>
      <c r="EU394" s="198" t="str">
        <f t="shared" si="2110"/>
        <v>-</v>
      </c>
      <c r="EV394" s="198" t="str">
        <f t="shared" si="2110"/>
        <v>-</v>
      </c>
      <c r="EW394" s="198" t="str">
        <f t="shared" si="2110"/>
        <v>-</v>
      </c>
      <c r="EX394" s="198" t="str">
        <f t="shared" si="2110"/>
        <v>-</v>
      </c>
      <c r="EY394" s="198" t="str">
        <f t="shared" si="2110"/>
        <v>-</v>
      </c>
      <c r="EZ394" s="198" t="str">
        <f t="shared" si="2110"/>
        <v>-</v>
      </c>
      <c r="FA394" s="198" t="str">
        <f t="shared" si="2110"/>
        <v>-</v>
      </c>
      <c r="FB394" s="198">
        <f t="shared" si="2111"/>
        <v>167958</v>
      </c>
      <c r="FC394" s="198">
        <f t="shared" si="2111"/>
        <v>233051</v>
      </c>
      <c r="FD394" s="198">
        <f t="shared" si="2111"/>
        <v>2380490</v>
      </c>
      <c r="FE394" s="198">
        <f t="shared" si="2111"/>
        <v>22919556</v>
      </c>
      <c r="FF394" s="198">
        <f t="shared" si="2111"/>
        <v>0</v>
      </c>
      <c r="FG394" s="198">
        <f t="shared" si="2111"/>
        <v>6668508</v>
      </c>
      <c r="FH394" s="191"/>
      <c r="FI394" s="256"/>
      <c r="FJ394" s="256"/>
      <c r="FK394" s="256"/>
      <c r="FL394" s="256"/>
      <c r="FM394" s="256"/>
    </row>
    <row r="395" spans="1:169" s="257" customFormat="1" x14ac:dyDescent="0.2">
      <c r="A395" s="263" t="str">
        <f t="shared" si="2102"/>
        <v>2018-19AUGUSTRYF</v>
      </c>
      <c r="B395" s="257" t="s">
        <v>773</v>
      </c>
      <c r="C395" s="257" t="s">
        <v>649</v>
      </c>
      <c r="D395" s="264" t="str">
        <f t="shared" si="2103"/>
        <v>Y58</v>
      </c>
      <c r="E395" s="264" t="str">
        <f t="shared" si="2104"/>
        <v>South West</v>
      </c>
      <c r="F395" s="265" t="s">
        <v>671</v>
      </c>
      <c r="G395" s="265" t="s">
        <v>672</v>
      </c>
      <c r="H395" s="108">
        <v>104355</v>
      </c>
      <c r="I395" s="108">
        <v>79201</v>
      </c>
      <c r="J395" s="108">
        <v>389931</v>
      </c>
      <c r="K395" s="108">
        <v>5</v>
      </c>
      <c r="L395" s="108">
        <v>2</v>
      </c>
      <c r="M395" s="108" t="s">
        <v>717</v>
      </c>
      <c r="N395" s="108">
        <v>20</v>
      </c>
      <c r="O395" s="108">
        <v>60</v>
      </c>
      <c r="P395" s="108" t="s">
        <v>717</v>
      </c>
      <c r="Q395" s="108" t="s">
        <v>717</v>
      </c>
      <c r="R395" s="108" t="s">
        <v>717</v>
      </c>
      <c r="S395" s="108" t="s">
        <v>717</v>
      </c>
      <c r="T395" s="108">
        <v>71492</v>
      </c>
      <c r="U395" s="108">
        <v>4555</v>
      </c>
      <c r="V395" s="108">
        <v>2736</v>
      </c>
      <c r="W395" s="108">
        <v>38294</v>
      </c>
      <c r="X395" s="108">
        <v>18172</v>
      </c>
      <c r="Y395" s="108">
        <v>675</v>
      </c>
      <c r="Z395" s="108">
        <v>1920400</v>
      </c>
      <c r="AA395" s="108">
        <v>422</v>
      </c>
      <c r="AB395" s="108">
        <v>780</v>
      </c>
      <c r="AC395" s="108">
        <v>1829255</v>
      </c>
      <c r="AD395" s="108">
        <v>669</v>
      </c>
      <c r="AE395" s="108">
        <v>1287</v>
      </c>
      <c r="AF395" s="108">
        <v>61576000</v>
      </c>
      <c r="AG395" s="108">
        <v>1608</v>
      </c>
      <c r="AH395" s="108">
        <v>3418</v>
      </c>
      <c r="AI395" s="108">
        <v>77691401</v>
      </c>
      <c r="AJ395" s="108">
        <v>4275</v>
      </c>
      <c r="AK395" s="108">
        <v>9852</v>
      </c>
      <c r="AL395" s="108">
        <v>6402738</v>
      </c>
      <c r="AM395" s="108">
        <v>9486</v>
      </c>
      <c r="AN395" s="108">
        <v>21907</v>
      </c>
      <c r="AO395" s="108">
        <v>3721</v>
      </c>
      <c r="AP395" s="108">
        <v>288</v>
      </c>
      <c r="AQ395" s="108">
        <v>1321</v>
      </c>
      <c r="AR395" s="108">
        <v>4514</v>
      </c>
      <c r="AS395" s="108">
        <v>406</v>
      </c>
      <c r="AT395" s="108">
        <v>1706</v>
      </c>
      <c r="AU395" s="108">
        <v>25</v>
      </c>
      <c r="AV395" s="108">
        <v>37583</v>
      </c>
      <c r="AW395" s="108">
        <v>3551</v>
      </c>
      <c r="AX395" s="108">
        <v>26637</v>
      </c>
      <c r="AY395" s="108">
        <v>67771</v>
      </c>
      <c r="AZ395" s="108">
        <v>10276</v>
      </c>
      <c r="BA395" s="108">
        <v>8058</v>
      </c>
      <c r="BB395" s="108">
        <v>6249</v>
      </c>
      <c r="BC395" s="108">
        <v>4988</v>
      </c>
      <c r="BD395" s="108">
        <v>52735</v>
      </c>
      <c r="BE395" s="108">
        <v>44561</v>
      </c>
      <c r="BF395" s="108">
        <v>25741</v>
      </c>
      <c r="BG395" s="108">
        <v>19437</v>
      </c>
      <c r="BH395" s="108">
        <v>946</v>
      </c>
      <c r="BI395" s="108">
        <v>697</v>
      </c>
      <c r="BJ395" s="108" t="s">
        <v>717</v>
      </c>
      <c r="BK395" s="108" t="s">
        <v>717</v>
      </c>
      <c r="BL395" s="108" t="s">
        <v>717</v>
      </c>
      <c r="BM395" s="108" t="s">
        <v>717</v>
      </c>
      <c r="BN395" s="108" t="s">
        <v>717</v>
      </c>
      <c r="BO395" s="108" t="s">
        <v>717</v>
      </c>
      <c r="BP395" s="108" t="s">
        <v>717</v>
      </c>
      <c r="BQ395" s="108" t="s">
        <v>717</v>
      </c>
      <c r="BR395" s="108" t="s">
        <v>717</v>
      </c>
      <c r="BS395" s="108" t="s">
        <v>717</v>
      </c>
      <c r="BT395" s="108" t="s">
        <v>717</v>
      </c>
      <c r="BU395" s="108" t="s">
        <v>717</v>
      </c>
      <c r="BV395" s="108" t="s">
        <v>717</v>
      </c>
      <c r="BW395" s="108" t="s">
        <v>717</v>
      </c>
      <c r="BX395" s="108" t="s">
        <v>717</v>
      </c>
      <c r="BY395" s="108" t="s">
        <v>717</v>
      </c>
      <c r="BZ395" s="108" t="s">
        <v>717</v>
      </c>
      <c r="CA395" s="108" t="s">
        <v>717</v>
      </c>
      <c r="CB395" s="108" t="s">
        <v>717</v>
      </c>
      <c r="CC395" s="108" t="s">
        <v>717</v>
      </c>
      <c r="CD395" s="108" t="s">
        <v>717</v>
      </c>
      <c r="CE395" s="108" t="s">
        <v>717</v>
      </c>
      <c r="CF395" s="108" t="s">
        <v>717</v>
      </c>
      <c r="CG395" s="108" t="s">
        <v>717</v>
      </c>
      <c r="CH395" s="108" t="s">
        <v>717</v>
      </c>
      <c r="CI395" s="108" t="s">
        <v>717</v>
      </c>
      <c r="CJ395" s="108" t="s">
        <v>717</v>
      </c>
      <c r="CK395" s="108" t="s">
        <v>717</v>
      </c>
      <c r="CL395" s="108" t="s">
        <v>717</v>
      </c>
      <c r="CM395" s="108" t="s">
        <v>717</v>
      </c>
      <c r="CN395" s="108" t="s">
        <v>717</v>
      </c>
      <c r="CO395" s="108" t="s">
        <v>717</v>
      </c>
      <c r="CP395" s="108" t="s">
        <v>717</v>
      </c>
      <c r="CQ395" s="108" t="s">
        <v>717</v>
      </c>
      <c r="CR395" s="108" t="s">
        <v>717</v>
      </c>
      <c r="CS395" s="108" t="s">
        <v>717</v>
      </c>
      <c r="CT395" s="108" t="s">
        <v>717</v>
      </c>
      <c r="CU395" s="108" t="s">
        <v>717</v>
      </c>
      <c r="CV395" s="108" t="s">
        <v>717</v>
      </c>
      <c r="CW395" s="108" t="s">
        <v>717</v>
      </c>
      <c r="CX395" s="108">
        <v>418</v>
      </c>
      <c r="CY395" s="108">
        <v>188772</v>
      </c>
      <c r="CZ395" s="108">
        <v>452</v>
      </c>
      <c r="DA395" s="108">
        <v>605</v>
      </c>
      <c r="DB395" s="108">
        <v>2646</v>
      </c>
      <c r="DC395" s="108">
        <v>121764</v>
      </c>
      <c r="DD395" s="108">
        <v>46</v>
      </c>
      <c r="DE395" s="108">
        <v>83</v>
      </c>
      <c r="DF395" s="108" t="s">
        <v>717</v>
      </c>
      <c r="DG395" s="108" t="s">
        <v>717</v>
      </c>
      <c r="DH395" s="108" t="s">
        <v>717</v>
      </c>
      <c r="DI395" s="108" t="s">
        <v>717</v>
      </c>
      <c r="DJ395" s="108" t="s">
        <v>717</v>
      </c>
      <c r="DK395" s="108">
        <v>151</v>
      </c>
      <c r="DL395" s="108">
        <v>1027</v>
      </c>
      <c r="DM395" s="108">
        <v>955</v>
      </c>
      <c r="DN395" s="108">
        <v>15</v>
      </c>
      <c r="DO395" s="108">
        <v>1064</v>
      </c>
      <c r="DP395" s="108">
        <v>6735521</v>
      </c>
      <c r="DQ395" s="108">
        <v>6558</v>
      </c>
      <c r="DR395" s="108">
        <v>13992</v>
      </c>
      <c r="DS395" s="108">
        <v>7162403</v>
      </c>
      <c r="DT395" s="108">
        <v>7500</v>
      </c>
      <c r="DU395" s="108">
        <v>15276</v>
      </c>
      <c r="DV395" s="108">
        <v>121397</v>
      </c>
      <c r="DW395" s="108">
        <v>8093</v>
      </c>
      <c r="DX395" s="108">
        <v>14320</v>
      </c>
      <c r="DY395" s="108">
        <v>9914235</v>
      </c>
      <c r="DZ395" s="108">
        <v>9318</v>
      </c>
      <c r="EA395" s="108">
        <v>19998</v>
      </c>
      <c r="EB395" s="255"/>
      <c r="EC395" s="198">
        <f t="shared" si="2105"/>
        <v>8</v>
      </c>
      <c r="ED395" s="199">
        <f t="shared" si="2106"/>
        <v>2018</v>
      </c>
      <c r="EE395" s="200">
        <f t="shared" si="2107"/>
        <v>43313</v>
      </c>
      <c r="EF395" s="196">
        <f t="shared" si="2108"/>
        <v>31</v>
      </c>
      <c r="EG395" s="195"/>
      <c r="EH395" s="198">
        <f t="shared" ref="EH395:EQ404" si="2112">IFERROR(INDEX($H395:$EB395,,MATCH(EH$1,$H$5:$EB$5,0))*INDEX($H395:$EB395,,MATCH(EH$2,$H$5:$EB$5,0)),$H$2)</f>
        <v>158402</v>
      </c>
      <c r="EI395" s="198" t="str">
        <f t="shared" si="2112"/>
        <v>-</v>
      </c>
      <c r="EJ395" s="198">
        <f t="shared" si="2112"/>
        <v>1584020</v>
      </c>
      <c r="EK395" s="198">
        <f t="shared" si="2112"/>
        <v>4752060</v>
      </c>
      <c r="EL395" s="198">
        <f t="shared" si="2112"/>
        <v>3552900</v>
      </c>
      <c r="EM395" s="198">
        <f t="shared" si="2112"/>
        <v>3521232</v>
      </c>
      <c r="EN395" s="198">
        <f t="shared" si="2112"/>
        <v>130888892</v>
      </c>
      <c r="EO395" s="198">
        <f t="shared" si="2112"/>
        <v>179030544</v>
      </c>
      <c r="EP395" s="198">
        <f t="shared" si="2112"/>
        <v>14787225</v>
      </c>
      <c r="EQ395" s="198" t="str">
        <f t="shared" si="2112"/>
        <v>-</v>
      </c>
      <c r="ER395" s="198" t="str">
        <f t="shared" ref="ER395:FA404" si="2113">IFERROR(INDEX($H395:$EB395,,MATCH(ER$1,$H$5:$EB$5,0))*INDEX($H395:$EB395,,MATCH(ER$2,$H$5:$EB$5,0)),$H$2)</f>
        <v>-</v>
      </c>
      <c r="ES395" s="198" t="str">
        <f t="shared" si="2113"/>
        <v>-</v>
      </c>
      <c r="ET395" s="198" t="str">
        <f t="shared" si="2113"/>
        <v>-</v>
      </c>
      <c r="EU395" s="198" t="str">
        <f t="shared" si="2113"/>
        <v>-</v>
      </c>
      <c r="EV395" s="198" t="str">
        <f t="shared" si="2113"/>
        <v>-</v>
      </c>
      <c r="EW395" s="198" t="str">
        <f t="shared" si="2113"/>
        <v>-</v>
      </c>
      <c r="EX395" s="198" t="str">
        <f t="shared" si="2113"/>
        <v>-</v>
      </c>
      <c r="EY395" s="198" t="str">
        <f t="shared" si="2113"/>
        <v>-</v>
      </c>
      <c r="EZ395" s="198" t="str">
        <f t="shared" si="2113"/>
        <v>-</v>
      </c>
      <c r="FA395" s="198" t="str">
        <f t="shared" si="2113"/>
        <v>-</v>
      </c>
      <c r="FB395" s="198">
        <f t="shared" ref="FB395:FG404" si="2114">IFERROR(INDEX($H395:$EB395,,MATCH(FB$1,$H$5:$EB$5,0))*INDEX($H395:$EB395,,MATCH(FB$2,$H$5:$EB$5,0)),$H$2)</f>
        <v>252890</v>
      </c>
      <c r="FC395" s="198">
        <f t="shared" si="2114"/>
        <v>219618</v>
      </c>
      <c r="FD395" s="198">
        <f t="shared" si="2114"/>
        <v>14369784</v>
      </c>
      <c r="FE395" s="198">
        <f t="shared" si="2114"/>
        <v>14588580</v>
      </c>
      <c r="FF395" s="198">
        <f t="shared" si="2114"/>
        <v>214800</v>
      </c>
      <c r="FG395" s="198">
        <f t="shared" si="2114"/>
        <v>21277872</v>
      </c>
      <c r="FH395" s="191"/>
      <c r="FI395" s="256"/>
      <c r="FJ395" s="256"/>
      <c r="FK395" s="256"/>
      <c r="FL395" s="256"/>
      <c r="FM395" s="256"/>
    </row>
    <row r="396" spans="1:169" s="257" customFormat="1" x14ac:dyDescent="0.2">
      <c r="A396" s="263" t="str">
        <f t="shared" si="2102"/>
        <v>2018-19AUGUSTRYA</v>
      </c>
      <c r="B396" s="257" t="s">
        <v>773</v>
      </c>
      <c r="C396" s="257" t="s">
        <v>649</v>
      </c>
      <c r="D396" s="264" t="str">
        <f t="shared" si="2103"/>
        <v>Y60</v>
      </c>
      <c r="E396" s="264" t="str">
        <f t="shared" si="2104"/>
        <v>Midlands</v>
      </c>
      <c r="F396" s="265" t="s">
        <v>663</v>
      </c>
      <c r="G396" s="265" t="s">
        <v>664</v>
      </c>
      <c r="H396" s="108">
        <v>104041</v>
      </c>
      <c r="I396" s="108">
        <v>75400</v>
      </c>
      <c r="J396" s="108">
        <v>262382</v>
      </c>
      <c r="K396" s="108">
        <v>3</v>
      </c>
      <c r="L396" s="108">
        <v>1</v>
      </c>
      <c r="M396" s="108" t="s">
        <v>717</v>
      </c>
      <c r="N396" s="108">
        <v>19</v>
      </c>
      <c r="O396" s="108">
        <v>43</v>
      </c>
      <c r="P396" s="108" t="s">
        <v>717</v>
      </c>
      <c r="Q396" s="108" t="s">
        <v>717</v>
      </c>
      <c r="R396" s="108" t="s">
        <v>717</v>
      </c>
      <c r="S396" s="108" t="s">
        <v>717</v>
      </c>
      <c r="T396" s="108">
        <v>84373</v>
      </c>
      <c r="U396" s="108">
        <v>5209</v>
      </c>
      <c r="V396" s="108">
        <v>3202</v>
      </c>
      <c r="W396" s="108">
        <v>39483</v>
      </c>
      <c r="X396" s="108">
        <v>31151</v>
      </c>
      <c r="Y396" s="108">
        <v>1635</v>
      </c>
      <c r="Z396" s="108">
        <v>2083933</v>
      </c>
      <c r="AA396" s="108">
        <v>400</v>
      </c>
      <c r="AB396" s="108">
        <v>683</v>
      </c>
      <c r="AC396" s="108">
        <v>1529714</v>
      </c>
      <c r="AD396" s="108">
        <v>478</v>
      </c>
      <c r="AE396" s="108">
        <v>847</v>
      </c>
      <c r="AF396" s="108">
        <v>27707156</v>
      </c>
      <c r="AG396" s="108">
        <v>702</v>
      </c>
      <c r="AH396" s="108">
        <v>1277</v>
      </c>
      <c r="AI396" s="108">
        <v>55243271</v>
      </c>
      <c r="AJ396" s="108">
        <v>1773</v>
      </c>
      <c r="AK396" s="108">
        <v>3874</v>
      </c>
      <c r="AL396" s="108">
        <v>4491948</v>
      </c>
      <c r="AM396" s="108">
        <v>2747</v>
      </c>
      <c r="AN396" s="108">
        <v>6158</v>
      </c>
      <c r="AO396" s="108">
        <v>2523</v>
      </c>
      <c r="AP396" s="108">
        <v>5</v>
      </c>
      <c r="AQ396" s="108">
        <v>10</v>
      </c>
      <c r="AR396" s="108">
        <v>0</v>
      </c>
      <c r="AS396" s="108">
        <v>208</v>
      </c>
      <c r="AT396" s="108">
        <v>2300</v>
      </c>
      <c r="AU396" s="108">
        <v>1993</v>
      </c>
      <c r="AV396" s="108">
        <v>48157</v>
      </c>
      <c r="AW396" s="108">
        <v>3106</v>
      </c>
      <c r="AX396" s="108">
        <v>30587</v>
      </c>
      <c r="AY396" s="108">
        <v>81850</v>
      </c>
      <c r="AZ396" s="108">
        <v>9993</v>
      </c>
      <c r="BA396" s="108">
        <v>7338</v>
      </c>
      <c r="BB396" s="108">
        <v>6096</v>
      </c>
      <c r="BC396" s="108">
        <v>4580</v>
      </c>
      <c r="BD396" s="108">
        <v>50249</v>
      </c>
      <c r="BE396" s="108">
        <v>41723</v>
      </c>
      <c r="BF396" s="108">
        <v>53130</v>
      </c>
      <c r="BG396" s="108">
        <v>32673</v>
      </c>
      <c r="BH396" s="108">
        <v>3813</v>
      </c>
      <c r="BI396" s="108">
        <v>1734</v>
      </c>
      <c r="BJ396" s="108" t="s">
        <v>717</v>
      </c>
      <c r="BK396" s="108" t="s">
        <v>717</v>
      </c>
      <c r="BL396" s="108" t="s">
        <v>717</v>
      </c>
      <c r="BM396" s="108" t="s">
        <v>717</v>
      </c>
      <c r="BN396" s="108" t="s">
        <v>717</v>
      </c>
      <c r="BO396" s="108" t="s">
        <v>717</v>
      </c>
      <c r="BP396" s="108" t="s">
        <v>717</v>
      </c>
      <c r="BQ396" s="108" t="s">
        <v>717</v>
      </c>
      <c r="BR396" s="108" t="s">
        <v>717</v>
      </c>
      <c r="BS396" s="108" t="s">
        <v>717</v>
      </c>
      <c r="BT396" s="108" t="s">
        <v>717</v>
      </c>
      <c r="BU396" s="108" t="s">
        <v>717</v>
      </c>
      <c r="BV396" s="108" t="s">
        <v>717</v>
      </c>
      <c r="BW396" s="108" t="s">
        <v>717</v>
      </c>
      <c r="BX396" s="108" t="s">
        <v>717</v>
      </c>
      <c r="BY396" s="108" t="s">
        <v>717</v>
      </c>
      <c r="BZ396" s="108" t="s">
        <v>717</v>
      </c>
      <c r="CA396" s="108" t="s">
        <v>717</v>
      </c>
      <c r="CB396" s="108" t="s">
        <v>717</v>
      </c>
      <c r="CC396" s="108" t="s">
        <v>717</v>
      </c>
      <c r="CD396" s="108" t="s">
        <v>717</v>
      </c>
      <c r="CE396" s="108" t="s">
        <v>717</v>
      </c>
      <c r="CF396" s="108" t="s">
        <v>717</v>
      </c>
      <c r="CG396" s="108" t="s">
        <v>717</v>
      </c>
      <c r="CH396" s="108" t="s">
        <v>717</v>
      </c>
      <c r="CI396" s="108" t="s">
        <v>717</v>
      </c>
      <c r="CJ396" s="108" t="s">
        <v>717</v>
      </c>
      <c r="CK396" s="108" t="s">
        <v>717</v>
      </c>
      <c r="CL396" s="108" t="s">
        <v>717</v>
      </c>
      <c r="CM396" s="108" t="s">
        <v>717</v>
      </c>
      <c r="CN396" s="108" t="s">
        <v>717</v>
      </c>
      <c r="CO396" s="108" t="s">
        <v>717</v>
      </c>
      <c r="CP396" s="108" t="s">
        <v>717</v>
      </c>
      <c r="CQ396" s="108" t="s">
        <v>717</v>
      </c>
      <c r="CR396" s="108" t="s">
        <v>717</v>
      </c>
      <c r="CS396" s="108" t="s">
        <v>717</v>
      </c>
      <c r="CT396" s="108" t="s">
        <v>717</v>
      </c>
      <c r="CU396" s="108" t="s">
        <v>717</v>
      </c>
      <c r="CV396" s="108" t="s">
        <v>717</v>
      </c>
      <c r="CW396" s="108" t="s">
        <v>717</v>
      </c>
      <c r="CX396" s="108">
        <v>213</v>
      </c>
      <c r="CY396" s="108">
        <v>53134</v>
      </c>
      <c r="CZ396" s="108">
        <v>249</v>
      </c>
      <c r="DA396" s="108">
        <v>446</v>
      </c>
      <c r="DB396" s="108">
        <v>3440</v>
      </c>
      <c r="DC396" s="108">
        <v>99137</v>
      </c>
      <c r="DD396" s="108">
        <v>29</v>
      </c>
      <c r="DE396" s="108">
        <v>55</v>
      </c>
      <c r="DF396" s="108" t="s">
        <v>717</v>
      </c>
      <c r="DG396" s="108" t="s">
        <v>717</v>
      </c>
      <c r="DH396" s="108" t="s">
        <v>717</v>
      </c>
      <c r="DI396" s="108" t="s">
        <v>717</v>
      </c>
      <c r="DJ396" s="108" t="s">
        <v>717</v>
      </c>
      <c r="DK396" s="108">
        <v>229</v>
      </c>
      <c r="DL396" s="108">
        <v>0</v>
      </c>
      <c r="DM396" s="108">
        <v>2659</v>
      </c>
      <c r="DN396" s="108">
        <v>0</v>
      </c>
      <c r="DO396" s="108">
        <v>1485</v>
      </c>
      <c r="DP396" s="108">
        <v>0</v>
      </c>
      <c r="DQ396" s="108">
        <v>0</v>
      </c>
      <c r="DR396" s="108">
        <v>0</v>
      </c>
      <c r="DS396" s="108">
        <v>12319013</v>
      </c>
      <c r="DT396" s="108">
        <v>4633</v>
      </c>
      <c r="DU396" s="108">
        <v>11054</v>
      </c>
      <c r="DV396" s="108">
        <v>0</v>
      </c>
      <c r="DW396" s="108">
        <v>0</v>
      </c>
      <c r="DX396" s="108">
        <v>0</v>
      </c>
      <c r="DY396" s="108">
        <v>8750483</v>
      </c>
      <c r="DZ396" s="108">
        <v>5893</v>
      </c>
      <c r="EA396" s="108">
        <v>14264</v>
      </c>
      <c r="EB396" s="255"/>
      <c r="EC396" s="198">
        <f t="shared" si="2105"/>
        <v>8</v>
      </c>
      <c r="ED396" s="199">
        <f t="shared" si="2106"/>
        <v>2018</v>
      </c>
      <c r="EE396" s="200">
        <f t="shared" si="2107"/>
        <v>43313</v>
      </c>
      <c r="EF396" s="196">
        <f t="shared" si="2108"/>
        <v>31</v>
      </c>
      <c r="EG396" s="195"/>
      <c r="EH396" s="198">
        <f t="shared" si="2112"/>
        <v>75400</v>
      </c>
      <c r="EI396" s="198" t="str">
        <f t="shared" si="2112"/>
        <v>-</v>
      </c>
      <c r="EJ396" s="198">
        <f t="shared" si="2112"/>
        <v>1432600</v>
      </c>
      <c r="EK396" s="198">
        <f t="shared" si="2112"/>
        <v>3242200</v>
      </c>
      <c r="EL396" s="198">
        <f t="shared" si="2112"/>
        <v>3557747</v>
      </c>
      <c r="EM396" s="198">
        <f t="shared" si="2112"/>
        <v>2712094</v>
      </c>
      <c r="EN396" s="198">
        <f t="shared" si="2112"/>
        <v>50419791</v>
      </c>
      <c r="EO396" s="198">
        <f t="shared" si="2112"/>
        <v>120678974</v>
      </c>
      <c r="EP396" s="198">
        <f t="shared" si="2112"/>
        <v>10068330</v>
      </c>
      <c r="EQ396" s="198" t="str">
        <f t="shared" si="2112"/>
        <v>-</v>
      </c>
      <c r="ER396" s="198" t="str">
        <f t="shared" si="2113"/>
        <v>-</v>
      </c>
      <c r="ES396" s="198" t="str">
        <f t="shared" si="2113"/>
        <v>-</v>
      </c>
      <c r="ET396" s="198" t="str">
        <f t="shared" si="2113"/>
        <v>-</v>
      </c>
      <c r="EU396" s="198" t="str">
        <f t="shared" si="2113"/>
        <v>-</v>
      </c>
      <c r="EV396" s="198" t="str">
        <f t="shared" si="2113"/>
        <v>-</v>
      </c>
      <c r="EW396" s="198" t="str">
        <f t="shared" si="2113"/>
        <v>-</v>
      </c>
      <c r="EX396" s="198" t="str">
        <f t="shared" si="2113"/>
        <v>-</v>
      </c>
      <c r="EY396" s="198" t="str">
        <f t="shared" si="2113"/>
        <v>-</v>
      </c>
      <c r="EZ396" s="198" t="str">
        <f t="shared" si="2113"/>
        <v>-</v>
      </c>
      <c r="FA396" s="198" t="str">
        <f t="shared" si="2113"/>
        <v>-</v>
      </c>
      <c r="FB396" s="198">
        <f t="shared" si="2114"/>
        <v>94998</v>
      </c>
      <c r="FC396" s="198">
        <f t="shared" si="2114"/>
        <v>189200</v>
      </c>
      <c r="FD396" s="198">
        <f t="shared" si="2114"/>
        <v>0</v>
      </c>
      <c r="FE396" s="198">
        <f t="shared" si="2114"/>
        <v>29392586</v>
      </c>
      <c r="FF396" s="198">
        <f t="shared" si="2114"/>
        <v>0</v>
      </c>
      <c r="FG396" s="198">
        <f t="shared" si="2114"/>
        <v>21182040</v>
      </c>
      <c r="FH396" s="191"/>
      <c r="FI396" s="256"/>
      <c r="FJ396" s="256"/>
      <c r="FK396" s="256"/>
      <c r="FL396" s="256"/>
      <c r="FM396" s="256"/>
    </row>
    <row r="397" spans="1:169" s="257" customFormat="1" x14ac:dyDescent="0.2">
      <c r="A397" s="267" t="str">
        <f t="shared" si="2102"/>
        <v>2018-19AUGUSTRX8</v>
      </c>
      <c r="B397" s="268" t="s">
        <v>773</v>
      </c>
      <c r="C397" s="268" t="s">
        <v>649</v>
      </c>
      <c r="D397" s="269" t="str">
        <f t="shared" si="2103"/>
        <v>Y63</v>
      </c>
      <c r="E397" s="269" t="str">
        <f t="shared" si="2104"/>
        <v>North East and Yorkshire</v>
      </c>
      <c r="F397" s="270" t="s">
        <v>659</v>
      </c>
      <c r="G397" s="270" t="s">
        <v>660</v>
      </c>
      <c r="H397" s="210">
        <v>81465</v>
      </c>
      <c r="I397" s="210">
        <v>59169</v>
      </c>
      <c r="J397" s="210">
        <v>103759</v>
      </c>
      <c r="K397" s="210">
        <v>2</v>
      </c>
      <c r="L397" s="210">
        <v>1</v>
      </c>
      <c r="M397" s="210" t="s">
        <v>717</v>
      </c>
      <c r="N397" s="210">
        <v>1</v>
      </c>
      <c r="O397" s="210">
        <v>34</v>
      </c>
      <c r="P397" s="210" t="s">
        <v>717</v>
      </c>
      <c r="Q397" s="210" t="s">
        <v>717</v>
      </c>
      <c r="R397" s="210" t="s">
        <v>717</v>
      </c>
      <c r="S397" s="210" t="s">
        <v>717</v>
      </c>
      <c r="T397" s="210">
        <v>64245</v>
      </c>
      <c r="U397" s="210">
        <v>5071</v>
      </c>
      <c r="V397" s="210">
        <v>3576</v>
      </c>
      <c r="W397" s="210">
        <v>35514</v>
      </c>
      <c r="X397" s="210">
        <v>12189</v>
      </c>
      <c r="Y397" s="210">
        <v>986</v>
      </c>
      <c r="Z397" s="210">
        <v>2146557</v>
      </c>
      <c r="AA397" s="210">
        <v>423</v>
      </c>
      <c r="AB397" s="210">
        <v>725</v>
      </c>
      <c r="AC397" s="210">
        <v>2338712</v>
      </c>
      <c r="AD397" s="210">
        <v>654</v>
      </c>
      <c r="AE397" s="210">
        <v>1168</v>
      </c>
      <c r="AF397" s="210">
        <v>41397106</v>
      </c>
      <c r="AG397" s="210">
        <v>1166</v>
      </c>
      <c r="AH397" s="210">
        <v>2387</v>
      </c>
      <c r="AI397" s="210">
        <v>33641515</v>
      </c>
      <c r="AJ397" s="210">
        <v>2760</v>
      </c>
      <c r="AK397" s="210">
        <v>6402</v>
      </c>
      <c r="AL397" s="210">
        <v>4060323</v>
      </c>
      <c r="AM397" s="210">
        <v>4118</v>
      </c>
      <c r="AN397" s="210">
        <v>9948</v>
      </c>
      <c r="AO397" s="210">
        <v>4250</v>
      </c>
      <c r="AP397" s="210">
        <v>424</v>
      </c>
      <c r="AQ397" s="210">
        <v>801</v>
      </c>
      <c r="AR397" s="210">
        <v>3172</v>
      </c>
      <c r="AS397" s="210">
        <v>459</v>
      </c>
      <c r="AT397" s="210">
        <v>2566</v>
      </c>
      <c r="AU397" s="210">
        <v>2301</v>
      </c>
      <c r="AV397" s="210">
        <v>38405</v>
      </c>
      <c r="AW397" s="210">
        <v>6256</v>
      </c>
      <c r="AX397" s="210">
        <v>15334</v>
      </c>
      <c r="AY397" s="210">
        <v>59995</v>
      </c>
      <c r="AZ397" s="210">
        <v>11716</v>
      </c>
      <c r="BA397" s="210">
        <v>8748</v>
      </c>
      <c r="BB397" s="210">
        <v>8213</v>
      </c>
      <c r="BC397" s="210">
        <v>6239</v>
      </c>
      <c r="BD397" s="210">
        <v>53503</v>
      </c>
      <c r="BE397" s="210">
        <v>41814</v>
      </c>
      <c r="BF397" s="210">
        <v>26358</v>
      </c>
      <c r="BG397" s="210">
        <v>16906</v>
      </c>
      <c r="BH397" s="210">
        <v>1846</v>
      </c>
      <c r="BI397" s="210">
        <v>1119</v>
      </c>
      <c r="BJ397" s="210" t="s">
        <v>717</v>
      </c>
      <c r="BK397" s="210" t="s">
        <v>717</v>
      </c>
      <c r="BL397" s="210" t="s">
        <v>717</v>
      </c>
      <c r="BM397" s="210" t="s">
        <v>717</v>
      </c>
      <c r="BN397" s="210" t="s">
        <v>717</v>
      </c>
      <c r="BO397" s="210" t="s">
        <v>717</v>
      </c>
      <c r="BP397" s="210" t="s">
        <v>717</v>
      </c>
      <c r="BQ397" s="210" t="s">
        <v>717</v>
      </c>
      <c r="BR397" s="210" t="s">
        <v>717</v>
      </c>
      <c r="BS397" s="210" t="s">
        <v>717</v>
      </c>
      <c r="BT397" s="210" t="s">
        <v>717</v>
      </c>
      <c r="BU397" s="210" t="s">
        <v>717</v>
      </c>
      <c r="BV397" s="210" t="s">
        <v>717</v>
      </c>
      <c r="BW397" s="210" t="s">
        <v>717</v>
      </c>
      <c r="BX397" s="210" t="s">
        <v>717</v>
      </c>
      <c r="BY397" s="210" t="s">
        <v>717</v>
      </c>
      <c r="BZ397" s="210" t="s">
        <v>717</v>
      </c>
      <c r="CA397" s="210" t="s">
        <v>717</v>
      </c>
      <c r="CB397" s="210" t="s">
        <v>717</v>
      </c>
      <c r="CC397" s="210" t="s">
        <v>717</v>
      </c>
      <c r="CD397" s="210" t="s">
        <v>717</v>
      </c>
      <c r="CE397" s="210" t="s">
        <v>717</v>
      </c>
      <c r="CF397" s="210" t="s">
        <v>717</v>
      </c>
      <c r="CG397" s="210" t="s">
        <v>717</v>
      </c>
      <c r="CH397" s="210" t="s">
        <v>717</v>
      </c>
      <c r="CI397" s="210" t="s">
        <v>717</v>
      </c>
      <c r="CJ397" s="210" t="s">
        <v>717</v>
      </c>
      <c r="CK397" s="210" t="s">
        <v>717</v>
      </c>
      <c r="CL397" s="210" t="s">
        <v>717</v>
      </c>
      <c r="CM397" s="210" t="s">
        <v>717</v>
      </c>
      <c r="CN397" s="210" t="s">
        <v>717</v>
      </c>
      <c r="CO397" s="210" t="s">
        <v>717</v>
      </c>
      <c r="CP397" s="210" t="s">
        <v>717</v>
      </c>
      <c r="CQ397" s="210" t="s">
        <v>717</v>
      </c>
      <c r="CR397" s="210" t="s">
        <v>717</v>
      </c>
      <c r="CS397" s="210" t="s">
        <v>717</v>
      </c>
      <c r="CT397" s="210" t="s">
        <v>717</v>
      </c>
      <c r="CU397" s="210" t="s">
        <v>717</v>
      </c>
      <c r="CV397" s="210" t="s">
        <v>717</v>
      </c>
      <c r="CW397" s="210" t="s">
        <v>717</v>
      </c>
      <c r="CX397" s="210">
        <v>0</v>
      </c>
      <c r="CY397" s="210">
        <v>0</v>
      </c>
      <c r="CZ397" s="210">
        <v>0</v>
      </c>
      <c r="DA397" s="210">
        <v>0</v>
      </c>
      <c r="DB397" s="210">
        <v>3093</v>
      </c>
      <c r="DC397" s="210">
        <v>108070</v>
      </c>
      <c r="DD397" s="210">
        <v>35</v>
      </c>
      <c r="DE397" s="210">
        <v>58</v>
      </c>
      <c r="DF397" s="210" t="s">
        <v>717</v>
      </c>
      <c r="DG397" s="210" t="s">
        <v>717</v>
      </c>
      <c r="DH397" s="210" t="s">
        <v>717</v>
      </c>
      <c r="DI397" s="210" t="s">
        <v>717</v>
      </c>
      <c r="DJ397" s="210" t="s">
        <v>717</v>
      </c>
      <c r="DK397" s="210">
        <v>79</v>
      </c>
      <c r="DL397" s="210">
        <v>3231</v>
      </c>
      <c r="DM397" s="210">
        <v>183</v>
      </c>
      <c r="DN397" s="210">
        <v>42</v>
      </c>
      <c r="DO397" s="210">
        <v>2700</v>
      </c>
      <c r="DP397" s="210">
        <v>13959051</v>
      </c>
      <c r="DQ397" s="210">
        <v>4320</v>
      </c>
      <c r="DR397" s="210">
        <v>9397</v>
      </c>
      <c r="DS397" s="210">
        <v>898651</v>
      </c>
      <c r="DT397" s="210">
        <v>4911</v>
      </c>
      <c r="DU397" s="210">
        <v>9993</v>
      </c>
      <c r="DV397" s="210">
        <v>238182</v>
      </c>
      <c r="DW397" s="210">
        <v>5671</v>
      </c>
      <c r="DX397" s="210">
        <v>11035</v>
      </c>
      <c r="DY397" s="210">
        <v>22616080</v>
      </c>
      <c r="DZ397" s="210">
        <v>8376</v>
      </c>
      <c r="EA397" s="210">
        <v>19376</v>
      </c>
      <c r="EB397" s="271"/>
      <c r="EC397" s="201">
        <f t="shared" si="2105"/>
        <v>8</v>
      </c>
      <c r="ED397" s="208">
        <f t="shared" si="2106"/>
        <v>2018</v>
      </c>
      <c r="EE397" s="207">
        <f t="shared" si="2107"/>
        <v>43313</v>
      </c>
      <c r="EF397" s="189">
        <f t="shared" si="2108"/>
        <v>31</v>
      </c>
      <c r="EG397" s="209"/>
      <c r="EH397" s="201">
        <f t="shared" si="2112"/>
        <v>59169</v>
      </c>
      <c r="EI397" s="201" t="str">
        <f t="shared" si="2112"/>
        <v>-</v>
      </c>
      <c r="EJ397" s="201">
        <f t="shared" si="2112"/>
        <v>59169</v>
      </c>
      <c r="EK397" s="201">
        <f t="shared" si="2112"/>
        <v>2011746</v>
      </c>
      <c r="EL397" s="201">
        <f t="shared" si="2112"/>
        <v>3676475</v>
      </c>
      <c r="EM397" s="201">
        <f t="shared" si="2112"/>
        <v>4176768</v>
      </c>
      <c r="EN397" s="201">
        <f t="shared" si="2112"/>
        <v>84771918</v>
      </c>
      <c r="EO397" s="201">
        <f t="shared" si="2112"/>
        <v>78033978</v>
      </c>
      <c r="EP397" s="201">
        <f t="shared" si="2112"/>
        <v>9808728</v>
      </c>
      <c r="EQ397" s="201" t="str">
        <f t="shared" si="2112"/>
        <v>-</v>
      </c>
      <c r="ER397" s="201" t="str">
        <f t="shared" si="2113"/>
        <v>-</v>
      </c>
      <c r="ES397" s="201" t="str">
        <f t="shared" si="2113"/>
        <v>-</v>
      </c>
      <c r="ET397" s="201" t="str">
        <f t="shared" si="2113"/>
        <v>-</v>
      </c>
      <c r="EU397" s="201" t="str">
        <f t="shared" si="2113"/>
        <v>-</v>
      </c>
      <c r="EV397" s="201" t="str">
        <f t="shared" si="2113"/>
        <v>-</v>
      </c>
      <c r="EW397" s="201" t="str">
        <f t="shared" si="2113"/>
        <v>-</v>
      </c>
      <c r="EX397" s="201" t="str">
        <f t="shared" si="2113"/>
        <v>-</v>
      </c>
      <c r="EY397" s="201" t="str">
        <f t="shared" si="2113"/>
        <v>-</v>
      </c>
      <c r="EZ397" s="201" t="str">
        <f t="shared" si="2113"/>
        <v>-</v>
      </c>
      <c r="FA397" s="201" t="str">
        <f t="shared" si="2113"/>
        <v>-</v>
      </c>
      <c r="FB397" s="201">
        <f t="shared" si="2114"/>
        <v>0</v>
      </c>
      <c r="FC397" s="201">
        <f t="shared" si="2114"/>
        <v>179394</v>
      </c>
      <c r="FD397" s="201">
        <f t="shared" si="2114"/>
        <v>30361707</v>
      </c>
      <c r="FE397" s="201">
        <f t="shared" si="2114"/>
        <v>1828719</v>
      </c>
      <c r="FF397" s="201">
        <f t="shared" si="2114"/>
        <v>463470</v>
      </c>
      <c r="FG397" s="201">
        <f t="shared" si="2114"/>
        <v>52315200</v>
      </c>
      <c r="FH397" s="190"/>
      <c r="FI397" s="256"/>
      <c r="FJ397" s="256"/>
      <c r="FK397" s="256"/>
      <c r="FL397" s="256"/>
      <c r="FM397" s="256"/>
    </row>
    <row r="398" spans="1:169" s="257" customFormat="1" x14ac:dyDescent="0.2">
      <c r="A398" s="272" t="str">
        <f t="shared" si="2102"/>
        <v>2018-19SEPTEMBERRX9</v>
      </c>
      <c r="B398" s="273" t="s">
        <v>773</v>
      </c>
      <c r="C398" s="273" t="s">
        <v>673</v>
      </c>
      <c r="D398" s="274" t="str">
        <f t="shared" si="2103"/>
        <v>Y60</v>
      </c>
      <c r="E398" s="274" t="str">
        <f t="shared" si="2104"/>
        <v>Midlands</v>
      </c>
      <c r="F398" s="275" t="s">
        <v>661</v>
      </c>
      <c r="G398" s="275" t="s">
        <v>662</v>
      </c>
      <c r="H398" s="107">
        <v>83922</v>
      </c>
      <c r="I398" s="107">
        <v>68553</v>
      </c>
      <c r="J398" s="107">
        <v>296429</v>
      </c>
      <c r="K398" s="107">
        <v>4</v>
      </c>
      <c r="L398" s="107">
        <v>2</v>
      </c>
      <c r="M398" s="107" t="s">
        <v>717</v>
      </c>
      <c r="N398" s="107">
        <v>18</v>
      </c>
      <c r="O398" s="107">
        <v>62</v>
      </c>
      <c r="P398" s="107" t="s">
        <v>717</v>
      </c>
      <c r="Q398" s="107" t="s">
        <v>717</v>
      </c>
      <c r="R398" s="107" t="s">
        <v>717</v>
      </c>
      <c r="S398" s="107" t="s">
        <v>717</v>
      </c>
      <c r="T398" s="107">
        <v>57669</v>
      </c>
      <c r="U398" s="107">
        <v>5834</v>
      </c>
      <c r="V398" s="107">
        <v>3768</v>
      </c>
      <c r="W398" s="107">
        <v>33670</v>
      </c>
      <c r="X398" s="107">
        <v>11550</v>
      </c>
      <c r="Y398" s="107">
        <v>175</v>
      </c>
      <c r="Z398" s="107">
        <v>2602558</v>
      </c>
      <c r="AA398" s="107">
        <v>446</v>
      </c>
      <c r="AB398" s="107">
        <v>800</v>
      </c>
      <c r="AC398" s="107">
        <v>3989218</v>
      </c>
      <c r="AD398" s="107">
        <v>1059</v>
      </c>
      <c r="AE398" s="107">
        <v>2548</v>
      </c>
      <c r="AF398" s="107">
        <v>66093905</v>
      </c>
      <c r="AG398" s="107">
        <v>1963</v>
      </c>
      <c r="AH398" s="107">
        <v>4128</v>
      </c>
      <c r="AI398" s="107">
        <v>54611409</v>
      </c>
      <c r="AJ398" s="107">
        <v>4728</v>
      </c>
      <c r="AK398" s="107">
        <v>11505</v>
      </c>
      <c r="AL398" s="107">
        <v>568366</v>
      </c>
      <c r="AM398" s="107">
        <v>3248</v>
      </c>
      <c r="AN398" s="107">
        <v>8870</v>
      </c>
      <c r="AO398" s="107">
        <v>3913</v>
      </c>
      <c r="AP398" s="107">
        <v>1587</v>
      </c>
      <c r="AQ398" s="107">
        <v>774</v>
      </c>
      <c r="AR398" s="107">
        <v>6</v>
      </c>
      <c r="AS398" s="107">
        <v>815</v>
      </c>
      <c r="AT398" s="107">
        <v>737</v>
      </c>
      <c r="AU398" s="107">
        <v>3</v>
      </c>
      <c r="AV398" s="107">
        <v>35251</v>
      </c>
      <c r="AW398" s="107">
        <v>2517</v>
      </c>
      <c r="AX398" s="107">
        <v>15988</v>
      </c>
      <c r="AY398" s="107">
        <v>53756</v>
      </c>
      <c r="AZ398" s="107">
        <v>11076</v>
      </c>
      <c r="BA398" s="107">
        <v>8567</v>
      </c>
      <c r="BB398" s="107">
        <v>7485</v>
      </c>
      <c r="BC398" s="107">
        <v>5851</v>
      </c>
      <c r="BD398" s="107">
        <v>43543</v>
      </c>
      <c r="BE398" s="107">
        <v>36287</v>
      </c>
      <c r="BF398" s="107">
        <v>15126</v>
      </c>
      <c r="BG398" s="107">
        <v>12068</v>
      </c>
      <c r="BH398" s="107">
        <v>215</v>
      </c>
      <c r="BI398" s="107">
        <v>170</v>
      </c>
      <c r="BJ398" s="107" t="s">
        <v>717</v>
      </c>
      <c r="BK398" s="107" t="s">
        <v>717</v>
      </c>
      <c r="BL398" s="107" t="s">
        <v>717</v>
      </c>
      <c r="BM398" s="107" t="s">
        <v>717</v>
      </c>
      <c r="BN398" s="107" t="s">
        <v>717</v>
      </c>
      <c r="BO398" s="107" t="s">
        <v>717</v>
      </c>
      <c r="BP398" s="107" t="s">
        <v>717</v>
      </c>
      <c r="BQ398" s="107" t="s">
        <v>717</v>
      </c>
      <c r="BR398" s="107" t="s">
        <v>717</v>
      </c>
      <c r="BS398" s="107" t="s">
        <v>717</v>
      </c>
      <c r="BT398" s="107" t="s">
        <v>717</v>
      </c>
      <c r="BU398" s="107" t="s">
        <v>717</v>
      </c>
      <c r="BV398" s="107" t="s">
        <v>717</v>
      </c>
      <c r="BW398" s="107" t="s">
        <v>717</v>
      </c>
      <c r="BX398" s="107" t="s">
        <v>717</v>
      </c>
      <c r="BY398" s="107" t="s">
        <v>717</v>
      </c>
      <c r="BZ398" s="107" t="s">
        <v>717</v>
      </c>
      <c r="CA398" s="107" t="s">
        <v>717</v>
      </c>
      <c r="CB398" s="107" t="s">
        <v>717</v>
      </c>
      <c r="CC398" s="107" t="s">
        <v>717</v>
      </c>
      <c r="CD398" s="107" t="s">
        <v>717</v>
      </c>
      <c r="CE398" s="107" t="s">
        <v>717</v>
      </c>
      <c r="CF398" s="107" t="s">
        <v>717</v>
      </c>
      <c r="CG398" s="107" t="s">
        <v>717</v>
      </c>
      <c r="CH398" s="107" t="s">
        <v>717</v>
      </c>
      <c r="CI398" s="107" t="s">
        <v>717</v>
      </c>
      <c r="CJ398" s="107" t="s">
        <v>717</v>
      </c>
      <c r="CK398" s="107" t="s">
        <v>717</v>
      </c>
      <c r="CL398" s="107" t="s">
        <v>717</v>
      </c>
      <c r="CM398" s="107" t="s">
        <v>717</v>
      </c>
      <c r="CN398" s="107" t="s">
        <v>717</v>
      </c>
      <c r="CO398" s="107" t="s">
        <v>717</v>
      </c>
      <c r="CP398" s="107" t="s">
        <v>717</v>
      </c>
      <c r="CQ398" s="107" t="s">
        <v>717</v>
      </c>
      <c r="CR398" s="107" t="s">
        <v>717</v>
      </c>
      <c r="CS398" s="107" t="s">
        <v>717</v>
      </c>
      <c r="CT398" s="107" t="s">
        <v>717</v>
      </c>
      <c r="CU398" s="107" t="s">
        <v>717</v>
      </c>
      <c r="CV398" s="107" t="s">
        <v>717</v>
      </c>
      <c r="CW398" s="107" t="s">
        <v>717</v>
      </c>
      <c r="CX398" s="107">
        <v>279</v>
      </c>
      <c r="CY398" s="107">
        <v>74934</v>
      </c>
      <c r="CZ398" s="107">
        <v>269</v>
      </c>
      <c r="DA398" s="107">
        <v>484</v>
      </c>
      <c r="DB398" s="107">
        <v>2794</v>
      </c>
      <c r="DC398" s="107">
        <v>114112</v>
      </c>
      <c r="DD398" s="107">
        <v>41</v>
      </c>
      <c r="DE398" s="107">
        <v>78</v>
      </c>
      <c r="DF398" s="107" t="s">
        <v>717</v>
      </c>
      <c r="DG398" s="107" t="s">
        <v>717</v>
      </c>
      <c r="DH398" s="107" t="s">
        <v>717</v>
      </c>
      <c r="DI398" s="107" t="s">
        <v>717</v>
      </c>
      <c r="DJ398" s="107" t="s">
        <v>717</v>
      </c>
      <c r="DK398" s="107">
        <v>0</v>
      </c>
      <c r="DL398" s="107">
        <v>316</v>
      </c>
      <c r="DM398" s="107">
        <v>273</v>
      </c>
      <c r="DN398" s="107">
        <v>4</v>
      </c>
      <c r="DO398" s="107">
        <v>1934</v>
      </c>
      <c r="DP398" s="107">
        <v>1711986</v>
      </c>
      <c r="DQ398" s="107">
        <v>5418</v>
      </c>
      <c r="DR398" s="107">
        <v>11782</v>
      </c>
      <c r="DS398" s="107">
        <v>1531460</v>
      </c>
      <c r="DT398" s="107">
        <v>5610</v>
      </c>
      <c r="DU398" s="107">
        <v>9621</v>
      </c>
      <c r="DV398" s="107">
        <v>22322</v>
      </c>
      <c r="DW398" s="107">
        <v>5581</v>
      </c>
      <c r="DX398" s="107">
        <v>9782</v>
      </c>
      <c r="DY398" s="107">
        <v>15838395</v>
      </c>
      <c r="DZ398" s="107">
        <v>8189</v>
      </c>
      <c r="EA398" s="107">
        <v>18754</v>
      </c>
      <c r="EB398" s="255"/>
      <c r="EC398" s="204">
        <f t="shared" si="2105"/>
        <v>9</v>
      </c>
      <c r="ED398" s="199">
        <f t="shared" si="2106"/>
        <v>2018</v>
      </c>
      <c r="EE398" s="200">
        <f t="shared" si="2107"/>
        <v>43344</v>
      </c>
      <c r="EF398" s="196">
        <f t="shared" si="2108"/>
        <v>30</v>
      </c>
      <c r="EG398" s="195"/>
      <c r="EH398" s="204">
        <f t="shared" si="2112"/>
        <v>137106</v>
      </c>
      <c r="EI398" s="204" t="str">
        <f t="shared" si="2112"/>
        <v>-</v>
      </c>
      <c r="EJ398" s="204">
        <f t="shared" si="2112"/>
        <v>1233954</v>
      </c>
      <c r="EK398" s="204">
        <f t="shared" si="2112"/>
        <v>4250286</v>
      </c>
      <c r="EL398" s="204">
        <f t="shared" si="2112"/>
        <v>4667200</v>
      </c>
      <c r="EM398" s="204">
        <f t="shared" si="2112"/>
        <v>9600864</v>
      </c>
      <c r="EN398" s="204">
        <f t="shared" si="2112"/>
        <v>138989760</v>
      </c>
      <c r="EO398" s="204">
        <f t="shared" si="2112"/>
        <v>132882750</v>
      </c>
      <c r="EP398" s="204">
        <f t="shared" si="2112"/>
        <v>1552250</v>
      </c>
      <c r="EQ398" s="204" t="str">
        <f t="shared" si="2112"/>
        <v>-</v>
      </c>
      <c r="ER398" s="203" t="str">
        <f t="shared" si="2113"/>
        <v>-</v>
      </c>
      <c r="ES398" s="203" t="str">
        <f t="shared" si="2113"/>
        <v>-</v>
      </c>
      <c r="ET398" s="203" t="str">
        <f t="shared" si="2113"/>
        <v>-</v>
      </c>
      <c r="EU398" s="203" t="str">
        <f t="shared" si="2113"/>
        <v>-</v>
      </c>
      <c r="EV398" s="203" t="str">
        <f t="shared" si="2113"/>
        <v>-</v>
      </c>
      <c r="EW398" s="203" t="str">
        <f t="shared" si="2113"/>
        <v>-</v>
      </c>
      <c r="EX398" s="203" t="str">
        <f t="shared" si="2113"/>
        <v>-</v>
      </c>
      <c r="EY398" s="203" t="str">
        <f t="shared" si="2113"/>
        <v>-</v>
      </c>
      <c r="EZ398" s="203" t="str">
        <f t="shared" si="2113"/>
        <v>-</v>
      </c>
      <c r="FA398" s="203" t="str">
        <f t="shared" si="2113"/>
        <v>-</v>
      </c>
      <c r="FB398" s="204">
        <f t="shared" si="2114"/>
        <v>135036</v>
      </c>
      <c r="FC398" s="204">
        <f t="shared" si="2114"/>
        <v>217932</v>
      </c>
      <c r="FD398" s="204">
        <f t="shared" si="2114"/>
        <v>3723112</v>
      </c>
      <c r="FE398" s="204">
        <f t="shared" si="2114"/>
        <v>2626533</v>
      </c>
      <c r="FF398" s="204">
        <f t="shared" si="2114"/>
        <v>39128</v>
      </c>
      <c r="FG398" s="204">
        <f t="shared" si="2114"/>
        <v>36270236</v>
      </c>
      <c r="FH398" s="191"/>
      <c r="FI398" s="256"/>
      <c r="FJ398" s="256"/>
      <c r="FK398" s="256"/>
      <c r="FL398" s="256"/>
      <c r="FM398" s="256"/>
    </row>
    <row r="399" spans="1:169" s="257" customFormat="1" x14ac:dyDescent="0.2">
      <c r="A399" s="263" t="str">
        <f t="shared" si="2102"/>
        <v>2018-19SEPTEMBERRYC</v>
      </c>
      <c r="B399" s="257" t="s">
        <v>773</v>
      </c>
      <c r="C399" s="257" t="s">
        <v>673</v>
      </c>
      <c r="D399" s="264" t="str">
        <f t="shared" si="2103"/>
        <v>Y61</v>
      </c>
      <c r="E399" s="264" t="str">
        <f t="shared" si="2104"/>
        <v>East of England</v>
      </c>
      <c r="F399" s="265" t="s">
        <v>665</v>
      </c>
      <c r="G399" s="265" t="s">
        <v>666</v>
      </c>
      <c r="H399" s="108">
        <v>101337</v>
      </c>
      <c r="I399" s="108">
        <v>65334</v>
      </c>
      <c r="J399" s="108">
        <v>629620</v>
      </c>
      <c r="K399" s="108">
        <v>10</v>
      </c>
      <c r="L399" s="108">
        <v>1</v>
      </c>
      <c r="M399" s="108" t="s">
        <v>717</v>
      </c>
      <c r="N399" s="108">
        <v>59</v>
      </c>
      <c r="O399" s="108">
        <v>123</v>
      </c>
      <c r="P399" s="108" t="s">
        <v>717</v>
      </c>
      <c r="Q399" s="108" t="s">
        <v>717</v>
      </c>
      <c r="R399" s="108" t="s">
        <v>717</v>
      </c>
      <c r="S399" s="108" t="s">
        <v>717</v>
      </c>
      <c r="T399" s="108">
        <v>66832</v>
      </c>
      <c r="U399" s="108">
        <v>6255</v>
      </c>
      <c r="V399" s="108">
        <v>4240</v>
      </c>
      <c r="W399" s="108">
        <v>37759</v>
      </c>
      <c r="X399" s="108">
        <v>12320</v>
      </c>
      <c r="Y399" s="108">
        <v>2242</v>
      </c>
      <c r="Z399" s="108">
        <v>2987260</v>
      </c>
      <c r="AA399" s="108">
        <v>478</v>
      </c>
      <c r="AB399" s="108">
        <v>861</v>
      </c>
      <c r="AC399" s="108">
        <v>3243826</v>
      </c>
      <c r="AD399" s="108">
        <v>765</v>
      </c>
      <c r="AE399" s="108">
        <v>1384</v>
      </c>
      <c r="AF399" s="108">
        <v>58208530</v>
      </c>
      <c r="AG399" s="108">
        <v>1542</v>
      </c>
      <c r="AH399" s="108">
        <v>3168</v>
      </c>
      <c r="AI399" s="108">
        <v>63916400</v>
      </c>
      <c r="AJ399" s="108">
        <v>5188</v>
      </c>
      <c r="AK399" s="108">
        <v>12640</v>
      </c>
      <c r="AL399" s="108">
        <v>13264877</v>
      </c>
      <c r="AM399" s="108">
        <v>5917</v>
      </c>
      <c r="AN399" s="108">
        <v>14858</v>
      </c>
      <c r="AO399" s="108">
        <v>4384</v>
      </c>
      <c r="AP399" s="108">
        <v>99</v>
      </c>
      <c r="AQ399" s="108">
        <v>2912</v>
      </c>
      <c r="AR399" s="108">
        <v>495</v>
      </c>
      <c r="AS399" s="108">
        <v>47</v>
      </c>
      <c r="AT399" s="108">
        <v>1326</v>
      </c>
      <c r="AU399" s="108">
        <v>2114</v>
      </c>
      <c r="AV399" s="108">
        <v>39540</v>
      </c>
      <c r="AW399" s="108">
        <v>1988</v>
      </c>
      <c r="AX399" s="108">
        <v>20920</v>
      </c>
      <c r="AY399" s="108">
        <v>62448</v>
      </c>
      <c r="AZ399" s="108">
        <v>14595</v>
      </c>
      <c r="BA399" s="108">
        <v>10513</v>
      </c>
      <c r="BB399" s="108">
        <v>9876</v>
      </c>
      <c r="BC399" s="108">
        <v>7285</v>
      </c>
      <c r="BD399" s="108">
        <v>59143</v>
      </c>
      <c r="BE399" s="108">
        <v>43433</v>
      </c>
      <c r="BF399" s="108">
        <v>23615</v>
      </c>
      <c r="BG399" s="108">
        <v>13402</v>
      </c>
      <c r="BH399" s="108">
        <v>3981</v>
      </c>
      <c r="BI399" s="108">
        <v>2420</v>
      </c>
      <c r="BJ399" s="108" t="s">
        <v>717</v>
      </c>
      <c r="BK399" s="108" t="s">
        <v>717</v>
      </c>
      <c r="BL399" s="108" t="s">
        <v>717</v>
      </c>
      <c r="BM399" s="108" t="s">
        <v>717</v>
      </c>
      <c r="BN399" s="108" t="s">
        <v>717</v>
      </c>
      <c r="BO399" s="108" t="s">
        <v>717</v>
      </c>
      <c r="BP399" s="108" t="s">
        <v>717</v>
      </c>
      <c r="BQ399" s="108" t="s">
        <v>717</v>
      </c>
      <c r="BR399" s="108" t="s">
        <v>717</v>
      </c>
      <c r="BS399" s="108" t="s">
        <v>717</v>
      </c>
      <c r="BT399" s="108" t="s">
        <v>717</v>
      </c>
      <c r="BU399" s="108" t="s">
        <v>717</v>
      </c>
      <c r="BV399" s="108" t="s">
        <v>717</v>
      </c>
      <c r="BW399" s="108" t="s">
        <v>717</v>
      </c>
      <c r="BX399" s="108" t="s">
        <v>717</v>
      </c>
      <c r="BY399" s="108" t="s">
        <v>717</v>
      </c>
      <c r="BZ399" s="108" t="s">
        <v>717</v>
      </c>
      <c r="CA399" s="108" t="s">
        <v>717</v>
      </c>
      <c r="CB399" s="108" t="s">
        <v>717</v>
      </c>
      <c r="CC399" s="108" t="s">
        <v>717</v>
      </c>
      <c r="CD399" s="108" t="s">
        <v>717</v>
      </c>
      <c r="CE399" s="108" t="s">
        <v>717</v>
      </c>
      <c r="CF399" s="108" t="s">
        <v>717</v>
      </c>
      <c r="CG399" s="108" t="s">
        <v>717</v>
      </c>
      <c r="CH399" s="108" t="s">
        <v>717</v>
      </c>
      <c r="CI399" s="108" t="s">
        <v>717</v>
      </c>
      <c r="CJ399" s="108" t="s">
        <v>717</v>
      </c>
      <c r="CK399" s="108" t="s">
        <v>717</v>
      </c>
      <c r="CL399" s="108" t="s">
        <v>717</v>
      </c>
      <c r="CM399" s="108" t="s">
        <v>717</v>
      </c>
      <c r="CN399" s="108" t="s">
        <v>717</v>
      </c>
      <c r="CO399" s="108" t="s">
        <v>717</v>
      </c>
      <c r="CP399" s="108" t="s">
        <v>717</v>
      </c>
      <c r="CQ399" s="108" t="s">
        <v>717</v>
      </c>
      <c r="CR399" s="108" t="s">
        <v>717</v>
      </c>
      <c r="CS399" s="108" t="s">
        <v>717</v>
      </c>
      <c r="CT399" s="108" t="s">
        <v>717</v>
      </c>
      <c r="CU399" s="108" t="s">
        <v>717</v>
      </c>
      <c r="CV399" s="108" t="s">
        <v>717</v>
      </c>
      <c r="CW399" s="108" t="s">
        <v>717</v>
      </c>
      <c r="CX399" s="108">
        <v>445</v>
      </c>
      <c r="CY399" s="108">
        <v>123963</v>
      </c>
      <c r="CZ399" s="108">
        <v>279</v>
      </c>
      <c r="DA399" s="108">
        <v>465</v>
      </c>
      <c r="DB399" s="108">
        <v>5955</v>
      </c>
      <c r="DC399" s="108">
        <v>241274</v>
      </c>
      <c r="DD399" s="108">
        <v>41</v>
      </c>
      <c r="DE399" s="108">
        <v>76</v>
      </c>
      <c r="DF399" s="108" t="s">
        <v>717</v>
      </c>
      <c r="DG399" s="108" t="s">
        <v>717</v>
      </c>
      <c r="DH399" s="108" t="s">
        <v>717</v>
      </c>
      <c r="DI399" s="108" t="s">
        <v>717</v>
      </c>
      <c r="DJ399" s="108" t="s">
        <v>717</v>
      </c>
      <c r="DK399" s="108">
        <v>37</v>
      </c>
      <c r="DL399" s="108">
        <v>813</v>
      </c>
      <c r="DM399" s="108">
        <v>611</v>
      </c>
      <c r="DN399" s="108">
        <v>52</v>
      </c>
      <c r="DO399" s="108">
        <v>985</v>
      </c>
      <c r="DP399" s="108">
        <v>7812121</v>
      </c>
      <c r="DQ399" s="108">
        <v>9609</v>
      </c>
      <c r="DR399" s="108">
        <v>20987</v>
      </c>
      <c r="DS399" s="108">
        <v>6485216</v>
      </c>
      <c r="DT399" s="108">
        <v>10614</v>
      </c>
      <c r="DU399" s="108">
        <v>24069</v>
      </c>
      <c r="DV399" s="108">
        <v>753029</v>
      </c>
      <c r="DW399" s="108">
        <v>14481</v>
      </c>
      <c r="DX399" s="108">
        <v>31323</v>
      </c>
      <c r="DY399" s="108">
        <v>13432721</v>
      </c>
      <c r="DZ399" s="108">
        <v>13637</v>
      </c>
      <c r="EA399" s="108">
        <v>30272</v>
      </c>
      <c r="EB399" s="255"/>
      <c r="EC399" s="198">
        <f t="shared" si="2105"/>
        <v>9</v>
      </c>
      <c r="ED399" s="199">
        <f t="shared" si="2106"/>
        <v>2018</v>
      </c>
      <c r="EE399" s="200">
        <f t="shared" si="2107"/>
        <v>43344</v>
      </c>
      <c r="EF399" s="196">
        <f t="shared" si="2108"/>
        <v>30</v>
      </c>
      <c r="EG399" s="195"/>
      <c r="EH399" s="198">
        <f t="shared" si="2112"/>
        <v>65334</v>
      </c>
      <c r="EI399" s="198" t="str">
        <f t="shared" si="2112"/>
        <v>-</v>
      </c>
      <c r="EJ399" s="198">
        <f t="shared" si="2112"/>
        <v>3854706</v>
      </c>
      <c r="EK399" s="198">
        <f t="shared" si="2112"/>
        <v>8036082</v>
      </c>
      <c r="EL399" s="198">
        <f t="shared" si="2112"/>
        <v>5385555</v>
      </c>
      <c r="EM399" s="198">
        <f t="shared" si="2112"/>
        <v>5868160</v>
      </c>
      <c r="EN399" s="198">
        <f t="shared" si="2112"/>
        <v>119620512</v>
      </c>
      <c r="EO399" s="198">
        <f t="shared" si="2112"/>
        <v>155724800</v>
      </c>
      <c r="EP399" s="198">
        <f t="shared" si="2112"/>
        <v>33311636</v>
      </c>
      <c r="EQ399" s="198" t="str">
        <f t="shared" si="2112"/>
        <v>-</v>
      </c>
      <c r="ER399" s="198" t="str">
        <f t="shared" si="2113"/>
        <v>-</v>
      </c>
      <c r="ES399" s="198" t="str">
        <f t="shared" si="2113"/>
        <v>-</v>
      </c>
      <c r="ET399" s="198" t="str">
        <f t="shared" si="2113"/>
        <v>-</v>
      </c>
      <c r="EU399" s="198" t="str">
        <f t="shared" si="2113"/>
        <v>-</v>
      </c>
      <c r="EV399" s="198" t="str">
        <f t="shared" si="2113"/>
        <v>-</v>
      </c>
      <c r="EW399" s="198" t="str">
        <f t="shared" si="2113"/>
        <v>-</v>
      </c>
      <c r="EX399" s="198" t="str">
        <f t="shared" si="2113"/>
        <v>-</v>
      </c>
      <c r="EY399" s="198" t="str">
        <f t="shared" si="2113"/>
        <v>-</v>
      </c>
      <c r="EZ399" s="198" t="str">
        <f t="shared" si="2113"/>
        <v>-</v>
      </c>
      <c r="FA399" s="198" t="str">
        <f t="shared" si="2113"/>
        <v>-</v>
      </c>
      <c r="FB399" s="198">
        <f t="shared" si="2114"/>
        <v>206925</v>
      </c>
      <c r="FC399" s="198">
        <f t="shared" si="2114"/>
        <v>452580</v>
      </c>
      <c r="FD399" s="198">
        <f t="shared" si="2114"/>
        <v>17062431</v>
      </c>
      <c r="FE399" s="198">
        <f t="shared" si="2114"/>
        <v>14706159</v>
      </c>
      <c r="FF399" s="198">
        <f t="shared" si="2114"/>
        <v>1628796</v>
      </c>
      <c r="FG399" s="198">
        <f t="shared" si="2114"/>
        <v>29817920</v>
      </c>
      <c r="FH399" s="191"/>
      <c r="FI399" s="256"/>
      <c r="FJ399" s="256"/>
      <c r="FK399" s="256"/>
      <c r="FL399" s="256"/>
      <c r="FM399" s="256"/>
    </row>
    <row r="400" spans="1:169" s="257" customFormat="1" x14ac:dyDescent="0.2">
      <c r="A400" s="251" t="str">
        <f t="shared" si="2102"/>
        <v>2018-19SEPTEMBERR1F</v>
      </c>
      <c r="B400" s="252" t="s">
        <v>773</v>
      </c>
      <c r="C400" s="252" t="s">
        <v>673</v>
      </c>
      <c r="D400" s="253" t="str">
        <f t="shared" si="2103"/>
        <v>Y59</v>
      </c>
      <c r="E400" s="253" t="str">
        <f t="shared" si="2104"/>
        <v>South East</v>
      </c>
      <c r="F400" s="254" t="s">
        <v>650</v>
      </c>
      <c r="G400" s="254" t="s">
        <v>651</v>
      </c>
      <c r="H400" s="160">
        <v>2546</v>
      </c>
      <c r="I400" s="160">
        <v>1520</v>
      </c>
      <c r="J400" s="160">
        <v>12274</v>
      </c>
      <c r="K400" s="160">
        <v>8</v>
      </c>
      <c r="L400" s="160">
        <v>1</v>
      </c>
      <c r="M400" s="160" t="s">
        <v>717</v>
      </c>
      <c r="N400" s="160">
        <v>46</v>
      </c>
      <c r="O400" s="160">
        <v>95</v>
      </c>
      <c r="P400" s="160" t="s">
        <v>717</v>
      </c>
      <c r="Q400" s="160" t="s">
        <v>717</v>
      </c>
      <c r="R400" s="160" t="s">
        <v>717</v>
      </c>
      <c r="S400" s="160" t="s">
        <v>717</v>
      </c>
      <c r="T400" s="160">
        <v>1846</v>
      </c>
      <c r="U400" s="160">
        <v>68</v>
      </c>
      <c r="V400" s="160">
        <v>45</v>
      </c>
      <c r="W400" s="160">
        <v>900</v>
      </c>
      <c r="X400" s="160">
        <v>871</v>
      </c>
      <c r="Y400" s="160">
        <v>231</v>
      </c>
      <c r="Z400" s="160">
        <v>42111</v>
      </c>
      <c r="AA400" s="160">
        <v>619</v>
      </c>
      <c r="AB400" s="160">
        <v>1323</v>
      </c>
      <c r="AC400" s="160">
        <v>32100</v>
      </c>
      <c r="AD400" s="160">
        <v>713</v>
      </c>
      <c r="AE400" s="160">
        <v>1323</v>
      </c>
      <c r="AF400" s="160">
        <v>1017415</v>
      </c>
      <c r="AG400" s="160">
        <v>1130</v>
      </c>
      <c r="AH400" s="160">
        <v>2433</v>
      </c>
      <c r="AI400" s="160">
        <v>2309776</v>
      </c>
      <c r="AJ400" s="160">
        <v>2652</v>
      </c>
      <c r="AK400" s="160">
        <v>9302</v>
      </c>
      <c r="AL400" s="160">
        <v>1267836</v>
      </c>
      <c r="AM400" s="160">
        <v>5488</v>
      </c>
      <c r="AN400" s="160">
        <v>13710</v>
      </c>
      <c r="AO400" s="160">
        <v>122</v>
      </c>
      <c r="AP400" s="160">
        <v>0</v>
      </c>
      <c r="AQ400" s="160">
        <v>2</v>
      </c>
      <c r="AR400" s="160">
        <v>0</v>
      </c>
      <c r="AS400" s="160">
        <v>1</v>
      </c>
      <c r="AT400" s="160">
        <v>119</v>
      </c>
      <c r="AU400" s="160">
        <v>0</v>
      </c>
      <c r="AV400" s="160">
        <v>1404</v>
      </c>
      <c r="AW400" s="160">
        <v>14</v>
      </c>
      <c r="AX400" s="160">
        <v>306</v>
      </c>
      <c r="AY400" s="160">
        <v>1724</v>
      </c>
      <c r="AZ400" s="160">
        <v>111</v>
      </c>
      <c r="BA400" s="160">
        <v>97</v>
      </c>
      <c r="BB400" s="160">
        <v>52</v>
      </c>
      <c r="BC400" s="160">
        <v>52</v>
      </c>
      <c r="BD400" s="160">
        <v>1106</v>
      </c>
      <c r="BE400" s="160">
        <v>988</v>
      </c>
      <c r="BF400" s="160">
        <v>999</v>
      </c>
      <c r="BG400" s="160">
        <v>693</v>
      </c>
      <c r="BH400" s="160">
        <v>259</v>
      </c>
      <c r="BI400" s="160">
        <v>186</v>
      </c>
      <c r="BJ400" s="160" t="s">
        <v>717</v>
      </c>
      <c r="BK400" s="160" t="s">
        <v>717</v>
      </c>
      <c r="BL400" s="160" t="s">
        <v>717</v>
      </c>
      <c r="BM400" s="160" t="s">
        <v>717</v>
      </c>
      <c r="BN400" s="160" t="s">
        <v>717</v>
      </c>
      <c r="BO400" s="160" t="s">
        <v>717</v>
      </c>
      <c r="BP400" s="160" t="s">
        <v>717</v>
      </c>
      <c r="BQ400" s="160" t="s">
        <v>717</v>
      </c>
      <c r="BR400" s="160" t="s">
        <v>717</v>
      </c>
      <c r="BS400" s="160" t="s">
        <v>717</v>
      </c>
      <c r="BT400" s="160" t="s">
        <v>717</v>
      </c>
      <c r="BU400" s="160" t="s">
        <v>717</v>
      </c>
      <c r="BV400" s="160" t="s">
        <v>717</v>
      </c>
      <c r="BW400" s="160" t="s">
        <v>717</v>
      </c>
      <c r="BX400" s="160" t="s">
        <v>717</v>
      </c>
      <c r="BY400" s="160" t="s">
        <v>717</v>
      </c>
      <c r="BZ400" s="160" t="s">
        <v>717</v>
      </c>
      <c r="CA400" s="160" t="s">
        <v>717</v>
      </c>
      <c r="CB400" s="160" t="s">
        <v>717</v>
      </c>
      <c r="CC400" s="160" t="s">
        <v>717</v>
      </c>
      <c r="CD400" s="160" t="s">
        <v>717</v>
      </c>
      <c r="CE400" s="160" t="s">
        <v>717</v>
      </c>
      <c r="CF400" s="160" t="s">
        <v>717</v>
      </c>
      <c r="CG400" s="160" t="s">
        <v>717</v>
      </c>
      <c r="CH400" s="160" t="s">
        <v>717</v>
      </c>
      <c r="CI400" s="160" t="s">
        <v>717</v>
      </c>
      <c r="CJ400" s="160" t="s">
        <v>717</v>
      </c>
      <c r="CK400" s="160" t="s">
        <v>717</v>
      </c>
      <c r="CL400" s="160" t="s">
        <v>717</v>
      </c>
      <c r="CM400" s="160" t="s">
        <v>717</v>
      </c>
      <c r="CN400" s="160" t="s">
        <v>717</v>
      </c>
      <c r="CO400" s="160" t="s">
        <v>717</v>
      </c>
      <c r="CP400" s="160" t="s">
        <v>717</v>
      </c>
      <c r="CQ400" s="160" t="s">
        <v>717</v>
      </c>
      <c r="CR400" s="160" t="s">
        <v>717</v>
      </c>
      <c r="CS400" s="160" t="s">
        <v>717</v>
      </c>
      <c r="CT400" s="160" t="s">
        <v>717</v>
      </c>
      <c r="CU400" s="160" t="s">
        <v>717</v>
      </c>
      <c r="CV400" s="160" t="s">
        <v>717</v>
      </c>
      <c r="CW400" s="160" t="s">
        <v>717</v>
      </c>
      <c r="CX400" s="160">
        <v>0</v>
      </c>
      <c r="CY400" s="160">
        <v>0</v>
      </c>
      <c r="CZ400" s="160">
        <v>0</v>
      </c>
      <c r="DA400" s="160">
        <v>0</v>
      </c>
      <c r="DB400" s="160">
        <v>20</v>
      </c>
      <c r="DC400" s="160">
        <v>973</v>
      </c>
      <c r="DD400" s="160">
        <v>49</v>
      </c>
      <c r="DE400" s="160">
        <v>21</v>
      </c>
      <c r="DF400" s="160" t="s">
        <v>717</v>
      </c>
      <c r="DG400" s="160" t="s">
        <v>717</v>
      </c>
      <c r="DH400" s="160" t="s">
        <v>717</v>
      </c>
      <c r="DI400" s="160" t="s">
        <v>717</v>
      </c>
      <c r="DJ400" s="160" t="s">
        <v>717</v>
      </c>
      <c r="DK400" s="160">
        <v>102</v>
      </c>
      <c r="DL400" s="160">
        <v>64</v>
      </c>
      <c r="DM400" s="160">
        <v>26</v>
      </c>
      <c r="DN400" s="160">
        <v>0</v>
      </c>
      <c r="DO400" s="160">
        <v>12</v>
      </c>
      <c r="DP400" s="160">
        <v>317172</v>
      </c>
      <c r="DQ400" s="160">
        <v>4956</v>
      </c>
      <c r="DR400" s="160">
        <v>13980</v>
      </c>
      <c r="DS400" s="160">
        <v>366940</v>
      </c>
      <c r="DT400" s="160">
        <v>14113</v>
      </c>
      <c r="DU400" s="160">
        <v>13710</v>
      </c>
      <c r="DV400" s="160">
        <v>0</v>
      </c>
      <c r="DW400" s="160">
        <v>0</v>
      </c>
      <c r="DX400" s="160">
        <v>0</v>
      </c>
      <c r="DY400" s="160">
        <v>65572</v>
      </c>
      <c r="DZ400" s="160">
        <v>5464</v>
      </c>
      <c r="EA400" s="160">
        <v>14279</v>
      </c>
      <c r="EB400" s="255"/>
      <c r="EC400" s="203">
        <f t="shared" si="2105"/>
        <v>9</v>
      </c>
      <c r="ED400" s="199">
        <f t="shared" si="2106"/>
        <v>2018</v>
      </c>
      <c r="EE400" s="200">
        <f t="shared" si="2107"/>
        <v>43344</v>
      </c>
      <c r="EF400" s="196">
        <f t="shared" si="2108"/>
        <v>30</v>
      </c>
      <c r="EG400" s="195"/>
      <c r="EH400" s="203">
        <f t="shared" si="2112"/>
        <v>1520</v>
      </c>
      <c r="EI400" s="203" t="str">
        <f t="shared" si="2112"/>
        <v>-</v>
      </c>
      <c r="EJ400" s="203">
        <f t="shared" si="2112"/>
        <v>69920</v>
      </c>
      <c r="EK400" s="203">
        <f t="shared" si="2112"/>
        <v>144400</v>
      </c>
      <c r="EL400" s="203">
        <f t="shared" si="2112"/>
        <v>89964</v>
      </c>
      <c r="EM400" s="203">
        <f t="shared" si="2112"/>
        <v>59535</v>
      </c>
      <c r="EN400" s="203">
        <f t="shared" si="2112"/>
        <v>2189700</v>
      </c>
      <c r="EO400" s="203">
        <f t="shared" si="2112"/>
        <v>8102042</v>
      </c>
      <c r="EP400" s="203">
        <f t="shared" si="2112"/>
        <v>3167010</v>
      </c>
      <c r="EQ400" s="203" t="str">
        <f t="shared" si="2112"/>
        <v>-</v>
      </c>
      <c r="ER400" s="203" t="str">
        <f t="shared" si="2113"/>
        <v>-</v>
      </c>
      <c r="ES400" s="203" t="str">
        <f t="shared" si="2113"/>
        <v>-</v>
      </c>
      <c r="ET400" s="203" t="str">
        <f t="shared" si="2113"/>
        <v>-</v>
      </c>
      <c r="EU400" s="203" t="str">
        <f t="shared" si="2113"/>
        <v>-</v>
      </c>
      <c r="EV400" s="203" t="str">
        <f t="shared" si="2113"/>
        <v>-</v>
      </c>
      <c r="EW400" s="203" t="str">
        <f t="shared" si="2113"/>
        <v>-</v>
      </c>
      <c r="EX400" s="203" t="str">
        <f t="shared" si="2113"/>
        <v>-</v>
      </c>
      <c r="EY400" s="203" t="str">
        <f t="shared" si="2113"/>
        <v>-</v>
      </c>
      <c r="EZ400" s="203" t="str">
        <f t="shared" si="2113"/>
        <v>-</v>
      </c>
      <c r="FA400" s="203" t="str">
        <f t="shared" si="2113"/>
        <v>-</v>
      </c>
      <c r="FB400" s="203">
        <f t="shared" si="2114"/>
        <v>0</v>
      </c>
      <c r="FC400" s="203">
        <f t="shared" si="2114"/>
        <v>420</v>
      </c>
      <c r="FD400" s="203">
        <f t="shared" si="2114"/>
        <v>894720</v>
      </c>
      <c r="FE400" s="203">
        <f t="shared" si="2114"/>
        <v>356460</v>
      </c>
      <c r="FF400" s="203">
        <f t="shared" si="2114"/>
        <v>0</v>
      </c>
      <c r="FG400" s="203">
        <f t="shared" si="2114"/>
        <v>171348</v>
      </c>
      <c r="FH400" s="191"/>
      <c r="FI400" s="256"/>
      <c r="FJ400" s="256"/>
      <c r="FK400" s="256"/>
      <c r="FL400" s="256"/>
      <c r="FM400" s="256"/>
    </row>
    <row r="401" spans="1:169" s="257" customFormat="1" x14ac:dyDescent="0.2">
      <c r="A401" s="258" t="str">
        <f t="shared" si="2102"/>
        <v>2018-19SEPTEMBERRRU</v>
      </c>
      <c r="B401" s="259" t="s">
        <v>773</v>
      </c>
      <c r="C401" s="259" t="s">
        <v>673</v>
      </c>
      <c r="D401" s="260" t="str">
        <f t="shared" si="2103"/>
        <v>Y56</v>
      </c>
      <c r="E401" s="260" t="str">
        <f t="shared" si="2104"/>
        <v>London</v>
      </c>
      <c r="F401" s="261" t="s">
        <v>653</v>
      </c>
      <c r="G401" s="261" t="s">
        <v>654</v>
      </c>
      <c r="H401" s="211">
        <v>153817</v>
      </c>
      <c r="I401" s="211">
        <v>127693</v>
      </c>
      <c r="J401" s="211">
        <v>1042310</v>
      </c>
      <c r="K401" s="211">
        <v>8</v>
      </c>
      <c r="L401" s="211">
        <v>0</v>
      </c>
      <c r="M401" s="211" t="s">
        <v>717</v>
      </c>
      <c r="N401" s="211">
        <v>58</v>
      </c>
      <c r="O401" s="211">
        <v>135</v>
      </c>
      <c r="P401" s="211" t="s">
        <v>717</v>
      </c>
      <c r="Q401" s="211" t="s">
        <v>717</v>
      </c>
      <c r="R401" s="211" t="s">
        <v>717</v>
      </c>
      <c r="S401" s="211" t="s">
        <v>717</v>
      </c>
      <c r="T401" s="211">
        <v>97012</v>
      </c>
      <c r="U401" s="211">
        <v>9408</v>
      </c>
      <c r="V401" s="211">
        <v>6973</v>
      </c>
      <c r="W401" s="211">
        <v>55125</v>
      </c>
      <c r="X401" s="211">
        <v>19432</v>
      </c>
      <c r="Y401" s="211">
        <v>1063</v>
      </c>
      <c r="Z401" s="211">
        <v>3540767</v>
      </c>
      <c r="AA401" s="211">
        <v>376</v>
      </c>
      <c r="AB401" s="211">
        <v>628</v>
      </c>
      <c r="AC401" s="211">
        <v>4710590</v>
      </c>
      <c r="AD401" s="211">
        <v>676</v>
      </c>
      <c r="AE401" s="211">
        <v>1181</v>
      </c>
      <c r="AF401" s="211">
        <v>63232039</v>
      </c>
      <c r="AG401" s="211">
        <v>1147</v>
      </c>
      <c r="AH401" s="211">
        <v>2336</v>
      </c>
      <c r="AI401" s="211">
        <v>61023168</v>
      </c>
      <c r="AJ401" s="211">
        <v>3140</v>
      </c>
      <c r="AK401" s="211">
        <v>7663</v>
      </c>
      <c r="AL401" s="211">
        <v>5276990</v>
      </c>
      <c r="AM401" s="211">
        <v>4964</v>
      </c>
      <c r="AN401" s="211">
        <v>11297</v>
      </c>
      <c r="AO401" s="211">
        <v>6621</v>
      </c>
      <c r="AP401" s="211">
        <v>217</v>
      </c>
      <c r="AQ401" s="211">
        <v>834</v>
      </c>
      <c r="AR401" s="211">
        <v>6255</v>
      </c>
      <c r="AS401" s="211">
        <v>192</v>
      </c>
      <c r="AT401" s="211">
        <v>5378</v>
      </c>
      <c r="AU401" s="211">
        <v>0</v>
      </c>
      <c r="AV401" s="211">
        <v>60195</v>
      </c>
      <c r="AW401" s="211">
        <v>6162</v>
      </c>
      <c r="AX401" s="211">
        <v>24034</v>
      </c>
      <c r="AY401" s="211">
        <v>90391</v>
      </c>
      <c r="AZ401" s="211">
        <v>24659</v>
      </c>
      <c r="BA401" s="211">
        <v>19041</v>
      </c>
      <c r="BB401" s="211">
        <v>18146</v>
      </c>
      <c r="BC401" s="211">
        <v>14275</v>
      </c>
      <c r="BD401" s="211">
        <v>81113</v>
      </c>
      <c r="BE401" s="211">
        <v>62448</v>
      </c>
      <c r="BF401" s="211">
        <v>30848</v>
      </c>
      <c r="BG401" s="211">
        <v>21908</v>
      </c>
      <c r="BH401" s="211">
        <v>1482</v>
      </c>
      <c r="BI401" s="211">
        <v>1115</v>
      </c>
      <c r="BJ401" s="211" t="s">
        <v>717</v>
      </c>
      <c r="BK401" s="211" t="s">
        <v>717</v>
      </c>
      <c r="BL401" s="211" t="s">
        <v>717</v>
      </c>
      <c r="BM401" s="211" t="s">
        <v>717</v>
      </c>
      <c r="BN401" s="211" t="s">
        <v>717</v>
      </c>
      <c r="BO401" s="211" t="s">
        <v>717</v>
      </c>
      <c r="BP401" s="211" t="s">
        <v>717</v>
      </c>
      <c r="BQ401" s="211" t="s">
        <v>717</v>
      </c>
      <c r="BR401" s="211" t="s">
        <v>717</v>
      </c>
      <c r="BS401" s="211" t="s">
        <v>717</v>
      </c>
      <c r="BT401" s="211" t="s">
        <v>717</v>
      </c>
      <c r="BU401" s="211" t="s">
        <v>717</v>
      </c>
      <c r="BV401" s="211" t="s">
        <v>717</v>
      </c>
      <c r="BW401" s="211" t="s">
        <v>717</v>
      </c>
      <c r="BX401" s="211" t="s">
        <v>717</v>
      </c>
      <c r="BY401" s="211" t="s">
        <v>717</v>
      </c>
      <c r="BZ401" s="211" t="s">
        <v>717</v>
      </c>
      <c r="CA401" s="211" t="s">
        <v>717</v>
      </c>
      <c r="CB401" s="211" t="s">
        <v>717</v>
      </c>
      <c r="CC401" s="211" t="s">
        <v>717</v>
      </c>
      <c r="CD401" s="211" t="s">
        <v>717</v>
      </c>
      <c r="CE401" s="211" t="s">
        <v>717</v>
      </c>
      <c r="CF401" s="211" t="s">
        <v>717</v>
      </c>
      <c r="CG401" s="211" t="s">
        <v>717</v>
      </c>
      <c r="CH401" s="211" t="s">
        <v>717</v>
      </c>
      <c r="CI401" s="211" t="s">
        <v>717</v>
      </c>
      <c r="CJ401" s="211" t="s">
        <v>717</v>
      </c>
      <c r="CK401" s="211" t="s">
        <v>717</v>
      </c>
      <c r="CL401" s="211" t="s">
        <v>717</v>
      </c>
      <c r="CM401" s="211" t="s">
        <v>717</v>
      </c>
      <c r="CN401" s="211" t="s">
        <v>717</v>
      </c>
      <c r="CO401" s="211" t="s">
        <v>717</v>
      </c>
      <c r="CP401" s="211" t="s">
        <v>717</v>
      </c>
      <c r="CQ401" s="211" t="s">
        <v>717</v>
      </c>
      <c r="CR401" s="211" t="s">
        <v>717</v>
      </c>
      <c r="CS401" s="211" t="s">
        <v>717</v>
      </c>
      <c r="CT401" s="211" t="s">
        <v>717</v>
      </c>
      <c r="CU401" s="211" t="s">
        <v>717</v>
      </c>
      <c r="CV401" s="211" t="s">
        <v>717</v>
      </c>
      <c r="CW401" s="211" t="s">
        <v>717</v>
      </c>
      <c r="CX401" s="211">
        <v>0</v>
      </c>
      <c r="CY401" s="211">
        <v>0</v>
      </c>
      <c r="CZ401" s="211">
        <v>0</v>
      </c>
      <c r="DA401" s="211">
        <v>0</v>
      </c>
      <c r="DB401" s="211">
        <v>5354</v>
      </c>
      <c r="DC401" s="211">
        <v>364213</v>
      </c>
      <c r="DD401" s="211">
        <v>68</v>
      </c>
      <c r="DE401" s="211">
        <v>137</v>
      </c>
      <c r="DF401" s="211" t="s">
        <v>717</v>
      </c>
      <c r="DG401" s="211" t="s">
        <v>717</v>
      </c>
      <c r="DH401" s="211" t="s">
        <v>717</v>
      </c>
      <c r="DI401" s="211" t="s">
        <v>717</v>
      </c>
      <c r="DJ401" s="211" t="s">
        <v>717</v>
      </c>
      <c r="DK401" s="211">
        <v>8</v>
      </c>
      <c r="DL401" s="211">
        <v>649</v>
      </c>
      <c r="DM401" s="211">
        <v>1217</v>
      </c>
      <c r="DN401" s="211">
        <v>39</v>
      </c>
      <c r="DO401" s="211">
        <v>1167</v>
      </c>
      <c r="DP401" s="211">
        <v>3590904</v>
      </c>
      <c r="DQ401" s="211">
        <v>5533</v>
      </c>
      <c r="DR401" s="211">
        <v>11657</v>
      </c>
      <c r="DS401" s="211">
        <v>8933024</v>
      </c>
      <c r="DT401" s="211">
        <v>7340</v>
      </c>
      <c r="DU401" s="211">
        <v>14783</v>
      </c>
      <c r="DV401" s="211">
        <v>328893</v>
      </c>
      <c r="DW401" s="211">
        <v>8433</v>
      </c>
      <c r="DX401" s="211">
        <v>16557</v>
      </c>
      <c r="DY401" s="211">
        <v>10370403</v>
      </c>
      <c r="DZ401" s="211">
        <v>8886</v>
      </c>
      <c r="EA401" s="211">
        <v>16175</v>
      </c>
      <c r="EB401" s="262"/>
      <c r="EC401" s="212">
        <f t="shared" si="2105"/>
        <v>9</v>
      </c>
      <c r="ED401" s="213">
        <f t="shared" si="2106"/>
        <v>2018</v>
      </c>
      <c r="EE401" s="214">
        <f t="shared" si="2107"/>
        <v>43344</v>
      </c>
      <c r="EF401" s="215">
        <f t="shared" si="2108"/>
        <v>30</v>
      </c>
      <c r="EG401" s="216"/>
      <c r="EH401" s="212">
        <f t="shared" si="2112"/>
        <v>0</v>
      </c>
      <c r="EI401" s="212" t="str">
        <f t="shared" si="2112"/>
        <v>-</v>
      </c>
      <c r="EJ401" s="212">
        <f t="shared" si="2112"/>
        <v>7406194</v>
      </c>
      <c r="EK401" s="212">
        <f t="shared" si="2112"/>
        <v>17238555</v>
      </c>
      <c r="EL401" s="212">
        <f t="shared" si="2112"/>
        <v>5908224</v>
      </c>
      <c r="EM401" s="212">
        <f t="shared" si="2112"/>
        <v>8235113</v>
      </c>
      <c r="EN401" s="212">
        <f t="shared" si="2112"/>
        <v>128772000</v>
      </c>
      <c r="EO401" s="212">
        <f t="shared" si="2112"/>
        <v>148907416</v>
      </c>
      <c r="EP401" s="212">
        <f t="shared" si="2112"/>
        <v>12008711</v>
      </c>
      <c r="EQ401" s="212" t="str">
        <f t="shared" si="2112"/>
        <v>-</v>
      </c>
      <c r="ER401" s="212" t="str">
        <f t="shared" si="2113"/>
        <v>-</v>
      </c>
      <c r="ES401" s="212" t="str">
        <f t="shared" si="2113"/>
        <v>-</v>
      </c>
      <c r="ET401" s="212" t="str">
        <f t="shared" si="2113"/>
        <v>-</v>
      </c>
      <c r="EU401" s="212" t="str">
        <f t="shared" si="2113"/>
        <v>-</v>
      </c>
      <c r="EV401" s="212" t="str">
        <f t="shared" si="2113"/>
        <v>-</v>
      </c>
      <c r="EW401" s="212" t="str">
        <f t="shared" si="2113"/>
        <v>-</v>
      </c>
      <c r="EX401" s="212" t="str">
        <f t="shared" si="2113"/>
        <v>-</v>
      </c>
      <c r="EY401" s="212" t="str">
        <f t="shared" si="2113"/>
        <v>-</v>
      </c>
      <c r="EZ401" s="212" t="str">
        <f t="shared" si="2113"/>
        <v>-</v>
      </c>
      <c r="FA401" s="212" t="str">
        <f t="shared" si="2113"/>
        <v>-</v>
      </c>
      <c r="FB401" s="212">
        <f t="shared" si="2114"/>
        <v>0</v>
      </c>
      <c r="FC401" s="212">
        <f t="shared" si="2114"/>
        <v>733498</v>
      </c>
      <c r="FD401" s="212">
        <f t="shared" si="2114"/>
        <v>7565393</v>
      </c>
      <c r="FE401" s="212">
        <f t="shared" si="2114"/>
        <v>17990911</v>
      </c>
      <c r="FF401" s="212">
        <f t="shared" si="2114"/>
        <v>645723</v>
      </c>
      <c r="FG401" s="212">
        <f t="shared" si="2114"/>
        <v>18876225</v>
      </c>
      <c r="FH401" s="217"/>
      <c r="FI401" s="256"/>
      <c r="FJ401" s="256"/>
      <c r="FK401" s="256"/>
      <c r="FL401" s="256"/>
      <c r="FM401" s="256"/>
    </row>
    <row r="402" spans="1:169" s="257" customFormat="1" x14ac:dyDescent="0.2">
      <c r="A402" s="263" t="str">
        <f t="shared" si="2102"/>
        <v>2018-19SEPTEMBERRX6</v>
      </c>
      <c r="B402" s="257" t="s">
        <v>773</v>
      </c>
      <c r="C402" s="257" t="s">
        <v>673</v>
      </c>
      <c r="D402" s="264" t="str">
        <f t="shared" si="2103"/>
        <v>Y63</v>
      </c>
      <c r="E402" s="264" t="str">
        <f t="shared" si="2104"/>
        <v>North East and Yorkshire</v>
      </c>
      <c r="F402" s="265" t="s">
        <v>655</v>
      </c>
      <c r="G402" s="265" t="s">
        <v>656</v>
      </c>
      <c r="H402" s="108">
        <v>44043</v>
      </c>
      <c r="I402" s="108">
        <v>30205</v>
      </c>
      <c r="J402" s="108">
        <v>153445</v>
      </c>
      <c r="K402" s="108">
        <v>5</v>
      </c>
      <c r="L402" s="108">
        <v>1</v>
      </c>
      <c r="M402" s="108" t="s">
        <v>717</v>
      </c>
      <c r="N402" s="108">
        <v>20</v>
      </c>
      <c r="O402" s="108">
        <v>55</v>
      </c>
      <c r="P402" s="108" t="s">
        <v>717</v>
      </c>
      <c r="Q402" s="108" t="s">
        <v>717</v>
      </c>
      <c r="R402" s="108" t="s">
        <v>717</v>
      </c>
      <c r="S402" s="108" t="s">
        <v>717</v>
      </c>
      <c r="T402" s="108">
        <v>32958</v>
      </c>
      <c r="U402" s="108">
        <v>2343</v>
      </c>
      <c r="V402" s="108">
        <v>1530</v>
      </c>
      <c r="W402" s="108">
        <v>17688</v>
      </c>
      <c r="X402" s="108">
        <v>8482</v>
      </c>
      <c r="Y402" s="108">
        <v>373</v>
      </c>
      <c r="Z402" s="108">
        <v>875339</v>
      </c>
      <c r="AA402" s="108">
        <v>374</v>
      </c>
      <c r="AB402" s="108">
        <v>637</v>
      </c>
      <c r="AC402" s="108">
        <v>712541</v>
      </c>
      <c r="AD402" s="108">
        <v>466</v>
      </c>
      <c r="AE402" s="108">
        <v>819</v>
      </c>
      <c r="AF402" s="108">
        <v>21502106</v>
      </c>
      <c r="AG402" s="108">
        <v>1216</v>
      </c>
      <c r="AH402" s="108">
        <v>2478</v>
      </c>
      <c r="AI402" s="108">
        <v>38634643</v>
      </c>
      <c r="AJ402" s="108">
        <v>4555</v>
      </c>
      <c r="AK402" s="108">
        <v>10913</v>
      </c>
      <c r="AL402" s="108">
        <v>1779628</v>
      </c>
      <c r="AM402" s="108">
        <v>4771</v>
      </c>
      <c r="AN402" s="108">
        <v>13313</v>
      </c>
      <c r="AO402" s="108">
        <v>1723</v>
      </c>
      <c r="AP402" s="108">
        <v>59</v>
      </c>
      <c r="AQ402" s="108">
        <v>447</v>
      </c>
      <c r="AR402" s="108">
        <v>3669</v>
      </c>
      <c r="AS402" s="108">
        <v>134</v>
      </c>
      <c r="AT402" s="108">
        <v>1083</v>
      </c>
      <c r="AU402" s="108">
        <v>0</v>
      </c>
      <c r="AV402" s="108">
        <v>19573</v>
      </c>
      <c r="AW402" s="108">
        <v>3718</v>
      </c>
      <c r="AX402" s="108">
        <v>7944</v>
      </c>
      <c r="AY402" s="108">
        <v>31235</v>
      </c>
      <c r="AZ402" s="108">
        <v>4541</v>
      </c>
      <c r="BA402" s="108">
        <v>3724</v>
      </c>
      <c r="BB402" s="108">
        <v>2972</v>
      </c>
      <c r="BC402" s="108">
        <v>2475</v>
      </c>
      <c r="BD402" s="108">
        <v>23823</v>
      </c>
      <c r="BE402" s="108">
        <v>20132</v>
      </c>
      <c r="BF402" s="108">
        <v>13184</v>
      </c>
      <c r="BG402" s="108">
        <v>8316</v>
      </c>
      <c r="BH402" s="108">
        <v>658</v>
      </c>
      <c r="BI402" s="108">
        <v>385</v>
      </c>
      <c r="BJ402" s="108" t="s">
        <v>717</v>
      </c>
      <c r="BK402" s="108" t="s">
        <v>717</v>
      </c>
      <c r="BL402" s="108" t="s">
        <v>717</v>
      </c>
      <c r="BM402" s="108" t="s">
        <v>717</v>
      </c>
      <c r="BN402" s="108" t="s">
        <v>717</v>
      </c>
      <c r="BO402" s="108" t="s">
        <v>717</v>
      </c>
      <c r="BP402" s="108" t="s">
        <v>717</v>
      </c>
      <c r="BQ402" s="108" t="s">
        <v>717</v>
      </c>
      <c r="BR402" s="108" t="s">
        <v>717</v>
      </c>
      <c r="BS402" s="108" t="s">
        <v>717</v>
      </c>
      <c r="BT402" s="108" t="s">
        <v>717</v>
      </c>
      <c r="BU402" s="108" t="s">
        <v>717</v>
      </c>
      <c r="BV402" s="108" t="s">
        <v>717</v>
      </c>
      <c r="BW402" s="108" t="s">
        <v>717</v>
      </c>
      <c r="BX402" s="108" t="s">
        <v>717</v>
      </c>
      <c r="BY402" s="108" t="s">
        <v>717</v>
      </c>
      <c r="BZ402" s="108" t="s">
        <v>717</v>
      </c>
      <c r="CA402" s="108" t="s">
        <v>717</v>
      </c>
      <c r="CB402" s="108" t="s">
        <v>717</v>
      </c>
      <c r="CC402" s="108" t="s">
        <v>717</v>
      </c>
      <c r="CD402" s="108" t="s">
        <v>717</v>
      </c>
      <c r="CE402" s="108" t="s">
        <v>717</v>
      </c>
      <c r="CF402" s="108" t="s">
        <v>717</v>
      </c>
      <c r="CG402" s="108" t="s">
        <v>717</v>
      </c>
      <c r="CH402" s="108" t="s">
        <v>717</v>
      </c>
      <c r="CI402" s="108" t="s">
        <v>717</v>
      </c>
      <c r="CJ402" s="108" t="s">
        <v>717</v>
      </c>
      <c r="CK402" s="108" t="s">
        <v>717</v>
      </c>
      <c r="CL402" s="108" t="s">
        <v>717</v>
      </c>
      <c r="CM402" s="108" t="s">
        <v>717</v>
      </c>
      <c r="CN402" s="108" t="s">
        <v>717</v>
      </c>
      <c r="CO402" s="108" t="s">
        <v>717</v>
      </c>
      <c r="CP402" s="108" t="s">
        <v>717</v>
      </c>
      <c r="CQ402" s="108" t="s">
        <v>717</v>
      </c>
      <c r="CR402" s="108" t="s">
        <v>717</v>
      </c>
      <c r="CS402" s="108" t="s">
        <v>717</v>
      </c>
      <c r="CT402" s="108" t="s">
        <v>717</v>
      </c>
      <c r="CU402" s="108" t="s">
        <v>717</v>
      </c>
      <c r="CV402" s="108" t="s">
        <v>717</v>
      </c>
      <c r="CW402" s="108" t="s">
        <v>717</v>
      </c>
      <c r="CX402" s="108">
        <v>73</v>
      </c>
      <c r="CY402" s="108">
        <v>32677</v>
      </c>
      <c r="CZ402" s="108">
        <v>448</v>
      </c>
      <c r="DA402" s="108">
        <v>842</v>
      </c>
      <c r="DB402" s="108">
        <v>1400</v>
      </c>
      <c r="DC402" s="108">
        <v>41882</v>
      </c>
      <c r="DD402" s="108">
        <v>30</v>
      </c>
      <c r="DE402" s="108">
        <v>58</v>
      </c>
      <c r="DF402" s="108" t="s">
        <v>717</v>
      </c>
      <c r="DG402" s="108" t="s">
        <v>717</v>
      </c>
      <c r="DH402" s="108" t="s">
        <v>717</v>
      </c>
      <c r="DI402" s="108" t="s">
        <v>717</v>
      </c>
      <c r="DJ402" s="108" t="s">
        <v>717</v>
      </c>
      <c r="DK402" s="108">
        <v>0</v>
      </c>
      <c r="DL402" s="108">
        <v>0</v>
      </c>
      <c r="DM402" s="108">
        <v>2086</v>
      </c>
      <c r="DN402" s="108">
        <v>0</v>
      </c>
      <c r="DO402" s="108">
        <v>165</v>
      </c>
      <c r="DP402" s="108">
        <v>0</v>
      </c>
      <c r="DQ402" s="108">
        <v>0</v>
      </c>
      <c r="DR402" s="108">
        <v>0</v>
      </c>
      <c r="DS402" s="108">
        <v>13913814</v>
      </c>
      <c r="DT402" s="108">
        <v>6670</v>
      </c>
      <c r="DU402" s="108">
        <v>13672</v>
      </c>
      <c r="DV402" s="108">
        <v>0</v>
      </c>
      <c r="DW402" s="108">
        <v>0</v>
      </c>
      <c r="DX402" s="108">
        <v>0</v>
      </c>
      <c r="DY402" s="108">
        <v>1825252</v>
      </c>
      <c r="DZ402" s="108">
        <v>11062</v>
      </c>
      <c r="EA402" s="108">
        <v>24664</v>
      </c>
      <c r="EB402" s="255"/>
      <c r="EC402" s="198">
        <f t="shared" si="2105"/>
        <v>9</v>
      </c>
      <c r="ED402" s="199">
        <f t="shared" si="2106"/>
        <v>2018</v>
      </c>
      <c r="EE402" s="200">
        <f t="shared" si="2107"/>
        <v>43344</v>
      </c>
      <c r="EF402" s="196">
        <f t="shared" si="2108"/>
        <v>30</v>
      </c>
      <c r="EG402" s="195"/>
      <c r="EH402" s="198">
        <f t="shared" si="2112"/>
        <v>30205</v>
      </c>
      <c r="EI402" s="198" t="str">
        <f t="shared" si="2112"/>
        <v>-</v>
      </c>
      <c r="EJ402" s="198">
        <f t="shared" si="2112"/>
        <v>604100</v>
      </c>
      <c r="EK402" s="198">
        <f t="shared" si="2112"/>
        <v>1661275</v>
      </c>
      <c r="EL402" s="198">
        <f t="shared" si="2112"/>
        <v>1492491</v>
      </c>
      <c r="EM402" s="198">
        <f t="shared" si="2112"/>
        <v>1253070</v>
      </c>
      <c r="EN402" s="198">
        <f t="shared" si="2112"/>
        <v>43830864</v>
      </c>
      <c r="EO402" s="198">
        <f t="shared" si="2112"/>
        <v>92564066</v>
      </c>
      <c r="EP402" s="198">
        <f t="shared" si="2112"/>
        <v>4965749</v>
      </c>
      <c r="EQ402" s="198" t="str">
        <f t="shared" si="2112"/>
        <v>-</v>
      </c>
      <c r="ER402" s="198" t="str">
        <f t="shared" si="2113"/>
        <v>-</v>
      </c>
      <c r="ES402" s="198" t="str">
        <f t="shared" si="2113"/>
        <v>-</v>
      </c>
      <c r="ET402" s="198" t="str">
        <f t="shared" si="2113"/>
        <v>-</v>
      </c>
      <c r="EU402" s="198" t="str">
        <f t="shared" si="2113"/>
        <v>-</v>
      </c>
      <c r="EV402" s="198" t="str">
        <f t="shared" si="2113"/>
        <v>-</v>
      </c>
      <c r="EW402" s="198" t="str">
        <f t="shared" si="2113"/>
        <v>-</v>
      </c>
      <c r="EX402" s="198" t="str">
        <f t="shared" si="2113"/>
        <v>-</v>
      </c>
      <c r="EY402" s="198" t="str">
        <f t="shared" si="2113"/>
        <v>-</v>
      </c>
      <c r="EZ402" s="198" t="str">
        <f t="shared" si="2113"/>
        <v>-</v>
      </c>
      <c r="FA402" s="198" t="str">
        <f t="shared" si="2113"/>
        <v>-</v>
      </c>
      <c r="FB402" s="198">
        <f t="shared" si="2114"/>
        <v>61466</v>
      </c>
      <c r="FC402" s="198">
        <f t="shared" si="2114"/>
        <v>81200</v>
      </c>
      <c r="FD402" s="198">
        <f t="shared" si="2114"/>
        <v>0</v>
      </c>
      <c r="FE402" s="198">
        <f t="shared" si="2114"/>
        <v>28519792</v>
      </c>
      <c r="FF402" s="198">
        <f t="shared" si="2114"/>
        <v>0</v>
      </c>
      <c r="FG402" s="198">
        <f t="shared" si="2114"/>
        <v>4069560</v>
      </c>
      <c r="FH402" s="191"/>
      <c r="FI402" s="256"/>
      <c r="FJ402" s="256"/>
      <c r="FK402" s="256"/>
      <c r="FL402" s="256"/>
      <c r="FM402" s="256"/>
    </row>
    <row r="403" spans="1:169" s="257" customFormat="1" x14ac:dyDescent="0.2">
      <c r="A403" s="263" t="str">
        <f t="shared" si="2102"/>
        <v>2018-19SEPTEMBERRX7</v>
      </c>
      <c r="B403" s="257" t="s">
        <v>773</v>
      </c>
      <c r="C403" s="257" t="s">
        <v>673</v>
      </c>
      <c r="D403" s="264" t="str">
        <f t="shared" si="2103"/>
        <v>Y62</v>
      </c>
      <c r="E403" s="264" t="str">
        <f t="shared" si="2104"/>
        <v>North West</v>
      </c>
      <c r="F403" s="265" t="s">
        <v>657</v>
      </c>
      <c r="G403" s="265" t="s">
        <v>658</v>
      </c>
      <c r="H403" s="108">
        <v>129192</v>
      </c>
      <c r="I403" s="108">
        <v>100544</v>
      </c>
      <c r="J403" s="108">
        <v>1541202</v>
      </c>
      <c r="K403" s="108">
        <v>15</v>
      </c>
      <c r="L403" s="108">
        <v>1</v>
      </c>
      <c r="M403" s="108" t="s">
        <v>717</v>
      </c>
      <c r="N403" s="108">
        <v>90</v>
      </c>
      <c r="O403" s="108">
        <v>143</v>
      </c>
      <c r="P403" s="108" t="s">
        <v>717</v>
      </c>
      <c r="Q403" s="108" t="s">
        <v>717</v>
      </c>
      <c r="R403" s="108" t="s">
        <v>717</v>
      </c>
      <c r="S403" s="108" t="s">
        <v>717</v>
      </c>
      <c r="T403" s="108">
        <v>89571</v>
      </c>
      <c r="U403" s="108">
        <v>8005</v>
      </c>
      <c r="V403" s="108">
        <v>5774</v>
      </c>
      <c r="W403" s="108">
        <v>47386</v>
      </c>
      <c r="X403" s="108">
        <v>21617</v>
      </c>
      <c r="Y403" s="108">
        <v>3346</v>
      </c>
      <c r="Z403" s="108">
        <v>3805774</v>
      </c>
      <c r="AA403" s="108">
        <v>475</v>
      </c>
      <c r="AB403" s="108">
        <v>797</v>
      </c>
      <c r="AC403" s="108">
        <v>3692128</v>
      </c>
      <c r="AD403" s="108">
        <v>639</v>
      </c>
      <c r="AE403" s="108">
        <v>1102</v>
      </c>
      <c r="AF403" s="108">
        <v>64707314</v>
      </c>
      <c r="AG403" s="108">
        <v>1366</v>
      </c>
      <c r="AH403" s="108">
        <v>2912</v>
      </c>
      <c r="AI403" s="108">
        <v>88561278</v>
      </c>
      <c r="AJ403" s="108">
        <v>4097</v>
      </c>
      <c r="AK403" s="108">
        <v>9618</v>
      </c>
      <c r="AL403" s="108">
        <v>18622938</v>
      </c>
      <c r="AM403" s="108">
        <v>5566</v>
      </c>
      <c r="AN403" s="108">
        <v>11592</v>
      </c>
      <c r="AO403" s="108">
        <v>5063</v>
      </c>
      <c r="AP403" s="108">
        <v>410</v>
      </c>
      <c r="AQ403" s="108">
        <v>2653</v>
      </c>
      <c r="AR403" s="108">
        <v>5572</v>
      </c>
      <c r="AS403" s="108">
        <v>313</v>
      </c>
      <c r="AT403" s="108">
        <v>1687</v>
      </c>
      <c r="AU403" s="108">
        <v>0</v>
      </c>
      <c r="AV403" s="108">
        <v>56672</v>
      </c>
      <c r="AW403" s="108">
        <v>5727</v>
      </c>
      <c r="AX403" s="108">
        <v>22109</v>
      </c>
      <c r="AY403" s="108">
        <v>84508</v>
      </c>
      <c r="AZ403" s="108">
        <v>15903</v>
      </c>
      <c r="BA403" s="108">
        <v>12819</v>
      </c>
      <c r="BB403" s="108">
        <v>11370</v>
      </c>
      <c r="BC403" s="108">
        <v>9305</v>
      </c>
      <c r="BD403" s="108">
        <v>59944</v>
      </c>
      <c r="BE403" s="108">
        <v>50588</v>
      </c>
      <c r="BF403" s="108">
        <v>29658</v>
      </c>
      <c r="BG403" s="108">
        <v>22950</v>
      </c>
      <c r="BH403" s="108">
        <v>4344</v>
      </c>
      <c r="BI403" s="108">
        <v>3585</v>
      </c>
      <c r="BJ403" s="108" t="s">
        <v>717</v>
      </c>
      <c r="BK403" s="108" t="s">
        <v>717</v>
      </c>
      <c r="BL403" s="108" t="s">
        <v>717</v>
      </c>
      <c r="BM403" s="108" t="s">
        <v>717</v>
      </c>
      <c r="BN403" s="108" t="s">
        <v>717</v>
      </c>
      <c r="BO403" s="108" t="s">
        <v>717</v>
      </c>
      <c r="BP403" s="108" t="s">
        <v>717</v>
      </c>
      <c r="BQ403" s="108" t="s">
        <v>717</v>
      </c>
      <c r="BR403" s="108" t="s">
        <v>717</v>
      </c>
      <c r="BS403" s="108" t="s">
        <v>717</v>
      </c>
      <c r="BT403" s="108" t="s">
        <v>717</v>
      </c>
      <c r="BU403" s="108" t="s">
        <v>717</v>
      </c>
      <c r="BV403" s="108" t="s">
        <v>717</v>
      </c>
      <c r="BW403" s="108" t="s">
        <v>717</v>
      </c>
      <c r="BX403" s="108" t="s">
        <v>717</v>
      </c>
      <c r="BY403" s="108" t="s">
        <v>717</v>
      </c>
      <c r="BZ403" s="108" t="s">
        <v>717</v>
      </c>
      <c r="CA403" s="108" t="s">
        <v>717</v>
      </c>
      <c r="CB403" s="108" t="s">
        <v>717</v>
      </c>
      <c r="CC403" s="108" t="s">
        <v>717</v>
      </c>
      <c r="CD403" s="108" t="s">
        <v>717</v>
      </c>
      <c r="CE403" s="108" t="s">
        <v>717</v>
      </c>
      <c r="CF403" s="108" t="s">
        <v>717</v>
      </c>
      <c r="CG403" s="108" t="s">
        <v>717</v>
      </c>
      <c r="CH403" s="108" t="s">
        <v>717</v>
      </c>
      <c r="CI403" s="108" t="s">
        <v>717</v>
      </c>
      <c r="CJ403" s="108" t="s">
        <v>717</v>
      </c>
      <c r="CK403" s="108" t="s">
        <v>717</v>
      </c>
      <c r="CL403" s="108" t="s">
        <v>717</v>
      </c>
      <c r="CM403" s="108" t="s">
        <v>717</v>
      </c>
      <c r="CN403" s="108" t="s">
        <v>717</v>
      </c>
      <c r="CO403" s="108" t="s">
        <v>717</v>
      </c>
      <c r="CP403" s="108" t="s">
        <v>717</v>
      </c>
      <c r="CQ403" s="108" t="s">
        <v>717</v>
      </c>
      <c r="CR403" s="108" t="s">
        <v>717</v>
      </c>
      <c r="CS403" s="108" t="s">
        <v>717</v>
      </c>
      <c r="CT403" s="108" t="s">
        <v>717</v>
      </c>
      <c r="CU403" s="108" t="s">
        <v>717</v>
      </c>
      <c r="CV403" s="108" t="s">
        <v>717</v>
      </c>
      <c r="CW403" s="108" t="s">
        <v>717</v>
      </c>
      <c r="CX403" s="108">
        <v>0</v>
      </c>
      <c r="CY403" s="108">
        <v>0</v>
      </c>
      <c r="CZ403" s="108">
        <v>0</v>
      </c>
      <c r="DA403" s="108">
        <v>0</v>
      </c>
      <c r="DB403" s="108">
        <v>4632</v>
      </c>
      <c r="DC403" s="108">
        <v>200695</v>
      </c>
      <c r="DD403" s="108">
        <v>43</v>
      </c>
      <c r="DE403" s="108">
        <v>94</v>
      </c>
      <c r="DF403" s="108" t="s">
        <v>717</v>
      </c>
      <c r="DG403" s="108" t="s">
        <v>717</v>
      </c>
      <c r="DH403" s="108" t="s">
        <v>717</v>
      </c>
      <c r="DI403" s="108" t="s">
        <v>717</v>
      </c>
      <c r="DJ403" s="108" t="s">
        <v>717</v>
      </c>
      <c r="DK403" s="108">
        <v>227</v>
      </c>
      <c r="DL403" s="108">
        <v>1460</v>
      </c>
      <c r="DM403" s="108">
        <v>927</v>
      </c>
      <c r="DN403" s="108">
        <v>65</v>
      </c>
      <c r="DO403" s="108">
        <v>751</v>
      </c>
      <c r="DP403" s="108">
        <v>8026923</v>
      </c>
      <c r="DQ403" s="108">
        <v>5498</v>
      </c>
      <c r="DR403" s="108">
        <v>11014</v>
      </c>
      <c r="DS403" s="108">
        <v>5920105</v>
      </c>
      <c r="DT403" s="108">
        <v>6386</v>
      </c>
      <c r="DU403" s="108">
        <v>12648</v>
      </c>
      <c r="DV403" s="108">
        <v>496757</v>
      </c>
      <c r="DW403" s="108">
        <v>7642</v>
      </c>
      <c r="DX403" s="108">
        <v>14809</v>
      </c>
      <c r="DY403" s="108">
        <v>6864621</v>
      </c>
      <c r="DZ403" s="108">
        <v>9141</v>
      </c>
      <c r="EA403" s="108">
        <v>19860</v>
      </c>
      <c r="EB403" s="255"/>
      <c r="EC403" s="198">
        <f t="shared" si="2105"/>
        <v>9</v>
      </c>
      <c r="ED403" s="199">
        <f t="shared" si="2106"/>
        <v>2018</v>
      </c>
      <c r="EE403" s="200">
        <f t="shared" si="2107"/>
        <v>43344</v>
      </c>
      <c r="EF403" s="196">
        <f t="shared" si="2108"/>
        <v>30</v>
      </c>
      <c r="EG403" s="195"/>
      <c r="EH403" s="198">
        <f t="shared" si="2112"/>
        <v>100544</v>
      </c>
      <c r="EI403" s="198" t="str">
        <f t="shared" si="2112"/>
        <v>-</v>
      </c>
      <c r="EJ403" s="198">
        <f t="shared" si="2112"/>
        <v>9048960</v>
      </c>
      <c r="EK403" s="198">
        <f t="shared" si="2112"/>
        <v>14377792</v>
      </c>
      <c r="EL403" s="198">
        <f t="shared" si="2112"/>
        <v>6379985</v>
      </c>
      <c r="EM403" s="198">
        <f t="shared" si="2112"/>
        <v>6362948</v>
      </c>
      <c r="EN403" s="198">
        <f t="shared" si="2112"/>
        <v>137988032</v>
      </c>
      <c r="EO403" s="198">
        <f t="shared" si="2112"/>
        <v>207912306</v>
      </c>
      <c r="EP403" s="198">
        <f t="shared" si="2112"/>
        <v>38786832</v>
      </c>
      <c r="EQ403" s="198" t="str">
        <f t="shared" si="2112"/>
        <v>-</v>
      </c>
      <c r="ER403" s="198" t="str">
        <f t="shared" si="2113"/>
        <v>-</v>
      </c>
      <c r="ES403" s="198" t="str">
        <f t="shared" si="2113"/>
        <v>-</v>
      </c>
      <c r="ET403" s="198" t="str">
        <f t="shared" si="2113"/>
        <v>-</v>
      </c>
      <c r="EU403" s="198" t="str">
        <f t="shared" si="2113"/>
        <v>-</v>
      </c>
      <c r="EV403" s="198" t="str">
        <f t="shared" si="2113"/>
        <v>-</v>
      </c>
      <c r="EW403" s="198" t="str">
        <f t="shared" si="2113"/>
        <v>-</v>
      </c>
      <c r="EX403" s="198" t="str">
        <f t="shared" si="2113"/>
        <v>-</v>
      </c>
      <c r="EY403" s="198" t="str">
        <f t="shared" si="2113"/>
        <v>-</v>
      </c>
      <c r="EZ403" s="198" t="str">
        <f t="shared" si="2113"/>
        <v>-</v>
      </c>
      <c r="FA403" s="198" t="str">
        <f t="shared" si="2113"/>
        <v>-</v>
      </c>
      <c r="FB403" s="198">
        <f t="shared" si="2114"/>
        <v>0</v>
      </c>
      <c r="FC403" s="198">
        <f t="shared" si="2114"/>
        <v>435408</v>
      </c>
      <c r="FD403" s="198">
        <f t="shared" si="2114"/>
        <v>16080440</v>
      </c>
      <c r="FE403" s="198">
        <f t="shared" si="2114"/>
        <v>11724696</v>
      </c>
      <c r="FF403" s="198">
        <f t="shared" si="2114"/>
        <v>962585</v>
      </c>
      <c r="FG403" s="198">
        <f t="shared" si="2114"/>
        <v>14914860</v>
      </c>
      <c r="FH403" s="191"/>
      <c r="FI403" s="256"/>
      <c r="FJ403" s="256"/>
      <c r="FK403" s="256"/>
      <c r="FL403" s="256"/>
      <c r="FM403" s="256"/>
    </row>
    <row r="404" spans="1:169" s="257" customFormat="1" x14ac:dyDescent="0.2">
      <c r="A404" s="258" t="str">
        <f t="shared" si="2102"/>
        <v>2018-19SEPTEMBERRYE</v>
      </c>
      <c r="B404" s="259" t="s">
        <v>773</v>
      </c>
      <c r="C404" s="259" t="s">
        <v>673</v>
      </c>
      <c r="D404" s="260" t="str">
        <f t="shared" si="2103"/>
        <v>Y59</v>
      </c>
      <c r="E404" s="260" t="str">
        <f t="shared" si="2104"/>
        <v>South East</v>
      </c>
      <c r="F404" s="261" t="s">
        <v>669</v>
      </c>
      <c r="G404" s="261" t="s">
        <v>670</v>
      </c>
      <c r="H404" s="211">
        <v>63463</v>
      </c>
      <c r="I404" s="211">
        <v>39577</v>
      </c>
      <c r="J404" s="211">
        <v>326572</v>
      </c>
      <c r="K404" s="211">
        <v>8</v>
      </c>
      <c r="L404" s="211">
        <v>3</v>
      </c>
      <c r="M404" s="211" t="s">
        <v>717</v>
      </c>
      <c r="N404" s="211">
        <v>42</v>
      </c>
      <c r="O404" s="211">
        <v>97</v>
      </c>
      <c r="P404" s="211" t="s">
        <v>717</v>
      </c>
      <c r="Q404" s="211" t="s">
        <v>717</v>
      </c>
      <c r="R404" s="211" t="s">
        <v>717</v>
      </c>
      <c r="S404" s="211" t="s">
        <v>717</v>
      </c>
      <c r="T404" s="211">
        <v>44667</v>
      </c>
      <c r="U404" s="211">
        <v>2487</v>
      </c>
      <c r="V404" s="211">
        <v>1535</v>
      </c>
      <c r="W404" s="211">
        <v>20891</v>
      </c>
      <c r="X404" s="211">
        <v>14415</v>
      </c>
      <c r="Y404" s="211">
        <v>968</v>
      </c>
      <c r="Z404" s="211">
        <v>1079572</v>
      </c>
      <c r="AA404" s="211">
        <v>434</v>
      </c>
      <c r="AB404" s="211">
        <v>790</v>
      </c>
      <c r="AC404" s="211">
        <v>983052</v>
      </c>
      <c r="AD404" s="211">
        <v>640</v>
      </c>
      <c r="AE404" s="211">
        <v>1252</v>
      </c>
      <c r="AF404" s="211">
        <v>20241175</v>
      </c>
      <c r="AG404" s="211">
        <v>969</v>
      </c>
      <c r="AH404" s="211">
        <v>1938</v>
      </c>
      <c r="AI404" s="211">
        <v>43882684</v>
      </c>
      <c r="AJ404" s="211">
        <v>3044</v>
      </c>
      <c r="AK404" s="211">
        <v>7104</v>
      </c>
      <c r="AL404" s="211">
        <v>4318161</v>
      </c>
      <c r="AM404" s="211">
        <v>4461</v>
      </c>
      <c r="AN404" s="211">
        <v>10033</v>
      </c>
      <c r="AO404" s="211">
        <v>2573</v>
      </c>
      <c r="AP404" s="211">
        <v>13</v>
      </c>
      <c r="AQ404" s="211">
        <v>110</v>
      </c>
      <c r="AR404" s="211">
        <v>320</v>
      </c>
      <c r="AS404" s="211">
        <v>227</v>
      </c>
      <c r="AT404" s="211">
        <v>2223</v>
      </c>
      <c r="AU404" s="211">
        <v>0</v>
      </c>
      <c r="AV404" s="211">
        <v>24181</v>
      </c>
      <c r="AW404" s="211">
        <v>2833</v>
      </c>
      <c r="AX404" s="211">
        <v>15080</v>
      </c>
      <c r="AY404" s="211">
        <v>42094</v>
      </c>
      <c r="AZ404" s="211">
        <v>4895</v>
      </c>
      <c r="BA404" s="211">
        <v>3819</v>
      </c>
      <c r="BB404" s="211">
        <v>3098</v>
      </c>
      <c r="BC404" s="211">
        <v>2442</v>
      </c>
      <c r="BD404" s="211">
        <v>28520</v>
      </c>
      <c r="BE404" s="211">
        <v>23760</v>
      </c>
      <c r="BF404" s="211">
        <v>20732</v>
      </c>
      <c r="BG404" s="211">
        <v>16235</v>
      </c>
      <c r="BH404" s="211">
        <v>1421</v>
      </c>
      <c r="BI404" s="211">
        <v>1075</v>
      </c>
      <c r="BJ404" s="211" t="s">
        <v>717</v>
      </c>
      <c r="BK404" s="211" t="s">
        <v>717</v>
      </c>
      <c r="BL404" s="211" t="s">
        <v>717</v>
      </c>
      <c r="BM404" s="211" t="s">
        <v>717</v>
      </c>
      <c r="BN404" s="211" t="s">
        <v>717</v>
      </c>
      <c r="BO404" s="211" t="s">
        <v>717</v>
      </c>
      <c r="BP404" s="211" t="s">
        <v>717</v>
      </c>
      <c r="BQ404" s="211" t="s">
        <v>717</v>
      </c>
      <c r="BR404" s="211" t="s">
        <v>717</v>
      </c>
      <c r="BS404" s="211" t="s">
        <v>717</v>
      </c>
      <c r="BT404" s="211" t="s">
        <v>717</v>
      </c>
      <c r="BU404" s="211" t="s">
        <v>717</v>
      </c>
      <c r="BV404" s="211" t="s">
        <v>717</v>
      </c>
      <c r="BW404" s="211" t="s">
        <v>717</v>
      </c>
      <c r="BX404" s="211" t="s">
        <v>717</v>
      </c>
      <c r="BY404" s="211" t="s">
        <v>717</v>
      </c>
      <c r="BZ404" s="211" t="s">
        <v>717</v>
      </c>
      <c r="CA404" s="211" t="s">
        <v>717</v>
      </c>
      <c r="CB404" s="211" t="s">
        <v>717</v>
      </c>
      <c r="CC404" s="211" t="s">
        <v>717</v>
      </c>
      <c r="CD404" s="211" t="s">
        <v>717</v>
      </c>
      <c r="CE404" s="211" t="s">
        <v>717</v>
      </c>
      <c r="CF404" s="211" t="s">
        <v>717</v>
      </c>
      <c r="CG404" s="211" t="s">
        <v>717</v>
      </c>
      <c r="CH404" s="211" t="s">
        <v>717</v>
      </c>
      <c r="CI404" s="211" t="s">
        <v>717</v>
      </c>
      <c r="CJ404" s="211" t="s">
        <v>717</v>
      </c>
      <c r="CK404" s="211" t="s">
        <v>717</v>
      </c>
      <c r="CL404" s="211" t="s">
        <v>717</v>
      </c>
      <c r="CM404" s="211" t="s">
        <v>717</v>
      </c>
      <c r="CN404" s="211" t="s">
        <v>717</v>
      </c>
      <c r="CO404" s="211" t="s">
        <v>717</v>
      </c>
      <c r="CP404" s="211" t="s">
        <v>717</v>
      </c>
      <c r="CQ404" s="211" t="s">
        <v>717</v>
      </c>
      <c r="CR404" s="211" t="s">
        <v>717</v>
      </c>
      <c r="CS404" s="211" t="s">
        <v>717</v>
      </c>
      <c r="CT404" s="211" t="s">
        <v>717</v>
      </c>
      <c r="CU404" s="211" t="s">
        <v>717</v>
      </c>
      <c r="CV404" s="211" t="s">
        <v>717</v>
      </c>
      <c r="CW404" s="211" t="s">
        <v>717</v>
      </c>
      <c r="CX404" s="211">
        <v>171</v>
      </c>
      <c r="CY404" s="211">
        <v>63724</v>
      </c>
      <c r="CZ404" s="211">
        <v>373</v>
      </c>
      <c r="DA404" s="211">
        <v>612</v>
      </c>
      <c r="DB404" s="211">
        <v>1973</v>
      </c>
      <c r="DC404" s="211">
        <v>74893</v>
      </c>
      <c r="DD404" s="211">
        <v>38</v>
      </c>
      <c r="DE404" s="211">
        <v>76</v>
      </c>
      <c r="DF404" s="211" t="s">
        <v>717</v>
      </c>
      <c r="DG404" s="211" t="s">
        <v>717</v>
      </c>
      <c r="DH404" s="211" t="s">
        <v>717</v>
      </c>
      <c r="DI404" s="211" t="s">
        <v>717</v>
      </c>
      <c r="DJ404" s="211" t="s">
        <v>717</v>
      </c>
      <c r="DK404" s="211">
        <v>1</v>
      </c>
      <c r="DL404" s="211">
        <v>1834</v>
      </c>
      <c r="DM404" s="211">
        <v>1158</v>
      </c>
      <c r="DN404" s="211">
        <v>0</v>
      </c>
      <c r="DO404" s="211">
        <v>340</v>
      </c>
      <c r="DP404" s="211">
        <v>4911275</v>
      </c>
      <c r="DQ404" s="211">
        <v>2678</v>
      </c>
      <c r="DR404" s="211">
        <v>4750</v>
      </c>
      <c r="DS404" s="211">
        <v>6128337</v>
      </c>
      <c r="DT404" s="211">
        <v>5292</v>
      </c>
      <c r="DU404" s="211">
        <v>9503</v>
      </c>
      <c r="DV404" s="211">
        <v>0</v>
      </c>
      <c r="DW404" s="211">
        <v>0</v>
      </c>
      <c r="DX404" s="211">
        <v>0</v>
      </c>
      <c r="DY404" s="211">
        <v>2689409</v>
      </c>
      <c r="DZ404" s="211">
        <v>7910</v>
      </c>
      <c r="EA404" s="211">
        <v>16461</v>
      </c>
      <c r="EB404" s="262"/>
      <c r="EC404" s="212">
        <f t="shared" si="2105"/>
        <v>9</v>
      </c>
      <c r="ED404" s="213">
        <f t="shared" si="2106"/>
        <v>2018</v>
      </c>
      <c r="EE404" s="214">
        <f t="shared" si="2107"/>
        <v>43344</v>
      </c>
      <c r="EF404" s="215">
        <f t="shared" si="2108"/>
        <v>30</v>
      </c>
      <c r="EG404" s="216"/>
      <c r="EH404" s="212">
        <f t="shared" si="2112"/>
        <v>118731</v>
      </c>
      <c r="EI404" s="212" t="str">
        <f t="shared" si="2112"/>
        <v>-</v>
      </c>
      <c r="EJ404" s="212">
        <f t="shared" si="2112"/>
        <v>1662234</v>
      </c>
      <c r="EK404" s="212">
        <f t="shared" si="2112"/>
        <v>3838969</v>
      </c>
      <c r="EL404" s="212">
        <f t="shared" si="2112"/>
        <v>1964730</v>
      </c>
      <c r="EM404" s="212">
        <f t="shared" si="2112"/>
        <v>1921820</v>
      </c>
      <c r="EN404" s="212">
        <f t="shared" si="2112"/>
        <v>40486758</v>
      </c>
      <c r="EO404" s="212">
        <f t="shared" si="2112"/>
        <v>102404160</v>
      </c>
      <c r="EP404" s="212">
        <f t="shared" si="2112"/>
        <v>9711944</v>
      </c>
      <c r="EQ404" s="212" t="str">
        <f t="shared" si="2112"/>
        <v>-</v>
      </c>
      <c r="ER404" s="212" t="str">
        <f t="shared" si="2113"/>
        <v>-</v>
      </c>
      <c r="ES404" s="212" t="str">
        <f t="shared" si="2113"/>
        <v>-</v>
      </c>
      <c r="ET404" s="212" t="str">
        <f t="shared" si="2113"/>
        <v>-</v>
      </c>
      <c r="EU404" s="212" t="str">
        <f t="shared" si="2113"/>
        <v>-</v>
      </c>
      <c r="EV404" s="212" t="str">
        <f t="shared" si="2113"/>
        <v>-</v>
      </c>
      <c r="EW404" s="212" t="str">
        <f t="shared" si="2113"/>
        <v>-</v>
      </c>
      <c r="EX404" s="212" t="str">
        <f t="shared" si="2113"/>
        <v>-</v>
      </c>
      <c r="EY404" s="212" t="str">
        <f t="shared" si="2113"/>
        <v>-</v>
      </c>
      <c r="EZ404" s="212" t="str">
        <f t="shared" si="2113"/>
        <v>-</v>
      </c>
      <c r="FA404" s="212" t="str">
        <f t="shared" si="2113"/>
        <v>-</v>
      </c>
      <c r="FB404" s="212">
        <f t="shared" si="2114"/>
        <v>104652</v>
      </c>
      <c r="FC404" s="212">
        <f t="shared" si="2114"/>
        <v>149948</v>
      </c>
      <c r="FD404" s="212">
        <f t="shared" si="2114"/>
        <v>8711500</v>
      </c>
      <c r="FE404" s="212">
        <f t="shared" si="2114"/>
        <v>11004474</v>
      </c>
      <c r="FF404" s="212">
        <f t="shared" si="2114"/>
        <v>0</v>
      </c>
      <c r="FG404" s="212">
        <f t="shared" si="2114"/>
        <v>5596740</v>
      </c>
      <c r="FH404" s="217"/>
      <c r="FI404" s="256"/>
      <c r="FJ404" s="256"/>
      <c r="FK404" s="256"/>
      <c r="FL404" s="256"/>
      <c r="FM404" s="256"/>
    </row>
    <row r="405" spans="1:169" s="257" customFormat="1" x14ac:dyDescent="0.2">
      <c r="A405" s="263" t="str">
        <f t="shared" si="2102"/>
        <v>2018-19SEPTEMBERRYD</v>
      </c>
      <c r="B405" s="257" t="s">
        <v>773</v>
      </c>
      <c r="C405" s="257" t="s">
        <v>673</v>
      </c>
      <c r="D405" s="264" t="str">
        <f t="shared" si="2103"/>
        <v>Y59</v>
      </c>
      <c r="E405" s="264" t="str">
        <f t="shared" si="2104"/>
        <v>South East</v>
      </c>
      <c r="F405" s="265" t="s">
        <v>667</v>
      </c>
      <c r="G405" s="265" t="s">
        <v>668</v>
      </c>
      <c r="H405" s="108">
        <v>77342</v>
      </c>
      <c r="I405" s="108">
        <v>63162</v>
      </c>
      <c r="J405" s="108">
        <v>943758</v>
      </c>
      <c r="K405" s="108">
        <v>15</v>
      </c>
      <c r="L405" s="108">
        <v>3</v>
      </c>
      <c r="M405" s="108" t="s">
        <v>717</v>
      </c>
      <c r="N405" s="108">
        <v>87</v>
      </c>
      <c r="O405" s="108">
        <v>187</v>
      </c>
      <c r="P405" s="108" t="s">
        <v>717</v>
      </c>
      <c r="Q405" s="108" t="s">
        <v>717</v>
      </c>
      <c r="R405" s="108" t="s">
        <v>717</v>
      </c>
      <c r="S405" s="108" t="s">
        <v>717</v>
      </c>
      <c r="T405" s="108">
        <v>57239</v>
      </c>
      <c r="U405" s="108">
        <v>3386</v>
      </c>
      <c r="V405" s="108">
        <v>2102</v>
      </c>
      <c r="W405" s="108">
        <v>28428</v>
      </c>
      <c r="X405" s="108">
        <v>19521</v>
      </c>
      <c r="Y405" s="108">
        <v>774</v>
      </c>
      <c r="Z405" s="108">
        <v>1560782</v>
      </c>
      <c r="AA405" s="108">
        <v>461</v>
      </c>
      <c r="AB405" s="108">
        <v>853</v>
      </c>
      <c r="AC405" s="108">
        <v>1312454</v>
      </c>
      <c r="AD405" s="108">
        <v>624</v>
      </c>
      <c r="AE405" s="108">
        <v>1150</v>
      </c>
      <c r="AF405" s="108">
        <v>32836981</v>
      </c>
      <c r="AG405" s="108">
        <v>1155</v>
      </c>
      <c r="AH405" s="108">
        <v>2161</v>
      </c>
      <c r="AI405" s="108">
        <v>100134350</v>
      </c>
      <c r="AJ405" s="108">
        <v>5130</v>
      </c>
      <c r="AK405" s="108">
        <v>11560</v>
      </c>
      <c r="AL405" s="108">
        <v>5160838</v>
      </c>
      <c r="AM405" s="108">
        <v>6668</v>
      </c>
      <c r="AN405" s="108">
        <v>14781</v>
      </c>
      <c r="AO405" s="108">
        <v>3257</v>
      </c>
      <c r="AP405" s="108">
        <v>88</v>
      </c>
      <c r="AQ405" s="108">
        <v>463</v>
      </c>
      <c r="AR405" s="108">
        <v>654</v>
      </c>
      <c r="AS405" s="108">
        <v>287</v>
      </c>
      <c r="AT405" s="108">
        <v>2419</v>
      </c>
      <c r="AU405" s="108">
        <v>585</v>
      </c>
      <c r="AV405" s="108">
        <v>34292</v>
      </c>
      <c r="AW405" s="108">
        <v>498</v>
      </c>
      <c r="AX405" s="108">
        <v>19192</v>
      </c>
      <c r="AY405" s="108">
        <v>53982</v>
      </c>
      <c r="AZ405" s="108">
        <v>7572</v>
      </c>
      <c r="BA405" s="108">
        <v>5668</v>
      </c>
      <c r="BB405" s="108">
        <v>4750</v>
      </c>
      <c r="BC405" s="108">
        <v>3618</v>
      </c>
      <c r="BD405" s="108">
        <v>40379</v>
      </c>
      <c r="BE405" s="108">
        <v>31648</v>
      </c>
      <c r="BF405" s="108">
        <v>33531</v>
      </c>
      <c r="BG405" s="108">
        <v>20582</v>
      </c>
      <c r="BH405" s="108">
        <v>1391</v>
      </c>
      <c r="BI405" s="108">
        <v>812</v>
      </c>
      <c r="BJ405" s="108" t="s">
        <v>717</v>
      </c>
      <c r="BK405" s="108" t="s">
        <v>717</v>
      </c>
      <c r="BL405" s="108" t="s">
        <v>717</v>
      </c>
      <c r="BM405" s="108" t="s">
        <v>717</v>
      </c>
      <c r="BN405" s="108" t="s">
        <v>717</v>
      </c>
      <c r="BO405" s="108" t="s">
        <v>717</v>
      </c>
      <c r="BP405" s="108" t="s">
        <v>717</v>
      </c>
      <c r="BQ405" s="108" t="s">
        <v>717</v>
      </c>
      <c r="BR405" s="108" t="s">
        <v>717</v>
      </c>
      <c r="BS405" s="108" t="s">
        <v>717</v>
      </c>
      <c r="BT405" s="108" t="s">
        <v>717</v>
      </c>
      <c r="BU405" s="108" t="s">
        <v>717</v>
      </c>
      <c r="BV405" s="108" t="s">
        <v>717</v>
      </c>
      <c r="BW405" s="108" t="s">
        <v>717</v>
      </c>
      <c r="BX405" s="108" t="s">
        <v>717</v>
      </c>
      <c r="BY405" s="108" t="s">
        <v>717</v>
      </c>
      <c r="BZ405" s="108" t="s">
        <v>717</v>
      </c>
      <c r="CA405" s="108" t="s">
        <v>717</v>
      </c>
      <c r="CB405" s="108" t="s">
        <v>717</v>
      </c>
      <c r="CC405" s="108" t="s">
        <v>717</v>
      </c>
      <c r="CD405" s="108" t="s">
        <v>717</v>
      </c>
      <c r="CE405" s="108" t="s">
        <v>717</v>
      </c>
      <c r="CF405" s="108" t="s">
        <v>717</v>
      </c>
      <c r="CG405" s="108" t="s">
        <v>717</v>
      </c>
      <c r="CH405" s="108" t="s">
        <v>717</v>
      </c>
      <c r="CI405" s="108" t="s">
        <v>717</v>
      </c>
      <c r="CJ405" s="108" t="s">
        <v>717</v>
      </c>
      <c r="CK405" s="108" t="s">
        <v>717</v>
      </c>
      <c r="CL405" s="108" t="s">
        <v>717</v>
      </c>
      <c r="CM405" s="108" t="s">
        <v>717</v>
      </c>
      <c r="CN405" s="108" t="s">
        <v>717</v>
      </c>
      <c r="CO405" s="108" t="s">
        <v>717</v>
      </c>
      <c r="CP405" s="108" t="s">
        <v>717</v>
      </c>
      <c r="CQ405" s="108" t="s">
        <v>717</v>
      </c>
      <c r="CR405" s="108" t="s">
        <v>717</v>
      </c>
      <c r="CS405" s="108" t="s">
        <v>717</v>
      </c>
      <c r="CT405" s="108" t="s">
        <v>717</v>
      </c>
      <c r="CU405" s="108" t="s">
        <v>717</v>
      </c>
      <c r="CV405" s="108" t="s">
        <v>717</v>
      </c>
      <c r="CW405" s="108" t="s">
        <v>717</v>
      </c>
      <c r="CX405" s="108">
        <v>303</v>
      </c>
      <c r="CY405" s="108">
        <v>97787</v>
      </c>
      <c r="CZ405" s="108">
        <v>323</v>
      </c>
      <c r="DA405" s="108">
        <v>562</v>
      </c>
      <c r="DB405" s="108">
        <v>2586</v>
      </c>
      <c r="DC405" s="108">
        <v>135835</v>
      </c>
      <c r="DD405" s="108">
        <v>53</v>
      </c>
      <c r="DE405" s="108">
        <v>88</v>
      </c>
      <c r="DF405" s="108" t="s">
        <v>717</v>
      </c>
      <c r="DG405" s="108" t="s">
        <v>717</v>
      </c>
      <c r="DH405" s="108" t="s">
        <v>717</v>
      </c>
      <c r="DI405" s="108" t="s">
        <v>717</v>
      </c>
      <c r="DJ405" s="108" t="s">
        <v>717</v>
      </c>
      <c r="DK405" s="108">
        <v>0</v>
      </c>
      <c r="DL405" s="108">
        <v>196</v>
      </c>
      <c r="DM405" s="108">
        <v>1420</v>
      </c>
      <c r="DN405" s="108">
        <v>0</v>
      </c>
      <c r="DO405" s="108">
        <v>257</v>
      </c>
      <c r="DP405" s="108">
        <v>1071446</v>
      </c>
      <c r="DQ405" s="108">
        <v>5467</v>
      </c>
      <c r="DR405" s="108">
        <v>10882</v>
      </c>
      <c r="DS405" s="108">
        <v>11159791</v>
      </c>
      <c r="DT405" s="108">
        <v>7859</v>
      </c>
      <c r="DU405" s="108">
        <v>16517</v>
      </c>
      <c r="DV405" s="108">
        <v>0</v>
      </c>
      <c r="DW405" s="108">
        <v>0</v>
      </c>
      <c r="DX405" s="108">
        <v>0</v>
      </c>
      <c r="DY405" s="108">
        <v>3077247</v>
      </c>
      <c r="DZ405" s="108">
        <v>11974</v>
      </c>
      <c r="EA405" s="108">
        <v>25398</v>
      </c>
      <c r="EB405" s="255"/>
      <c r="EC405" s="198">
        <f t="shared" si="2105"/>
        <v>9</v>
      </c>
      <c r="ED405" s="199">
        <f t="shared" si="2106"/>
        <v>2018</v>
      </c>
      <c r="EE405" s="200">
        <f t="shared" si="2107"/>
        <v>43344</v>
      </c>
      <c r="EF405" s="196">
        <f t="shared" si="2108"/>
        <v>30</v>
      </c>
      <c r="EG405" s="195"/>
      <c r="EH405" s="198">
        <f t="shared" ref="EH405:EQ414" si="2115">IFERROR(INDEX($H405:$EB405,,MATCH(EH$1,$H$5:$EB$5,0))*INDEX($H405:$EB405,,MATCH(EH$2,$H$5:$EB$5,0)),$H$2)</f>
        <v>189486</v>
      </c>
      <c r="EI405" s="198" t="str">
        <f t="shared" si="2115"/>
        <v>-</v>
      </c>
      <c r="EJ405" s="198">
        <f t="shared" si="2115"/>
        <v>5495094</v>
      </c>
      <c r="EK405" s="198">
        <f t="shared" si="2115"/>
        <v>11811294</v>
      </c>
      <c r="EL405" s="198">
        <f t="shared" si="2115"/>
        <v>2888258</v>
      </c>
      <c r="EM405" s="198">
        <f t="shared" si="2115"/>
        <v>2417300</v>
      </c>
      <c r="EN405" s="198">
        <f t="shared" si="2115"/>
        <v>61432908</v>
      </c>
      <c r="EO405" s="198">
        <f t="shared" si="2115"/>
        <v>225662760</v>
      </c>
      <c r="EP405" s="198">
        <f t="shared" si="2115"/>
        <v>11440494</v>
      </c>
      <c r="EQ405" s="198" t="str">
        <f t="shared" si="2115"/>
        <v>-</v>
      </c>
      <c r="ER405" s="198" t="str">
        <f t="shared" ref="ER405:FA414" si="2116">IFERROR(INDEX($H405:$EB405,,MATCH(ER$1,$H$5:$EB$5,0))*INDEX($H405:$EB405,,MATCH(ER$2,$H$5:$EB$5,0)),$H$2)</f>
        <v>-</v>
      </c>
      <c r="ES405" s="198" t="str">
        <f t="shared" si="2116"/>
        <v>-</v>
      </c>
      <c r="ET405" s="198" t="str">
        <f t="shared" si="2116"/>
        <v>-</v>
      </c>
      <c r="EU405" s="198" t="str">
        <f t="shared" si="2116"/>
        <v>-</v>
      </c>
      <c r="EV405" s="198" t="str">
        <f t="shared" si="2116"/>
        <v>-</v>
      </c>
      <c r="EW405" s="198" t="str">
        <f t="shared" si="2116"/>
        <v>-</v>
      </c>
      <c r="EX405" s="198" t="str">
        <f t="shared" si="2116"/>
        <v>-</v>
      </c>
      <c r="EY405" s="198" t="str">
        <f t="shared" si="2116"/>
        <v>-</v>
      </c>
      <c r="EZ405" s="198" t="str">
        <f t="shared" si="2116"/>
        <v>-</v>
      </c>
      <c r="FA405" s="198" t="str">
        <f t="shared" si="2116"/>
        <v>-</v>
      </c>
      <c r="FB405" s="198">
        <f t="shared" ref="FB405:FG414" si="2117">IFERROR(INDEX($H405:$EB405,,MATCH(FB$1,$H$5:$EB$5,0))*INDEX($H405:$EB405,,MATCH(FB$2,$H$5:$EB$5,0)),$H$2)</f>
        <v>170286</v>
      </c>
      <c r="FC405" s="198">
        <f t="shared" si="2117"/>
        <v>227568</v>
      </c>
      <c r="FD405" s="198">
        <f t="shared" si="2117"/>
        <v>2132872</v>
      </c>
      <c r="FE405" s="198">
        <f t="shared" si="2117"/>
        <v>23454140</v>
      </c>
      <c r="FF405" s="198">
        <f t="shared" si="2117"/>
        <v>0</v>
      </c>
      <c r="FG405" s="198">
        <f t="shared" si="2117"/>
        <v>6527286</v>
      </c>
      <c r="FH405" s="191"/>
      <c r="FI405" s="256"/>
      <c r="FJ405" s="256"/>
      <c r="FK405" s="256"/>
      <c r="FL405" s="256"/>
      <c r="FM405" s="256"/>
    </row>
    <row r="406" spans="1:169" s="257" customFormat="1" x14ac:dyDescent="0.2">
      <c r="A406" s="263" t="str">
        <f t="shared" si="2102"/>
        <v>2018-19SEPTEMBERRYF</v>
      </c>
      <c r="B406" s="257" t="s">
        <v>773</v>
      </c>
      <c r="C406" s="257" t="s">
        <v>673</v>
      </c>
      <c r="D406" s="264" t="str">
        <f t="shared" si="2103"/>
        <v>Y58</v>
      </c>
      <c r="E406" s="264" t="str">
        <f t="shared" si="2104"/>
        <v>South West</v>
      </c>
      <c r="F406" s="265" t="s">
        <v>671</v>
      </c>
      <c r="G406" s="265" t="s">
        <v>672</v>
      </c>
      <c r="H406" s="108">
        <v>101404</v>
      </c>
      <c r="I406" s="108">
        <v>77491</v>
      </c>
      <c r="J406" s="108">
        <v>312519</v>
      </c>
      <c r="K406" s="108">
        <v>4</v>
      </c>
      <c r="L406" s="108">
        <v>2</v>
      </c>
      <c r="M406" s="108" t="s">
        <v>717</v>
      </c>
      <c r="N406" s="108">
        <v>12</v>
      </c>
      <c r="O406" s="108">
        <v>46</v>
      </c>
      <c r="P406" s="108" t="s">
        <v>717</v>
      </c>
      <c r="Q406" s="108" t="s">
        <v>717</v>
      </c>
      <c r="R406" s="108" t="s">
        <v>717</v>
      </c>
      <c r="S406" s="108" t="s">
        <v>717</v>
      </c>
      <c r="T406" s="108">
        <v>69459</v>
      </c>
      <c r="U406" s="108">
        <v>4353</v>
      </c>
      <c r="V406" s="108">
        <v>2686</v>
      </c>
      <c r="W406" s="108">
        <v>37725</v>
      </c>
      <c r="X406" s="108">
        <v>17462</v>
      </c>
      <c r="Y406" s="108">
        <v>638</v>
      </c>
      <c r="Z406" s="108">
        <v>1786298</v>
      </c>
      <c r="AA406" s="108">
        <v>410</v>
      </c>
      <c r="AB406" s="108">
        <v>761</v>
      </c>
      <c r="AC406" s="108">
        <v>1726833</v>
      </c>
      <c r="AD406" s="108">
        <v>643</v>
      </c>
      <c r="AE406" s="108">
        <v>1185</v>
      </c>
      <c r="AF406" s="108">
        <v>61110198</v>
      </c>
      <c r="AG406" s="108">
        <v>1620</v>
      </c>
      <c r="AH406" s="108">
        <v>3416</v>
      </c>
      <c r="AI406" s="108">
        <v>75581680</v>
      </c>
      <c r="AJ406" s="108">
        <v>4328</v>
      </c>
      <c r="AK406" s="108">
        <v>9909</v>
      </c>
      <c r="AL406" s="108">
        <v>5829039</v>
      </c>
      <c r="AM406" s="108">
        <v>9136</v>
      </c>
      <c r="AN406" s="108">
        <v>20979</v>
      </c>
      <c r="AO406" s="108">
        <v>3803</v>
      </c>
      <c r="AP406" s="108">
        <v>356</v>
      </c>
      <c r="AQ406" s="108">
        <v>1297</v>
      </c>
      <c r="AR406" s="108">
        <v>4539</v>
      </c>
      <c r="AS406" s="108">
        <v>484</v>
      </c>
      <c r="AT406" s="108">
        <v>1666</v>
      </c>
      <c r="AU406" s="108">
        <v>22</v>
      </c>
      <c r="AV406" s="108">
        <v>37564</v>
      </c>
      <c r="AW406" s="108">
        <v>3244</v>
      </c>
      <c r="AX406" s="108">
        <v>24848</v>
      </c>
      <c r="AY406" s="108">
        <v>65656</v>
      </c>
      <c r="AZ406" s="108">
        <v>9771</v>
      </c>
      <c r="BA406" s="108">
        <v>7671</v>
      </c>
      <c r="BB406" s="108">
        <v>6098</v>
      </c>
      <c r="BC406" s="108">
        <v>4835</v>
      </c>
      <c r="BD406" s="108">
        <v>51736</v>
      </c>
      <c r="BE406" s="108">
        <v>43814</v>
      </c>
      <c r="BF406" s="108">
        <v>24980</v>
      </c>
      <c r="BG406" s="108">
        <v>18772</v>
      </c>
      <c r="BH406" s="108">
        <v>908</v>
      </c>
      <c r="BI406" s="108">
        <v>672</v>
      </c>
      <c r="BJ406" s="108" t="s">
        <v>717</v>
      </c>
      <c r="BK406" s="108" t="s">
        <v>717</v>
      </c>
      <c r="BL406" s="108" t="s">
        <v>717</v>
      </c>
      <c r="BM406" s="108" t="s">
        <v>717</v>
      </c>
      <c r="BN406" s="108" t="s">
        <v>717</v>
      </c>
      <c r="BO406" s="108" t="s">
        <v>717</v>
      </c>
      <c r="BP406" s="108" t="s">
        <v>717</v>
      </c>
      <c r="BQ406" s="108" t="s">
        <v>717</v>
      </c>
      <c r="BR406" s="108" t="s">
        <v>717</v>
      </c>
      <c r="BS406" s="108" t="s">
        <v>717</v>
      </c>
      <c r="BT406" s="108" t="s">
        <v>717</v>
      </c>
      <c r="BU406" s="108" t="s">
        <v>717</v>
      </c>
      <c r="BV406" s="108" t="s">
        <v>717</v>
      </c>
      <c r="BW406" s="108" t="s">
        <v>717</v>
      </c>
      <c r="BX406" s="108" t="s">
        <v>717</v>
      </c>
      <c r="BY406" s="108" t="s">
        <v>717</v>
      </c>
      <c r="BZ406" s="108" t="s">
        <v>717</v>
      </c>
      <c r="CA406" s="108" t="s">
        <v>717</v>
      </c>
      <c r="CB406" s="108" t="s">
        <v>717</v>
      </c>
      <c r="CC406" s="108" t="s">
        <v>717</v>
      </c>
      <c r="CD406" s="108" t="s">
        <v>717</v>
      </c>
      <c r="CE406" s="108" t="s">
        <v>717</v>
      </c>
      <c r="CF406" s="108" t="s">
        <v>717</v>
      </c>
      <c r="CG406" s="108" t="s">
        <v>717</v>
      </c>
      <c r="CH406" s="108" t="s">
        <v>717</v>
      </c>
      <c r="CI406" s="108" t="s">
        <v>717</v>
      </c>
      <c r="CJ406" s="108" t="s">
        <v>717</v>
      </c>
      <c r="CK406" s="108" t="s">
        <v>717</v>
      </c>
      <c r="CL406" s="108" t="s">
        <v>717</v>
      </c>
      <c r="CM406" s="108" t="s">
        <v>717</v>
      </c>
      <c r="CN406" s="108" t="s">
        <v>717</v>
      </c>
      <c r="CO406" s="108" t="s">
        <v>717</v>
      </c>
      <c r="CP406" s="108" t="s">
        <v>717</v>
      </c>
      <c r="CQ406" s="108" t="s">
        <v>717</v>
      </c>
      <c r="CR406" s="108" t="s">
        <v>717</v>
      </c>
      <c r="CS406" s="108" t="s">
        <v>717</v>
      </c>
      <c r="CT406" s="108" t="s">
        <v>717</v>
      </c>
      <c r="CU406" s="108" t="s">
        <v>717</v>
      </c>
      <c r="CV406" s="108" t="s">
        <v>717</v>
      </c>
      <c r="CW406" s="108" t="s">
        <v>717</v>
      </c>
      <c r="CX406" s="108">
        <v>377</v>
      </c>
      <c r="CY406" s="108">
        <v>135714</v>
      </c>
      <c r="CZ406" s="108">
        <v>360</v>
      </c>
      <c r="DA406" s="108">
        <v>606</v>
      </c>
      <c r="DB406" s="108">
        <v>2614</v>
      </c>
      <c r="DC406" s="108">
        <v>121767</v>
      </c>
      <c r="DD406" s="108">
        <v>47</v>
      </c>
      <c r="DE406" s="108">
        <v>85</v>
      </c>
      <c r="DF406" s="108" t="s">
        <v>717</v>
      </c>
      <c r="DG406" s="108" t="s">
        <v>717</v>
      </c>
      <c r="DH406" s="108" t="s">
        <v>717</v>
      </c>
      <c r="DI406" s="108" t="s">
        <v>717</v>
      </c>
      <c r="DJ406" s="108" t="s">
        <v>717</v>
      </c>
      <c r="DK406" s="108">
        <v>137</v>
      </c>
      <c r="DL406" s="108">
        <v>960</v>
      </c>
      <c r="DM406" s="108">
        <v>723</v>
      </c>
      <c r="DN406" s="108">
        <v>12</v>
      </c>
      <c r="DO406" s="108">
        <v>930</v>
      </c>
      <c r="DP406" s="108">
        <v>6202501</v>
      </c>
      <c r="DQ406" s="108">
        <v>6461</v>
      </c>
      <c r="DR406" s="108">
        <v>13831</v>
      </c>
      <c r="DS406" s="108">
        <v>5842555</v>
      </c>
      <c r="DT406" s="108">
        <v>8081</v>
      </c>
      <c r="DU406" s="108">
        <v>17408</v>
      </c>
      <c r="DV406" s="108">
        <v>85715</v>
      </c>
      <c r="DW406" s="108">
        <v>7143</v>
      </c>
      <c r="DX406" s="108">
        <v>16493</v>
      </c>
      <c r="DY406" s="108">
        <v>8496783</v>
      </c>
      <c r="DZ406" s="108">
        <v>9136</v>
      </c>
      <c r="EA406" s="108">
        <v>19594</v>
      </c>
      <c r="EB406" s="255"/>
      <c r="EC406" s="198">
        <f t="shared" si="2105"/>
        <v>9</v>
      </c>
      <c r="ED406" s="199">
        <f t="shared" si="2106"/>
        <v>2018</v>
      </c>
      <c r="EE406" s="200">
        <f t="shared" si="2107"/>
        <v>43344</v>
      </c>
      <c r="EF406" s="196">
        <f t="shared" si="2108"/>
        <v>30</v>
      </c>
      <c r="EG406" s="195"/>
      <c r="EH406" s="198">
        <f t="shared" si="2115"/>
        <v>154982</v>
      </c>
      <c r="EI406" s="198" t="str">
        <f t="shared" si="2115"/>
        <v>-</v>
      </c>
      <c r="EJ406" s="198">
        <f t="shared" si="2115"/>
        <v>929892</v>
      </c>
      <c r="EK406" s="198">
        <f t="shared" si="2115"/>
        <v>3564586</v>
      </c>
      <c r="EL406" s="198">
        <f t="shared" si="2115"/>
        <v>3312633</v>
      </c>
      <c r="EM406" s="198">
        <f t="shared" si="2115"/>
        <v>3182910</v>
      </c>
      <c r="EN406" s="198">
        <f t="shared" si="2115"/>
        <v>128868600</v>
      </c>
      <c r="EO406" s="198">
        <f t="shared" si="2115"/>
        <v>173030958</v>
      </c>
      <c r="EP406" s="198">
        <f t="shared" si="2115"/>
        <v>13384602</v>
      </c>
      <c r="EQ406" s="198" t="str">
        <f t="shared" si="2115"/>
        <v>-</v>
      </c>
      <c r="ER406" s="198" t="str">
        <f t="shared" si="2116"/>
        <v>-</v>
      </c>
      <c r="ES406" s="198" t="str">
        <f t="shared" si="2116"/>
        <v>-</v>
      </c>
      <c r="ET406" s="198" t="str">
        <f t="shared" si="2116"/>
        <v>-</v>
      </c>
      <c r="EU406" s="198" t="str">
        <f t="shared" si="2116"/>
        <v>-</v>
      </c>
      <c r="EV406" s="198" t="str">
        <f t="shared" si="2116"/>
        <v>-</v>
      </c>
      <c r="EW406" s="198" t="str">
        <f t="shared" si="2116"/>
        <v>-</v>
      </c>
      <c r="EX406" s="198" t="str">
        <f t="shared" si="2116"/>
        <v>-</v>
      </c>
      <c r="EY406" s="198" t="str">
        <f t="shared" si="2116"/>
        <v>-</v>
      </c>
      <c r="EZ406" s="198" t="str">
        <f t="shared" si="2116"/>
        <v>-</v>
      </c>
      <c r="FA406" s="198" t="str">
        <f t="shared" si="2116"/>
        <v>-</v>
      </c>
      <c r="FB406" s="198">
        <f t="shared" si="2117"/>
        <v>228462</v>
      </c>
      <c r="FC406" s="198">
        <f t="shared" si="2117"/>
        <v>222190</v>
      </c>
      <c r="FD406" s="198">
        <f t="shared" si="2117"/>
        <v>13277760</v>
      </c>
      <c r="FE406" s="198">
        <f t="shared" si="2117"/>
        <v>12585984</v>
      </c>
      <c r="FF406" s="198">
        <f t="shared" si="2117"/>
        <v>197916</v>
      </c>
      <c r="FG406" s="198">
        <f t="shared" si="2117"/>
        <v>18222420</v>
      </c>
      <c r="FH406" s="191"/>
      <c r="FI406" s="256"/>
      <c r="FJ406" s="256"/>
      <c r="FK406" s="256"/>
      <c r="FL406" s="256"/>
      <c r="FM406" s="256"/>
    </row>
    <row r="407" spans="1:169" s="257" customFormat="1" x14ac:dyDescent="0.2">
      <c r="A407" s="263" t="str">
        <f t="shared" si="2102"/>
        <v>2018-19SEPTEMBERRYA</v>
      </c>
      <c r="B407" s="257" t="s">
        <v>773</v>
      </c>
      <c r="C407" s="257" t="s">
        <v>673</v>
      </c>
      <c r="D407" s="264" t="str">
        <f t="shared" si="2103"/>
        <v>Y60</v>
      </c>
      <c r="E407" s="264" t="str">
        <f t="shared" si="2104"/>
        <v>Midlands</v>
      </c>
      <c r="F407" s="265" t="s">
        <v>663</v>
      </c>
      <c r="G407" s="265" t="s">
        <v>664</v>
      </c>
      <c r="H407" s="108">
        <v>106358</v>
      </c>
      <c r="I407" s="108">
        <v>77589</v>
      </c>
      <c r="J407" s="108">
        <v>298957</v>
      </c>
      <c r="K407" s="108">
        <v>4</v>
      </c>
      <c r="L407" s="108">
        <v>1</v>
      </c>
      <c r="M407" s="108" t="s">
        <v>717</v>
      </c>
      <c r="N407" s="108">
        <v>21</v>
      </c>
      <c r="O407" s="108">
        <v>44</v>
      </c>
      <c r="P407" s="108" t="s">
        <v>717</v>
      </c>
      <c r="Q407" s="108" t="s">
        <v>717</v>
      </c>
      <c r="R407" s="108" t="s">
        <v>717</v>
      </c>
      <c r="S407" s="108" t="s">
        <v>717</v>
      </c>
      <c r="T407" s="108">
        <v>84745</v>
      </c>
      <c r="U407" s="108">
        <v>5361</v>
      </c>
      <c r="V407" s="108">
        <v>3380</v>
      </c>
      <c r="W407" s="108">
        <v>41146</v>
      </c>
      <c r="X407" s="108">
        <v>30597</v>
      </c>
      <c r="Y407" s="108">
        <v>1500</v>
      </c>
      <c r="Z407" s="108">
        <v>2178318</v>
      </c>
      <c r="AA407" s="108">
        <v>406</v>
      </c>
      <c r="AB407" s="108">
        <v>701</v>
      </c>
      <c r="AC407" s="108">
        <v>1583262</v>
      </c>
      <c r="AD407" s="108">
        <v>468</v>
      </c>
      <c r="AE407" s="108">
        <v>845</v>
      </c>
      <c r="AF407" s="108">
        <v>29552797</v>
      </c>
      <c r="AG407" s="108">
        <v>718</v>
      </c>
      <c r="AH407" s="108">
        <v>1309</v>
      </c>
      <c r="AI407" s="108">
        <v>60416814</v>
      </c>
      <c r="AJ407" s="108">
        <v>1975</v>
      </c>
      <c r="AK407" s="108">
        <v>4362</v>
      </c>
      <c r="AL407" s="108">
        <v>4499632</v>
      </c>
      <c r="AM407" s="108">
        <v>3000</v>
      </c>
      <c r="AN407" s="108">
        <v>7538</v>
      </c>
      <c r="AO407" s="108">
        <v>2504</v>
      </c>
      <c r="AP407" s="108">
        <v>5</v>
      </c>
      <c r="AQ407" s="108">
        <v>15</v>
      </c>
      <c r="AR407" s="108">
        <v>0</v>
      </c>
      <c r="AS407" s="108">
        <v>130</v>
      </c>
      <c r="AT407" s="108">
        <v>2354</v>
      </c>
      <c r="AU407" s="108">
        <v>1770</v>
      </c>
      <c r="AV407" s="108">
        <v>48368</v>
      </c>
      <c r="AW407" s="108">
        <v>3123</v>
      </c>
      <c r="AX407" s="108">
        <v>30750</v>
      </c>
      <c r="AY407" s="108">
        <v>82241</v>
      </c>
      <c r="AZ407" s="108">
        <v>10153</v>
      </c>
      <c r="BA407" s="108">
        <v>7476</v>
      </c>
      <c r="BB407" s="108">
        <v>6327</v>
      </c>
      <c r="BC407" s="108">
        <v>4733</v>
      </c>
      <c r="BD407" s="108">
        <v>52212</v>
      </c>
      <c r="BE407" s="108">
        <v>43354</v>
      </c>
      <c r="BF407" s="108">
        <v>54323</v>
      </c>
      <c r="BG407" s="108">
        <v>31971</v>
      </c>
      <c r="BH407" s="108">
        <v>3836</v>
      </c>
      <c r="BI407" s="108">
        <v>1574</v>
      </c>
      <c r="BJ407" s="108" t="s">
        <v>717</v>
      </c>
      <c r="BK407" s="108" t="s">
        <v>717</v>
      </c>
      <c r="BL407" s="108" t="s">
        <v>717</v>
      </c>
      <c r="BM407" s="108" t="s">
        <v>717</v>
      </c>
      <c r="BN407" s="108" t="s">
        <v>717</v>
      </c>
      <c r="BO407" s="108" t="s">
        <v>717</v>
      </c>
      <c r="BP407" s="108" t="s">
        <v>717</v>
      </c>
      <c r="BQ407" s="108" t="s">
        <v>717</v>
      </c>
      <c r="BR407" s="108" t="s">
        <v>717</v>
      </c>
      <c r="BS407" s="108" t="s">
        <v>717</v>
      </c>
      <c r="BT407" s="108" t="s">
        <v>717</v>
      </c>
      <c r="BU407" s="108" t="s">
        <v>717</v>
      </c>
      <c r="BV407" s="108" t="s">
        <v>717</v>
      </c>
      <c r="BW407" s="108" t="s">
        <v>717</v>
      </c>
      <c r="BX407" s="108" t="s">
        <v>717</v>
      </c>
      <c r="BY407" s="108" t="s">
        <v>717</v>
      </c>
      <c r="BZ407" s="108" t="s">
        <v>717</v>
      </c>
      <c r="CA407" s="108" t="s">
        <v>717</v>
      </c>
      <c r="CB407" s="108" t="s">
        <v>717</v>
      </c>
      <c r="CC407" s="108" t="s">
        <v>717</v>
      </c>
      <c r="CD407" s="108" t="s">
        <v>717</v>
      </c>
      <c r="CE407" s="108" t="s">
        <v>717</v>
      </c>
      <c r="CF407" s="108" t="s">
        <v>717</v>
      </c>
      <c r="CG407" s="108" t="s">
        <v>717</v>
      </c>
      <c r="CH407" s="108" t="s">
        <v>717</v>
      </c>
      <c r="CI407" s="108" t="s">
        <v>717</v>
      </c>
      <c r="CJ407" s="108" t="s">
        <v>717</v>
      </c>
      <c r="CK407" s="108" t="s">
        <v>717</v>
      </c>
      <c r="CL407" s="108" t="s">
        <v>717</v>
      </c>
      <c r="CM407" s="108" t="s">
        <v>717</v>
      </c>
      <c r="CN407" s="108" t="s">
        <v>717</v>
      </c>
      <c r="CO407" s="108" t="s">
        <v>717</v>
      </c>
      <c r="CP407" s="108" t="s">
        <v>717</v>
      </c>
      <c r="CQ407" s="108" t="s">
        <v>717</v>
      </c>
      <c r="CR407" s="108" t="s">
        <v>717</v>
      </c>
      <c r="CS407" s="108" t="s">
        <v>717</v>
      </c>
      <c r="CT407" s="108" t="s">
        <v>717</v>
      </c>
      <c r="CU407" s="108" t="s">
        <v>717</v>
      </c>
      <c r="CV407" s="108" t="s">
        <v>717</v>
      </c>
      <c r="CW407" s="108" t="s">
        <v>717</v>
      </c>
      <c r="CX407" s="108">
        <v>191</v>
      </c>
      <c r="CY407" s="108">
        <v>49528</v>
      </c>
      <c r="CZ407" s="108">
        <v>259</v>
      </c>
      <c r="DA407" s="108">
        <v>470</v>
      </c>
      <c r="DB407" s="108">
        <v>3467</v>
      </c>
      <c r="DC407" s="108">
        <v>97789</v>
      </c>
      <c r="DD407" s="108">
        <v>28</v>
      </c>
      <c r="DE407" s="108">
        <v>55</v>
      </c>
      <c r="DF407" s="108" t="s">
        <v>717</v>
      </c>
      <c r="DG407" s="108" t="s">
        <v>717</v>
      </c>
      <c r="DH407" s="108" t="s">
        <v>717</v>
      </c>
      <c r="DI407" s="108" t="s">
        <v>717</v>
      </c>
      <c r="DJ407" s="108" t="s">
        <v>717</v>
      </c>
      <c r="DK407" s="108">
        <v>191</v>
      </c>
      <c r="DL407" s="108">
        <v>0</v>
      </c>
      <c r="DM407" s="108">
        <v>2165</v>
      </c>
      <c r="DN407" s="108">
        <v>0</v>
      </c>
      <c r="DO407" s="108">
        <v>1281</v>
      </c>
      <c r="DP407" s="108">
        <v>0</v>
      </c>
      <c r="DQ407" s="108">
        <v>0</v>
      </c>
      <c r="DR407" s="108">
        <v>0</v>
      </c>
      <c r="DS407" s="108">
        <v>12728574</v>
      </c>
      <c r="DT407" s="108">
        <v>5879</v>
      </c>
      <c r="DU407" s="108">
        <v>13856</v>
      </c>
      <c r="DV407" s="108">
        <v>0</v>
      </c>
      <c r="DW407" s="108">
        <v>0</v>
      </c>
      <c r="DX407" s="108">
        <v>0</v>
      </c>
      <c r="DY407" s="108">
        <v>9517169</v>
      </c>
      <c r="DZ407" s="108">
        <v>7429</v>
      </c>
      <c r="EA407" s="108">
        <v>17372</v>
      </c>
      <c r="EB407" s="255"/>
      <c r="EC407" s="198">
        <f t="shared" si="2105"/>
        <v>9</v>
      </c>
      <c r="ED407" s="199">
        <f t="shared" si="2106"/>
        <v>2018</v>
      </c>
      <c r="EE407" s="200">
        <f t="shared" si="2107"/>
        <v>43344</v>
      </c>
      <c r="EF407" s="196">
        <f t="shared" si="2108"/>
        <v>30</v>
      </c>
      <c r="EG407" s="195"/>
      <c r="EH407" s="198">
        <f t="shared" si="2115"/>
        <v>77589</v>
      </c>
      <c r="EI407" s="198" t="str">
        <f t="shared" si="2115"/>
        <v>-</v>
      </c>
      <c r="EJ407" s="198">
        <f t="shared" si="2115"/>
        <v>1629369</v>
      </c>
      <c r="EK407" s="198">
        <f t="shared" si="2115"/>
        <v>3413916</v>
      </c>
      <c r="EL407" s="198">
        <f t="shared" si="2115"/>
        <v>3758061</v>
      </c>
      <c r="EM407" s="198">
        <f t="shared" si="2115"/>
        <v>2856100</v>
      </c>
      <c r="EN407" s="198">
        <f t="shared" si="2115"/>
        <v>53860114</v>
      </c>
      <c r="EO407" s="198">
        <f t="shared" si="2115"/>
        <v>133464114</v>
      </c>
      <c r="EP407" s="198">
        <f t="shared" si="2115"/>
        <v>11307000</v>
      </c>
      <c r="EQ407" s="198" t="str">
        <f t="shared" si="2115"/>
        <v>-</v>
      </c>
      <c r="ER407" s="198" t="str">
        <f t="shared" si="2116"/>
        <v>-</v>
      </c>
      <c r="ES407" s="198" t="str">
        <f t="shared" si="2116"/>
        <v>-</v>
      </c>
      <c r="ET407" s="198" t="str">
        <f t="shared" si="2116"/>
        <v>-</v>
      </c>
      <c r="EU407" s="198" t="str">
        <f t="shared" si="2116"/>
        <v>-</v>
      </c>
      <c r="EV407" s="198" t="str">
        <f t="shared" si="2116"/>
        <v>-</v>
      </c>
      <c r="EW407" s="198" t="str">
        <f t="shared" si="2116"/>
        <v>-</v>
      </c>
      <c r="EX407" s="198" t="str">
        <f t="shared" si="2116"/>
        <v>-</v>
      </c>
      <c r="EY407" s="198" t="str">
        <f t="shared" si="2116"/>
        <v>-</v>
      </c>
      <c r="EZ407" s="198" t="str">
        <f t="shared" si="2116"/>
        <v>-</v>
      </c>
      <c r="FA407" s="198" t="str">
        <f t="shared" si="2116"/>
        <v>-</v>
      </c>
      <c r="FB407" s="198">
        <f t="shared" si="2117"/>
        <v>89770</v>
      </c>
      <c r="FC407" s="198">
        <f t="shared" si="2117"/>
        <v>190685</v>
      </c>
      <c r="FD407" s="198">
        <f t="shared" si="2117"/>
        <v>0</v>
      </c>
      <c r="FE407" s="198">
        <f t="shared" si="2117"/>
        <v>29998240</v>
      </c>
      <c r="FF407" s="198">
        <f t="shared" si="2117"/>
        <v>0</v>
      </c>
      <c r="FG407" s="198">
        <f t="shared" si="2117"/>
        <v>22253532</v>
      </c>
      <c r="FH407" s="191"/>
      <c r="FI407" s="256"/>
      <c r="FJ407" s="256"/>
      <c r="FK407" s="256"/>
      <c r="FL407" s="256"/>
      <c r="FM407" s="256"/>
    </row>
    <row r="408" spans="1:169" s="257" customFormat="1" x14ac:dyDescent="0.2">
      <c r="A408" s="267" t="str">
        <f t="shared" si="2102"/>
        <v>2018-19SEPTEMBERRX8</v>
      </c>
      <c r="B408" s="268" t="s">
        <v>773</v>
      </c>
      <c r="C408" s="268" t="s">
        <v>673</v>
      </c>
      <c r="D408" s="269" t="str">
        <f t="shared" si="2103"/>
        <v>Y63</v>
      </c>
      <c r="E408" s="269" t="str">
        <f t="shared" si="2104"/>
        <v>North East and Yorkshire</v>
      </c>
      <c r="F408" s="270" t="s">
        <v>659</v>
      </c>
      <c r="G408" s="270" t="s">
        <v>660</v>
      </c>
      <c r="H408" s="210">
        <v>80231</v>
      </c>
      <c r="I408" s="210">
        <v>59172</v>
      </c>
      <c r="J408" s="210">
        <v>98095</v>
      </c>
      <c r="K408" s="210">
        <v>2</v>
      </c>
      <c r="L408" s="210">
        <v>1</v>
      </c>
      <c r="M408" s="210" t="s">
        <v>717</v>
      </c>
      <c r="N408" s="210">
        <v>1</v>
      </c>
      <c r="O408" s="210">
        <v>31</v>
      </c>
      <c r="P408" s="210" t="s">
        <v>717</v>
      </c>
      <c r="Q408" s="210" t="s">
        <v>717</v>
      </c>
      <c r="R408" s="210" t="s">
        <v>717</v>
      </c>
      <c r="S408" s="210" t="s">
        <v>717</v>
      </c>
      <c r="T408" s="210">
        <v>63371</v>
      </c>
      <c r="U408" s="210">
        <v>5068</v>
      </c>
      <c r="V408" s="210">
        <v>3558</v>
      </c>
      <c r="W408" s="210">
        <v>36186</v>
      </c>
      <c r="X408" s="210">
        <v>11441</v>
      </c>
      <c r="Y408" s="210">
        <v>1111</v>
      </c>
      <c r="Z408" s="210">
        <v>2220494</v>
      </c>
      <c r="AA408" s="210">
        <v>438</v>
      </c>
      <c r="AB408" s="210">
        <v>748</v>
      </c>
      <c r="AC408" s="210">
        <v>2292796</v>
      </c>
      <c r="AD408" s="210">
        <v>644</v>
      </c>
      <c r="AE408" s="210">
        <v>1160</v>
      </c>
      <c r="AF408" s="210">
        <v>44115456</v>
      </c>
      <c r="AG408" s="210">
        <v>1219</v>
      </c>
      <c r="AH408" s="210">
        <v>2531</v>
      </c>
      <c r="AI408" s="210">
        <v>33810464</v>
      </c>
      <c r="AJ408" s="210">
        <v>2955</v>
      </c>
      <c r="AK408" s="210">
        <v>7045</v>
      </c>
      <c r="AL408" s="210">
        <v>4558589</v>
      </c>
      <c r="AM408" s="210">
        <v>4103</v>
      </c>
      <c r="AN408" s="210">
        <v>9663</v>
      </c>
      <c r="AO408" s="210">
        <v>4007</v>
      </c>
      <c r="AP408" s="210">
        <v>405</v>
      </c>
      <c r="AQ408" s="210">
        <v>792</v>
      </c>
      <c r="AR408" s="210">
        <v>3132</v>
      </c>
      <c r="AS408" s="210">
        <v>405</v>
      </c>
      <c r="AT408" s="210">
        <v>2405</v>
      </c>
      <c r="AU408" s="210">
        <v>2308</v>
      </c>
      <c r="AV408" s="210">
        <v>38482</v>
      </c>
      <c r="AW408" s="210">
        <v>6066</v>
      </c>
      <c r="AX408" s="210">
        <v>14816</v>
      </c>
      <c r="AY408" s="210">
        <v>59364</v>
      </c>
      <c r="AZ408" s="210">
        <v>11644</v>
      </c>
      <c r="BA408" s="210">
        <v>8733</v>
      </c>
      <c r="BB408" s="210">
        <v>8149</v>
      </c>
      <c r="BC408" s="210">
        <v>6206</v>
      </c>
      <c r="BD408" s="210">
        <v>54773</v>
      </c>
      <c r="BE408" s="210">
        <v>42847</v>
      </c>
      <c r="BF408" s="210">
        <v>24468</v>
      </c>
      <c r="BG408" s="210">
        <v>15671</v>
      </c>
      <c r="BH408" s="210">
        <v>2271</v>
      </c>
      <c r="BI408" s="210">
        <v>1424</v>
      </c>
      <c r="BJ408" s="210" t="s">
        <v>717</v>
      </c>
      <c r="BK408" s="210" t="s">
        <v>717</v>
      </c>
      <c r="BL408" s="210" t="s">
        <v>717</v>
      </c>
      <c r="BM408" s="210" t="s">
        <v>717</v>
      </c>
      <c r="BN408" s="210" t="s">
        <v>717</v>
      </c>
      <c r="BO408" s="210" t="s">
        <v>717</v>
      </c>
      <c r="BP408" s="210" t="s">
        <v>717</v>
      </c>
      <c r="BQ408" s="210" t="s">
        <v>717</v>
      </c>
      <c r="BR408" s="210" t="s">
        <v>717</v>
      </c>
      <c r="BS408" s="210" t="s">
        <v>717</v>
      </c>
      <c r="BT408" s="210" t="s">
        <v>717</v>
      </c>
      <c r="BU408" s="210" t="s">
        <v>717</v>
      </c>
      <c r="BV408" s="210" t="s">
        <v>717</v>
      </c>
      <c r="BW408" s="210" t="s">
        <v>717</v>
      </c>
      <c r="BX408" s="210" t="s">
        <v>717</v>
      </c>
      <c r="BY408" s="210" t="s">
        <v>717</v>
      </c>
      <c r="BZ408" s="210" t="s">
        <v>717</v>
      </c>
      <c r="CA408" s="210" t="s">
        <v>717</v>
      </c>
      <c r="CB408" s="210" t="s">
        <v>717</v>
      </c>
      <c r="CC408" s="210" t="s">
        <v>717</v>
      </c>
      <c r="CD408" s="210" t="s">
        <v>717</v>
      </c>
      <c r="CE408" s="210" t="s">
        <v>717</v>
      </c>
      <c r="CF408" s="210" t="s">
        <v>717</v>
      </c>
      <c r="CG408" s="210" t="s">
        <v>717</v>
      </c>
      <c r="CH408" s="210" t="s">
        <v>717</v>
      </c>
      <c r="CI408" s="210" t="s">
        <v>717</v>
      </c>
      <c r="CJ408" s="210" t="s">
        <v>717</v>
      </c>
      <c r="CK408" s="210" t="s">
        <v>717</v>
      </c>
      <c r="CL408" s="210" t="s">
        <v>717</v>
      </c>
      <c r="CM408" s="210" t="s">
        <v>717</v>
      </c>
      <c r="CN408" s="210" t="s">
        <v>717</v>
      </c>
      <c r="CO408" s="210" t="s">
        <v>717</v>
      </c>
      <c r="CP408" s="210" t="s">
        <v>717</v>
      </c>
      <c r="CQ408" s="210" t="s">
        <v>717</v>
      </c>
      <c r="CR408" s="210" t="s">
        <v>717</v>
      </c>
      <c r="CS408" s="210" t="s">
        <v>717</v>
      </c>
      <c r="CT408" s="210" t="s">
        <v>717</v>
      </c>
      <c r="CU408" s="210" t="s">
        <v>717</v>
      </c>
      <c r="CV408" s="210" t="s">
        <v>717</v>
      </c>
      <c r="CW408" s="210" t="s">
        <v>717</v>
      </c>
      <c r="CX408" s="210">
        <v>0</v>
      </c>
      <c r="CY408" s="210">
        <v>0</v>
      </c>
      <c r="CZ408" s="210">
        <v>0</v>
      </c>
      <c r="DA408" s="210">
        <v>0</v>
      </c>
      <c r="DB408" s="210">
        <v>3116</v>
      </c>
      <c r="DC408" s="210">
        <v>105886</v>
      </c>
      <c r="DD408" s="210">
        <v>34</v>
      </c>
      <c r="DE408" s="210">
        <v>56</v>
      </c>
      <c r="DF408" s="210" t="s">
        <v>717</v>
      </c>
      <c r="DG408" s="210" t="s">
        <v>717</v>
      </c>
      <c r="DH408" s="210" t="s">
        <v>717</v>
      </c>
      <c r="DI408" s="210" t="s">
        <v>717</v>
      </c>
      <c r="DJ408" s="210" t="s">
        <v>717</v>
      </c>
      <c r="DK408" s="210">
        <v>115</v>
      </c>
      <c r="DL408" s="210">
        <v>2481</v>
      </c>
      <c r="DM408" s="210">
        <v>191</v>
      </c>
      <c r="DN408" s="210">
        <v>49</v>
      </c>
      <c r="DO408" s="210">
        <v>2722</v>
      </c>
      <c r="DP408" s="210">
        <v>11391899</v>
      </c>
      <c r="DQ408" s="210">
        <v>4592</v>
      </c>
      <c r="DR408" s="210">
        <v>10037</v>
      </c>
      <c r="DS408" s="210">
        <v>834339</v>
      </c>
      <c r="DT408" s="210">
        <v>4368</v>
      </c>
      <c r="DU408" s="210">
        <v>9196</v>
      </c>
      <c r="DV408" s="210">
        <v>263753</v>
      </c>
      <c r="DW408" s="210">
        <v>5383</v>
      </c>
      <c r="DX408" s="210">
        <v>12115</v>
      </c>
      <c r="DY408" s="210">
        <v>24559701</v>
      </c>
      <c r="DZ408" s="210">
        <v>9023</v>
      </c>
      <c r="EA408" s="210">
        <v>20699</v>
      </c>
      <c r="EB408" s="271"/>
      <c r="EC408" s="201">
        <f t="shared" si="2105"/>
        <v>9</v>
      </c>
      <c r="ED408" s="208">
        <f t="shared" si="2106"/>
        <v>2018</v>
      </c>
      <c r="EE408" s="207">
        <f t="shared" si="2107"/>
        <v>43344</v>
      </c>
      <c r="EF408" s="189">
        <f t="shared" si="2108"/>
        <v>30</v>
      </c>
      <c r="EG408" s="209"/>
      <c r="EH408" s="201">
        <f t="shared" si="2115"/>
        <v>59172</v>
      </c>
      <c r="EI408" s="201" t="str">
        <f t="shared" si="2115"/>
        <v>-</v>
      </c>
      <c r="EJ408" s="201">
        <f t="shared" si="2115"/>
        <v>59172</v>
      </c>
      <c r="EK408" s="201">
        <f t="shared" si="2115"/>
        <v>1834332</v>
      </c>
      <c r="EL408" s="201">
        <f t="shared" si="2115"/>
        <v>3790864</v>
      </c>
      <c r="EM408" s="201">
        <f t="shared" si="2115"/>
        <v>4127280</v>
      </c>
      <c r="EN408" s="201">
        <f t="shared" si="2115"/>
        <v>91586766</v>
      </c>
      <c r="EO408" s="201">
        <f t="shared" si="2115"/>
        <v>80601845</v>
      </c>
      <c r="EP408" s="201">
        <f t="shared" si="2115"/>
        <v>10735593</v>
      </c>
      <c r="EQ408" s="201" t="str">
        <f t="shared" si="2115"/>
        <v>-</v>
      </c>
      <c r="ER408" s="201" t="str">
        <f t="shared" si="2116"/>
        <v>-</v>
      </c>
      <c r="ES408" s="201" t="str">
        <f t="shared" si="2116"/>
        <v>-</v>
      </c>
      <c r="ET408" s="201" t="str">
        <f t="shared" si="2116"/>
        <v>-</v>
      </c>
      <c r="EU408" s="201" t="str">
        <f t="shared" si="2116"/>
        <v>-</v>
      </c>
      <c r="EV408" s="201" t="str">
        <f t="shared" si="2116"/>
        <v>-</v>
      </c>
      <c r="EW408" s="201" t="str">
        <f t="shared" si="2116"/>
        <v>-</v>
      </c>
      <c r="EX408" s="201" t="str">
        <f t="shared" si="2116"/>
        <v>-</v>
      </c>
      <c r="EY408" s="201" t="str">
        <f t="shared" si="2116"/>
        <v>-</v>
      </c>
      <c r="EZ408" s="201" t="str">
        <f t="shared" si="2116"/>
        <v>-</v>
      </c>
      <c r="FA408" s="201" t="str">
        <f t="shared" si="2116"/>
        <v>-</v>
      </c>
      <c r="FB408" s="201">
        <f t="shared" si="2117"/>
        <v>0</v>
      </c>
      <c r="FC408" s="201">
        <f t="shared" si="2117"/>
        <v>174496</v>
      </c>
      <c r="FD408" s="201">
        <f t="shared" si="2117"/>
        <v>24901797</v>
      </c>
      <c r="FE408" s="201">
        <f t="shared" si="2117"/>
        <v>1756436</v>
      </c>
      <c r="FF408" s="201">
        <f t="shared" si="2117"/>
        <v>593635</v>
      </c>
      <c r="FG408" s="201">
        <f t="shared" si="2117"/>
        <v>56342678</v>
      </c>
      <c r="FH408" s="190"/>
      <c r="FI408" s="256"/>
      <c r="FJ408" s="256"/>
      <c r="FK408" s="256"/>
      <c r="FL408" s="256"/>
      <c r="FM408" s="256"/>
    </row>
    <row r="409" spans="1:169" s="257" customFormat="1" x14ac:dyDescent="0.2">
      <c r="A409" s="272" t="str">
        <f t="shared" si="2102"/>
        <v>2018-19OCTOBERRX9</v>
      </c>
      <c r="B409" s="273" t="s">
        <v>773</v>
      </c>
      <c r="C409" s="273" t="s">
        <v>716</v>
      </c>
      <c r="D409" s="274" t="str">
        <f t="shared" si="2103"/>
        <v>Y60</v>
      </c>
      <c r="E409" s="274" t="str">
        <f t="shared" si="2104"/>
        <v>Midlands</v>
      </c>
      <c r="F409" s="275" t="s">
        <v>661</v>
      </c>
      <c r="G409" s="275" t="s">
        <v>662</v>
      </c>
      <c r="H409" s="107">
        <v>85337</v>
      </c>
      <c r="I409" s="107">
        <v>68170</v>
      </c>
      <c r="J409" s="107">
        <v>376485</v>
      </c>
      <c r="K409" s="107">
        <v>6</v>
      </c>
      <c r="L409" s="107">
        <v>2</v>
      </c>
      <c r="M409" s="107" t="s">
        <v>717</v>
      </c>
      <c r="N409" s="107">
        <v>30</v>
      </c>
      <c r="O409" s="107">
        <v>76</v>
      </c>
      <c r="P409" s="107" t="s">
        <v>717</v>
      </c>
      <c r="Q409" s="107" t="s">
        <v>717</v>
      </c>
      <c r="R409" s="107" t="s">
        <v>717</v>
      </c>
      <c r="S409" s="107" t="s">
        <v>717</v>
      </c>
      <c r="T409" s="107">
        <v>60732</v>
      </c>
      <c r="U409" s="107">
        <v>6020</v>
      </c>
      <c r="V409" s="107">
        <v>3965</v>
      </c>
      <c r="W409" s="107">
        <v>34371</v>
      </c>
      <c r="X409" s="107">
        <v>12885</v>
      </c>
      <c r="Y409" s="107">
        <v>198</v>
      </c>
      <c r="Z409" s="107">
        <v>2753179</v>
      </c>
      <c r="AA409" s="107">
        <v>457</v>
      </c>
      <c r="AB409" s="107">
        <v>811</v>
      </c>
      <c r="AC409" s="107">
        <v>4111554</v>
      </c>
      <c r="AD409" s="107">
        <v>1037</v>
      </c>
      <c r="AE409" s="107">
        <v>2413</v>
      </c>
      <c r="AF409" s="107">
        <v>61411575</v>
      </c>
      <c r="AG409" s="107">
        <v>1787</v>
      </c>
      <c r="AH409" s="107">
        <v>3712</v>
      </c>
      <c r="AI409" s="107">
        <v>53305684</v>
      </c>
      <c r="AJ409" s="107">
        <v>4137</v>
      </c>
      <c r="AK409" s="107">
        <v>9950</v>
      </c>
      <c r="AL409" s="107">
        <v>701380</v>
      </c>
      <c r="AM409" s="107">
        <v>3542</v>
      </c>
      <c r="AN409" s="107">
        <v>8173</v>
      </c>
      <c r="AO409" s="107">
        <v>4335</v>
      </c>
      <c r="AP409" s="107">
        <v>1838</v>
      </c>
      <c r="AQ409" s="107">
        <v>873</v>
      </c>
      <c r="AR409" s="107">
        <v>10</v>
      </c>
      <c r="AS409" s="107">
        <v>844</v>
      </c>
      <c r="AT409" s="107">
        <v>780</v>
      </c>
      <c r="AU409" s="107">
        <v>2</v>
      </c>
      <c r="AV409" s="107">
        <v>37211</v>
      </c>
      <c r="AW409" s="107">
        <v>2647</v>
      </c>
      <c r="AX409" s="107">
        <v>16539</v>
      </c>
      <c r="AY409" s="107">
        <v>56397</v>
      </c>
      <c r="AZ409" s="107">
        <v>11168</v>
      </c>
      <c r="BA409" s="107">
        <v>8806</v>
      </c>
      <c r="BB409" s="107">
        <v>7658</v>
      </c>
      <c r="BC409" s="107">
        <v>6092</v>
      </c>
      <c r="BD409" s="107">
        <v>43786</v>
      </c>
      <c r="BE409" s="107">
        <v>36770</v>
      </c>
      <c r="BF409" s="107">
        <v>16952</v>
      </c>
      <c r="BG409" s="107">
        <v>13417</v>
      </c>
      <c r="BH409" s="107">
        <v>225</v>
      </c>
      <c r="BI409" s="107">
        <v>188</v>
      </c>
      <c r="BJ409" s="107" t="s">
        <v>717</v>
      </c>
      <c r="BK409" s="107" t="s">
        <v>717</v>
      </c>
      <c r="BL409" s="107" t="s">
        <v>717</v>
      </c>
      <c r="BM409" s="107" t="s">
        <v>717</v>
      </c>
      <c r="BN409" s="107" t="s">
        <v>717</v>
      </c>
      <c r="BO409" s="107" t="s">
        <v>717</v>
      </c>
      <c r="BP409" s="107" t="s">
        <v>717</v>
      </c>
      <c r="BQ409" s="107" t="s">
        <v>717</v>
      </c>
      <c r="BR409" s="107" t="s">
        <v>717</v>
      </c>
      <c r="BS409" s="107" t="s">
        <v>717</v>
      </c>
      <c r="BT409" s="107" t="s">
        <v>717</v>
      </c>
      <c r="BU409" s="107" t="s">
        <v>717</v>
      </c>
      <c r="BV409" s="107" t="s">
        <v>717</v>
      </c>
      <c r="BW409" s="107" t="s">
        <v>717</v>
      </c>
      <c r="BX409" s="107" t="s">
        <v>717</v>
      </c>
      <c r="BY409" s="107" t="s">
        <v>717</v>
      </c>
      <c r="BZ409" s="107" t="s">
        <v>717</v>
      </c>
      <c r="CA409" s="107" t="s">
        <v>717</v>
      </c>
      <c r="CB409" s="107" t="s">
        <v>717</v>
      </c>
      <c r="CC409" s="107" t="s">
        <v>717</v>
      </c>
      <c r="CD409" s="107" t="s">
        <v>717</v>
      </c>
      <c r="CE409" s="107" t="s">
        <v>717</v>
      </c>
      <c r="CF409" s="107" t="s">
        <v>717</v>
      </c>
      <c r="CG409" s="107" t="s">
        <v>717</v>
      </c>
      <c r="CH409" s="107" t="s">
        <v>717</v>
      </c>
      <c r="CI409" s="107" t="s">
        <v>717</v>
      </c>
      <c r="CJ409" s="107" t="s">
        <v>717</v>
      </c>
      <c r="CK409" s="107" t="s">
        <v>717</v>
      </c>
      <c r="CL409" s="107" t="s">
        <v>717</v>
      </c>
      <c r="CM409" s="107" t="s">
        <v>717</v>
      </c>
      <c r="CN409" s="107" t="s">
        <v>717</v>
      </c>
      <c r="CO409" s="107" t="s">
        <v>717</v>
      </c>
      <c r="CP409" s="107" t="s">
        <v>717</v>
      </c>
      <c r="CQ409" s="107" t="s">
        <v>717</v>
      </c>
      <c r="CR409" s="107" t="s">
        <v>717</v>
      </c>
      <c r="CS409" s="107" t="s">
        <v>717</v>
      </c>
      <c r="CT409" s="107" t="s">
        <v>717</v>
      </c>
      <c r="CU409" s="107" t="s">
        <v>717</v>
      </c>
      <c r="CV409" s="107" t="s">
        <v>717</v>
      </c>
      <c r="CW409" s="107" t="s">
        <v>717</v>
      </c>
      <c r="CX409" s="107">
        <v>298</v>
      </c>
      <c r="CY409" s="107">
        <v>90823</v>
      </c>
      <c r="CZ409" s="107">
        <v>305</v>
      </c>
      <c r="DA409" s="107">
        <v>559</v>
      </c>
      <c r="DB409" s="107">
        <v>3188</v>
      </c>
      <c r="DC409" s="107">
        <v>130476</v>
      </c>
      <c r="DD409" s="107">
        <v>41</v>
      </c>
      <c r="DE409" s="107">
        <v>81</v>
      </c>
      <c r="DF409" s="107" t="s">
        <v>717</v>
      </c>
      <c r="DG409" s="107" t="s">
        <v>717</v>
      </c>
      <c r="DH409" s="107" t="s">
        <v>717</v>
      </c>
      <c r="DI409" s="107" t="s">
        <v>717</v>
      </c>
      <c r="DJ409" s="107" t="s">
        <v>717</v>
      </c>
      <c r="DK409" s="107">
        <v>0</v>
      </c>
      <c r="DL409" s="107">
        <v>375</v>
      </c>
      <c r="DM409" s="107">
        <v>433</v>
      </c>
      <c r="DN409" s="107">
        <v>1</v>
      </c>
      <c r="DO409" s="107">
        <v>2114</v>
      </c>
      <c r="DP409" s="107">
        <v>1951640</v>
      </c>
      <c r="DQ409" s="107">
        <v>5204</v>
      </c>
      <c r="DR409" s="107">
        <v>11189</v>
      </c>
      <c r="DS409" s="107">
        <v>2132506</v>
      </c>
      <c r="DT409" s="107">
        <v>4925</v>
      </c>
      <c r="DU409" s="107">
        <v>9425</v>
      </c>
      <c r="DV409" s="107">
        <v>9519</v>
      </c>
      <c r="DW409" s="107">
        <v>9519</v>
      </c>
      <c r="DX409" s="107">
        <v>9519</v>
      </c>
      <c r="DY409" s="107">
        <v>17037261</v>
      </c>
      <c r="DZ409" s="107">
        <v>8059</v>
      </c>
      <c r="EA409" s="107">
        <v>17023</v>
      </c>
      <c r="EB409" s="255"/>
      <c r="EC409" s="204">
        <f t="shared" si="2105"/>
        <v>10</v>
      </c>
      <c r="ED409" s="199">
        <f t="shared" si="2106"/>
        <v>2018</v>
      </c>
      <c r="EE409" s="200">
        <f t="shared" si="2107"/>
        <v>43374</v>
      </c>
      <c r="EF409" s="196">
        <f t="shared" si="2108"/>
        <v>31</v>
      </c>
      <c r="EG409" s="195"/>
      <c r="EH409" s="204">
        <f t="shared" si="2115"/>
        <v>136340</v>
      </c>
      <c r="EI409" s="204" t="str">
        <f t="shared" si="2115"/>
        <v>-</v>
      </c>
      <c r="EJ409" s="204">
        <f t="shared" si="2115"/>
        <v>2045100</v>
      </c>
      <c r="EK409" s="204">
        <f t="shared" si="2115"/>
        <v>5180920</v>
      </c>
      <c r="EL409" s="204">
        <f t="shared" si="2115"/>
        <v>4882220</v>
      </c>
      <c r="EM409" s="204">
        <f t="shared" si="2115"/>
        <v>9567545</v>
      </c>
      <c r="EN409" s="204">
        <f t="shared" si="2115"/>
        <v>127585152</v>
      </c>
      <c r="EO409" s="204">
        <f t="shared" si="2115"/>
        <v>128205750</v>
      </c>
      <c r="EP409" s="204">
        <f t="shared" si="2115"/>
        <v>1618254</v>
      </c>
      <c r="EQ409" s="204" t="str">
        <f t="shared" si="2115"/>
        <v>-</v>
      </c>
      <c r="ER409" s="203" t="str">
        <f t="shared" si="2116"/>
        <v>-</v>
      </c>
      <c r="ES409" s="203" t="str">
        <f t="shared" si="2116"/>
        <v>-</v>
      </c>
      <c r="ET409" s="203" t="str">
        <f t="shared" si="2116"/>
        <v>-</v>
      </c>
      <c r="EU409" s="203" t="str">
        <f t="shared" si="2116"/>
        <v>-</v>
      </c>
      <c r="EV409" s="203" t="str">
        <f t="shared" si="2116"/>
        <v>-</v>
      </c>
      <c r="EW409" s="203" t="str">
        <f t="shared" si="2116"/>
        <v>-</v>
      </c>
      <c r="EX409" s="203" t="str">
        <f t="shared" si="2116"/>
        <v>-</v>
      </c>
      <c r="EY409" s="203" t="str">
        <f t="shared" si="2116"/>
        <v>-</v>
      </c>
      <c r="EZ409" s="203" t="str">
        <f t="shared" si="2116"/>
        <v>-</v>
      </c>
      <c r="FA409" s="203" t="str">
        <f t="shared" si="2116"/>
        <v>-</v>
      </c>
      <c r="FB409" s="204">
        <f t="shared" si="2117"/>
        <v>166582</v>
      </c>
      <c r="FC409" s="204">
        <f t="shared" si="2117"/>
        <v>258228</v>
      </c>
      <c r="FD409" s="204">
        <f t="shared" si="2117"/>
        <v>4195875</v>
      </c>
      <c r="FE409" s="204">
        <f t="shared" si="2117"/>
        <v>4081025</v>
      </c>
      <c r="FF409" s="204">
        <f t="shared" si="2117"/>
        <v>9519</v>
      </c>
      <c r="FG409" s="204">
        <f t="shared" si="2117"/>
        <v>35986622</v>
      </c>
      <c r="FH409" s="191"/>
      <c r="FI409" s="256"/>
      <c r="FJ409" s="256"/>
      <c r="FK409" s="256"/>
      <c r="FL409" s="256"/>
      <c r="FM409" s="256"/>
    </row>
    <row r="410" spans="1:169" s="257" customFormat="1" x14ac:dyDescent="0.2">
      <c r="A410" s="263" t="str">
        <f t="shared" si="2102"/>
        <v>2018-19OCTOBERRYC</v>
      </c>
      <c r="B410" s="257" t="s">
        <v>773</v>
      </c>
      <c r="C410" s="257" t="s">
        <v>716</v>
      </c>
      <c r="D410" s="264" t="str">
        <f t="shared" si="2103"/>
        <v>Y61</v>
      </c>
      <c r="E410" s="264" t="str">
        <f t="shared" si="2104"/>
        <v>East of England</v>
      </c>
      <c r="F410" s="265" t="s">
        <v>665</v>
      </c>
      <c r="G410" s="265" t="s">
        <v>666</v>
      </c>
      <c r="H410" s="108">
        <v>104285</v>
      </c>
      <c r="I410" s="108">
        <v>66470</v>
      </c>
      <c r="J410" s="108">
        <v>489303</v>
      </c>
      <c r="K410" s="108">
        <v>7</v>
      </c>
      <c r="L410" s="108">
        <v>1</v>
      </c>
      <c r="M410" s="108" t="s">
        <v>717</v>
      </c>
      <c r="N410" s="108">
        <v>47</v>
      </c>
      <c r="O410" s="108">
        <v>102</v>
      </c>
      <c r="P410" s="108" t="s">
        <v>717</v>
      </c>
      <c r="Q410" s="108" t="s">
        <v>717</v>
      </c>
      <c r="R410" s="108" t="s">
        <v>717</v>
      </c>
      <c r="S410" s="108" t="s">
        <v>717</v>
      </c>
      <c r="T410" s="108">
        <v>70611</v>
      </c>
      <c r="U410" s="108">
        <v>6386</v>
      </c>
      <c r="V410" s="108">
        <v>4258</v>
      </c>
      <c r="W410" s="108">
        <v>40018</v>
      </c>
      <c r="X410" s="108">
        <v>13161</v>
      </c>
      <c r="Y410" s="108">
        <v>2289</v>
      </c>
      <c r="Z410" s="108">
        <v>3090355</v>
      </c>
      <c r="AA410" s="108">
        <v>484</v>
      </c>
      <c r="AB410" s="108">
        <v>874</v>
      </c>
      <c r="AC410" s="108">
        <v>3198992</v>
      </c>
      <c r="AD410" s="108">
        <v>751</v>
      </c>
      <c r="AE410" s="108">
        <v>1378</v>
      </c>
      <c r="AF410" s="108">
        <v>60080494</v>
      </c>
      <c r="AG410" s="108">
        <v>1501</v>
      </c>
      <c r="AH410" s="108">
        <v>3066</v>
      </c>
      <c r="AI410" s="108">
        <v>62466013</v>
      </c>
      <c r="AJ410" s="108">
        <v>4746</v>
      </c>
      <c r="AK410" s="108">
        <v>11327</v>
      </c>
      <c r="AL410" s="108">
        <v>12560857</v>
      </c>
      <c r="AM410" s="108">
        <v>5487</v>
      </c>
      <c r="AN410" s="108">
        <v>13632</v>
      </c>
      <c r="AO410" s="108">
        <v>4480</v>
      </c>
      <c r="AP410" s="108">
        <v>98</v>
      </c>
      <c r="AQ410" s="108">
        <v>2949</v>
      </c>
      <c r="AR410" s="108">
        <v>521</v>
      </c>
      <c r="AS410" s="108">
        <v>46</v>
      </c>
      <c r="AT410" s="108">
        <v>1387</v>
      </c>
      <c r="AU410" s="108">
        <v>2208</v>
      </c>
      <c r="AV410" s="108">
        <v>41784</v>
      </c>
      <c r="AW410" s="108">
        <v>2224</v>
      </c>
      <c r="AX410" s="108">
        <v>22123</v>
      </c>
      <c r="AY410" s="108">
        <v>66131</v>
      </c>
      <c r="AZ410" s="108">
        <v>14956</v>
      </c>
      <c r="BA410" s="108">
        <v>10642</v>
      </c>
      <c r="BB410" s="108">
        <v>9812</v>
      </c>
      <c r="BC410" s="108">
        <v>7197</v>
      </c>
      <c r="BD410" s="108">
        <v>61705</v>
      </c>
      <c r="BE410" s="108">
        <v>45486</v>
      </c>
      <c r="BF410" s="108">
        <v>25051</v>
      </c>
      <c r="BG410" s="108">
        <v>14232</v>
      </c>
      <c r="BH410" s="108">
        <v>4080</v>
      </c>
      <c r="BI410" s="108">
        <v>2463</v>
      </c>
      <c r="BJ410" s="108" t="s">
        <v>717</v>
      </c>
      <c r="BK410" s="108" t="s">
        <v>717</v>
      </c>
      <c r="BL410" s="108" t="s">
        <v>717</v>
      </c>
      <c r="BM410" s="108" t="s">
        <v>717</v>
      </c>
      <c r="BN410" s="108" t="s">
        <v>717</v>
      </c>
      <c r="BO410" s="108" t="s">
        <v>717</v>
      </c>
      <c r="BP410" s="108" t="s">
        <v>717</v>
      </c>
      <c r="BQ410" s="108" t="s">
        <v>717</v>
      </c>
      <c r="BR410" s="108" t="s">
        <v>717</v>
      </c>
      <c r="BS410" s="108" t="s">
        <v>717</v>
      </c>
      <c r="BT410" s="108" t="s">
        <v>717</v>
      </c>
      <c r="BU410" s="108" t="s">
        <v>717</v>
      </c>
      <c r="BV410" s="108" t="s">
        <v>717</v>
      </c>
      <c r="BW410" s="108" t="s">
        <v>717</v>
      </c>
      <c r="BX410" s="108" t="s">
        <v>717</v>
      </c>
      <c r="BY410" s="108" t="s">
        <v>717</v>
      </c>
      <c r="BZ410" s="108" t="s">
        <v>717</v>
      </c>
      <c r="CA410" s="108" t="s">
        <v>717</v>
      </c>
      <c r="CB410" s="108" t="s">
        <v>717</v>
      </c>
      <c r="CC410" s="108" t="s">
        <v>717</v>
      </c>
      <c r="CD410" s="108" t="s">
        <v>717</v>
      </c>
      <c r="CE410" s="108" t="s">
        <v>717</v>
      </c>
      <c r="CF410" s="108" t="s">
        <v>717</v>
      </c>
      <c r="CG410" s="108" t="s">
        <v>717</v>
      </c>
      <c r="CH410" s="108" t="s">
        <v>717</v>
      </c>
      <c r="CI410" s="108" t="s">
        <v>717</v>
      </c>
      <c r="CJ410" s="108" t="s">
        <v>717</v>
      </c>
      <c r="CK410" s="108" t="s">
        <v>717</v>
      </c>
      <c r="CL410" s="108" t="s">
        <v>717</v>
      </c>
      <c r="CM410" s="108" t="s">
        <v>717</v>
      </c>
      <c r="CN410" s="108" t="s">
        <v>717</v>
      </c>
      <c r="CO410" s="108" t="s">
        <v>717</v>
      </c>
      <c r="CP410" s="108" t="s">
        <v>717</v>
      </c>
      <c r="CQ410" s="108" t="s">
        <v>717</v>
      </c>
      <c r="CR410" s="108" t="s">
        <v>717</v>
      </c>
      <c r="CS410" s="108" t="s">
        <v>717</v>
      </c>
      <c r="CT410" s="108" t="s">
        <v>717</v>
      </c>
      <c r="CU410" s="108" t="s">
        <v>717</v>
      </c>
      <c r="CV410" s="108" t="s">
        <v>717</v>
      </c>
      <c r="CW410" s="108" t="s">
        <v>717</v>
      </c>
      <c r="CX410" s="108">
        <v>489</v>
      </c>
      <c r="CY410" s="108">
        <v>129877</v>
      </c>
      <c r="CZ410" s="108">
        <v>266</v>
      </c>
      <c r="DA410" s="108">
        <v>449</v>
      </c>
      <c r="DB410" s="108">
        <v>6038</v>
      </c>
      <c r="DC410" s="108">
        <v>236804</v>
      </c>
      <c r="DD410" s="108">
        <v>39</v>
      </c>
      <c r="DE410" s="108">
        <v>71</v>
      </c>
      <c r="DF410" s="108" t="s">
        <v>717</v>
      </c>
      <c r="DG410" s="108" t="s">
        <v>717</v>
      </c>
      <c r="DH410" s="108" t="s">
        <v>717</v>
      </c>
      <c r="DI410" s="108" t="s">
        <v>717</v>
      </c>
      <c r="DJ410" s="108" t="s">
        <v>717</v>
      </c>
      <c r="DK410" s="108">
        <v>33</v>
      </c>
      <c r="DL410" s="108">
        <v>894</v>
      </c>
      <c r="DM410" s="108">
        <v>666</v>
      </c>
      <c r="DN410" s="108">
        <v>58</v>
      </c>
      <c r="DO410" s="108">
        <v>1161</v>
      </c>
      <c r="DP410" s="108">
        <v>7662152</v>
      </c>
      <c r="DQ410" s="108">
        <v>8571</v>
      </c>
      <c r="DR410" s="108">
        <v>21224</v>
      </c>
      <c r="DS410" s="108">
        <v>6421110</v>
      </c>
      <c r="DT410" s="108">
        <v>9641</v>
      </c>
      <c r="DU410" s="108">
        <v>21888</v>
      </c>
      <c r="DV410" s="108">
        <v>931161</v>
      </c>
      <c r="DW410" s="108">
        <v>16055</v>
      </c>
      <c r="DX410" s="108">
        <v>36742</v>
      </c>
      <c r="DY410" s="108">
        <v>13363951</v>
      </c>
      <c r="DZ410" s="108">
        <v>11511</v>
      </c>
      <c r="EA410" s="108">
        <v>26881</v>
      </c>
      <c r="EB410" s="255"/>
      <c r="EC410" s="198">
        <f t="shared" si="2105"/>
        <v>10</v>
      </c>
      <c r="ED410" s="199">
        <f t="shared" si="2106"/>
        <v>2018</v>
      </c>
      <c r="EE410" s="200">
        <f t="shared" si="2107"/>
        <v>43374</v>
      </c>
      <c r="EF410" s="196">
        <f t="shared" si="2108"/>
        <v>31</v>
      </c>
      <c r="EG410" s="195"/>
      <c r="EH410" s="198">
        <f t="shared" si="2115"/>
        <v>66470</v>
      </c>
      <c r="EI410" s="198" t="str">
        <f t="shared" si="2115"/>
        <v>-</v>
      </c>
      <c r="EJ410" s="198">
        <f t="shared" si="2115"/>
        <v>3124090</v>
      </c>
      <c r="EK410" s="198">
        <f t="shared" si="2115"/>
        <v>6779940</v>
      </c>
      <c r="EL410" s="198">
        <f t="shared" si="2115"/>
        <v>5581364</v>
      </c>
      <c r="EM410" s="198">
        <f t="shared" si="2115"/>
        <v>5867524</v>
      </c>
      <c r="EN410" s="198">
        <f t="shared" si="2115"/>
        <v>122695188</v>
      </c>
      <c r="EO410" s="198">
        <f t="shared" si="2115"/>
        <v>149074647</v>
      </c>
      <c r="EP410" s="198">
        <f t="shared" si="2115"/>
        <v>31203648</v>
      </c>
      <c r="EQ410" s="198" t="str">
        <f t="shared" si="2115"/>
        <v>-</v>
      </c>
      <c r="ER410" s="198" t="str">
        <f t="shared" si="2116"/>
        <v>-</v>
      </c>
      <c r="ES410" s="198" t="str">
        <f t="shared" si="2116"/>
        <v>-</v>
      </c>
      <c r="ET410" s="198" t="str">
        <f t="shared" si="2116"/>
        <v>-</v>
      </c>
      <c r="EU410" s="198" t="str">
        <f t="shared" si="2116"/>
        <v>-</v>
      </c>
      <c r="EV410" s="198" t="str">
        <f t="shared" si="2116"/>
        <v>-</v>
      </c>
      <c r="EW410" s="198" t="str">
        <f t="shared" si="2116"/>
        <v>-</v>
      </c>
      <c r="EX410" s="198" t="str">
        <f t="shared" si="2116"/>
        <v>-</v>
      </c>
      <c r="EY410" s="198" t="str">
        <f t="shared" si="2116"/>
        <v>-</v>
      </c>
      <c r="EZ410" s="198" t="str">
        <f t="shared" si="2116"/>
        <v>-</v>
      </c>
      <c r="FA410" s="198" t="str">
        <f t="shared" si="2116"/>
        <v>-</v>
      </c>
      <c r="FB410" s="198">
        <f t="shared" si="2117"/>
        <v>219561</v>
      </c>
      <c r="FC410" s="198">
        <f t="shared" si="2117"/>
        <v>428698</v>
      </c>
      <c r="FD410" s="198">
        <f t="shared" si="2117"/>
        <v>18974256</v>
      </c>
      <c r="FE410" s="198">
        <f t="shared" si="2117"/>
        <v>14577408</v>
      </c>
      <c r="FF410" s="198">
        <f t="shared" si="2117"/>
        <v>2131036</v>
      </c>
      <c r="FG410" s="198">
        <f t="shared" si="2117"/>
        <v>31208841</v>
      </c>
      <c r="FH410" s="191"/>
      <c r="FI410" s="256"/>
      <c r="FJ410" s="256"/>
      <c r="FK410" s="256"/>
      <c r="FL410" s="256"/>
      <c r="FM410" s="256"/>
    </row>
    <row r="411" spans="1:169" s="257" customFormat="1" x14ac:dyDescent="0.2">
      <c r="A411" s="251" t="str">
        <f t="shared" si="2102"/>
        <v>2018-19OCTOBERR1F</v>
      </c>
      <c r="B411" s="252" t="s">
        <v>773</v>
      </c>
      <c r="C411" s="252" t="s">
        <v>716</v>
      </c>
      <c r="D411" s="253" t="str">
        <f t="shared" si="2103"/>
        <v>Y59</v>
      </c>
      <c r="E411" s="253" t="str">
        <f t="shared" si="2104"/>
        <v>South East</v>
      </c>
      <c r="F411" s="254" t="s">
        <v>650</v>
      </c>
      <c r="G411" s="254" t="s">
        <v>651</v>
      </c>
      <c r="H411" s="160">
        <v>2680</v>
      </c>
      <c r="I411" s="160">
        <v>1518</v>
      </c>
      <c r="J411" s="160">
        <v>14366</v>
      </c>
      <c r="K411" s="160">
        <v>9</v>
      </c>
      <c r="L411" s="160">
        <v>1</v>
      </c>
      <c r="M411" s="160" t="s">
        <v>717</v>
      </c>
      <c r="N411" s="160">
        <v>46</v>
      </c>
      <c r="O411" s="160">
        <v>113</v>
      </c>
      <c r="P411" s="160" t="s">
        <v>717</v>
      </c>
      <c r="Q411" s="160" t="s">
        <v>717</v>
      </c>
      <c r="R411" s="160" t="s">
        <v>717</v>
      </c>
      <c r="S411" s="160" t="s">
        <v>717</v>
      </c>
      <c r="T411" s="160">
        <v>1727</v>
      </c>
      <c r="U411" s="160">
        <v>71</v>
      </c>
      <c r="V411" s="160">
        <v>44</v>
      </c>
      <c r="W411" s="160">
        <v>799</v>
      </c>
      <c r="X411" s="160">
        <v>603</v>
      </c>
      <c r="Y411" s="160">
        <v>74</v>
      </c>
      <c r="Z411" s="160">
        <v>54820</v>
      </c>
      <c r="AA411" s="160">
        <v>772</v>
      </c>
      <c r="AB411" s="160">
        <v>1580</v>
      </c>
      <c r="AC411" s="160">
        <v>43772</v>
      </c>
      <c r="AD411" s="160">
        <v>995</v>
      </c>
      <c r="AE411" s="160">
        <v>2321</v>
      </c>
      <c r="AF411" s="160">
        <v>739277</v>
      </c>
      <c r="AG411" s="160">
        <v>925</v>
      </c>
      <c r="AH411" s="160">
        <v>2571</v>
      </c>
      <c r="AI411" s="160">
        <v>2269486</v>
      </c>
      <c r="AJ411" s="160">
        <v>3764</v>
      </c>
      <c r="AK411" s="160">
        <v>10744</v>
      </c>
      <c r="AL411" s="160">
        <v>207772</v>
      </c>
      <c r="AM411" s="160">
        <v>2808</v>
      </c>
      <c r="AN411" s="160">
        <v>11541</v>
      </c>
      <c r="AO411" s="160">
        <v>106</v>
      </c>
      <c r="AP411" s="160">
        <v>2</v>
      </c>
      <c r="AQ411" s="160">
        <v>6</v>
      </c>
      <c r="AR411" s="160">
        <v>7</v>
      </c>
      <c r="AS411" s="160">
        <v>4</v>
      </c>
      <c r="AT411" s="160">
        <v>94</v>
      </c>
      <c r="AU411" s="160">
        <v>0</v>
      </c>
      <c r="AV411" s="160">
        <v>1149</v>
      </c>
      <c r="AW411" s="160">
        <v>29</v>
      </c>
      <c r="AX411" s="160">
        <v>443</v>
      </c>
      <c r="AY411" s="160">
        <v>1621</v>
      </c>
      <c r="AZ411" s="160">
        <v>106</v>
      </c>
      <c r="BA411" s="160">
        <v>95</v>
      </c>
      <c r="BB411" s="160">
        <v>55</v>
      </c>
      <c r="BC411" s="160">
        <v>53</v>
      </c>
      <c r="BD411" s="160">
        <v>933</v>
      </c>
      <c r="BE411" s="160">
        <v>873</v>
      </c>
      <c r="BF411" s="160">
        <v>803</v>
      </c>
      <c r="BG411" s="160">
        <v>627</v>
      </c>
      <c r="BH411" s="160">
        <v>219</v>
      </c>
      <c r="BI411" s="160">
        <v>75</v>
      </c>
      <c r="BJ411" s="160" t="s">
        <v>717</v>
      </c>
      <c r="BK411" s="160" t="s">
        <v>717</v>
      </c>
      <c r="BL411" s="160" t="s">
        <v>717</v>
      </c>
      <c r="BM411" s="160" t="s">
        <v>717</v>
      </c>
      <c r="BN411" s="160" t="s">
        <v>717</v>
      </c>
      <c r="BO411" s="160" t="s">
        <v>717</v>
      </c>
      <c r="BP411" s="160" t="s">
        <v>717</v>
      </c>
      <c r="BQ411" s="160" t="s">
        <v>717</v>
      </c>
      <c r="BR411" s="160" t="s">
        <v>717</v>
      </c>
      <c r="BS411" s="160" t="s">
        <v>717</v>
      </c>
      <c r="BT411" s="160" t="s">
        <v>717</v>
      </c>
      <c r="BU411" s="160" t="s">
        <v>717</v>
      </c>
      <c r="BV411" s="160" t="s">
        <v>717</v>
      </c>
      <c r="BW411" s="160" t="s">
        <v>717</v>
      </c>
      <c r="BX411" s="160" t="s">
        <v>717</v>
      </c>
      <c r="BY411" s="160" t="s">
        <v>717</v>
      </c>
      <c r="BZ411" s="160" t="s">
        <v>717</v>
      </c>
      <c r="CA411" s="160" t="s">
        <v>717</v>
      </c>
      <c r="CB411" s="160" t="s">
        <v>717</v>
      </c>
      <c r="CC411" s="160" t="s">
        <v>717</v>
      </c>
      <c r="CD411" s="160" t="s">
        <v>717</v>
      </c>
      <c r="CE411" s="160" t="s">
        <v>717</v>
      </c>
      <c r="CF411" s="160" t="s">
        <v>717</v>
      </c>
      <c r="CG411" s="160" t="s">
        <v>717</v>
      </c>
      <c r="CH411" s="160" t="s">
        <v>717</v>
      </c>
      <c r="CI411" s="160" t="s">
        <v>717</v>
      </c>
      <c r="CJ411" s="160" t="s">
        <v>717</v>
      </c>
      <c r="CK411" s="160" t="s">
        <v>717</v>
      </c>
      <c r="CL411" s="160" t="s">
        <v>717</v>
      </c>
      <c r="CM411" s="160" t="s">
        <v>717</v>
      </c>
      <c r="CN411" s="160" t="s">
        <v>717</v>
      </c>
      <c r="CO411" s="160" t="s">
        <v>717</v>
      </c>
      <c r="CP411" s="160" t="s">
        <v>717</v>
      </c>
      <c r="CQ411" s="160" t="s">
        <v>717</v>
      </c>
      <c r="CR411" s="160" t="s">
        <v>717</v>
      </c>
      <c r="CS411" s="160" t="s">
        <v>717</v>
      </c>
      <c r="CT411" s="160" t="s">
        <v>717</v>
      </c>
      <c r="CU411" s="160" t="s">
        <v>717</v>
      </c>
      <c r="CV411" s="160" t="s">
        <v>717</v>
      </c>
      <c r="CW411" s="160" t="s">
        <v>717</v>
      </c>
      <c r="CX411" s="160">
        <v>8</v>
      </c>
      <c r="CY411" s="160">
        <v>2967</v>
      </c>
      <c r="CZ411" s="160">
        <v>371</v>
      </c>
      <c r="DA411" s="160">
        <v>796</v>
      </c>
      <c r="DB411" s="160">
        <v>46</v>
      </c>
      <c r="DC411" s="160">
        <v>11234</v>
      </c>
      <c r="DD411" s="160">
        <v>244</v>
      </c>
      <c r="DE411" s="160">
        <v>144</v>
      </c>
      <c r="DF411" s="160" t="s">
        <v>717</v>
      </c>
      <c r="DG411" s="160" t="s">
        <v>717</v>
      </c>
      <c r="DH411" s="160" t="s">
        <v>717</v>
      </c>
      <c r="DI411" s="160" t="s">
        <v>717</v>
      </c>
      <c r="DJ411" s="160" t="s">
        <v>717</v>
      </c>
      <c r="DK411" s="160">
        <v>23</v>
      </c>
      <c r="DL411" s="160">
        <v>40</v>
      </c>
      <c r="DM411" s="160">
        <v>40</v>
      </c>
      <c r="DN411" s="160">
        <v>0</v>
      </c>
      <c r="DO411" s="160">
        <v>18</v>
      </c>
      <c r="DP411" s="160">
        <v>201333</v>
      </c>
      <c r="DQ411" s="160">
        <v>5033</v>
      </c>
      <c r="DR411" s="160">
        <v>13164</v>
      </c>
      <c r="DS411" s="160">
        <v>332134</v>
      </c>
      <c r="DT411" s="160">
        <v>8303</v>
      </c>
      <c r="DU411" s="160">
        <v>18424</v>
      </c>
      <c r="DV411" s="160">
        <v>0</v>
      </c>
      <c r="DW411" s="160">
        <v>0</v>
      </c>
      <c r="DX411" s="160">
        <v>0</v>
      </c>
      <c r="DY411" s="160">
        <v>138621</v>
      </c>
      <c r="DZ411" s="160">
        <v>7701</v>
      </c>
      <c r="EA411" s="160">
        <v>20771</v>
      </c>
      <c r="EB411" s="255"/>
      <c r="EC411" s="203">
        <f t="shared" si="2105"/>
        <v>10</v>
      </c>
      <c r="ED411" s="199">
        <f t="shared" si="2106"/>
        <v>2018</v>
      </c>
      <c r="EE411" s="200">
        <f t="shared" si="2107"/>
        <v>43374</v>
      </c>
      <c r="EF411" s="196">
        <f t="shared" si="2108"/>
        <v>31</v>
      </c>
      <c r="EG411" s="195"/>
      <c r="EH411" s="203">
        <f t="shared" si="2115"/>
        <v>1518</v>
      </c>
      <c r="EI411" s="203" t="str">
        <f t="shared" si="2115"/>
        <v>-</v>
      </c>
      <c r="EJ411" s="203">
        <f t="shared" si="2115"/>
        <v>69828</v>
      </c>
      <c r="EK411" s="203">
        <f t="shared" si="2115"/>
        <v>171534</v>
      </c>
      <c r="EL411" s="203">
        <f t="shared" si="2115"/>
        <v>112180</v>
      </c>
      <c r="EM411" s="203">
        <f t="shared" si="2115"/>
        <v>102124</v>
      </c>
      <c r="EN411" s="203">
        <f t="shared" si="2115"/>
        <v>2054229</v>
      </c>
      <c r="EO411" s="203">
        <f t="shared" si="2115"/>
        <v>6478632</v>
      </c>
      <c r="EP411" s="203">
        <f t="shared" si="2115"/>
        <v>854034</v>
      </c>
      <c r="EQ411" s="203" t="str">
        <f t="shared" si="2115"/>
        <v>-</v>
      </c>
      <c r="ER411" s="203" t="str">
        <f t="shared" si="2116"/>
        <v>-</v>
      </c>
      <c r="ES411" s="203" t="str">
        <f t="shared" si="2116"/>
        <v>-</v>
      </c>
      <c r="ET411" s="203" t="str">
        <f t="shared" si="2116"/>
        <v>-</v>
      </c>
      <c r="EU411" s="203" t="str">
        <f t="shared" si="2116"/>
        <v>-</v>
      </c>
      <c r="EV411" s="203" t="str">
        <f t="shared" si="2116"/>
        <v>-</v>
      </c>
      <c r="EW411" s="203" t="str">
        <f t="shared" si="2116"/>
        <v>-</v>
      </c>
      <c r="EX411" s="203" t="str">
        <f t="shared" si="2116"/>
        <v>-</v>
      </c>
      <c r="EY411" s="203" t="str">
        <f t="shared" si="2116"/>
        <v>-</v>
      </c>
      <c r="EZ411" s="203" t="str">
        <f t="shared" si="2116"/>
        <v>-</v>
      </c>
      <c r="FA411" s="203" t="str">
        <f t="shared" si="2116"/>
        <v>-</v>
      </c>
      <c r="FB411" s="203">
        <f t="shared" si="2117"/>
        <v>6368</v>
      </c>
      <c r="FC411" s="203">
        <f t="shared" si="2117"/>
        <v>6624</v>
      </c>
      <c r="FD411" s="203">
        <f t="shared" si="2117"/>
        <v>526560</v>
      </c>
      <c r="FE411" s="203">
        <f t="shared" si="2117"/>
        <v>736960</v>
      </c>
      <c r="FF411" s="203">
        <f t="shared" si="2117"/>
        <v>0</v>
      </c>
      <c r="FG411" s="203">
        <f t="shared" si="2117"/>
        <v>373878</v>
      </c>
      <c r="FH411" s="191"/>
      <c r="FI411" s="256"/>
      <c r="FJ411" s="256"/>
      <c r="FK411" s="256"/>
      <c r="FL411" s="256"/>
      <c r="FM411" s="256"/>
    </row>
    <row r="412" spans="1:169" s="257" customFormat="1" x14ac:dyDescent="0.2">
      <c r="A412" s="258" t="str">
        <f t="shared" si="2102"/>
        <v>2018-19OCTOBERRRU</v>
      </c>
      <c r="B412" s="259" t="s">
        <v>773</v>
      </c>
      <c r="C412" s="259" t="s">
        <v>716</v>
      </c>
      <c r="D412" s="260" t="str">
        <f t="shared" si="2103"/>
        <v>Y56</v>
      </c>
      <c r="E412" s="260" t="str">
        <f t="shared" si="2104"/>
        <v>London</v>
      </c>
      <c r="F412" s="261" t="s">
        <v>653</v>
      </c>
      <c r="G412" s="261" t="s">
        <v>654</v>
      </c>
      <c r="H412" s="211">
        <v>158598</v>
      </c>
      <c r="I412" s="211">
        <v>129009</v>
      </c>
      <c r="J412" s="211">
        <v>899974</v>
      </c>
      <c r="K412" s="211">
        <v>7</v>
      </c>
      <c r="L412" s="211">
        <v>0</v>
      </c>
      <c r="M412" s="211" t="s">
        <v>717</v>
      </c>
      <c r="N412" s="211">
        <v>53</v>
      </c>
      <c r="O412" s="211">
        <v>119</v>
      </c>
      <c r="P412" s="211" t="s">
        <v>717</v>
      </c>
      <c r="Q412" s="211" t="s">
        <v>717</v>
      </c>
      <c r="R412" s="211" t="s">
        <v>717</v>
      </c>
      <c r="S412" s="211" t="s">
        <v>717</v>
      </c>
      <c r="T412" s="211">
        <v>102991</v>
      </c>
      <c r="U412" s="211">
        <v>10379</v>
      </c>
      <c r="V412" s="211">
        <v>7801</v>
      </c>
      <c r="W412" s="211">
        <v>56699</v>
      </c>
      <c r="X412" s="211">
        <v>21463</v>
      </c>
      <c r="Y412" s="211">
        <v>1548</v>
      </c>
      <c r="Z412" s="211">
        <v>3804163</v>
      </c>
      <c r="AA412" s="211">
        <v>367</v>
      </c>
      <c r="AB412" s="211">
        <v>610</v>
      </c>
      <c r="AC412" s="211">
        <v>5135940</v>
      </c>
      <c r="AD412" s="211">
        <v>658</v>
      </c>
      <c r="AE412" s="211">
        <v>1128</v>
      </c>
      <c r="AF412" s="211">
        <v>59494481</v>
      </c>
      <c r="AG412" s="211">
        <v>1049</v>
      </c>
      <c r="AH412" s="211">
        <v>2108</v>
      </c>
      <c r="AI412" s="211">
        <v>60975914</v>
      </c>
      <c r="AJ412" s="211">
        <v>2841</v>
      </c>
      <c r="AK412" s="211">
        <v>6733</v>
      </c>
      <c r="AL412" s="211">
        <v>6457179</v>
      </c>
      <c r="AM412" s="211">
        <v>4171</v>
      </c>
      <c r="AN412" s="211">
        <v>9402</v>
      </c>
      <c r="AO412" s="211">
        <v>6917</v>
      </c>
      <c r="AP412" s="211">
        <v>205</v>
      </c>
      <c r="AQ412" s="211">
        <v>966</v>
      </c>
      <c r="AR412" s="211">
        <v>6266</v>
      </c>
      <c r="AS412" s="211">
        <v>214</v>
      </c>
      <c r="AT412" s="211">
        <v>5532</v>
      </c>
      <c r="AU412" s="211">
        <v>0</v>
      </c>
      <c r="AV412" s="211">
        <v>63494</v>
      </c>
      <c r="AW412" s="211">
        <v>6873</v>
      </c>
      <c r="AX412" s="211">
        <v>25707</v>
      </c>
      <c r="AY412" s="211">
        <v>96074</v>
      </c>
      <c r="AZ412" s="211">
        <v>27356</v>
      </c>
      <c r="BA412" s="211">
        <v>21065</v>
      </c>
      <c r="BB412" s="211">
        <v>20534</v>
      </c>
      <c r="BC412" s="211">
        <v>16040</v>
      </c>
      <c r="BD412" s="211">
        <v>83976</v>
      </c>
      <c r="BE412" s="211">
        <v>64117</v>
      </c>
      <c r="BF412" s="211">
        <v>34177</v>
      </c>
      <c r="BG412" s="211">
        <v>24115</v>
      </c>
      <c r="BH412" s="211">
        <v>2152</v>
      </c>
      <c r="BI412" s="211">
        <v>1643</v>
      </c>
      <c r="BJ412" s="211" t="s">
        <v>717</v>
      </c>
      <c r="BK412" s="211" t="s">
        <v>717</v>
      </c>
      <c r="BL412" s="211" t="s">
        <v>717</v>
      </c>
      <c r="BM412" s="211" t="s">
        <v>717</v>
      </c>
      <c r="BN412" s="211" t="s">
        <v>717</v>
      </c>
      <c r="BO412" s="211" t="s">
        <v>717</v>
      </c>
      <c r="BP412" s="211" t="s">
        <v>717</v>
      </c>
      <c r="BQ412" s="211" t="s">
        <v>717</v>
      </c>
      <c r="BR412" s="211" t="s">
        <v>717</v>
      </c>
      <c r="BS412" s="211" t="s">
        <v>717</v>
      </c>
      <c r="BT412" s="211" t="s">
        <v>717</v>
      </c>
      <c r="BU412" s="211" t="s">
        <v>717</v>
      </c>
      <c r="BV412" s="211" t="s">
        <v>717</v>
      </c>
      <c r="BW412" s="211" t="s">
        <v>717</v>
      </c>
      <c r="BX412" s="211" t="s">
        <v>717</v>
      </c>
      <c r="BY412" s="211" t="s">
        <v>717</v>
      </c>
      <c r="BZ412" s="211" t="s">
        <v>717</v>
      </c>
      <c r="CA412" s="211" t="s">
        <v>717</v>
      </c>
      <c r="CB412" s="211" t="s">
        <v>717</v>
      </c>
      <c r="CC412" s="211" t="s">
        <v>717</v>
      </c>
      <c r="CD412" s="211" t="s">
        <v>717</v>
      </c>
      <c r="CE412" s="211" t="s">
        <v>717</v>
      </c>
      <c r="CF412" s="211" t="s">
        <v>717</v>
      </c>
      <c r="CG412" s="211" t="s">
        <v>717</v>
      </c>
      <c r="CH412" s="211" t="s">
        <v>717</v>
      </c>
      <c r="CI412" s="211" t="s">
        <v>717</v>
      </c>
      <c r="CJ412" s="211" t="s">
        <v>717</v>
      </c>
      <c r="CK412" s="211" t="s">
        <v>717</v>
      </c>
      <c r="CL412" s="211" t="s">
        <v>717</v>
      </c>
      <c r="CM412" s="211" t="s">
        <v>717</v>
      </c>
      <c r="CN412" s="211" t="s">
        <v>717</v>
      </c>
      <c r="CO412" s="211" t="s">
        <v>717</v>
      </c>
      <c r="CP412" s="211" t="s">
        <v>717</v>
      </c>
      <c r="CQ412" s="211" t="s">
        <v>717</v>
      </c>
      <c r="CR412" s="211" t="s">
        <v>717</v>
      </c>
      <c r="CS412" s="211" t="s">
        <v>717</v>
      </c>
      <c r="CT412" s="211" t="s">
        <v>717</v>
      </c>
      <c r="CU412" s="211" t="s">
        <v>717</v>
      </c>
      <c r="CV412" s="211" t="s">
        <v>717</v>
      </c>
      <c r="CW412" s="211" t="s">
        <v>717</v>
      </c>
      <c r="CX412" s="211">
        <v>0</v>
      </c>
      <c r="CY412" s="211">
        <v>0</v>
      </c>
      <c r="CZ412" s="211">
        <v>0</v>
      </c>
      <c r="DA412" s="211">
        <v>0</v>
      </c>
      <c r="DB412" s="211">
        <v>6087</v>
      </c>
      <c r="DC412" s="211">
        <v>376830</v>
      </c>
      <c r="DD412" s="211">
        <v>62</v>
      </c>
      <c r="DE412" s="211">
        <v>123</v>
      </c>
      <c r="DF412" s="211" t="s">
        <v>717</v>
      </c>
      <c r="DG412" s="211" t="s">
        <v>717</v>
      </c>
      <c r="DH412" s="211" t="s">
        <v>717</v>
      </c>
      <c r="DI412" s="211" t="s">
        <v>717</v>
      </c>
      <c r="DJ412" s="211" t="s">
        <v>717</v>
      </c>
      <c r="DK412" s="211">
        <v>9</v>
      </c>
      <c r="DL412" s="211">
        <v>684</v>
      </c>
      <c r="DM412" s="211">
        <v>1284</v>
      </c>
      <c r="DN412" s="211">
        <v>46</v>
      </c>
      <c r="DO412" s="211">
        <v>1359</v>
      </c>
      <c r="DP412" s="211">
        <v>3754201</v>
      </c>
      <c r="DQ412" s="211">
        <v>5489</v>
      </c>
      <c r="DR412" s="211">
        <v>11539</v>
      </c>
      <c r="DS412" s="211">
        <v>8748427</v>
      </c>
      <c r="DT412" s="211">
        <v>6813</v>
      </c>
      <c r="DU412" s="211">
        <v>12831</v>
      </c>
      <c r="DV412" s="211">
        <v>344485</v>
      </c>
      <c r="DW412" s="211">
        <v>7489</v>
      </c>
      <c r="DX412" s="211">
        <v>12556</v>
      </c>
      <c r="DY412" s="211">
        <v>11808296</v>
      </c>
      <c r="DZ412" s="211">
        <v>8689</v>
      </c>
      <c r="EA412" s="211">
        <v>15778</v>
      </c>
      <c r="EB412" s="262"/>
      <c r="EC412" s="212">
        <f t="shared" si="2105"/>
        <v>10</v>
      </c>
      <c r="ED412" s="213">
        <f t="shared" si="2106"/>
        <v>2018</v>
      </c>
      <c r="EE412" s="214">
        <f t="shared" si="2107"/>
        <v>43374</v>
      </c>
      <c r="EF412" s="215">
        <f t="shared" si="2108"/>
        <v>31</v>
      </c>
      <c r="EG412" s="216"/>
      <c r="EH412" s="212">
        <f t="shared" si="2115"/>
        <v>0</v>
      </c>
      <c r="EI412" s="212" t="str">
        <f t="shared" si="2115"/>
        <v>-</v>
      </c>
      <c r="EJ412" s="212">
        <f t="shared" si="2115"/>
        <v>6837477</v>
      </c>
      <c r="EK412" s="212">
        <f t="shared" si="2115"/>
        <v>15352071</v>
      </c>
      <c r="EL412" s="212">
        <f t="shared" si="2115"/>
        <v>6331190</v>
      </c>
      <c r="EM412" s="212">
        <f t="shared" si="2115"/>
        <v>8799528</v>
      </c>
      <c r="EN412" s="212">
        <f t="shared" si="2115"/>
        <v>119521492</v>
      </c>
      <c r="EO412" s="212">
        <f t="shared" si="2115"/>
        <v>144510379</v>
      </c>
      <c r="EP412" s="212">
        <f t="shared" si="2115"/>
        <v>14554296</v>
      </c>
      <c r="EQ412" s="212" t="str">
        <f t="shared" si="2115"/>
        <v>-</v>
      </c>
      <c r="ER412" s="212" t="str">
        <f t="shared" si="2116"/>
        <v>-</v>
      </c>
      <c r="ES412" s="212" t="str">
        <f t="shared" si="2116"/>
        <v>-</v>
      </c>
      <c r="ET412" s="212" t="str">
        <f t="shared" si="2116"/>
        <v>-</v>
      </c>
      <c r="EU412" s="212" t="str">
        <f t="shared" si="2116"/>
        <v>-</v>
      </c>
      <c r="EV412" s="212" t="str">
        <f t="shared" si="2116"/>
        <v>-</v>
      </c>
      <c r="EW412" s="212" t="str">
        <f t="shared" si="2116"/>
        <v>-</v>
      </c>
      <c r="EX412" s="212" t="str">
        <f t="shared" si="2116"/>
        <v>-</v>
      </c>
      <c r="EY412" s="212" t="str">
        <f t="shared" si="2116"/>
        <v>-</v>
      </c>
      <c r="EZ412" s="212" t="str">
        <f t="shared" si="2116"/>
        <v>-</v>
      </c>
      <c r="FA412" s="212" t="str">
        <f t="shared" si="2116"/>
        <v>-</v>
      </c>
      <c r="FB412" s="212">
        <f t="shared" si="2117"/>
        <v>0</v>
      </c>
      <c r="FC412" s="212">
        <f t="shared" si="2117"/>
        <v>748701</v>
      </c>
      <c r="FD412" s="212">
        <f t="shared" si="2117"/>
        <v>7892676</v>
      </c>
      <c r="FE412" s="212">
        <f t="shared" si="2117"/>
        <v>16475004</v>
      </c>
      <c r="FF412" s="212">
        <f t="shared" si="2117"/>
        <v>577576</v>
      </c>
      <c r="FG412" s="212">
        <f t="shared" si="2117"/>
        <v>21442302</v>
      </c>
      <c r="FH412" s="217"/>
      <c r="FI412" s="256"/>
      <c r="FJ412" s="256"/>
      <c r="FK412" s="256"/>
      <c r="FL412" s="256"/>
      <c r="FM412" s="256"/>
    </row>
    <row r="413" spans="1:169" s="257" customFormat="1" x14ac:dyDescent="0.2">
      <c r="A413" s="263" t="str">
        <f t="shared" si="2102"/>
        <v>2018-19OCTOBERRX6</v>
      </c>
      <c r="B413" s="257" t="s">
        <v>773</v>
      </c>
      <c r="C413" s="257" t="s">
        <v>716</v>
      </c>
      <c r="D413" s="264" t="str">
        <f t="shared" si="2103"/>
        <v>Y63</v>
      </c>
      <c r="E413" s="264" t="str">
        <f t="shared" si="2104"/>
        <v>North East and Yorkshire</v>
      </c>
      <c r="F413" s="265" t="s">
        <v>655</v>
      </c>
      <c r="G413" s="265" t="s">
        <v>656</v>
      </c>
      <c r="H413" s="108">
        <v>46082</v>
      </c>
      <c r="I413" s="108">
        <v>30496</v>
      </c>
      <c r="J413" s="108">
        <v>163331</v>
      </c>
      <c r="K413" s="108">
        <v>5</v>
      </c>
      <c r="L413" s="108">
        <v>1</v>
      </c>
      <c r="M413" s="108" t="s">
        <v>717</v>
      </c>
      <c r="N413" s="108">
        <v>20</v>
      </c>
      <c r="O413" s="108">
        <v>48</v>
      </c>
      <c r="P413" s="108" t="s">
        <v>717</v>
      </c>
      <c r="Q413" s="108" t="s">
        <v>717</v>
      </c>
      <c r="R413" s="108" t="s">
        <v>717</v>
      </c>
      <c r="S413" s="108" t="s">
        <v>717</v>
      </c>
      <c r="T413" s="108">
        <v>34909</v>
      </c>
      <c r="U413" s="108">
        <v>2497</v>
      </c>
      <c r="V413" s="108">
        <v>1647</v>
      </c>
      <c r="W413" s="108">
        <v>18200</v>
      </c>
      <c r="X413" s="108">
        <v>9578</v>
      </c>
      <c r="Y413" s="108">
        <v>460</v>
      </c>
      <c r="Z413" s="108">
        <v>934635</v>
      </c>
      <c r="AA413" s="108">
        <v>374</v>
      </c>
      <c r="AB413" s="108">
        <v>634</v>
      </c>
      <c r="AC413" s="108">
        <v>778795</v>
      </c>
      <c r="AD413" s="108">
        <v>473</v>
      </c>
      <c r="AE413" s="108">
        <v>832</v>
      </c>
      <c r="AF413" s="108">
        <v>22574527</v>
      </c>
      <c r="AG413" s="108">
        <v>1240</v>
      </c>
      <c r="AH413" s="108">
        <v>2588</v>
      </c>
      <c r="AI413" s="108">
        <v>41716936</v>
      </c>
      <c r="AJ413" s="108">
        <v>4355</v>
      </c>
      <c r="AK413" s="108">
        <v>10241</v>
      </c>
      <c r="AL413" s="108">
        <v>2025211</v>
      </c>
      <c r="AM413" s="108">
        <v>4403</v>
      </c>
      <c r="AN413" s="108">
        <v>11190</v>
      </c>
      <c r="AO413" s="108">
        <v>1701</v>
      </c>
      <c r="AP413" s="108">
        <v>34</v>
      </c>
      <c r="AQ413" s="108">
        <v>254</v>
      </c>
      <c r="AR413" s="108">
        <v>2207</v>
      </c>
      <c r="AS413" s="108">
        <v>153</v>
      </c>
      <c r="AT413" s="108">
        <v>1260</v>
      </c>
      <c r="AU413" s="108">
        <v>0</v>
      </c>
      <c r="AV413" s="108">
        <v>20128</v>
      </c>
      <c r="AW413" s="108">
        <v>4040</v>
      </c>
      <c r="AX413" s="108">
        <v>9040</v>
      </c>
      <c r="AY413" s="108">
        <v>33208</v>
      </c>
      <c r="AZ413" s="108">
        <v>4824</v>
      </c>
      <c r="BA413" s="108">
        <v>4009</v>
      </c>
      <c r="BB413" s="108">
        <v>3163</v>
      </c>
      <c r="BC413" s="108">
        <v>2675</v>
      </c>
      <c r="BD413" s="108">
        <v>24235</v>
      </c>
      <c r="BE413" s="108">
        <v>20677</v>
      </c>
      <c r="BF413" s="108">
        <v>14337</v>
      </c>
      <c r="BG413" s="108">
        <v>9406</v>
      </c>
      <c r="BH413" s="108">
        <v>735</v>
      </c>
      <c r="BI413" s="108">
        <v>462</v>
      </c>
      <c r="BJ413" s="108" t="s">
        <v>717</v>
      </c>
      <c r="BK413" s="108" t="s">
        <v>717</v>
      </c>
      <c r="BL413" s="108" t="s">
        <v>717</v>
      </c>
      <c r="BM413" s="108" t="s">
        <v>717</v>
      </c>
      <c r="BN413" s="108" t="s">
        <v>717</v>
      </c>
      <c r="BO413" s="108" t="s">
        <v>717</v>
      </c>
      <c r="BP413" s="108" t="s">
        <v>717</v>
      </c>
      <c r="BQ413" s="108" t="s">
        <v>717</v>
      </c>
      <c r="BR413" s="108" t="s">
        <v>717</v>
      </c>
      <c r="BS413" s="108" t="s">
        <v>717</v>
      </c>
      <c r="BT413" s="108" t="s">
        <v>717</v>
      </c>
      <c r="BU413" s="108" t="s">
        <v>717</v>
      </c>
      <c r="BV413" s="108" t="s">
        <v>717</v>
      </c>
      <c r="BW413" s="108" t="s">
        <v>717</v>
      </c>
      <c r="BX413" s="108" t="s">
        <v>717</v>
      </c>
      <c r="BY413" s="108" t="s">
        <v>717</v>
      </c>
      <c r="BZ413" s="108" t="s">
        <v>717</v>
      </c>
      <c r="CA413" s="108" t="s">
        <v>717</v>
      </c>
      <c r="CB413" s="108" t="s">
        <v>717</v>
      </c>
      <c r="CC413" s="108" t="s">
        <v>717</v>
      </c>
      <c r="CD413" s="108" t="s">
        <v>717</v>
      </c>
      <c r="CE413" s="108" t="s">
        <v>717</v>
      </c>
      <c r="CF413" s="108" t="s">
        <v>717</v>
      </c>
      <c r="CG413" s="108" t="s">
        <v>717</v>
      </c>
      <c r="CH413" s="108" t="s">
        <v>717</v>
      </c>
      <c r="CI413" s="108" t="s">
        <v>717</v>
      </c>
      <c r="CJ413" s="108" t="s">
        <v>717</v>
      </c>
      <c r="CK413" s="108" t="s">
        <v>717</v>
      </c>
      <c r="CL413" s="108" t="s">
        <v>717</v>
      </c>
      <c r="CM413" s="108" t="s">
        <v>717</v>
      </c>
      <c r="CN413" s="108" t="s">
        <v>717</v>
      </c>
      <c r="CO413" s="108" t="s">
        <v>717</v>
      </c>
      <c r="CP413" s="108" t="s">
        <v>717</v>
      </c>
      <c r="CQ413" s="108" t="s">
        <v>717</v>
      </c>
      <c r="CR413" s="108" t="s">
        <v>717</v>
      </c>
      <c r="CS413" s="108" t="s">
        <v>717</v>
      </c>
      <c r="CT413" s="108" t="s">
        <v>717</v>
      </c>
      <c r="CU413" s="108" t="s">
        <v>717</v>
      </c>
      <c r="CV413" s="108" t="s">
        <v>717</v>
      </c>
      <c r="CW413" s="108" t="s">
        <v>717</v>
      </c>
      <c r="CX413" s="108">
        <v>86</v>
      </c>
      <c r="CY413" s="108">
        <v>33975</v>
      </c>
      <c r="CZ413" s="108">
        <v>395</v>
      </c>
      <c r="DA413" s="108">
        <v>622</v>
      </c>
      <c r="DB413" s="108">
        <v>1464</v>
      </c>
      <c r="DC413" s="108">
        <v>43122</v>
      </c>
      <c r="DD413" s="108">
        <v>29</v>
      </c>
      <c r="DE413" s="108">
        <v>58</v>
      </c>
      <c r="DF413" s="108" t="s">
        <v>717</v>
      </c>
      <c r="DG413" s="108" t="s">
        <v>717</v>
      </c>
      <c r="DH413" s="108" t="s">
        <v>717</v>
      </c>
      <c r="DI413" s="108" t="s">
        <v>717</v>
      </c>
      <c r="DJ413" s="108" t="s">
        <v>717</v>
      </c>
      <c r="DK413" s="108">
        <v>0</v>
      </c>
      <c r="DL413" s="108">
        <v>0</v>
      </c>
      <c r="DM413" s="108">
        <v>2281</v>
      </c>
      <c r="DN413" s="108">
        <v>0</v>
      </c>
      <c r="DO413" s="108">
        <v>164</v>
      </c>
      <c r="DP413" s="108">
        <v>0</v>
      </c>
      <c r="DQ413" s="108">
        <v>0</v>
      </c>
      <c r="DR413" s="108">
        <v>0</v>
      </c>
      <c r="DS413" s="108">
        <v>15047696</v>
      </c>
      <c r="DT413" s="108">
        <v>6597</v>
      </c>
      <c r="DU413" s="108">
        <v>12939</v>
      </c>
      <c r="DV413" s="108">
        <v>0</v>
      </c>
      <c r="DW413" s="108">
        <v>0</v>
      </c>
      <c r="DX413" s="108">
        <v>0</v>
      </c>
      <c r="DY413" s="108">
        <v>1724260</v>
      </c>
      <c r="DZ413" s="108">
        <v>10514</v>
      </c>
      <c r="EA413" s="108">
        <v>21800</v>
      </c>
      <c r="EB413" s="255"/>
      <c r="EC413" s="198">
        <f t="shared" si="2105"/>
        <v>10</v>
      </c>
      <c r="ED413" s="199">
        <f t="shared" si="2106"/>
        <v>2018</v>
      </c>
      <c r="EE413" s="200">
        <f t="shared" si="2107"/>
        <v>43374</v>
      </c>
      <c r="EF413" s="196">
        <f t="shared" si="2108"/>
        <v>31</v>
      </c>
      <c r="EG413" s="195"/>
      <c r="EH413" s="198">
        <f t="shared" si="2115"/>
        <v>30496</v>
      </c>
      <c r="EI413" s="198" t="str">
        <f t="shared" si="2115"/>
        <v>-</v>
      </c>
      <c r="EJ413" s="198">
        <f t="shared" si="2115"/>
        <v>609920</v>
      </c>
      <c r="EK413" s="198">
        <f t="shared" si="2115"/>
        <v>1463808</v>
      </c>
      <c r="EL413" s="198">
        <f t="shared" si="2115"/>
        <v>1583098</v>
      </c>
      <c r="EM413" s="198">
        <f t="shared" si="2115"/>
        <v>1370304</v>
      </c>
      <c r="EN413" s="198">
        <f t="shared" si="2115"/>
        <v>47101600</v>
      </c>
      <c r="EO413" s="198">
        <f t="shared" si="2115"/>
        <v>98088298</v>
      </c>
      <c r="EP413" s="198">
        <f t="shared" si="2115"/>
        <v>5147400</v>
      </c>
      <c r="EQ413" s="198" t="str">
        <f t="shared" si="2115"/>
        <v>-</v>
      </c>
      <c r="ER413" s="198" t="str">
        <f t="shared" si="2116"/>
        <v>-</v>
      </c>
      <c r="ES413" s="198" t="str">
        <f t="shared" si="2116"/>
        <v>-</v>
      </c>
      <c r="ET413" s="198" t="str">
        <f t="shared" si="2116"/>
        <v>-</v>
      </c>
      <c r="EU413" s="198" t="str">
        <f t="shared" si="2116"/>
        <v>-</v>
      </c>
      <c r="EV413" s="198" t="str">
        <f t="shared" si="2116"/>
        <v>-</v>
      </c>
      <c r="EW413" s="198" t="str">
        <f t="shared" si="2116"/>
        <v>-</v>
      </c>
      <c r="EX413" s="198" t="str">
        <f t="shared" si="2116"/>
        <v>-</v>
      </c>
      <c r="EY413" s="198" t="str">
        <f t="shared" si="2116"/>
        <v>-</v>
      </c>
      <c r="EZ413" s="198" t="str">
        <f t="shared" si="2116"/>
        <v>-</v>
      </c>
      <c r="FA413" s="198" t="str">
        <f t="shared" si="2116"/>
        <v>-</v>
      </c>
      <c r="FB413" s="198">
        <f t="shared" si="2117"/>
        <v>53492</v>
      </c>
      <c r="FC413" s="198">
        <f t="shared" si="2117"/>
        <v>84912</v>
      </c>
      <c r="FD413" s="198">
        <f t="shared" si="2117"/>
        <v>0</v>
      </c>
      <c r="FE413" s="198">
        <f t="shared" si="2117"/>
        <v>29513859</v>
      </c>
      <c r="FF413" s="198">
        <f t="shared" si="2117"/>
        <v>0</v>
      </c>
      <c r="FG413" s="198">
        <f t="shared" si="2117"/>
        <v>3575200</v>
      </c>
      <c r="FH413" s="191"/>
      <c r="FI413" s="256"/>
      <c r="FJ413" s="256"/>
      <c r="FK413" s="256"/>
      <c r="FL413" s="256"/>
      <c r="FM413" s="256"/>
    </row>
    <row r="414" spans="1:169" s="257" customFormat="1" x14ac:dyDescent="0.2">
      <c r="A414" s="263" t="str">
        <f t="shared" si="2102"/>
        <v>2018-19OCTOBERRX7</v>
      </c>
      <c r="B414" s="257" t="s">
        <v>773</v>
      </c>
      <c r="C414" s="257" t="s">
        <v>716</v>
      </c>
      <c r="D414" s="264" t="str">
        <f t="shared" si="2103"/>
        <v>Y62</v>
      </c>
      <c r="E414" s="264" t="str">
        <f t="shared" si="2104"/>
        <v>North West</v>
      </c>
      <c r="F414" s="265" t="s">
        <v>657</v>
      </c>
      <c r="G414" s="265" t="s">
        <v>658</v>
      </c>
      <c r="H414" s="108">
        <v>143528</v>
      </c>
      <c r="I414" s="108">
        <v>110811</v>
      </c>
      <c r="J414" s="108">
        <v>1379357</v>
      </c>
      <c r="K414" s="108">
        <v>12</v>
      </c>
      <c r="L414" s="108">
        <v>1</v>
      </c>
      <c r="M414" s="108" t="s">
        <v>717</v>
      </c>
      <c r="N414" s="108">
        <v>76</v>
      </c>
      <c r="O414" s="108">
        <v>132</v>
      </c>
      <c r="P414" s="108" t="s">
        <v>717</v>
      </c>
      <c r="Q414" s="108" t="s">
        <v>717</v>
      </c>
      <c r="R414" s="108" t="s">
        <v>717</v>
      </c>
      <c r="S414" s="108" t="s">
        <v>717</v>
      </c>
      <c r="T414" s="108">
        <v>96074</v>
      </c>
      <c r="U414" s="108">
        <v>8606</v>
      </c>
      <c r="V414" s="108">
        <v>6218</v>
      </c>
      <c r="W414" s="108">
        <v>51063</v>
      </c>
      <c r="X414" s="108">
        <v>22461</v>
      </c>
      <c r="Y414" s="108">
        <v>3206</v>
      </c>
      <c r="Z414" s="108">
        <v>4143341</v>
      </c>
      <c r="AA414" s="108">
        <v>481</v>
      </c>
      <c r="AB414" s="108">
        <v>800</v>
      </c>
      <c r="AC414" s="108">
        <v>3979508</v>
      </c>
      <c r="AD414" s="108">
        <v>640</v>
      </c>
      <c r="AE414" s="108">
        <v>1092</v>
      </c>
      <c r="AF414" s="108">
        <v>75475704</v>
      </c>
      <c r="AG414" s="108">
        <v>1478</v>
      </c>
      <c r="AH414" s="108">
        <v>3163</v>
      </c>
      <c r="AI414" s="108">
        <v>105719724</v>
      </c>
      <c r="AJ414" s="108">
        <v>4707</v>
      </c>
      <c r="AK414" s="108">
        <v>11193</v>
      </c>
      <c r="AL414" s="108">
        <v>18090789</v>
      </c>
      <c r="AM414" s="108">
        <v>5643</v>
      </c>
      <c r="AN414" s="108">
        <v>11988</v>
      </c>
      <c r="AO414" s="108">
        <v>6569</v>
      </c>
      <c r="AP414" s="108">
        <v>503</v>
      </c>
      <c r="AQ414" s="108">
        <v>3571</v>
      </c>
      <c r="AR414" s="108">
        <v>5873</v>
      </c>
      <c r="AS414" s="108">
        <v>371</v>
      </c>
      <c r="AT414" s="108">
        <v>2124</v>
      </c>
      <c r="AU414" s="108">
        <v>0</v>
      </c>
      <c r="AV414" s="108">
        <v>59938</v>
      </c>
      <c r="AW414" s="108">
        <v>5994</v>
      </c>
      <c r="AX414" s="108">
        <v>23573</v>
      </c>
      <c r="AY414" s="108">
        <v>89505</v>
      </c>
      <c r="AZ414" s="108">
        <v>17093</v>
      </c>
      <c r="BA414" s="108">
        <v>13875</v>
      </c>
      <c r="BB414" s="108">
        <v>12181</v>
      </c>
      <c r="BC414" s="108">
        <v>10040</v>
      </c>
      <c r="BD414" s="108">
        <v>64684</v>
      </c>
      <c r="BE414" s="108">
        <v>54501</v>
      </c>
      <c r="BF414" s="108">
        <v>30585</v>
      </c>
      <c r="BG414" s="108">
        <v>23788</v>
      </c>
      <c r="BH414" s="108">
        <v>4115</v>
      </c>
      <c r="BI414" s="108">
        <v>3436</v>
      </c>
      <c r="BJ414" s="108" t="s">
        <v>717</v>
      </c>
      <c r="BK414" s="108" t="s">
        <v>717</v>
      </c>
      <c r="BL414" s="108" t="s">
        <v>717</v>
      </c>
      <c r="BM414" s="108" t="s">
        <v>717</v>
      </c>
      <c r="BN414" s="108" t="s">
        <v>717</v>
      </c>
      <c r="BO414" s="108" t="s">
        <v>717</v>
      </c>
      <c r="BP414" s="108" t="s">
        <v>717</v>
      </c>
      <c r="BQ414" s="108" t="s">
        <v>717</v>
      </c>
      <c r="BR414" s="108" t="s">
        <v>717</v>
      </c>
      <c r="BS414" s="108" t="s">
        <v>717</v>
      </c>
      <c r="BT414" s="108" t="s">
        <v>717</v>
      </c>
      <c r="BU414" s="108" t="s">
        <v>717</v>
      </c>
      <c r="BV414" s="108" t="s">
        <v>717</v>
      </c>
      <c r="BW414" s="108" t="s">
        <v>717</v>
      </c>
      <c r="BX414" s="108" t="s">
        <v>717</v>
      </c>
      <c r="BY414" s="108" t="s">
        <v>717</v>
      </c>
      <c r="BZ414" s="108" t="s">
        <v>717</v>
      </c>
      <c r="CA414" s="108" t="s">
        <v>717</v>
      </c>
      <c r="CB414" s="108" t="s">
        <v>717</v>
      </c>
      <c r="CC414" s="108" t="s">
        <v>717</v>
      </c>
      <c r="CD414" s="108" t="s">
        <v>717</v>
      </c>
      <c r="CE414" s="108" t="s">
        <v>717</v>
      </c>
      <c r="CF414" s="108" t="s">
        <v>717</v>
      </c>
      <c r="CG414" s="108" t="s">
        <v>717</v>
      </c>
      <c r="CH414" s="108" t="s">
        <v>717</v>
      </c>
      <c r="CI414" s="108" t="s">
        <v>717</v>
      </c>
      <c r="CJ414" s="108" t="s">
        <v>717</v>
      </c>
      <c r="CK414" s="108" t="s">
        <v>717</v>
      </c>
      <c r="CL414" s="108" t="s">
        <v>717</v>
      </c>
      <c r="CM414" s="108" t="s">
        <v>717</v>
      </c>
      <c r="CN414" s="108" t="s">
        <v>717</v>
      </c>
      <c r="CO414" s="108" t="s">
        <v>717</v>
      </c>
      <c r="CP414" s="108" t="s">
        <v>717</v>
      </c>
      <c r="CQ414" s="108" t="s">
        <v>717</v>
      </c>
      <c r="CR414" s="108" t="s">
        <v>717</v>
      </c>
      <c r="CS414" s="108" t="s">
        <v>717</v>
      </c>
      <c r="CT414" s="108" t="s">
        <v>717</v>
      </c>
      <c r="CU414" s="108" t="s">
        <v>717</v>
      </c>
      <c r="CV414" s="108" t="s">
        <v>717</v>
      </c>
      <c r="CW414" s="108" t="s">
        <v>717</v>
      </c>
      <c r="CX414" s="108">
        <v>0</v>
      </c>
      <c r="CY414" s="108">
        <v>0</v>
      </c>
      <c r="CZ414" s="108">
        <v>0</v>
      </c>
      <c r="DA414" s="108">
        <v>0</v>
      </c>
      <c r="DB414" s="108">
        <v>4720</v>
      </c>
      <c r="DC414" s="108">
        <v>178341</v>
      </c>
      <c r="DD414" s="108">
        <v>38</v>
      </c>
      <c r="DE414" s="108">
        <v>78</v>
      </c>
      <c r="DF414" s="108" t="s">
        <v>717</v>
      </c>
      <c r="DG414" s="108" t="s">
        <v>717</v>
      </c>
      <c r="DH414" s="108" t="s">
        <v>717</v>
      </c>
      <c r="DI414" s="108" t="s">
        <v>717</v>
      </c>
      <c r="DJ414" s="108" t="s">
        <v>717</v>
      </c>
      <c r="DK414" s="108">
        <v>278</v>
      </c>
      <c r="DL414" s="108">
        <v>1385</v>
      </c>
      <c r="DM414" s="108">
        <v>993</v>
      </c>
      <c r="DN414" s="108">
        <v>105</v>
      </c>
      <c r="DO414" s="108">
        <v>747</v>
      </c>
      <c r="DP414" s="108">
        <v>8551920</v>
      </c>
      <c r="DQ414" s="108">
        <v>6175</v>
      </c>
      <c r="DR414" s="108">
        <v>13021</v>
      </c>
      <c r="DS414" s="108">
        <v>6847218</v>
      </c>
      <c r="DT414" s="108">
        <v>6895</v>
      </c>
      <c r="DU414" s="108">
        <v>14548</v>
      </c>
      <c r="DV414" s="108">
        <v>1014245</v>
      </c>
      <c r="DW414" s="108">
        <v>9659</v>
      </c>
      <c r="DX414" s="108">
        <v>17166</v>
      </c>
      <c r="DY414" s="108">
        <v>6907075</v>
      </c>
      <c r="DZ414" s="108">
        <v>9246</v>
      </c>
      <c r="EA414" s="108">
        <v>20003</v>
      </c>
      <c r="EB414" s="255"/>
      <c r="EC414" s="198">
        <f t="shared" si="2105"/>
        <v>10</v>
      </c>
      <c r="ED414" s="199">
        <f t="shared" si="2106"/>
        <v>2018</v>
      </c>
      <c r="EE414" s="200">
        <f t="shared" si="2107"/>
        <v>43374</v>
      </c>
      <c r="EF414" s="196">
        <f t="shared" si="2108"/>
        <v>31</v>
      </c>
      <c r="EG414" s="195"/>
      <c r="EH414" s="198">
        <f t="shared" si="2115"/>
        <v>110811</v>
      </c>
      <c r="EI414" s="198" t="str">
        <f t="shared" si="2115"/>
        <v>-</v>
      </c>
      <c r="EJ414" s="198">
        <f t="shared" si="2115"/>
        <v>8421636</v>
      </c>
      <c r="EK414" s="198">
        <f t="shared" si="2115"/>
        <v>14627052</v>
      </c>
      <c r="EL414" s="198">
        <f t="shared" si="2115"/>
        <v>6884800</v>
      </c>
      <c r="EM414" s="198">
        <f t="shared" si="2115"/>
        <v>6790056</v>
      </c>
      <c r="EN414" s="198">
        <f t="shared" si="2115"/>
        <v>161512269</v>
      </c>
      <c r="EO414" s="198">
        <f t="shared" si="2115"/>
        <v>251405973</v>
      </c>
      <c r="EP414" s="198">
        <f t="shared" si="2115"/>
        <v>38433528</v>
      </c>
      <c r="EQ414" s="198" t="str">
        <f t="shared" si="2115"/>
        <v>-</v>
      </c>
      <c r="ER414" s="198" t="str">
        <f t="shared" si="2116"/>
        <v>-</v>
      </c>
      <c r="ES414" s="198" t="str">
        <f t="shared" si="2116"/>
        <v>-</v>
      </c>
      <c r="ET414" s="198" t="str">
        <f t="shared" si="2116"/>
        <v>-</v>
      </c>
      <c r="EU414" s="198" t="str">
        <f t="shared" si="2116"/>
        <v>-</v>
      </c>
      <c r="EV414" s="198" t="str">
        <f t="shared" si="2116"/>
        <v>-</v>
      </c>
      <c r="EW414" s="198" t="str">
        <f t="shared" si="2116"/>
        <v>-</v>
      </c>
      <c r="EX414" s="198" t="str">
        <f t="shared" si="2116"/>
        <v>-</v>
      </c>
      <c r="EY414" s="198" t="str">
        <f t="shared" si="2116"/>
        <v>-</v>
      </c>
      <c r="EZ414" s="198" t="str">
        <f t="shared" si="2116"/>
        <v>-</v>
      </c>
      <c r="FA414" s="198" t="str">
        <f t="shared" si="2116"/>
        <v>-</v>
      </c>
      <c r="FB414" s="198">
        <f t="shared" si="2117"/>
        <v>0</v>
      </c>
      <c r="FC414" s="198">
        <f t="shared" si="2117"/>
        <v>368160</v>
      </c>
      <c r="FD414" s="198">
        <f t="shared" si="2117"/>
        <v>18034085</v>
      </c>
      <c r="FE414" s="198">
        <f t="shared" si="2117"/>
        <v>14446164</v>
      </c>
      <c r="FF414" s="198">
        <f t="shared" si="2117"/>
        <v>1802430</v>
      </c>
      <c r="FG414" s="198">
        <f t="shared" si="2117"/>
        <v>14942241</v>
      </c>
      <c r="FH414" s="191"/>
      <c r="FI414" s="256"/>
      <c r="FJ414" s="256"/>
      <c r="FK414" s="256"/>
      <c r="FL414" s="256"/>
      <c r="FM414" s="256"/>
    </row>
    <row r="415" spans="1:169" s="257" customFormat="1" x14ac:dyDescent="0.2">
      <c r="A415" s="258" t="str">
        <f t="shared" si="2102"/>
        <v>2018-19OCTOBERRYE</v>
      </c>
      <c r="B415" s="259" t="s">
        <v>773</v>
      </c>
      <c r="C415" s="259" t="s">
        <v>716</v>
      </c>
      <c r="D415" s="260" t="str">
        <f t="shared" si="2103"/>
        <v>Y59</v>
      </c>
      <c r="E415" s="260" t="str">
        <f t="shared" si="2104"/>
        <v>South East</v>
      </c>
      <c r="F415" s="261" t="s">
        <v>669</v>
      </c>
      <c r="G415" s="261" t="s">
        <v>670</v>
      </c>
      <c r="H415" s="211">
        <v>65496</v>
      </c>
      <c r="I415" s="211">
        <v>40094</v>
      </c>
      <c r="J415" s="211">
        <v>317947</v>
      </c>
      <c r="K415" s="211">
        <v>8</v>
      </c>
      <c r="L415" s="211">
        <v>3</v>
      </c>
      <c r="M415" s="211" t="s">
        <v>717</v>
      </c>
      <c r="N415" s="211">
        <v>39</v>
      </c>
      <c r="O415" s="211">
        <v>96</v>
      </c>
      <c r="P415" s="211" t="s">
        <v>717</v>
      </c>
      <c r="Q415" s="211" t="s">
        <v>717</v>
      </c>
      <c r="R415" s="211" t="s">
        <v>717</v>
      </c>
      <c r="S415" s="211" t="s">
        <v>717</v>
      </c>
      <c r="T415" s="211">
        <v>46769</v>
      </c>
      <c r="U415" s="211">
        <v>2604</v>
      </c>
      <c r="V415" s="211">
        <v>1588</v>
      </c>
      <c r="W415" s="211">
        <v>22292</v>
      </c>
      <c r="X415" s="211">
        <v>14620</v>
      </c>
      <c r="Y415" s="211">
        <v>1050</v>
      </c>
      <c r="Z415" s="211">
        <v>1074245</v>
      </c>
      <c r="AA415" s="211">
        <v>413</v>
      </c>
      <c r="AB415" s="211">
        <v>764</v>
      </c>
      <c r="AC415" s="211">
        <v>965135</v>
      </c>
      <c r="AD415" s="211">
        <v>608</v>
      </c>
      <c r="AE415" s="211">
        <v>1133</v>
      </c>
      <c r="AF415" s="211">
        <v>21041959</v>
      </c>
      <c r="AG415" s="211">
        <v>944</v>
      </c>
      <c r="AH415" s="211">
        <v>1870</v>
      </c>
      <c r="AI415" s="211">
        <v>40986031</v>
      </c>
      <c r="AJ415" s="211">
        <v>2803</v>
      </c>
      <c r="AK415" s="211">
        <v>6514</v>
      </c>
      <c r="AL415" s="211">
        <v>4423234</v>
      </c>
      <c r="AM415" s="211">
        <v>4213</v>
      </c>
      <c r="AN415" s="211">
        <v>9466</v>
      </c>
      <c r="AO415" s="211">
        <v>2649</v>
      </c>
      <c r="AP415" s="211">
        <v>20</v>
      </c>
      <c r="AQ415" s="211">
        <v>116</v>
      </c>
      <c r="AR415" s="211">
        <v>305</v>
      </c>
      <c r="AS415" s="211">
        <v>218</v>
      </c>
      <c r="AT415" s="211">
        <v>2295</v>
      </c>
      <c r="AU415" s="211">
        <v>0</v>
      </c>
      <c r="AV415" s="211">
        <v>25626</v>
      </c>
      <c r="AW415" s="211">
        <v>3072</v>
      </c>
      <c r="AX415" s="211">
        <v>15422</v>
      </c>
      <c r="AY415" s="211">
        <v>44120</v>
      </c>
      <c r="AZ415" s="211">
        <v>5104</v>
      </c>
      <c r="BA415" s="211">
        <v>3973</v>
      </c>
      <c r="BB415" s="211">
        <v>3122</v>
      </c>
      <c r="BC415" s="211">
        <v>2475</v>
      </c>
      <c r="BD415" s="211">
        <v>30503</v>
      </c>
      <c r="BE415" s="211">
        <v>25406</v>
      </c>
      <c r="BF415" s="211">
        <v>20943</v>
      </c>
      <c r="BG415" s="211">
        <v>16463</v>
      </c>
      <c r="BH415" s="211">
        <v>1527</v>
      </c>
      <c r="BI415" s="211">
        <v>1167</v>
      </c>
      <c r="BJ415" s="211" t="s">
        <v>717</v>
      </c>
      <c r="BK415" s="211" t="s">
        <v>717</v>
      </c>
      <c r="BL415" s="211" t="s">
        <v>717</v>
      </c>
      <c r="BM415" s="211" t="s">
        <v>717</v>
      </c>
      <c r="BN415" s="211" t="s">
        <v>717</v>
      </c>
      <c r="BO415" s="211" t="s">
        <v>717</v>
      </c>
      <c r="BP415" s="211" t="s">
        <v>717</v>
      </c>
      <c r="BQ415" s="211" t="s">
        <v>717</v>
      </c>
      <c r="BR415" s="211" t="s">
        <v>717</v>
      </c>
      <c r="BS415" s="211" t="s">
        <v>717</v>
      </c>
      <c r="BT415" s="211" t="s">
        <v>717</v>
      </c>
      <c r="BU415" s="211" t="s">
        <v>717</v>
      </c>
      <c r="BV415" s="211" t="s">
        <v>717</v>
      </c>
      <c r="BW415" s="211" t="s">
        <v>717</v>
      </c>
      <c r="BX415" s="211" t="s">
        <v>717</v>
      </c>
      <c r="BY415" s="211" t="s">
        <v>717</v>
      </c>
      <c r="BZ415" s="211" t="s">
        <v>717</v>
      </c>
      <c r="CA415" s="211" t="s">
        <v>717</v>
      </c>
      <c r="CB415" s="211" t="s">
        <v>717</v>
      </c>
      <c r="CC415" s="211" t="s">
        <v>717</v>
      </c>
      <c r="CD415" s="211" t="s">
        <v>717</v>
      </c>
      <c r="CE415" s="211" t="s">
        <v>717</v>
      </c>
      <c r="CF415" s="211" t="s">
        <v>717</v>
      </c>
      <c r="CG415" s="211" t="s">
        <v>717</v>
      </c>
      <c r="CH415" s="211" t="s">
        <v>717</v>
      </c>
      <c r="CI415" s="211" t="s">
        <v>717</v>
      </c>
      <c r="CJ415" s="211" t="s">
        <v>717</v>
      </c>
      <c r="CK415" s="211" t="s">
        <v>717</v>
      </c>
      <c r="CL415" s="211" t="s">
        <v>717</v>
      </c>
      <c r="CM415" s="211" t="s">
        <v>717</v>
      </c>
      <c r="CN415" s="211" t="s">
        <v>717</v>
      </c>
      <c r="CO415" s="211" t="s">
        <v>717</v>
      </c>
      <c r="CP415" s="211" t="s">
        <v>717</v>
      </c>
      <c r="CQ415" s="211" t="s">
        <v>717</v>
      </c>
      <c r="CR415" s="211" t="s">
        <v>717</v>
      </c>
      <c r="CS415" s="211" t="s">
        <v>717</v>
      </c>
      <c r="CT415" s="211" t="s">
        <v>717</v>
      </c>
      <c r="CU415" s="211" t="s">
        <v>717</v>
      </c>
      <c r="CV415" s="211" t="s">
        <v>717</v>
      </c>
      <c r="CW415" s="211" t="s">
        <v>717</v>
      </c>
      <c r="CX415" s="211">
        <v>167</v>
      </c>
      <c r="CY415" s="211">
        <v>60065</v>
      </c>
      <c r="CZ415" s="211">
        <v>360</v>
      </c>
      <c r="DA415" s="211">
        <v>557</v>
      </c>
      <c r="DB415" s="211">
        <v>2084</v>
      </c>
      <c r="DC415" s="211">
        <v>80104</v>
      </c>
      <c r="DD415" s="211">
        <v>38</v>
      </c>
      <c r="DE415" s="211">
        <v>76</v>
      </c>
      <c r="DF415" s="211" t="s">
        <v>717</v>
      </c>
      <c r="DG415" s="211" t="s">
        <v>717</v>
      </c>
      <c r="DH415" s="211" t="s">
        <v>717</v>
      </c>
      <c r="DI415" s="211" t="s">
        <v>717</v>
      </c>
      <c r="DJ415" s="211" t="s">
        <v>717</v>
      </c>
      <c r="DK415" s="211">
        <v>0</v>
      </c>
      <c r="DL415" s="211">
        <v>1906</v>
      </c>
      <c r="DM415" s="211">
        <v>1282</v>
      </c>
      <c r="DN415" s="211">
        <v>0</v>
      </c>
      <c r="DO415" s="211">
        <v>366</v>
      </c>
      <c r="DP415" s="211">
        <v>5064801</v>
      </c>
      <c r="DQ415" s="211">
        <v>2657</v>
      </c>
      <c r="DR415" s="211">
        <v>4729</v>
      </c>
      <c r="DS415" s="211">
        <v>6520821</v>
      </c>
      <c r="DT415" s="211">
        <v>5086</v>
      </c>
      <c r="DU415" s="211">
        <v>9501</v>
      </c>
      <c r="DV415" s="211">
        <v>0</v>
      </c>
      <c r="DW415" s="211">
        <v>0</v>
      </c>
      <c r="DX415" s="211">
        <v>0</v>
      </c>
      <c r="DY415" s="211">
        <v>2841108</v>
      </c>
      <c r="DZ415" s="211">
        <v>7763</v>
      </c>
      <c r="EA415" s="211">
        <v>15365</v>
      </c>
      <c r="EB415" s="262"/>
      <c r="EC415" s="212">
        <f t="shared" si="2105"/>
        <v>10</v>
      </c>
      <c r="ED415" s="213">
        <f t="shared" si="2106"/>
        <v>2018</v>
      </c>
      <c r="EE415" s="214">
        <f t="shared" si="2107"/>
        <v>43374</v>
      </c>
      <c r="EF415" s="215">
        <f t="shared" si="2108"/>
        <v>31</v>
      </c>
      <c r="EG415" s="216"/>
      <c r="EH415" s="212">
        <f t="shared" ref="EH415:EQ424" si="2118">IFERROR(INDEX($H415:$EB415,,MATCH(EH$1,$H$5:$EB$5,0))*INDEX($H415:$EB415,,MATCH(EH$2,$H$5:$EB$5,0)),$H$2)</f>
        <v>120282</v>
      </c>
      <c r="EI415" s="212" t="str">
        <f t="shared" si="2118"/>
        <v>-</v>
      </c>
      <c r="EJ415" s="212">
        <f t="shared" si="2118"/>
        <v>1563666</v>
      </c>
      <c r="EK415" s="212">
        <f t="shared" si="2118"/>
        <v>3849024</v>
      </c>
      <c r="EL415" s="212">
        <f t="shared" si="2118"/>
        <v>1989456</v>
      </c>
      <c r="EM415" s="212">
        <f t="shared" si="2118"/>
        <v>1799204</v>
      </c>
      <c r="EN415" s="212">
        <f t="shared" si="2118"/>
        <v>41686040</v>
      </c>
      <c r="EO415" s="212">
        <f t="shared" si="2118"/>
        <v>95234680</v>
      </c>
      <c r="EP415" s="212">
        <f t="shared" si="2118"/>
        <v>9939300</v>
      </c>
      <c r="EQ415" s="212" t="str">
        <f t="shared" si="2118"/>
        <v>-</v>
      </c>
      <c r="ER415" s="212" t="str">
        <f t="shared" ref="ER415:FA424" si="2119">IFERROR(INDEX($H415:$EB415,,MATCH(ER$1,$H$5:$EB$5,0))*INDEX($H415:$EB415,,MATCH(ER$2,$H$5:$EB$5,0)),$H$2)</f>
        <v>-</v>
      </c>
      <c r="ES415" s="212" t="str">
        <f t="shared" si="2119"/>
        <v>-</v>
      </c>
      <c r="ET415" s="212" t="str">
        <f t="shared" si="2119"/>
        <v>-</v>
      </c>
      <c r="EU415" s="212" t="str">
        <f t="shared" si="2119"/>
        <v>-</v>
      </c>
      <c r="EV415" s="212" t="str">
        <f t="shared" si="2119"/>
        <v>-</v>
      </c>
      <c r="EW415" s="212" t="str">
        <f t="shared" si="2119"/>
        <v>-</v>
      </c>
      <c r="EX415" s="212" t="str">
        <f t="shared" si="2119"/>
        <v>-</v>
      </c>
      <c r="EY415" s="212" t="str">
        <f t="shared" si="2119"/>
        <v>-</v>
      </c>
      <c r="EZ415" s="212" t="str">
        <f t="shared" si="2119"/>
        <v>-</v>
      </c>
      <c r="FA415" s="212" t="str">
        <f t="shared" si="2119"/>
        <v>-</v>
      </c>
      <c r="FB415" s="212">
        <f t="shared" ref="FB415:FG424" si="2120">IFERROR(INDEX($H415:$EB415,,MATCH(FB$1,$H$5:$EB$5,0))*INDEX($H415:$EB415,,MATCH(FB$2,$H$5:$EB$5,0)),$H$2)</f>
        <v>93019</v>
      </c>
      <c r="FC415" s="212">
        <f t="shared" si="2120"/>
        <v>158384</v>
      </c>
      <c r="FD415" s="212">
        <f t="shared" si="2120"/>
        <v>9013474</v>
      </c>
      <c r="FE415" s="212">
        <f t="shared" si="2120"/>
        <v>12180282</v>
      </c>
      <c r="FF415" s="212">
        <f t="shared" si="2120"/>
        <v>0</v>
      </c>
      <c r="FG415" s="212">
        <f t="shared" si="2120"/>
        <v>5623590</v>
      </c>
      <c r="FH415" s="217"/>
      <c r="FI415" s="256"/>
      <c r="FJ415" s="256"/>
      <c r="FK415" s="256"/>
      <c r="FL415" s="256"/>
      <c r="FM415" s="256"/>
    </row>
    <row r="416" spans="1:169" s="257" customFormat="1" x14ac:dyDescent="0.2">
      <c r="A416" s="263" t="str">
        <f t="shared" si="2102"/>
        <v>2018-19OCTOBERRYD</v>
      </c>
      <c r="B416" s="257" t="s">
        <v>773</v>
      </c>
      <c r="C416" s="257" t="s">
        <v>716</v>
      </c>
      <c r="D416" s="264" t="str">
        <f t="shared" si="2103"/>
        <v>Y59</v>
      </c>
      <c r="E416" s="264" t="str">
        <f t="shared" si="2104"/>
        <v>South East</v>
      </c>
      <c r="F416" s="265" t="s">
        <v>667</v>
      </c>
      <c r="G416" s="265" t="s">
        <v>668</v>
      </c>
      <c r="H416" s="108">
        <v>79576</v>
      </c>
      <c r="I416" s="108">
        <v>63761</v>
      </c>
      <c r="J416" s="108">
        <v>741002</v>
      </c>
      <c r="K416" s="108">
        <v>12</v>
      </c>
      <c r="L416" s="108">
        <v>3</v>
      </c>
      <c r="M416" s="108" t="s">
        <v>717</v>
      </c>
      <c r="N416" s="108">
        <v>70</v>
      </c>
      <c r="O416" s="108">
        <v>154</v>
      </c>
      <c r="P416" s="108" t="s">
        <v>717</v>
      </c>
      <c r="Q416" s="108" t="s">
        <v>717</v>
      </c>
      <c r="R416" s="108" t="s">
        <v>717</v>
      </c>
      <c r="S416" s="108" t="s">
        <v>717</v>
      </c>
      <c r="T416" s="108">
        <v>59508</v>
      </c>
      <c r="U416" s="108">
        <v>3458</v>
      </c>
      <c r="V416" s="108">
        <v>2199</v>
      </c>
      <c r="W416" s="108">
        <v>29905</v>
      </c>
      <c r="X416" s="108">
        <v>19964</v>
      </c>
      <c r="Y416" s="108">
        <v>781</v>
      </c>
      <c r="Z416" s="108">
        <v>1556762</v>
      </c>
      <c r="AA416" s="108">
        <v>450</v>
      </c>
      <c r="AB416" s="108">
        <v>836</v>
      </c>
      <c r="AC416" s="108">
        <v>1402705</v>
      </c>
      <c r="AD416" s="108">
        <v>638</v>
      </c>
      <c r="AE416" s="108">
        <v>1198</v>
      </c>
      <c r="AF416" s="108">
        <v>34820047</v>
      </c>
      <c r="AG416" s="108">
        <v>1164</v>
      </c>
      <c r="AH416" s="108">
        <v>2196</v>
      </c>
      <c r="AI416" s="108">
        <v>97728249</v>
      </c>
      <c r="AJ416" s="108">
        <v>4895</v>
      </c>
      <c r="AK416" s="108">
        <v>11421</v>
      </c>
      <c r="AL416" s="108">
        <v>5579701</v>
      </c>
      <c r="AM416" s="108">
        <v>7144</v>
      </c>
      <c r="AN416" s="108">
        <v>16709</v>
      </c>
      <c r="AO416" s="108">
        <v>3359</v>
      </c>
      <c r="AP416" s="108">
        <v>140</v>
      </c>
      <c r="AQ416" s="108">
        <v>620</v>
      </c>
      <c r="AR416" s="108">
        <v>539</v>
      </c>
      <c r="AS416" s="108">
        <v>286</v>
      </c>
      <c r="AT416" s="108">
        <v>2313</v>
      </c>
      <c r="AU416" s="108">
        <v>472</v>
      </c>
      <c r="AV416" s="108">
        <v>36332</v>
      </c>
      <c r="AW416" s="108">
        <v>538</v>
      </c>
      <c r="AX416" s="108">
        <v>19279</v>
      </c>
      <c r="AY416" s="108">
        <v>56149</v>
      </c>
      <c r="AZ416" s="108">
        <v>7871</v>
      </c>
      <c r="BA416" s="108">
        <v>5773</v>
      </c>
      <c r="BB416" s="108">
        <v>5033</v>
      </c>
      <c r="BC416" s="108">
        <v>3754</v>
      </c>
      <c r="BD416" s="108">
        <v>42215</v>
      </c>
      <c r="BE416" s="108">
        <v>33308</v>
      </c>
      <c r="BF416" s="108">
        <v>33864</v>
      </c>
      <c r="BG416" s="108">
        <v>21222</v>
      </c>
      <c r="BH416" s="108">
        <v>1428</v>
      </c>
      <c r="BI416" s="108">
        <v>821</v>
      </c>
      <c r="BJ416" s="108" t="s">
        <v>717</v>
      </c>
      <c r="BK416" s="108" t="s">
        <v>717</v>
      </c>
      <c r="BL416" s="108" t="s">
        <v>717</v>
      </c>
      <c r="BM416" s="108" t="s">
        <v>717</v>
      </c>
      <c r="BN416" s="108" t="s">
        <v>717</v>
      </c>
      <c r="BO416" s="108" t="s">
        <v>717</v>
      </c>
      <c r="BP416" s="108" t="s">
        <v>717</v>
      </c>
      <c r="BQ416" s="108" t="s">
        <v>717</v>
      </c>
      <c r="BR416" s="108" t="s">
        <v>717</v>
      </c>
      <c r="BS416" s="108" t="s">
        <v>717</v>
      </c>
      <c r="BT416" s="108" t="s">
        <v>717</v>
      </c>
      <c r="BU416" s="108" t="s">
        <v>717</v>
      </c>
      <c r="BV416" s="108" t="s">
        <v>717</v>
      </c>
      <c r="BW416" s="108" t="s">
        <v>717</v>
      </c>
      <c r="BX416" s="108" t="s">
        <v>717</v>
      </c>
      <c r="BY416" s="108" t="s">
        <v>717</v>
      </c>
      <c r="BZ416" s="108" t="s">
        <v>717</v>
      </c>
      <c r="CA416" s="108" t="s">
        <v>717</v>
      </c>
      <c r="CB416" s="108" t="s">
        <v>717</v>
      </c>
      <c r="CC416" s="108" t="s">
        <v>717</v>
      </c>
      <c r="CD416" s="108" t="s">
        <v>717</v>
      </c>
      <c r="CE416" s="108" t="s">
        <v>717</v>
      </c>
      <c r="CF416" s="108" t="s">
        <v>717</v>
      </c>
      <c r="CG416" s="108" t="s">
        <v>717</v>
      </c>
      <c r="CH416" s="108" t="s">
        <v>717</v>
      </c>
      <c r="CI416" s="108" t="s">
        <v>717</v>
      </c>
      <c r="CJ416" s="108" t="s">
        <v>717</v>
      </c>
      <c r="CK416" s="108" t="s">
        <v>717</v>
      </c>
      <c r="CL416" s="108" t="s">
        <v>717</v>
      </c>
      <c r="CM416" s="108" t="s">
        <v>717</v>
      </c>
      <c r="CN416" s="108" t="s">
        <v>717</v>
      </c>
      <c r="CO416" s="108" t="s">
        <v>717</v>
      </c>
      <c r="CP416" s="108" t="s">
        <v>717</v>
      </c>
      <c r="CQ416" s="108" t="s">
        <v>717</v>
      </c>
      <c r="CR416" s="108" t="s">
        <v>717</v>
      </c>
      <c r="CS416" s="108" t="s">
        <v>717</v>
      </c>
      <c r="CT416" s="108" t="s">
        <v>717</v>
      </c>
      <c r="CU416" s="108" t="s">
        <v>717</v>
      </c>
      <c r="CV416" s="108" t="s">
        <v>717</v>
      </c>
      <c r="CW416" s="108" t="s">
        <v>717</v>
      </c>
      <c r="CX416" s="108">
        <v>318</v>
      </c>
      <c r="CY416" s="108">
        <v>96078</v>
      </c>
      <c r="CZ416" s="108">
        <v>302</v>
      </c>
      <c r="DA416" s="108">
        <v>497</v>
      </c>
      <c r="DB416" s="108">
        <v>2632</v>
      </c>
      <c r="DC416" s="108">
        <v>132897</v>
      </c>
      <c r="DD416" s="108">
        <v>50</v>
      </c>
      <c r="DE416" s="108">
        <v>81</v>
      </c>
      <c r="DF416" s="108" t="s">
        <v>717</v>
      </c>
      <c r="DG416" s="108" t="s">
        <v>717</v>
      </c>
      <c r="DH416" s="108" t="s">
        <v>717</v>
      </c>
      <c r="DI416" s="108" t="s">
        <v>717</v>
      </c>
      <c r="DJ416" s="108" t="s">
        <v>717</v>
      </c>
      <c r="DK416" s="108">
        <v>0</v>
      </c>
      <c r="DL416" s="108">
        <v>208</v>
      </c>
      <c r="DM416" s="108">
        <v>1552</v>
      </c>
      <c r="DN416" s="108">
        <v>0</v>
      </c>
      <c r="DO416" s="108">
        <v>281</v>
      </c>
      <c r="DP416" s="108">
        <v>1322899</v>
      </c>
      <c r="DQ416" s="108">
        <v>6360</v>
      </c>
      <c r="DR416" s="108">
        <v>14574</v>
      </c>
      <c r="DS416" s="108">
        <v>12367068</v>
      </c>
      <c r="DT416" s="108">
        <v>7968</v>
      </c>
      <c r="DU416" s="108">
        <v>16966</v>
      </c>
      <c r="DV416" s="108">
        <v>0</v>
      </c>
      <c r="DW416" s="108">
        <v>0</v>
      </c>
      <c r="DX416" s="108">
        <v>0</v>
      </c>
      <c r="DY416" s="108">
        <v>2799784</v>
      </c>
      <c r="DZ416" s="108">
        <v>9964</v>
      </c>
      <c r="EA416" s="108">
        <v>21605</v>
      </c>
      <c r="EB416" s="255"/>
      <c r="EC416" s="198">
        <f t="shared" si="2105"/>
        <v>10</v>
      </c>
      <c r="ED416" s="199">
        <f t="shared" si="2106"/>
        <v>2018</v>
      </c>
      <c r="EE416" s="200">
        <f t="shared" si="2107"/>
        <v>43374</v>
      </c>
      <c r="EF416" s="196">
        <f t="shared" si="2108"/>
        <v>31</v>
      </c>
      <c r="EG416" s="195"/>
      <c r="EH416" s="198">
        <f t="shared" si="2118"/>
        <v>191283</v>
      </c>
      <c r="EI416" s="198" t="str">
        <f t="shared" si="2118"/>
        <v>-</v>
      </c>
      <c r="EJ416" s="198">
        <f t="shared" si="2118"/>
        <v>4463270</v>
      </c>
      <c r="EK416" s="198">
        <f t="shared" si="2118"/>
        <v>9819194</v>
      </c>
      <c r="EL416" s="198">
        <f t="shared" si="2118"/>
        <v>2890888</v>
      </c>
      <c r="EM416" s="198">
        <f t="shared" si="2118"/>
        <v>2634402</v>
      </c>
      <c r="EN416" s="198">
        <f t="shared" si="2118"/>
        <v>65671380</v>
      </c>
      <c r="EO416" s="198">
        <f t="shared" si="2118"/>
        <v>228008844</v>
      </c>
      <c r="EP416" s="198">
        <f t="shared" si="2118"/>
        <v>13049729</v>
      </c>
      <c r="EQ416" s="198" t="str">
        <f t="shared" si="2118"/>
        <v>-</v>
      </c>
      <c r="ER416" s="198" t="str">
        <f t="shared" si="2119"/>
        <v>-</v>
      </c>
      <c r="ES416" s="198" t="str">
        <f t="shared" si="2119"/>
        <v>-</v>
      </c>
      <c r="ET416" s="198" t="str">
        <f t="shared" si="2119"/>
        <v>-</v>
      </c>
      <c r="EU416" s="198" t="str">
        <f t="shared" si="2119"/>
        <v>-</v>
      </c>
      <c r="EV416" s="198" t="str">
        <f t="shared" si="2119"/>
        <v>-</v>
      </c>
      <c r="EW416" s="198" t="str">
        <f t="shared" si="2119"/>
        <v>-</v>
      </c>
      <c r="EX416" s="198" t="str">
        <f t="shared" si="2119"/>
        <v>-</v>
      </c>
      <c r="EY416" s="198" t="str">
        <f t="shared" si="2119"/>
        <v>-</v>
      </c>
      <c r="EZ416" s="198" t="str">
        <f t="shared" si="2119"/>
        <v>-</v>
      </c>
      <c r="FA416" s="198" t="str">
        <f t="shared" si="2119"/>
        <v>-</v>
      </c>
      <c r="FB416" s="198">
        <f t="shared" si="2120"/>
        <v>158046</v>
      </c>
      <c r="FC416" s="198">
        <f t="shared" si="2120"/>
        <v>213192</v>
      </c>
      <c r="FD416" s="198">
        <f t="shared" si="2120"/>
        <v>3031392</v>
      </c>
      <c r="FE416" s="198">
        <f t="shared" si="2120"/>
        <v>26331232</v>
      </c>
      <c r="FF416" s="198">
        <f t="shared" si="2120"/>
        <v>0</v>
      </c>
      <c r="FG416" s="198">
        <f t="shared" si="2120"/>
        <v>6071005</v>
      </c>
      <c r="FH416" s="191"/>
      <c r="FI416" s="256"/>
      <c r="FJ416" s="256"/>
      <c r="FK416" s="256"/>
      <c r="FL416" s="256"/>
      <c r="FM416" s="256"/>
    </row>
    <row r="417" spans="1:169" s="257" customFormat="1" x14ac:dyDescent="0.2">
      <c r="A417" s="263" t="str">
        <f t="shared" si="2102"/>
        <v>2018-19OCTOBERRYF</v>
      </c>
      <c r="B417" s="257" t="s">
        <v>773</v>
      </c>
      <c r="C417" s="257" t="s">
        <v>716</v>
      </c>
      <c r="D417" s="264" t="str">
        <f t="shared" si="2103"/>
        <v>Y58</v>
      </c>
      <c r="E417" s="264" t="str">
        <f t="shared" si="2104"/>
        <v>South West</v>
      </c>
      <c r="F417" s="265" t="s">
        <v>671</v>
      </c>
      <c r="G417" s="265" t="s">
        <v>672</v>
      </c>
      <c r="H417" s="108">
        <v>104148</v>
      </c>
      <c r="I417" s="108">
        <v>79122</v>
      </c>
      <c r="J417" s="108">
        <v>377197</v>
      </c>
      <c r="K417" s="108">
        <v>5</v>
      </c>
      <c r="L417" s="108">
        <v>2</v>
      </c>
      <c r="M417" s="108" t="s">
        <v>717</v>
      </c>
      <c r="N417" s="108">
        <v>19</v>
      </c>
      <c r="O417" s="108">
        <v>57</v>
      </c>
      <c r="P417" s="108" t="s">
        <v>717</v>
      </c>
      <c r="Q417" s="108" t="s">
        <v>717</v>
      </c>
      <c r="R417" s="108" t="s">
        <v>717</v>
      </c>
      <c r="S417" s="108" t="s">
        <v>717</v>
      </c>
      <c r="T417" s="108">
        <v>71641</v>
      </c>
      <c r="U417" s="108">
        <v>4554</v>
      </c>
      <c r="V417" s="108">
        <v>2855</v>
      </c>
      <c r="W417" s="108">
        <v>38797</v>
      </c>
      <c r="X417" s="108">
        <v>17883</v>
      </c>
      <c r="Y417" s="108">
        <v>666</v>
      </c>
      <c r="Z417" s="108">
        <v>1920246</v>
      </c>
      <c r="AA417" s="108">
        <v>422</v>
      </c>
      <c r="AB417" s="108">
        <v>761</v>
      </c>
      <c r="AC417" s="108">
        <v>1931963</v>
      </c>
      <c r="AD417" s="108">
        <v>677</v>
      </c>
      <c r="AE417" s="108">
        <v>1251</v>
      </c>
      <c r="AF417" s="108">
        <v>62912601</v>
      </c>
      <c r="AG417" s="108">
        <v>1622</v>
      </c>
      <c r="AH417" s="108">
        <v>3391</v>
      </c>
      <c r="AI417" s="108">
        <v>76516939</v>
      </c>
      <c r="AJ417" s="108">
        <v>4279</v>
      </c>
      <c r="AK417" s="108">
        <v>9839</v>
      </c>
      <c r="AL417" s="108">
        <v>5591958</v>
      </c>
      <c r="AM417" s="108">
        <v>8396</v>
      </c>
      <c r="AN417" s="108">
        <v>18556</v>
      </c>
      <c r="AO417" s="108">
        <v>3990</v>
      </c>
      <c r="AP417" s="108">
        <v>349</v>
      </c>
      <c r="AQ417" s="108">
        <v>1332</v>
      </c>
      <c r="AR417" s="108">
        <v>4975</v>
      </c>
      <c r="AS417" s="108">
        <v>552</v>
      </c>
      <c r="AT417" s="108">
        <v>1757</v>
      </c>
      <c r="AU417" s="108">
        <v>26</v>
      </c>
      <c r="AV417" s="108">
        <v>38620</v>
      </c>
      <c r="AW417" s="108">
        <v>3579</v>
      </c>
      <c r="AX417" s="108">
        <v>25452</v>
      </c>
      <c r="AY417" s="108">
        <v>67651</v>
      </c>
      <c r="AZ417" s="108">
        <v>10135</v>
      </c>
      <c r="BA417" s="108">
        <v>7879</v>
      </c>
      <c r="BB417" s="108">
        <v>6479</v>
      </c>
      <c r="BC417" s="108">
        <v>5101</v>
      </c>
      <c r="BD417" s="108">
        <v>52571</v>
      </c>
      <c r="BE417" s="108">
        <v>44734</v>
      </c>
      <c r="BF417" s="108">
        <v>25106</v>
      </c>
      <c r="BG417" s="108">
        <v>19122</v>
      </c>
      <c r="BH417" s="108">
        <v>926</v>
      </c>
      <c r="BI417" s="108">
        <v>692</v>
      </c>
      <c r="BJ417" s="108" t="s">
        <v>717</v>
      </c>
      <c r="BK417" s="108" t="s">
        <v>717</v>
      </c>
      <c r="BL417" s="108" t="s">
        <v>717</v>
      </c>
      <c r="BM417" s="108" t="s">
        <v>717</v>
      </c>
      <c r="BN417" s="108" t="s">
        <v>717</v>
      </c>
      <c r="BO417" s="108" t="s">
        <v>717</v>
      </c>
      <c r="BP417" s="108" t="s">
        <v>717</v>
      </c>
      <c r="BQ417" s="108" t="s">
        <v>717</v>
      </c>
      <c r="BR417" s="108" t="s">
        <v>717</v>
      </c>
      <c r="BS417" s="108" t="s">
        <v>717</v>
      </c>
      <c r="BT417" s="108" t="s">
        <v>717</v>
      </c>
      <c r="BU417" s="108" t="s">
        <v>717</v>
      </c>
      <c r="BV417" s="108" t="s">
        <v>717</v>
      </c>
      <c r="BW417" s="108" t="s">
        <v>717</v>
      </c>
      <c r="BX417" s="108" t="s">
        <v>717</v>
      </c>
      <c r="BY417" s="108" t="s">
        <v>717</v>
      </c>
      <c r="BZ417" s="108" t="s">
        <v>717</v>
      </c>
      <c r="CA417" s="108" t="s">
        <v>717</v>
      </c>
      <c r="CB417" s="108" t="s">
        <v>717</v>
      </c>
      <c r="CC417" s="108" t="s">
        <v>717</v>
      </c>
      <c r="CD417" s="108" t="s">
        <v>717</v>
      </c>
      <c r="CE417" s="108" t="s">
        <v>717</v>
      </c>
      <c r="CF417" s="108" t="s">
        <v>717</v>
      </c>
      <c r="CG417" s="108" t="s">
        <v>717</v>
      </c>
      <c r="CH417" s="108" t="s">
        <v>717</v>
      </c>
      <c r="CI417" s="108" t="s">
        <v>717</v>
      </c>
      <c r="CJ417" s="108" t="s">
        <v>717</v>
      </c>
      <c r="CK417" s="108" t="s">
        <v>717</v>
      </c>
      <c r="CL417" s="108" t="s">
        <v>717</v>
      </c>
      <c r="CM417" s="108" t="s">
        <v>717</v>
      </c>
      <c r="CN417" s="108" t="s">
        <v>717</v>
      </c>
      <c r="CO417" s="108" t="s">
        <v>717</v>
      </c>
      <c r="CP417" s="108" t="s">
        <v>717</v>
      </c>
      <c r="CQ417" s="108" t="s">
        <v>717</v>
      </c>
      <c r="CR417" s="108" t="s">
        <v>717</v>
      </c>
      <c r="CS417" s="108" t="s">
        <v>717</v>
      </c>
      <c r="CT417" s="108" t="s">
        <v>717</v>
      </c>
      <c r="CU417" s="108" t="s">
        <v>717</v>
      </c>
      <c r="CV417" s="108" t="s">
        <v>717</v>
      </c>
      <c r="CW417" s="108" t="s">
        <v>717</v>
      </c>
      <c r="CX417" s="108">
        <v>384</v>
      </c>
      <c r="CY417" s="108">
        <v>129482</v>
      </c>
      <c r="CZ417" s="108">
        <v>337</v>
      </c>
      <c r="DA417" s="108">
        <v>616</v>
      </c>
      <c r="DB417" s="108">
        <v>2787</v>
      </c>
      <c r="DC417" s="108">
        <v>132581</v>
      </c>
      <c r="DD417" s="108">
        <v>48</v>
      </c>
      <c r="DE417" s="108">
        <v>86</v>
      </c>
      <c r="DF417" s="108" t="s">
        <v>717</v>
      </c>
      <c r="DG417" s="108" t="s">
        <v>717</v>
      </c>
      <c r="DH417" s="108" t="s">
        <v>717</v>
      </c>
      <c r="DI417" s="108" t="s">
        <v>717</v>
      </c>
      <c r="DJ417" s="108" t="s">
        <v>717</v>
      </c>
      <c r="DK417" s="108">
        <v>172</v>
      </c>
      <c r="DL417" s="108">
        <v>914</v>
      </c>
      <c r="DM417" s="108">
        <v>739</v>
      </c>
      <c r="DN417" s="108">
        <v>16</v>
      </c>
      <c r="DO417" s="108">
        <v>1141</v>
      </c>
      <c r="DP417" s="108">
        <v>6077947</v>
      </c>
      <c r="DQ417" s="108">
        <v>6650</v>
      </c>
      <c r="DR417" s="108">
        <v>14103</v>
      </c>
      <c r="DS417" s="108">
        <v>6103281</v>
      </c>
      <c r="DT417" s="108">
        <v>8259</v>
      </c>
      <c r="DU417" s="108">
        <v>17201</v>
      </c>
      <c r="DV417" s="108">
        <v>132943</v>
      </c>
      <c r="DW417" s="108">
        <v>8309</v>
      </c>
      <c r="DX417" s="108">
        <v>22635</v>
      </c>
      <c r="DY417" s="108">
        <v>11334216</v>
      </c>
      <c r="DZ417" s="108">
        <v>9934</v>
      </c>
      <c r="EA417" s="108">
        <v>21178</v>
      </c>
      <c r="EB417" s="255"/>
      <c r="EC417" s="198">
        <f t="shared" si="2105"/>
        <v>10</v>
      </c>
      <c r="ED417" s="199">
        <f t="shared" si="2106"/>
        <v>2018</v>
      </c>
      <c r="EE417" s="200">
        <f t="shared" si="2107"/>
        <v>43374</v>
      </c>
      <c r="EF417" s="196">
        <f t="shared" si="2108"/>
        <v>31</v>
      </c>
      <c r="EG417" s="195"/>
      <c r="EH417" s="198">
        <f t="shared" si="2118"/>
        <v>158244</v>
      </c>
      <c r="EI417" s="198" t="str">
        <f t="shared" si="2118"/>
        <v>-</v>
      </c>
      <c r="EJ417" s="198">
        <f t="shared" si="2118"/>
        <v>1503318</v>
      </c>
      <c r="EK417" s="198">
        <f t="shared" si="2118"/>
        <v>4509954</v>
      </c>
      <c r="EL417" s="198">
        <f t="shared" si="2118"/>
        <v>3465594</v>
      </c>
      <c r="EM417" s="198">
        <f t="shared" si="2118"/>
        <v>3571605</v>
      </c>
      <c r="EN417" s="198">
        <f t="shared" si="2118"/>
        <v>131560627</v>
      </c>
      <c r="EO417" s="198">
        <f t="shared" si="2118"/>
        <v>175950837</v>
      </c>
      <c r="EP417" s="198">
        <f t="shared" si="2118"/>
        <v>12358296</v>
      </c>
      <c r="EQ417" s="198" t="str">
        <f t="shared" si="2118"/>
        <v>-</v>
      </c>
      <c r="ER417" s="198" t="str">
        <f t="shared" si="2119"/>
        <v>-</v>
      </c>
      <c r="ES417" s="198" t="str">
        <f t="shared" si="2119"/>
        <v>-</v>
      </c>
      <c r="ET417" s="198" t="str">
        <f t="shared" si="2119"/>
        <v>-</v>
      </c>
      <c r="EU417" s="198" t="str">
        <f t="shared" si="2119"/>
        <v>-</v>
      </c>
      <c r="EV417" s="198" t="str">
        <f t="shared" si="2119"/>
        <v>-</v>
      </c>
      <c r="EW417" s="198" t="str">
        <f t="shared" si="2119"/>
        <v>-</v>
      </c>
      <c r="EX417" s="198" t="str">
        <f t="shared" si="2119"/>
        <v>-</v>
      </c>
      <c r="EY417" s="198" t="str">
        <f t="shared" si="2119"/>
        <v>-</v>
      </c>
      <c r="EZ417" s="198" t="str">
        <f t="shared" si="2119"/>
        <v>-</v>
      </c>
      <c r="FA417" s="198" t="str">
        <f t="shared" si="2119"/>
        <v>-</v>
      </c>
      <c r="FB417" s="198">
        <f t="shared" si="2120"/>
        <v>236544</v>
      </c>
      <c r="FC417" s="198">
        <f t="shared" si="2120"/>
        <v>239682</v>
      </c>
      <c r="FD417" s="198">
        <f t="shared" si="2120"/>
        <v>12890142</v>
      </c>
      <c r="FE417" s="198">
        <f t="shared" si="2120"/>
        <v>12711539</v>
      </c>
      <c r="FF417" s="198">
        <f t="shared" si="2120"/>
        <v>362160</v>
      </c>
      <c r="FG417" s="198">
        <f t="shared" si="2120"/>
        <v>24164098</v>
      </c>
      <c r="FH417" s="191"/>
      <c r="FI417" s="256"/>
      <c r="FJ417" s="256"/>
      <c r="FK417" s="256"/>
      <c r="FL417" s="256"/>
      <c r="FM417" s="256"/>
    </row>
    <row r="418" spans="1:169" s="257" customFormat="1" x14ac:dyDescent="0.2">
      <c r="A418" s="263" t="str">
        <f t="shared" si="2102"/>
        <v>2018-19OCTOBERRYA</v>
      </c>
      <c r="B418" s="257" t="s">
        <v>773</v>
      </c>
      <c r="C418" s="257" t="s">
        <v>716</v>
      </c>
      <c r="D418" s="264" t="str">
        <f t="shared" si="2103"/>
        <v>Y60</v>
      </c>
      <c r="E418" s="264" t="str">
        <f t="shared" si="2104"/>
        <v>Midlands</v>
      </c>
      <c r="F418" s="265" t="s">
        <v>663</v>
      </c>
      <c r="G418" s="265" t="s">
        <v>664</v>
      </c>
      <c r="H418" s="108">
        <v>108787</v>
      </c>
      <c r="I418" s="108">
        <v>78810</v>
      </c>
      <c r="J418" s="108">
        <v>310790</v>
      </c>
      <c r="K418" s="108">
        <v>4</v>
      </c>
      <c r="L418" s="108">
        <v>1</v>
      </c>
      <c r="M418" s="108" t="s">
        <v>717</v>
      </c>
      <c r="N418" s="108">
        <v>22</v>
      </c>
      <c r="O418" s="108">
        <v>47</v>
      </c>
      <c r="P418" s="108" t="s">
        <v>717</v>
      </c>
      <c r="Q418" s="108" t="s">
        <v>717</v>
      </c>
      <c r="R418" s="108" t="s">
        <v>717</v>
      </c>
      <c r="S418" s="108" t="s">
        <v>717</v>
      </c>
      <c r="T418" s="108">
        <v>87955</v>
      </c>
      <c r="U418" s="108">
        <v>5543</v>
      </c>
      <c r="V418" s="108">
        <v>3581</v>
      </c>
      <c r="W418" s="108">
        <v>42035</v>
      </c>
      <c r="X418" s="108">
        <v>32003</v>
      </c>
      <c r="Y418" s="108">
        <v>1577</v>
      </c>
      <c r="Z418" s="108">
        <v>2278677</v>
      </c>
      <c r="AA418" s="108">
        <v>411</v>
      </c>
      <c r="AB418" s="108">
        <v>708</v>
      </c>
      <c r="AC418" s="108">
        <v>1686706</v>
      </c>
      <c r="AD418" s="108">
        <v>471</v>
      </c>
      <c r="AE418" s="108">
        <v>823</v>
      </c>
      <c r="AF418" s="108">
        <v>30423226</v>
      </c>
      <c r="AG418" s="108">
        <v>724</v>
      </c>
      <c r="AH418" s="108">
        <v>1315</v>
      </c>
      <c r="AI418" s="108">
        <v>63244585</v>
      </c>
      <c r="AJ418" s="108">
        <v>1976</v>
      </c>
      <c r="AK418" s="108">
        <v>4363</v>
      </c>
      <c r="AL418" s="108">
        <v>4901336</v>
      </c>
      <c r="AM418" s="108">
        <v>3108</v>
      </c>
      <c r="AN418" s="108">
        <v>7435</v>
      </c>
      <c r="AO418" s="108">
        <v>2642</v>
      </c>
      <c r="AP418" s="108">
        <v>5</v>
      </c>
      <c r="AQ418" s="108">
        <v>6</v>
      </c>
      <c r="AR418" s="108">
        <v>0</v>
      </c>
      <c r="AS418" s="108">
        <v>217</v>
      </c>
      <c r="AT418" s="108">
        <v>2414</v>
      </c>
      <c r="AU418" s="108">
        <v>1888</v>
      </c>
      <c r="AV418" s="108">
        <v>50762</v>
      </c>
      <c r="AW418" s="108">
        <v>3316</v>
      </c>
      <c r="AX418" s="108">
        <v>31235</v>
      </c>
      <c r="AY418" s="108">
        <v>85313</v>
      </c>
      <c r="AZ418" s="108">
        <v>10390</v>
      </c>
      <c r="BA418" s="108">
        <v>7666</v>
      </c>
      <c r="BB418" s="108">
        <v>6615</v>
      </c>
      <c r="BC418" s="108">
        <v>4984</v>
      </c>
      <c r="BD418" s="108">
        <v>53515</v>
      </c>
      <c r="BE418" s="108">
        <v>44346</v>
      </c>
      <c r="BF418" s="108">
        <v>56906</v>
      </c>
      <c r="BG418" s="108">
        <v>33467</v>
      </c>
      <c r="BH418" s="108">
        <v>4009</v>
      </c>
      <c r="BI418" s="108">
        <v>1654</v>
      </c>
      <c r="BJ418" s="108" t="s">
        <v>717</v>
      </c>
      <c r="BK418" s="108" t="s">
        <v>717</v>
      </c>
      <c r="BL418" s="108" t="s">
        <v>717</v>
      </c>
      <c r="BM418" s="108" t="s">
        <v>717</v>
      </c>
      <c r="BN418" s="108" t="s">
        <v>717</v>
      </c>
      <c r="BO418" s="108" t="s">
        <v>717</v>
      </c>
      <c r="BP418" s="108" t="s">
        <v>717</v>
      </c>
      <c r="BQ418" s="108" t="s">
        <v>717</v>
      </c>
      <c r="BR418" s="108" t="s">
        <v>717</v>
      </c>
      <c r="BS418" s="108" t="s">
        <v>717</v>
      </c>
      <c r="BT418" s="108" t="s">
        <v>717</v>
      </c>
      <c r="BU418" s="108" t="s">
        <v>717</v>
      </c>
      <c r="BV418" s="108" t="s">
        <v>717</v>
      </c>
      <c r="BW418" s="108" t="s">
        <v>717</v>
      </c>
      <c r="BX418" s="108" t="s">
        <v>717</v>
      </c>
      <c r="BY418" s="108" t="s">
        <v>717</v>
      </c>
      <c r="BZ418" s="108" t="s">
        <v>717</v>
      </c>
      <c r="CA418" s="108" t="s">
        <v>717</v>
      </c>
      <c r="CB418" s="108" t="s">
        <v>717</v>
      </c>
      <c r="CC418" s="108" t="s">
        <v>717</v>
      </c>
      <c r="CD418" s="108" t="s">
        <v>717</v>
      </c>
      <c r="CE418" s="108" t="s">
        <v>717</v>
      </c>
      <c r="CF418" s="108" t="s">
        <v>717</v>
      </c>
      <c r="CG418" s="108" t="s">
        <v>717</v>
      </c>
      <c r="CH418" s="108" t="s">
        <v>717</v>
      </c>
      <c r="CI418" s="108" t="s">
        <v>717</v>
      </c>
      <c r="CJ418" s="108" t="s">
        <v>717</v>
      </c>
      <c r="CK418" s="108" t="s">
        <v>717</v>
      </c>
      <c r="CL418" s="108" t="s">
        <v>717</v>
      </c>
      <c r="CM418" s="108" t="s">
        <v>717</v>
      </c>
      <c r="CN418" s="108" t="s">
        <v>717</v>
      </c>
      <c r="CO418" s="108" t="s">
        <v>717</v>
      </c>
      <c r="CP418" s="108" t="s">
        <v>717</v>
      </c>
      <c r="CQ418" s="108" t="s">
        <v>717</v>
      </c>
      <c r="CR418" s="108" t="s">
        <v>717</v>
      </c>
      <c r="CS418" s="108" t="s">
        <v>717</v>
      </c>
      <c r="CT418" s="108" t="s">
        <v>717</v>
      </c>
      <c r="CU418" s="108" t="s">
        <v>717</v>
      </c>
      <c r="CV418" s="108" t="s">
        <v>717</v>
      </c>
      <c r="CW418" s="108" t="s">
        <v>717</v>
      </c>
      <c r="CX418" s="108">
        <v>199</v>
      </c>
      <c r="CY418" s="108">
        <v>53721</v>
      </c>
      <c r="CZ418" s="108">
        <v>270</v>
      </c>
      <c r="DA418" s="108">
        <v>523</v>
      </c>
      <c r="DB418" s="108">
        <v>3456</v>
      </c>
      <c r="DC418" s="108">
        <v>99783</v>
      </c>
      <c r="DD418" s="108">
        <v>29</v>
      </c>
      <c r="DE418" s="108">
        <v>56</v>
      </c>
      <c r="DF418" s="108" t="s">
        <v>717</v>
      </c>
      <c r="DG418" s="108" t="s">
        <v>717</v>
      </c>
      <c r="DH418" s="108" t="s">
        <v>717</v>
      </c>
      <c r="DI418" s="108" t="s">
        <v>717</v>
      </c>
      <c r="DJ418" s="108" t="s">
        <v>717</v>
      </c>
      <c r="DK418" s="108">
        <v>239</v>
      </c>
      <c r="DL418" s="108">
        <v>0</v>
      </c>
      <c r="DM418" s="108">
        <v>2388</v>
      </c>
      <c r="DN418" s="108">
        <v>0</v>
      </c>
      <c r="DO418" s="108">
        <v>1531</v>
      </c>
      <c r="DP418" s="108">
        <v>0</v>
      </c>
      <c r="DQ418" s="108">
        <v>0</v>
      </c>
      <c r="DR418" s="108">
        <v>0</v>
      </c>
      <c r="DS418" s="108">
        <v>14132926</v>
      </c>
      <c r="DT418" s="108">
        <v>5918</v>
      </c>
      <c r="DU418" s="108">
        <v>13537</v>
      </c>
      <c r="DV418" s="108">
        <v>0</v>
      </c>
      <c r="DW418" s="108">
        <v>0</v>
      </c>
      <c r="DX418" s="108">
        <v>0</v>
      </c>
      <c r="DY418" s="108">
        <v>11977089</v>
      </c>
      <c r="DZ418" s="108">
        <v>7823</v>
      </c>
      <c r="EA418" s="108">
        <v>18920</v>
      </c>
      <c r="EB418" s="255"/>
      <c r="EC418" s="198">
        <f t="shared" si="2105"/>
        <v>10</v>
      </c>
      <c r="ED418" s="199">
        <f t="shared" si="2106"/>
        <v>2018</v>
      </c>
      <c r="EE418" s="200">
        <f t="shared" si="2107"/>
        <v>43374</v>
      </c>
      <c r="EF418" s="196">
        <f t="shared" si="2108"/>
        <v>31</v>
      </c>
      <c r="EG418" s="195"/>
      <c r="EH418" s="198">
        <f t="shared" si="2118"/>
        <v>78810</v>
      </c>
      <c r="EI418" s="198" t="str">
        <f t="shared" si="2118"/>
        <v>-</v>
      </c>
      <c r="EJ418" s="198">
        <f t="shared" si="2118"/>
        <v>1733820</v>
      </c>
      <c r="EK418" s="198">
        <f t="shared" si="2118"/>
        <v>3704070</v>
      </c>
      <c r="EL418" s="198">
        <f t="shared" si="2118"/>
        <v>3924444</v>
      </c>
      <c r="EM418" s="198">
        <f t="shared" si="2118"/>
        <v>2947163</v>
      </c>
      <c r="EN418" s="198">
        <f t="shared" si="2118"/>
        <v>55276025</v>
      </c>
      <c r="EO418" s="198">
        <f t="shared" si="2118"/>
        <v>139629089</v>
      </c>
      <c r="EP418" s="198">
        <f t="shared" si="2118"/>
        <v>11724995</v>
      </c>
      <c r="EQ418" s="198" t="str">
        <f t="shared" si="2118"/>
        <v>-</v>
      </c>
      <c r="ER418" s="198" t="str">
        <f t="shared" si="2119"/>
        <v>-</v>
      </c>
      <c r="ES418" s="198" t="str">
        <f t="shared" si="2119"/>
        <v>-</v>
      </c>
      <c r="ET418" s="198" t="str">
        <f t="shared" si="2119"/>
        <v>-</v>
      </c>
      <c r="EU418" s="198" t="str">
        <f t="shared" si="2119"/>
        <v>-</v>
      </c>
      <c r="EV418" s="198" t="str">
        <f t="shared" si="2119"/>
        <v>-</v>
      </c>
      <c r="EW418" s="198" t="str">
        <f t="shared" si="2119"/>
        <v>-</v>
      </c>
      <c r="EX418" s="198" t="str">
        <f t="shared" si="2119"/>
        <v>-</v>
      </c>
      <c r="EY418" s="198" t="str">
        <f t="shared" si="2119"/>
        <v>-</v>
      </c>
      <c r="EZ418" s="198" t="str">
        <f t="shared" si="2119"/>
        <v>-</v>
      </c>
      <c r="FA418" s="198" t="str">
        <f t="shared" si="2119"/>
        <v>-</v>
      </c>
      <c r="FB418" s="198">
        <f t="shared" si="2120"/>
        <v>104077</v>
      </c>
      <c r="FC418" s="198">
        <f t="shared" si="2120"/>
        <v>193536</v>
      </c>
      <c r="FD418" s="198">
        <f t="shared" si="2120"/>
        <v>0</v>
      </c>
      <c r="FE418" s="198">
        <f t="shared" si="2120"/>
        <v>32326356</v>
      </c>
      <c r="FF418" s="198">
        <f t="shared" si="2120"/>
        <v>0</v>
      </c>
      <c r="FG418" s="198">
        <f t="shared" si="2120"/>
        <v>28966520</v>
      </c>
      <c r="FH418" s="191"/>
      <c r="FI418" s="256"/>
      <c r="FJ418" s="256"/>
      <c r="FK418" s="256"/>
      <c r="FL418" s="256"/>
      <c r="FM418" s="256"/>
    </row>
    <row r="419" spans="1:169" s="257" customFormat="1" x14ac:dyDescent="0.2">
      <c r="A419" s="267" t="str">
        <f t="shared" si="2102"/>
        <v>2018-19OCTOBERRX8</v>
      </c>
      <c r="B419" s="268" t="s">
        <v>773</v>
      </c>
      <c r="C419" s="268" t="s">
        <v>716</v>
      </c>
      <c r="D419" s="269" t="str">
        <f t="shared" si="2103"/>
        <v>Y63</v>
      </c>
      <c r="E419" s="269" t="str">
        <f t="shared" si="2104"/>
        <v>North East and Yorkshire</v>
      </c>
      <c r="F419" s="270" t="s">
        <v>659</v>
      </c>
      <c r="G419" s="270" t="s">
        <v>660</v>
      </c>
      <c r="H419" s="210">
        <v>83505</v>
      </c>
      <c r="I419" s="210">
        <v>60787</v>
      </c>
      <c r="J419" s="210">
        <v>116496</v>
      </c>
      <c r="K419" s="210">
        <v>2</v>
      </c>
      <c r="L419" s="210">
        <v>1</v>
      </c>
      <c r="M419" s="210" t="s">
        <v>717</v>
      </c>
      <c r="N419" s="210">
        <v>1</v>
      </c>
      <c r="O419" s="210">
        <v>41</v>
      </c>
      <c r="P419" s="210" t="s">
        <v>717</v>
      </c>
      <c r="Q419" s="210" t="s">
        <v>717</v>
      </c>
      <c r="R419" s="210" t="s">
        <v>717</v>
      </c>
      <c r="S419" s="210" t="s">
        <v>717</v>
      </c>
      <c r="T419" s="210">
        <v>66438</v>
      </c>
      <c r="U419" s="210">
        <v>5265</v>
      </c>
      <c r="V419" s="210">
        <v>3770</v>
      </c>
      <c r="W419" s="210">
        <v>38136</v>
      </c>
      <c r="X419" s="210">
        <v>11671</v>
      </c>
      <c r="Y419" s="210">
        <v>1241</v>
      </c>
      <c r="Z419" s="210">
        <v>2263985</v>
      </c>
      <c r="AA419" s="210">
        <v>430</v>
      </c>
      <c r="AB419" s="210">
        <v>743</v>
      </c>
      <c r="AC419" s="210">
        <v>2252292</v>
      </c>
      <c r="AD419" s="210">
        <v>597</v>
      </c>
      <c r="AE419" s="210">
        <v>1064</v>
      </c>
      <c r="AF419" s="210">
        <v>45704108</v>
      </c>
      <c r="AG419" s="210">
        <v>1198</v>
      </c>
      <c r="AH419" s="210">
        <v>2497</v>
      </c>
      <c r="AI419" s="210">
        <v>33812457</v>
      </c>
      <c r="AJ419" s="210">
        <v>2897</v>
      </c>
      <c r="AK419" s="210">
        <v>7054</v>
      </c>
      <c r="AL419" s="210">
        <v>5275128</v>
      </c>
      <c r="AM419" s="210">
        <v>4251</v>
      </c>
      <c r="AN419" s="210">
        <v>10076</v>
      </c>
      <c r="AO419" s="210">
        <v>4319</v>
      </c>
      <c r="AP419" s="210">
        <v>476</v>
      </c>
      <c r="AQ419" s="210">
        <v>892</v>
      </c>
      <c r="AR419" s="210">
        <v>5018</v>
      </c>
      <c r="AS419" s="210">
        <v>463</v>
      </c>
      <c r="AT419" s="210">
        <v>2488</v>
      </c>
      <c r="AU419" s="210">
        <v>678</v>
      </c>
      <c r="AV419" s="210">
        <v>40478</v>
      </c>
      <c r="AW419" s="210">
        <v>6462</v>
      </c>
      <c r="AX419" s="210">
        <v>15179</v>
      </c>
      <c r="AY419" s="210">
        <v>62119</v>
      </c>
      <c r="AZ419" s="210">
        <v>11957</v>
      </c>
      <c r="BA419" s="210">
        <v>8904</v>
      </c>
      <c r="BB419" s="210">
        <v>8393</v>
      </c>
      <c r="BC419" s="210">
        <v>6335</v>
      </c>
      <c r="BD419" s="210">
        <v>56995</v>
      </c>
      <c r="BE419" s="210">
        <v>44552</v>
      </c>
      <c r="BF419" s="210">
        <v>24976</v>
      </c>
      <c r="BG419" s="210">
        <v>15721</v>
      </c>
      <c r="BH419" s="210">
        <v>2627</v>
      </c>
      <c r="BI419" s="210">
        <v>1379</v>
      </c>
      <c r="BJ419" s="210" t="s">
        <v>717</v>
      </c>
      <c r="BK419" s="210" t="s">
        <v>717</v>
      </c>
      <c r="BL419" s="210" t="s">
        <v>717</v>
      </c>
      <c r="BM419" s="210" t="s">
        <v>717</v>
      </c>
      <c r="BN419" s="210" t="s">
        <v>717</v>
      </c>
      <c r="BO419" s="210" t="s">
        <v>717</v>
      </c>
      <c r="BP419" s="210" t="s">
        <v>717</v>
      </c>
      <c r="BQ419" s="210" t="s">
        <v>717</v>
      </c>
      <c r="BR419" s="210" t="s">
        <v>717</v>
      </c>
      <c r="BS419" s="210" t="s">
        <v>717</v>
      </c>
      <c r="BT419" s="210" t="s">
        <v>717</v>
      </c>
      <c r="BU419" s="210" t="s">
        <v>717</v>
      </c>
      <c r="BV419" s="210" t="s">
        <v>717</v>
      </c>
      <c r="BW419" s="210" t="s">
        <v>717</v>
      </c>
      <c r="BX419" s="210" t="s">
        <v>717</v>
      </c>
      <c r="BY419" s="210" t="s">
        <v>717</v>
      </c>
      <c r="BZ419" s="210" t="s">
        <v>717</v>
      </c>
      <c r="CA419" s="210" t="s">
        <v>717</v>
      </c>
      <c r="CB419" s="210" t="s">
        <v>717</v>
      </c>
      <c r="CC419" s="210" t="s">
        <v>717</v>
      </c>
      <c r="CD419" s="210" t="s">
        <v>717</v>
      </c>
      <c r="CE419" s="210" t="s">
        <v>717</v>
      </c>
      <c r="CF419" s="210" t="s">
        <v>717</v>
      </c>
      <c r="CG419" s="210" t="s">
        <v>717</v>
      </c>
      <c r="CH419" s="210" t="s">
        <v>717</v>
      </c>
      <c r="CI419" s="210" t="s">
        <v>717</v>
      </c>
      <c r="CJ419" s="210" t="s">
        <v>717</v>
      </c>
      <c r="CK419" s="210" t="s">
        <v>717</v>
      </c>
      <c r="CL419" s="210" t="s">
        <v>717</v>
      </c>
      <c r="CM419" s="210" t="s">
        <v>717</v>
      </c>
      <c r="CN419" s="210" t="s">
        <v>717</v>
      </c>
      <c r="CO419" s="210" t="s">
        <v>717</v>
      </c>
      <c r="CP419" s="210" t="s">
        <v>717</v>
      </c>
      <c r="CQ419" s="210" t="s">
        <v>717</v>
      </c>
      <c r="CR419" s="210" t="s">
        <v>717</v>
      </c>
      <c r="CS419" s="210" t="s">
        <v>717</v>
      </c>
      <c r="CT419" s="210" t="s">
        <v>717</v>
      </c>
      <c r="CU419" s="210" t="s">
        <v>717</v>
      </c>
      <c r="CV419" s="210" t="s">
        <v>717</v>
      </c>
      <c r="CW419" s="210" t="s">
        <v>717</v>
      </c>
      <c r="CX419" s="210">
        <v>0</v>
      </c>
      <c r="CY419" s="210">
        <v>0</v>
      </c>
      <c r="CZ419" s="210">
        <v>0</v>
      </c>
      <c r="DA419" s="210">
        <v>0</v>
      </c>
      <c r="DB419" s="210">
        <v>3417</v>
      </c>
      <c r="DC419" s="210">
        <v>95203</v>
      </c>
      <c r="DD419" s="210">
        <v>28</v>
      </c>
      <c r="DE419" s="210">
        <v>50</v>
      </c>
      <c r="DF419" s="210" t="s">
        <v>717</v>
      </c>
      <c r="DG419" s="210" t="s">
        <v>717</v>
      </c>
      <c r="DH419" s="210" t="s">
        <v>717</v>
      </c>
      <c r="DI419" s="210" t="s">
        <v>717</v>
      </c>
      <c r="DJ419" s="210" t="s">
        <v>717</v>
      </c>
      <c r="DK419" s="210">
        <v>98</v>
      </c>
      <c r="DL419" s="210">
        <v>2495</v>
      </c>
      <c r="DM419" s="210">
        <v>165</v>
      </c>
      <c r="DN419" s="210">
        <v>44</v>
      </c>
      <c r="DO419" s="210">
        <v>3004</v>
      </c>
      <c r="DP419" s="210">
        <v>10040283</v>
      </c>
      <c r="DQ419" s="210">
        <v>4024</v>
      </c>
      <c r="DR419" s="210">
        <v>9126</v>
      </c>
      <c r="DS419" s="210">
        <v>638868</v>
      </c>
      <c r="DT419" s="210">
        <v>3872</v>
      </c>
      <c r="DU419" s="210">
        <v>7792</v>
      </c>
      <c r="DV419" s="210">
        <v>295309</v>
      </c>
      <c r="DW419" s="210">
        <v>6712</v>
      </c>
      <c r="DX419" s="210">
        <v>11037</v>
      </c>
      <c r="DY419" s="210">
        <v>25682781</v>
      </c>
      <c r="DZ419" s="210">
        <v>8550</v>
      </c>
      <c r="EA419" s="210">
        <v>19185</v>
      </c>
      <c r="EB419" s="271"/>
      <c r="EC419" s="201">
        <f t="shared" si="2105"/>
        <v>10</v>
      </c>
      <c r="ED419" s="208">
        <f t="shared" si="2106"/>
        <v>2018</v>
      </c>
      <c r="EE419" s="207">
        <f t="shared" si="2107"/>
        <v>43374</v>
      </c>
      <c r="EF419" s="189">
        <f t="shared" si="2108"/>
        <v>31</v>
      </c>
      <c r="EG419" s="209"/>
      <c r="EH419" s="201">
        <f t="shared" si="2118"/>
        <v>60787</v>
      </c>
      <c r="EI419" s="201" t="str">
        <f t="shared" si="2118"/>
        <v>-</v>
      </c>
      <c r="EJ419" s="201">
        <f t="shared" si="2118"/>
        <v>60787</v>
      </c>
      <c r="EK419" s="201">
        <f t="shared" si="2118"/>
        <v>2492267</v>
      </c>
      <c r="EL419" s="201">
        <f t="shared" si="2118"/>
        <v>3911895</v>
      </c>
      <c r="EM419" s="201">
        <f t="shared" si="2118"/>
        <v>4011280</v>
      </c>
      <c r="EN419" s="201">
        <f t="shared" si="2118"/>
        <v>95225592</v>
      </c>
      <c r="EO419" s="201">
        <f t="shared" si="2118"/>
        <v>82327234</v>
      </c>
      <c r="EP419" s="201">
        <f t="shared" si="2118"/>
        <v>12504316</v>
      </c>
      <c r="EQ419" s="201" t="str">
        <f t="shared" si="2118"/>
        <v>-</v>
      </c>
      <c r="ER419" s="201" t="str">
        <f t="shared" si="2119"/>
        <v>-</v>
      </c>
      <c r="ES419" s="201" t="str">
        <f t="shared" si="2119"/>
        <v>-</v>
      </c>
      <c r="ET419" s="201" t="str">
        <f t="shared" si="2119"/>
        <v>-</v>
      </c>
      <c r="EU419" s="201" t="str">
        <f t="shared" si="2119"/>
        <v>-</v>
      </c>
      <c r="EV419" s="201" t="str">
        <f t="shared" si="2119"/>
        <v>-</v>
      </c>
      <c r="EW419" s="201" t="str">
        <f t="shared" si="2119"/>
        <v>-</v>
      </c>
      <c r="EX419" s="201" t="str">
        <f t="shared" si="2119"/>
        <v>-</v>
      </c>
      <c r="EY419" s="201" t="str">
        <f t="shared" si="2119"/>
        <v>-</v>
      </c>
      <c r="EZ419" s="201" t="str">
        <f t="shared" si="2119"/>
        <v>-</v>
      </c>
      <c r="FA419" s="201" t="str">
        <f t="shared" si="2119"/>
        <v>-</v>
      </c>
      <c r="FB419" s="201">
        <f t="shared" si="2120"/>
        <v>0</v>
      </c>
      <c r="FC419" s="201">
        <f t="shared" si="2120"/>
        <v>170850</v>
      </c>
      <c r="FD419" s="201">
        <f t="shared" si="2120"/>
        <v>22769370</v>
      </c>
      <c r="FE419" s="201">
        <f t="shared" si="2120"/>
        <v>1285680</v>
      </c>
      <c r="FF419" s="201">
        <f t="shared" si="2120"/>
        <v>485628</v>
      </c>
      <c r="FG419" s="201">
        <f t="shared" si="2120"/>
        <v>57631740</v>
      </c>
      <c r="FH419" s="190"/>
      <c r="FI419" s="256"/>
      <c r="FJ419" s="256"/>
      <c r="FK419" s="256"/>
      <c r="FL419" s="256"/>
      <c r="FM419" s="256"/>
    </row>
    <row r="420" spans="1:169" s="257" customFormat="1" x14ac:dyDescent="0.2">
      <c r="A420" s="272" t="str">
        <f t="shared" si="2102"/>
        <v>2018-19NOVEMBERRX9</v>
      </c>
      <c r="B420" s="273" t="s">
        <v>773</v>
      </c>
      <c r="C420" s="273" t="s">
        <v>722</v>
      </c>
      <c r="D420" s="274" t="str">
        <f t="shared" si="2103"/>
        <v>Y60</v>
      </c>
      <c r="E420" s="274" t="str">
        <f t="shared" si="2104"/>
        <v>Midlands</v>
      </c>
      <c r="F420" s="275" t="s">
        <v>661</v>
      </c>
      <c r="G420" s="275" t="s">
        <v>662</v>
      </c>
      <c r="H420" s="107">
        <v>86375</v>
      </c>
      <c r="I420" s="107">
        <v>68002</v>
      </c>
      <c r="J420" s="107">
        <v>419365</v>
      </c>
      <c r="K420" s="107">
        <v>6</v>
      </c>
      <c r="L420" s="107">
        <v>2</v>
      </c>
      <c r="M420" s="107" t="s">
        <v>717</v>
      </c>
      <c r="N420" s="107">
        <v>35</v>
      </c>
      <c r="O420" s="107">
        <v>81</v>
      </c>
      <c r="P420" s="107" t="s">
        <v>717</v>
      </c>
      <c r="Q420" s="107" t="s">
        <v>717</v>
      </c>
      <c r="R420" s="107" t="s">
        <v>717</v>
      </c>
      <c r="S420" s="107" t="s">
        <v>717</v>
      </c>
      <c r="T420" s="107">
        <v>61768</v>
      </c>
      <c r="U420" s="107">
        <v>6307</v>
      </c>
      <c r="V420" s="107">
        <v>4116</v>
      </c>
      <c r="W420" s="107">
        <v>34989</v>
      </c>
      <c r="X420" s="107">
        <v>11933</v>
      </c>
      <c r="Y420" s="107">
        <v>200</v>
      </c>
      <c r="Z420" s="107">
        <v>2976294</v>
      </c>
      <c r="AA420" s="107">
        <v>472</v>
      </c>
      <c r="AB420" s="107">
        <v>837</v>
      </c>
      <c r="AC420" s="107">
        <v>4402066</v>
      </c>
      <c r="AD420" s="107">
        <v>1070</v>
      </c>
      <c r="AE420" s="107">
        <v>2445</v>
      </c>
      <c r="AF420" s="107">
        <v>65122432</v>
      </c>
      <c r="AG420" s="107">
        <v>1861</v>
      </c>
      <c r="AH420" s="107">
        <v>3882</v>
      </c>
      <c r="AI420" s="107">
        <v>53080738</v>
      </c>
      <c r="AJ420" s="107">
        <v>4448</v>
      </c>
      <c r="AK420" s="107">
        <v>10519</v>
      </c>
      <c r="AL420" s="107">
        <v>768759</v>
      </c>
      <c r="AM420" s="107">
        <v>3844</v>
      </c>
      <c r="AN420" s="107">
        <v>9958</v>
      </c>
      <c r="AO420" s="107">
        <v>5016</v>
      </c>
      <c r="AP420" s="107">
        <v>2389</v>
      </c>
      <c r="AQ420" s="107">
        <v>1084</v>
      </c>
      <c r="AR420" s="107">
        <v>11</v>
      </c>
      <c r="AS420" s="107">
        <v>833</v>
      </c>
      <c r="AT420" s="107">
        <v>710</v>
      </c>
      <c r="AU420" s="107">
        <v>12</v>
      </c>
      <c r="AV420" s="107">
        <v>37515</v>
      </c>
      <c r="AW420" s="107">
        <v>2848</v>
      </c>
      <c r="AX420" s="107">
        <v>16389</v>
      </c>
      <c r="AY420" s="107">
        <v>56752</v>
      </c>
      <c r="AZ420" s="107">
        <v>11427</v>
      </c>
      <c r="BA420" s="107">
        <v>9205</v>
      </c>
      <c r="BB420" s="107">
        <v>7733</v>
      </c>
      <c r="BC420" s="107">
        <v>6306</v>
      </c>
      <c r="BD420" s="107">
        <v>44867</v>
      </c>
      <c r="BE420" s="107">
        <v>37508</v>
      </c>
      <c r="BF420" s="107">
        <v>15688</v>
      </c>
      <c r="BG420" s="107">
        <v>12441</v>
      </c>
      <c r="BH420" s="107">
        <v>221</v>
      </c>
      <c r="BI420" s="107">
        <v>178</v>
      </c>
      <c r="BJ420" s="107" t="s">
        <v>717</v>
      </c>
      <c r="BK420" s="107" t="s">
        <v>717</v>
      </c>
      <c r="BL420" s="107" t="s">
        <v>717</v>
      </c>
      <c r="BM420" s="107" t="s">
        <v>717</v>
      </c>
      <c r="BN420" s="107" t="s">
        <v>717</v>
      </c>
      <c r="BO420" s="107" t="s">
        <v>717</v>
      </c>
      <c r="BP420" s="107" t="s">
        <v>717</v>
      </c>
      <c r="BQ420" s="107" t="s">
        <v>717</v>
      </c>
      <c r="BR420" s="107" t="s">
        <v>717</v>
      </c>
      <c r="BS420" s="107" t="s">
        <v>717</v>
      </c>
      <c r="BT420" s="107" t="s">
        <v>717</v>
      </c>
      <c r="BU420" s="107" t="s">
        <v>717</v>
      </c>
      <c r="BV420" s="107" t="s">
        <v>717</v>
      </c>
      <c r="BW420" s="107" t="s">
        <v>717</v>
      </c>
      <c r="BX420" s="107" t="s">
        <v>717</v>
      </c>
      <c r="BY420" s="107" t="s">
        <v>717</v>
      </c>
      <c r="BZ420" s="107" t="s">
        <v>717</v>
      </c>
      <c r="CA420" s="107" t="s">
        <v>717</v>
      </c>
      <c r="CB420" s="107" t="s">
        <v>717</v>
      </c>
      <c r="CC420" s="107" t="s">
        <v>717</v>
      </c>
      <c r="CD420" s="107" t="s">
        <v>717</v>
      </c>
      <c r="CE420" s="107" t="s">
        <v>717</v>
      </c>
      <c r="CF420" s="107" t="s">
        <v>717</v>
      </c>
      <c r="CG420" s="107" t="s">
        <v>717</v>
      </c>
      <c r="CH420" s="107" t="s">
        <v>717</v>
      </c>
      <c r="CI420" s="107" t="s">
        <v>717</v>
      </c>
      <c r="CJ420" s="107" t="s">
        <v>717</v>
      </c>
      <c r="CK420" s="107" t="s">
        <v>717</v>
      </c>
      <c r="CL420" s="107" t="s">
        <v>717</v>
      </c>
      <c r="CM420" s="107" t="s">
        <v>717</v>
      </c>
      <c r="CN420" s="107" t="s">
        <v>717</v>
      </c>
      <c r="CO420" s="107" t="s">
        <v>717</v>
      </c>
      <c r="CP420" s="107" t="s">
        <v>717</v>
      </c>
      <c r="CQ420" s="107" t="s">
        <v>717</v>
      </c>
      <c r="CR420" s="107" t="s">
        <v>717</v>
      </c>
      <c r="CS420" s="107" t="s">
        <v>717</v>
      </c>
      <c r="CT420" s="107" t="s">
        <v>717</v>
      </c>
      <c r="CU420" s="107" t="s">
        <v>717</v>
      </c>
      <c r="CV420" s="107" t="s">
        <v>717</v>
      </c>
      <c r="CW420" s="107" t="s">
        <v>717</v>
      </c>
      <c r="CX420" s="107">
        <v>328</v>
      </c>
      <c r="CY420" s="107">
        <v>101110</v>
      </c>
      <c r="CZ420" s="107">
        <v>308</v>
      </c>
      <c r="DA420" s="107">
        <v>531</v>
      </c>
      <c r="DB420" s="107">
        <v>3294</v>
      </c>
      <c r="DC420" s="107">
        <v>136111</v>
      </c>
      <c r="DD420" s="107">
        <v>41</v>
      </c>
      <c r="DE420" s="107">
        <v>80</v>
      </c>
      <c r="DF420" s="107" t="s">
        <v>717</v>
      </c>
      <c r="DG420" s="107" t="s">
        <v>717</v>
      </c>
      <c r="DH420" s="107" t="s">
        <v>717</v>
      </c>
      <c r="DI420" s="107" t="s">
        <v>717</v>
      </c>
      <c r="DJ420" s="107" t="s">
        <v>717</v>
      </c>
      <c r="DK420" s="107">
        <v>0</v>
      </c>
      <c r="DL420" s="107">
        <v>362</v>
      </c>
      <c r="DM420" s="107">
        <v>450</v>
      </c>
      <c r="DN420" s="107">
        <v>1</v>
      </c>
      <c r="DO420" s="107">
        <v>2510</v>
      </c>
      <c r="DP420" s="107">
        <v>1938320</v>
      </c>
      <c r="DQ420" s="107">
        <v>5354</v>
      </c>
      <c r="DR420" s="107">
        <v>11401</v>
      </c>
      <c r="DS420" s="107">
        <v>2409024</v>
      </c>
      <c r="DT420" s="107">
        <v>5353</v>
      </c>
      <c r="DU420" s="107">
        <v>10472</v>
      </c>
      <c r="DV420" s="107">
        <v>3118</v>
      </c>
      <c r="DW420" s="107">
        <v>3118</v>
      </c>
      <c r="DX420" s="107">
        <v>3118</v>
      </c>
      <c r="DY420" s="107">
        <v>20696851</v>
      </c>
      <c r="DZ420" s="107">
        <v>8246</v>
      </c>
      <c r="EA420" s="107">
        <v>16222</v>
      </c>
      <c r="EB420" s="255"/>
      <c r="EC420" s="204">
        <f t="shared" si="2105"/>
        <v>11</v>
      </c>
      <c r="ED420" s="199">
        <f t="shared" si="2106"/>
        <v>2018</v>
      </c>
      <c r="EE420" s="200">
        <f t="shared" si="2107"/>
        <v>43405</v>
      </c>
      <c r="EF420" s="196">
        <f t="shared" si="2108"/>
        <v>30</v>
      </c>
      <c r="EG420" s="195"/>
      <c r="EH420" s="204">
        <f t="shared" si="2118"/>
        <v>136004</v>
      </c>
      <c r="EI420" s="204" t="str">
        <f t="shared" si="2118"/>
        <v>-</v>
      </c>
      <c r="EJ420" s="204">
        <f t="shared" si="2118"/>
        <v>2380070</v>
      </c>
      <c r="EK420" s="204">
        <f t="shared" si="2118"/>
        <v>5508162</v>
      </c>
      <c r="EL420" s="204">
        <f t="shared" si="2118"/>
        <v>5278959</v>
      </c>
      <c r="EM420" s="204">
        <f t="shared" si="2118"/>
        <v>10063620</v>
      </c>
      <c r="EN420" s="204">
        <f t="shared" si="2118"/>
        <v>135827298</v>
      </c>
      <c r="EO420" s="204">
        <f t="shared" si="2118"/>
        <v>125523227</v>
      </c>
      <c r="EP420" s="204">
        <f t="shared" si="2118"/>
        <v>1991600</v>
      </c>
      <c r="EQ420" s="204" t="str">
        <f t="shared" si="2118"/>
        <v>-</v>
      </c>
      <c r="ER420" s="203" t="str">
        <f t="shared" si="2119"/>
        <v>-</v>
      </c>
      <c r="ES420" s="203" t="str">
        <f t="shared" si="2119"/>
        <v>-</v>
      </c>
      <c r="ET420" s="203" t="str">
        <f t="shared" si="2119"/>
        <v>-</v>
      </c>
      <c r="EU420" s="203" t="str">
        <f t="shared" si="2119"/>
        <v>-</v>
      </c>
      <c r="EV420" s="203" t="str">
        <f t="shared" si="2119"/>
        <v>-</v>
      </c>
      <c r="EW420" s="203" t="str">
        <f t="shared" si="2119"/>
        <v>-</v>
      </c>
      <c r="EX420" s="203" t="str">
        <f t="shared" si="2119"/>
        <v>-</v>
      </c>
      <c r="EY420" s="203" t="str">
        <f t="shared" si="2119"/>
        <v>-</v>
      </c>
      <c r="EZ420" s="203" t="str">
        <f t="shared" si="2119"/>
        <v>-</v>
      </c>
      <c r="FA420" s="203" t="str">
        <f t="shared" si="2119"/>
        <v>-</v>
      </c>
      <c r="FB420" s="204">
        <f t="shared" si="2120"/>
        <v>174168</v>
      </c>
      <c r="FC420" s="204">
        <f t="shared" si="2120"/>
        <v>263520</v>
      </c>
      <c r="FD420" s="204">
        <f t="shared" si="2120"/>
        <v>4127162</v>
      </c>
      <c r="FE420" s="204">
        <f t="shared" si="2120"/>
        <v>4712400</v>
      </c>
      <c r="FF420" s="204">
        <f t="shared" si="2120"/>
        <v>3118</v>
      </c>
      <c r="FG420" s="204">
        <f t="shared" si="2120"/>
        <v>40717220</v>
      </c>
      <c r="FH420" s="191"/>
      <c r="FI420" s="256"/>
      <c r="FJ420" s="256"/>
      <c r="FK420" s="256"/>
      <c r="FL420" s="256"/>
      <c r="FM420" s="256"/>
    </row>
    <row r="421" spans="1:169" s="257" customFormat="1" x14ac:dyDescent="0.2">
      <c r="A421" s="263" t="str">
        <f t="shared" si="2102"/>
        <v>2018-19NOVEMBERRYC</v>
      </c>
      <c r="B421" s="257" t="s">
        <v>773</v>
      </c>
      <c r="C421" s="257" t="s">
        <v>722</v>
      </c>
      <c r="D421" s="264" t="str">
        <f t="shared" si="2103"/>
        <v>Y61</v>
      </c>
      <c r="E421" s="264" t="str">
        <f t="shared" si="2104"/>
        <v>East of England</v>
      </c>
      <c r="F421" s="265" t="s">
        <v>665</v>
      </c>
      <c r="G421" s="265" t="s">
        <v>666</v>
      </c>
      <c r="H421" s="108">
        <v>105722</v>
      </c>
      <c r="I421" s="108">
        <v>66766</v>
      </c>
      <c r="J421" s="108">
        <v>586513</v>
      </c>
      <c r="K421" s="108">
        <v>9</v>
      </c>
      <c r="L421" s="108">
        <v>1</v>
      </c>
      <c r="M421" s="108" t="s">
        <v>717</v>
      </c>
      <c r="N421" s="108">
        <v>54</v>
      </c>
      <c r="O421" s="108">
        <v>110</v>
      </c>
      <c r="P421" s="108" t="s">
        <v>717</v>
      </c>
      <c r="Q421" s="108" t="s">
        <v>717</v>
      </c>
      <c r="R421" s="108" t="s">
        <v>717</v>
      </c>
      <c r="S421" s="108" t="s">
        <v>717</v>
      </c>
      <c r="T421" s="108">
        <v>71646</v>
      </c>
      <c r="U421" s="108">
        <v>6487</v>
      </c>
      <c r="V421" s="108">
        <v>4327</v>
      </c>
      <c r="W421" s="108">
        <v>40945</v>
      </c>
      <c r="X421" s="108">
        <v>13375</v>
      </c>
      <c r="Y421" s="108">
        <v>2178</v>
      </c>
      <c r="Z421" s="108">
        <v>3160292</v>
      </c>
      <c r="AA421" s="108">
        <v>487</v>
      </c>
      <c r="AB421" s="108">
        <v>873</v>
      </c>
      <c r="AC421" s="108">
        <v>3315816</v>
      </c>
      <c r="AD421" s="108">
        <v>766</v>
      </c>
      <c r="AE421" s="108">
        <v>1395</v>
      </c>
      <c r="AF421" s="108">
        <v>63466061</v>
      </c>
      <c r="AG421" s="108">
        <v>1550</v>
      </c>
      <c r="AH421" s="108">
        <v>3143</v>
      </c>
      <c r="AI421" s="108">
        <v>68946609</v>
      </c>
      <c r="AJ421" s="108">
        <v>5155</v>
      </c>
      <c r="AK421" s="108">
        <v>12440</v>
      </c>
      <c r="AL421" s="108">
        <v>13330128</v>
      </c>
      <c r="AM421" s="108">
        <v>6120</v>
      </c>
      <c r="AN421" s="108">
        <v>15107</v>
      </c>
      <c r="AO421" s="108">
        <v>4661</v>
      </c>
      <c r="AP421" s="108">
        <v>80</v>
      </c>
      <c r="AQ421" s="108">
        <v>3017</v>
      </c>
      <c r="AR421" s="108">
        <v>396</v>
      </c>
      <c r="AS421" s="108">
        <v>43</v>
      </c>
      <c r="AT421" s="108">
        <v>1521</v>
      </c>
      <c r="AU421" s="108">
        <v>2249</v>
      </c>
      <c r="AV421" s="108">
        <v>42521</v>
      </c>
      <c r="AW421" s="108">
        <v>2104</v>
      </c>
      <c r="AX421" s="108">
        <v>22360</v>
      </c>
      <c r="AY421" s="108">
        <v>66985</v>
      </c>
      <c r="AZ421" s="108">
        <v>14703</v>
      </c>
      <c r="BA421" s="108">
        <v>10620</v>
      </c>
      <c r="BB421" s="108">
        <v>9692</v>
      </c>
      <c r="BC421" s="108">
        <v>7140</v>
      </c>
      <c r="BD421" s="108">
        <v>63632</v>
      </c>
      <c r="BE421" s="108">
        <v>46482</v>
      </c>
      <c r="BF421" s="108">
        <v>26193</v>
      </c>
      <c r="BG421" s="108">
        <v>14462</v>
      </c>
      <c r="BH421" s="108">
        <v>4024</v>
      </c>
      <c r="BI421" s="108">
        <v>2370</v>
      </c>
      <c r="BJ421" s="108" t="s">
        <v>717</v>
      </c>
      <c r="BK421" s="108" t="s">
        <v>717</v>
      </c>
      <c r="BL421" s="108" t="s">
        <v>717</v>
      </c>
      <c r="BM421" s="108" t="s">
        <v>717</v>
      </c>
      <c r="BN421" s="108" t="s">
        <v>717</v>
      </c>
      <c r="BO421" s="108" t="s">
        <v>717</v>
      </c>
      <c r="BP421" s="108" t="s">
        <v>717</v>
      </c>
      <c r="BQ421" s="108" t="s">
        <v>717</v>
      </c>
      <c r="BR421" s="108" t="s">
        <v>717</v>
      </c>
      <c r="BS421" s="108" t="s">
        <v>717</v>
      </c>
      <c r="BT421" s="108" t="s">
        <v>717</v>
      </c>
      <c r="BU421" s="108" t="s">
        <v>717</v>
      </c>
      <c r="BV421" s="108" t="s">
        <v>717</v>
      </c>
      <c r="BW421" s="108" t="s">
        <v>717</v>
      </c>
      <c r="BX421" s="108" t="s">
        <v>717</v>
      </c>
      <c r="BY421" s="108" t="s">
        <v>717</v>
      </c>
      <c r="BZ421" s="108" t="s">
        <v>717</v>
      </c>
      <c r="CA421" s="108" t="s">
        <v>717</v>
      </c>
      <c r="CB421" s="108" t="s">
        <v>717</v>
      </c>
      <c r="CC421" s="108" t="s">
        <v>717</v>
      </c>
      <c r="CD421" s="108" t="s">
        <v>717</v>
      </c>
      <c r="CE421" s="108" t="s">
        <v>717</v>
      </c>
      <c r="CF421" s="108" t="s">
        <v>717</v>
      </c>
      <c r="CG421" s="108" t="s">
        <v>717</v>
      </c>
      <c r="CH421" s="108" t="s">
        <v>717</v>
      </c>
      <c r="CI421" s="108" t="s">
        <v>717</v>
      </c>
      <c r="CJ421" s="108" t="s">
        <v>717</v>
      </c>
      <c r="CK421" s="108" t="s">
        <v>717</v>
      </c>
      <c r="CL421" s="108" t="s">
        <v>717</v>
      </c>
      <c r="CM421" s="108" t="s">
        <v>717</v>
      </c>
      <c r="CN421" s="108" t="s">
        <v>717</v>
      </c>
      <c r="CO421" s="108" t="s">
        <v>717</v>
      </c>
      <c r="CP421" s="108" t="s">
        <v>717</v>
      </c>
      <c r="CQ421" s="108" t="s">
        <v>717</v>
      </c>
      <c r="CR421" s="108" t="s">
        <v>717</v>
      </c>
      <c r="CS421" s="108" t="s">
        <v>717</v>
      </c>
      <c r="CT421" s="108" t="s">
        <v>717</v>
      </c>
      <c r="CU421" s="108" t="s">
        <v>717</v>
      </c>
      <c r="CV421" s="108" t="s">
        <v>717</v>
      </c>
      <c r="CW421" s="108" t="s">
        <v>717</v>
      </c>
      <c r="CX421" s="108">
        <v>515</v>
      </c>
      <c r="CY421" s="108">
        <v>148683</v>
      </c>
      <c r="CZ421" s="108">
        <v>289</v>
      </c>
      <c r="DA421" s="108">
        <v>493</v>
      </c>
      <c r="DB421" s="108">
        <v>6083</v>
      </c>
      <c r="DC421" s="108">
        <v>248048</v>
      </c>
      <c r="DD421" s="108">
        <v>41</v>
      </c>
      <c r="DE421" s="108">
        <v>76</v>
      </c>
      <c r="DF421" s="108" t="s">
        <v>717</v>
      </c>
      <c r="DG421" s="108" t="s">
        <v>717</v>
      </c>
      <c r="DH421" s="108" t="s">
        <v>717</v>
      </c>
      <c r="DI421" s="108" t="s">
        <v>717</v>
      </c>
      <c r="DJ421" s="108" t="s">
        <v>717</v>
      </c>
      <c r="DK421" s="108">
        <v>56</v>
      </c>
      <c r="DL421" s="108">
        <v>748</v>
      </c>
      <c r="DM421" s="108">
        <v>536</v>
      </c>
      <c r="DN421" s="108">
        <v>22</v>
      </c>
      <c r="DO421" s="108">
        <v>1216</v>
      </c>
      <c r="DP421" s="108">
        <v>6627292</v>
      </c>
      <c r="DQ421" s="108">
        <v>8860</v>
      </c>
      <c r="DR421" s="108">
        <v>20425</v>
      </c>
      <c r="DS421" s="108">
        <v>5657366</v>
      </c>
      <c r="DT421" s="108">
        <v>10555</v>
      </c>
      <c r="DU421" s="108">
        <v>24518</v>
      </c>
      <c r="DV421" s="108">
        <v>256537</v>
      </c>
      <c r="DW421" s="108">
        <v>11661</v>
      </c>
      <c r="DX421" s="108">
        <v>22098</v>
      </c>
      <c r="DY421" s="108">
        <v>14778504</v>
      </c>
      <c r="DZ421" s="108">
        <v>12153</v>
      </c>
      <c r="EA421" s="108">
        <v>28147</v>
      </c>
      <c r="EB421" s="255"/>
      <c r="EC421" s="198">
        <f t="shared" si="2105"/>
        <v>11</v>
      </c>
      <c r="ED421" s="199">
        <f t="shared" si="2106"/>
        <v>2018</v>
      </c>
      <c r="EE421" s="200">
        <f t="shared" si="2107"/>
        <v>43405</v>
      </c>
      <c r="EF421" s="196">
        <f t="shared" si="2108"/>
        <v>30</v>
      </c>
      <c r="EG421" s="195"/>
      <c r="EH421" s="198">
        <f t="shared" si="2118"/>
        <v>66766</v>
      </c>
      <c r="EI421" s="198" t="str">
        <f t="shared" si="2118"/>
        <v>-</v>
      </c>
      <c r="EJ421" s="198">
        <f t="shared" si="2118"/>
        <v>3605364</v>
      </c>
      <c r="EK421" s="198">
        <f t="shared" si="2118"/>
        <v>7344260</v>
      </c>
      <c r="EL421" s="198">
        <f t="shared" si="2118"/>
        <v>5663151</v>
      </c>
      <c r="EM421" s="198">
        <f t="shared" si="2118"/>
        <v>6036165</v>
      </c>
      <c r="EN421" s="198">
        <f t="shared" si="2118"/>
        <v>128690135</v>
      </c>
      <c r="EO421" s="198">
        <f t="shared" si="2118"/>
        <v>166385000</v>
      </c>
      <c r="EP421" s="198">
        <f t="shared" si="2118"/>
        <v>32903046</v>
      </c>
      <c r="EQ421" s="198" t="str">
        <f t="shared" si="2118"/>
        <v>-</v>
      </c>
      <c r="ER421" s="198" t="str">
        <f t="shared" si="2119"/>
        <v>-</v>
      </c>
      <c r="ES421" s="198" t="str">
        <f t="shared" si="2119"/>
        <v>-</v>
      </c>
      <c r="ET421" s="198" t="str">
        <f t="shared" si="2119"/>
        <v>-</v>
      </c>
      <c r="EU421" s="198" t="str">
        <f t="shared" si="2119"/>
        <v>-</v>
      </c>
      <c r="EV421" s="198" t="str">
        <f t="shared" si="2119"/>
        <v>-</v>
      </c>
      <c r="EW421" s="198" t="str">
        <f t="shared" si="2119"/>
        <v>-</v>
      </c>
      <c r="EX421" s="198" t="str">
        <f t="shared" si="2119"/>
        <v>-</v>
      </c>
      <c r="EY421" s="198" t="str">
        <f t="shared" si="2119"/>
        <v>-</v>
      </c>
      <c r="EZ421" s="198" t="str">
        <f t="shared" si="2119"/>
        <v>-</v>
      </c>
      <c r="FA421" s="198" t="str">
        <f t="shared" si="2119"/>
        <v>-</v>
      </c>
      <c r="FB421" s="198">
        <f t="shared" si="2120"/>
        <v>253895</v>
      </c>
      <c r="FC421" s="198">
        <f t="shared" si="2120"/>
        <v>462308</v>
      </c>
      <c r="FD421" s="198">
        <f t="shared" si="2120"/>
        <v>15277900</v>
      </c>
      <c r="FE421" s="198">
        <f t="shared" si="2120"/>
        <v>13141648</v>
      </c>
      <c r="FF421" s="198">
        <f t="shared" si="2120"/>
        <v>486156</v>
      </c>
      <c r="FG421" s="198">
        <f t="shared" si="2120"/>
        <v>34226752</v>
      </c>
      <c r="FH421" s="191"/>
      <c r="FI421" s="256"/>
      <c r="FJ421" s="256"/>
      <c r="FK421" s="256"/>
      <c r="FL421" s="256"/>
      <c r="FM421" s="256"/>
    </row>
    <row r="422" spans="1:169" s="257" customFormat="1" x14ac:dyDescent="0.2">
      <c r="A422" s="251" t="str">
        <f t="shared" si="2102"/>
        <v>2018-19NOVEMBERR1F</v>
      </c>
      <c r="B422" s="252" t="s">
        <v>773</v>
      </c>
      <c r="C422" s="252" t="s">
        <v>722</v>
      </c>
      <c r="D422" s="253" t="str">
        <f t="shared" si="2103"/>
        <v>Y59</v>
      </c>
      <c r="E422" s="253" t="str">
        <f t="shared" si="2104"/>
        <v>South East</v>
      </c>
      <c r="F422" s="254" t="s">
        <v>650</v>
      </c>
      <c r="G422" s="254" t="s">
        <v>651</v>
      </c>
      <c r="H422" s="160">
        <v>2572</v>
      </c>
      <c r="I422" s="160">
        <v>1365</v>
      </c>
      <c r="J422" s="160">
        <v>12062</v>
      </c>
      <c r="K422" s="160">
        <v>9</v>
      </c>
      <c r="L422" s="160">
        <v>1</v>
      </c>
      <c r="M422" s="160" t="s">
        <v>717</v>
      </c>
      <c r="N422" s="160">
        <v>55</v>
      </c>
      <c r="O422" s="160">
        <v>113</v>
      </c>
      <c r="P422" s="160" t="s">
        <v>717</v>
      </c>
      <c r="Q422" s="160" t="s">
        <v>717</v>
      </c>
      <c r="R422" s="160" t="s">
        <v>717</v>
      </c>
      <c r="S422" s="160" t="s">
        <v>717</v>
      </c>
      <c r="T422" s="160">
        <v>1973</v>
      </c>
      <c r="U422" s="160">
        <v>101</v>
      </c>
      <c r="V422" s="160">
        <v>68</v>
      </c>
      <c r="W422" s="160">
        <v>886</v>
      </c>
      <c r="X422" s="160">
        <v>683</v>
      </c>
      <c r="Y422" s="160">
        <v>83</v>
      </c>
      <c r="Z422" s="160">
        <v>71645</v>
      </c>
      <c r="AA422" s="160">
        <v>709</v>
      </c>
      <c r="AB422" s="160">
        <v>1254</v>
      </c>
      <c r="AC422" s="160">
        <v>60843</v>
      </c>
      <c r="AD422" s="160">
        <v>895</v>
      </c>
      <c r="AE422" s="160">
        <v>1508</v>
      </c>
      <c r="AF422" s="160">
        <v>989279</v>
      </c>
      <c r="AG422" s="160">
        <v>1117</v>
      </c>
      <c r="AH422" s="160">
        <v>2211</v>
      </c>
      <c r="AI422" s="160">
        <v>2377822</v>
      </c>
      <c r="AJ422" s="160">
        <v>3481</v>
      </c>
      <c r="AK422" s="160">
        <v>8662</v>
      </c>
      <c r="AL422" s="160">
        <v>573838</v>
      </c>
      <c r="AM422" s="160">
        <v>6914</v>
      </c>
      <c r="AN422" s="160">
        <v>15116</v>
      </c>
      <c r="AO422" s="160">
        <v>110</v>
      </c>
      <c r="AP422" s="160">
        <v>0</v>
      </c>
      <c r="AQ422" s="160">
        <v>3</v>
      </c>
      <c r="AR422" s="160">
        <v>4</v>
      </c>
      <c r="AS422" s="160">
        <v>5</v>
      </c>
      <c r="AT422" s="160">
        <v>102</v>
      </c>
      <c r="AU422" s="160">
        <v>0</v>
      </c>
      <c r="AV422" s="160">
        <v>1294</v>
      </c>
      <c r="AW422" s="160">
        <v>20</v>
      </c>
      <c r="AX422" s="160">
        <v>549</v>
      </c>
      <c r="AY422" s="160">
        <v>1863</v>
      </c>
      <c r="AZ422" s="160">
        <v>133</v>
      </c>
      <c r="BA422" s="160">
        <v>120</v>
      </c>
      <c r="BB422" s="160">
        <v>90</v>
      </c>
      <c r="BC422" s="160">
        <v>82</v>
      </c>
      <c r="BD422" s="160">
        <v>1007</v>
      </c>
      <c r="BE422" s="160">
        <v>936</v>
      </c>
      <c r="BF422" s="160">
        <v>813</v>
      </c>
      <c r="BG422" s="160">
        <v>720</v>
      </c>
      <c r="BH422" s="160">
        <v>104</v>
      </c>
      <c r="BI422" s="160">
        <v>87</v>
      </c>
      <c r="BJ422" s="160" t="s">
        <v>717</v>
      </c>
      <c r="BK422" s="160" t="s">
        <v>717</v>
      </c>
      <c r="BL422" s="160" t="s">
        <v>717</v>
      </c>
      <c r="BM422" s="160" t="s">
        <v>717</v>
      </c>
      <c r="BN422" s="160" t="s">
        <v>717</v>
      </c>
      <c r="BO422" s="160" t="s">
        <v>717</v>
      </c>
      <c r="BP422" s="160" t="s">
        <v>717</v>
      </c>
      <c r="BQ422" s="160" t="s">
        <v>717</v>
      </c>
      <c r="BR422" s="160" t="s">
        <v>717</v>
      </c>
      <c r="BS422" s="160" t="s">
        <v>717</v>
      </c>
      <c r="BT422" s="160" t="s">
        <v>717</v>
      </c>
      <c r="BU422" s="160" t="s">
        <v>717</v>
      </c>
      <c r="BV422" s="160" t="s">
        <v>717</v>
      </c>
      <c r="BW422" s="160" t="s">
        <v>717</v>
      </c>
      <c r="BX422" s="160" t="s">
        <v>717</v>
      </c>
      <c r="BY422" s="160" t="s">
        <v>717</v>
      </c>
      <c r="BZ422" s="160" t="s">
        <v>717</v>
      </c>
      <c r="CA422" s="160" t="s">
        <v>717</v>
      </c>
      <c r="CB422" s="160" t="s">
        <v>717</v>
      </c>
      <c r="CC422" s="160" t="s">
        <v>717</v>
      </c>
      <c r="CD422" s="160" t="s">
        <v>717</v>
      </c>
      <c r="CE422" s="160" t="s">
        <v>717</v>
      </c>
      <c r="CF422" s="160" t="s">
        <v>717</v>
      </c>
      <c r="CG422" s="160" t="s">
        <v>717</v>
      </c>
      <c r="CH422" s="160" t="s">
        <v>717</v>
      </c>
      <c r="CI422" s="160" t="s">
        <v>717</v>
      </c>
      <c r="CJ422" s="160" t="s">
        <v>717</v>
      </c>
      <c r="CK422" s="160" t="s">
        <v>717</v>
      </c>
      <c r="CL422" s="160" t="s">
        <v>717</v>
      </c>
      <c r="CM422" s="160" t="s">
        <v>717</v>
      </c>
      <c r="CN422" s="160" t="s">
        <v>717</v>
      </c>
      <c r="CO422" s="160" t="s">
        <v>717</v>
      </c>
      <c r="CP422" s="160" t="s">
        <v>717</v>
      </c>
      <c r="CQ422" s="160" t="s">
        <v>717</v>
      </c>
      <c r="CR422" s="160" t="s">
        <v>717</v>
      </c>
      <c r="CS422" s="160" t="s">
        <v>717</v>
      </c>
      <c r="CT422" s="160" t="s">
        <v>717</v>
      </c>
      <c r="CU422" s="160" t="s">
        <v>717</v>
      </c>
      <c r="CV422" s="160" t="s">
        <v>717</v>
      </c>
      <c r="CW422" s="160" t="s">
        <v>717</v>
      </c>
      <c r="CX422" s="160">
        <v>12</v>
      </c>
      <c r="CY422" s="160">
        <v>5358</v>
      </c>
      <c r="CZ422" s="160">
        <v>447</v>
      </c>
      <c r="DA422" s="160">
        <v>630</v>
      </c>
      <c r="DB422" s="160">
        <v>73</v>
      </c>
      <c r="DC422" s="160">
        <v>7243</v>
      </c>
      <c r="DD422" s="160">
        <v>99</v>
      </c>
      <c r="DE422" s="160">
        <v>100</v>
      </c>
      <c r="DF422" s="160" t="s">
        <v>717</v>
      </c>
      <c r="DG422" s="160" t="s">
        <v>717</v>
      </c>
      <c r="DH422" s="160" t="s">
        <v>717</v>
      </c>
      <c r="DI422" s="160" t="s">
        <v>717</v>
      </c>
      <c r="DJ422" s="160" t="s">
        <v>717</v>
      </c>
      <c r="DK422" s="160">
        <v>0</v>
      </c>
      <c r="DL422" s="160">
        <v>56</v>
      </c>
      <c r="DM422" s="160">
        <v>40</v>
      </c>
      <c r="DN422" s="160">
        <v>0</v>
      </c>
      <c r="DO422" s="160">
        <v>14</v>
      </c>
      <c r="DP422" s="160">
        <v>232807</v>
      </c>
      <c r="DQ422" s="160">
        <v>4157</v>
      </c>
      <c r="DR422" s="160">
        <v>8652</v>
      </c>
      <c r="DS422" s="160">
        <v>327058</v>
      </c>
      <c r="DT422" s="160">
        <v>8176</v>
      </c>
      <c r="DU422" s="160">
        <v>15705</v>
      </c>
      <c r="DV422" s="160">
        <v>0</v>
      </c>
      <c r="DW422" s="160">
        <v>0</v>
      </c>
      <c r="DX422" s="160">
        <v>0</v>
      </c>
      <c r="DY422" s="160">
        <v>61490</v>
      </c>
      <c r="DZ422" s="160">
        <v>4392</v>
      </c>
      <c r="EA422" s="160">
        <v>11456</v>
      </c>
      <c r="EB422" s="255"/>
      <c r="EC422" s="203">
        <f t="shared" si="2105"/>
        <v>11</v>
      </c>
      <c r="ED422" s="199">
        <f t="shared" si="2106"/>
        <v>2018</v>
      </c>
      <c r="EE422" s="200">
        <f t="shared" si="2107"/>
        <v>43405</v>
      </c>
      <c r="EF422" s="196">
        <f t="shared" si="2108"/>
        <v>30</v>
      </c>
      <c r="EG422" s="195"/>
      <c r="EH422" s="203">
        <f t="shared" si="2118"/>
        <v>1365</v>
      </c>
      <c r="EI422" s="203" t="str">
        <f t="shared" si="2118"/>
        <v>-</v>
      </c>
      <c r="EJ422" s="203">
        <f t="shared" si="2118"/>
        <v>75075</v>
      </c>
      <c r="EK422" s="203">
        <f t="shared" si="2118"/>
        <v>154245</v>
      </c>
      <c r="EL422" s="203">
        <f t="shared" si="2118"/>
        <v>126654</v>
      </c>
      <c r="EM422" s="203">
        <f t="shared" si="2118"/>
        <v>102544</v>
      </c>
      <c r="EN422" s="203">
        <f t="shared" si="2118"/>
        <v>1958946</v>
      </c>
      <c r="EO422" s="203">
        <f t="shared" si="2118"/>
        <v>5916146</v>
      </c>
      <c r="EP422" s="203">
        <f t="shared" si="2118"/>
        <v>1254628</v>
      </c>
      <c r="EQ422" s="203" t="str">
        <f t="shared" si="2118"/>
        <v>-</v>
      </c>
      <c r="ER422" s="203" t="str">
        <f t="shared" si="2119"/>
        <v>-</v>
      </c>
      <c r="ES422" s="203" t="str">
        <f t="shared" si="2119"/>
        <v>-</v>
      </c>
      <c r="ET422" s="203" t="str">
        <f t="shared" si="2119"/>
        <v>-</v>
      </c>
      <c r="EU422" s="203" t="str">
        <f t="shared" si="2119"/>
        <v>-</v>
      </c>
      <c r="EV422" s="203" t="str">
        <f t="shared" si="2119"/>
        <v>-</v>
      </c>
      <c r="EW422" s="203" t="str">
        <f t="shared" si="2119"/>
        <v>-</v>
      </c>
      <c r="EX422" s="203" t="str">
        <f t="shared" si="2119"/>
        <v>-</v>
      </c>
      <c r="EY422" s="203" t="str">
        <f t="shared" si="2119"/>
        <v>-</v>
      </c>
      <c r="EZ422" s="203" t="str">
        <f t="shared" si="2119"/>
        <v>-</v>
      </c>
      <c r="FA422" s="203" t="str">
        <f t="shared" si="2119"/>
        <v>-</v>
      </c>
      <c r="FB422" s="203">
        <f t="shared" si="2120"/>
        <v>7560</v>
      </c>
      <c r="FC422" s="203">
        <f t="shared" si="2120"/>
        <v>7300</v>
      </c>
      <c r="FD422" s="203">
        <f t="shared" si="2120"/>
        <v>484512</v>
      </c>
      <c r="FE422" s="203">
        <f t="shared" si="2120"/>
        <v>628200</v>
      </c>
      <c r="FF422" s="203">
        <f t="shared" si="2120"/>
        <v>0</v>
      </c>
      <c r="FG422" s="203">
        <f t="shared" si="2120"/>
        <v>160384</v>
      </c>
      <c r="FH422" s="191"/>
      <c r="FI422" s="256"/>
      <c r="FJ422" s="256"/>
      <c r="FK422" s="256"/>
      <c r="FL422" s="256"/>
      <c r="FM422" s="256"/>
    </row>
    <row r="423" spans="1:169" s="257" customFormat="1" x14ac:dyDescent="0.2">
      <c r="A423" s="258" t="str">
        <f t="shared" si="2102"/>
        <v>2018-19NOVEMBERRRU</v>
      </c>
      <c r="B423" s="259" t="s">
        <v>773</v>
      </c>
      <c r="C423" s="259" t="s">
        <v>722</v>
      </c>
      <c r="D423" s="260" t="str">
        <f t="shared" si="2103"/>
        <v>Y56</v>
      </c>
      <c r="E423" s="260" t="str">
        <f t="shared" si="2104"/>
        <v>London</v>
      </c>
      <c r="F423" s="261" t="s">
        <v>653</v>
      </c>
      <c r="G423" s="261" t="s">
        <v>654</v>
      </c>
      <c r="H423" s="211">
        <v>161455</v>
      </c>
      <c r="I423" s="211">
        <v>131288</v>
      </c>
      <c r="J423" s="211">
        <v>671387</v>
      </c>
      <c r="K423" s="211">
        <v>5</v>
      </c>
      <c r="L423" s="211">
        <v>0</v>
      </c>
      <c r="M423" s="211" t="s">
        <v>717</v>
      </c>
      <c r="N423" s="211">
        <v>39</v>
      </c>
      <c r="O423" s="211">
        <v>96</v>
      </c>
      <c r="P423" s="211" t="s">
        <v>717</v>
      </c>
      <c r="Q423" s="211" t="s">
        <v>717</v>
      </c>
      <c r="R423" s="211" t="s">
        <v>717</v>
      </c>
      <c r="S423" s="211" t="s">
        <v>717</v>
      </c>
      <c r="T423" s="211">
        <v>103270</v>
      </c>
      <c r="U423" s="211">
        <v>11231</v>
      </c>
      <c r="V423" s="211">
        <v>8473</v>
      </c>
      <c r="W423" s="211">
        <v>57048</v>
      </c>
      <c r="X423" s="211">
        <v>20570</v>
      </c>
      <c r="Y423" s="211">
        <v>1521</v>
      </c>
      <c r="Z423" s="211">
        <v>4228910</v>
      </c>
      <c r="AA423" s="211">
        <v>377</v>
      </c>
      <c r="AB423" s="211">
        <v>629</v>
      </c>
      <c r="AC423" s="211">
        <v>5610521</v>
      </c>
      <c r="AD423" s="211">
        <v>662</v>
      </c>
      <c r="AE423" s="211">
        <v>1144</v>
      </c>
      <c r="AF423" s="211">
        <v>64317518</v>
      </c>
      <c r="AG423" s="211">
        <v>1127</v>
      </c>
      <c r="AH423" s="211">
        <v>2294</v>
      </c>
      <c r="AI423" s="211">
        <v>64923320</v>
      </c>
      <c r="AJ423" s="211">
        <v>3156</v>
      </c>
      <c r="AK423" s="211">
        <v>7565</v>
      </c>
      <c r="AL423" s="211">
        <v>6970353</v>
      </c>
      <c r="AM423" s="211">
        <v>4583</v>
      </c>
      <c r="AN423" s="211">
        <v>10310</v>
      </c>
      <c r="AO423" s="211">
        <v>7093</v>
      </c>
      <c r="AP423" s="211">
        <v>182</v>
      </c>
      <c r="AQ423" s="211">
        <v>1123</v>
      </c>
      <c r="AR423" s="211">
        <v>6207</v>
      </c>
      <c r="AS423" s="211">
        <v>226</v>
      </c>
      <c r="AT423" s="211">
        <v>5562</v>
      </c>
      <c r="AU423" s="211">
        <v>0</v>
      </c>
      <c r="AV423" s="211">
        <v>64089</v>
      </c>
      <c r="AW423" s="211">
        <v>6861</v>
      </c>
      <c r="AX423" s="211">
        <v>25227</v>
      </c>
      <c r="AY423" s="211">
        <v>96177</v>
      </c>
      <c r="AZ423" s="211">
        <v>29573</v>
      </c>
      <c r="BA423" s="211">
        <v>22690</v>
      </c>
      <c r="BB423" s="211">
        <v>22158</v>
      </c>
      <c r="BC423" s="211">
        <v>17263</v>
      </c>
      <c r="BD423" s="211">
        <v>86277</v>
      </c>
      <c r="BE423" s="211">
        <v>65247</v>
      </c>
      <c r="BF423" s="211">
        <v>33625</v>
      </c>
      <c r="BG423" s="211">
        <v>23203</v>
      </c>
      <c r="BH423" s="211">
        <v>2168</v>
      </c>
      <c r="BI423" s="211">
        <v>1614</v>
      </c>
      <c r="BJ423" s="211" t="s">
        <v>717</v>
      </c>
      <c r="BK423" s="211" t="s">
        <v>717</v>
      </c>
      <c r="BL423" s="211" t="s">
        <v>717</v>
      </c>
      <c r="BM423" s="211" t="s">
        <v>717</v>
      </c>
      <c r="BN423" s="211" t="s">
        <v>717</v>
      </c>
      <c r="BO423" s="211" t="s">
        <v>717</v>
      </c>
      <c r="BP423" s="211" t="s">
        <v>717</v>
      </c>
      <c r="BQ423" s="211" t="s">
        <v>717</v>
      </c>
      <c r="BR423" s="211" t="s">
        <v>717</v>
      </c>
      <c r="BS423" s="211" t="s">
        <v>717</v>
      </c>
      <c r="BT423" s="211" t="s">
        <v>717</v>
      </c>
      <c r="BU423" s="211" t="s">
        <v>717</v>
      </c>
      <c r="BV423" s="211" t="s">
        <v>717</v>
      </c>
      <c r="BW423" s="211" t="s">
        <v>717</v>
      </c>
      <c r="BX423" s="211" t="s">
        <v>717</v>
      </c>
      <c r="BY423" s="211" t="s">
        <v>717</v>
      </c>
      <c r="BZ423" s="211" t="s">
        <v>717</v>
      </c>
      <c r="CA423" s="211" t="s">
        <v>717</v>
      </c>
      <c r="CB423" s="211" t="s">
        <v>717</v>
      </c>
      <c r="CC423" s="211" t="s">
        <v>717</v>
      </c>
      <c r="CD423" s="211" t="s">
        <v>717</v>
      </c>
      <c r="CE423" s="211" t="s">
        <v>717</v>
      </c>
      <c r="CF423" s="211" t="s">
        <v>717</v>
      </c>
      <c r="CG423" s="211" t="s">
        <v>717</v>
      </c>
      <c r="CH423" s="211" t="s">
        <v>717</v>
      </c>
      <c r="CI423" s="211" t="s">
        <v>717</v>
      </c>
      <c r="CJ423" s="211" t="s">
        <v>717</v>
      </c>
      <c r="CK423" s="211" t="s">
        <v>717</v>
      </c>
      <c r="CL423" s="211" t="s">
        <v>717</v>
      </c>
      <c r="CM423" s="211" t="s">
        <v>717</v>
      </c>
      <c r="CN423" s="211" t="s">
        <v>717</v>
      </c>
      <c r="CO423" s="211" t="s">
        <v>717</v>
      </c>
      <c r="CP423" s="211" t="s">
        <v>717</v>
      </c>
      <c r="CQ423" s="211" t="s">
        <v>717</v>
      </c>
      <c r="CR423" s="211" t="s">
        <v>717</v>
      </c>
      <c r="CS423" s="211" t="s">
        <v>717</v>
      </c>
      <c r="CT423" s="211" t="s">
        <v>717</v>
      </c>
      <c r="CU423" s="211" t="s">
        <v>717</v>
      </c>
      <c r="CV423" s="211" t="s">
        <v>717</v>
      </c>
      <c r="CW423" s="211" t="s">
        <v>717</v>
      </c>
      <c r="CX423" s="211">
        <v>0</v>
      </c>
      <c r="CY423" s="211">
        <v>0</v>
      </c>
      <c r="CZ423" s="211">
        <v>0</v>
      </c>
      <c r="DA423" s="211">
        <v>0</v>
      </c>
      <c r="DB423" s="211">
        <v>6512</v>
      </c>
      <c r="DC423" s="211">
        <v>394087</v>
      </c>
      <c r="DD423" s="211">
        <v>61</v>
      </c>
      <c r="DE423" s="211">
        <v>120</v>
      </c>
      <c r="DF423" s="211" t="s">
        <v>717</v>
      </c>
      <c r="DG423" s="211" t="s">
        <v>717</v>
      </c>
      <c r="DH423" s="211" t="s">
        <v>717</v>
      </c>
      <c r="DI423" s="211" t="s">
        <v>717</v>
      </c>
      <c r="DJ423" s="211" t="s">
        <v>717</v>
      </c>
      <c r="DK423" s="211">
        <v>5</v>
      </c>
      <c r="DL423" s="211">
        <v>583</v>
      </c>
      <c r="DM423" s="211">
        <v>1302</v>
      </c>
      <c r="DN423" s="211">
        <v>43</v>
      </c>
      <c r="DO423" s="211">
        <v>1285</v>
      </c>
      <c r="DP423" s="211">
        <v>3290291</v>
      </c>
      <c r="DQ423" s="211">
        <v>5644</v>
      </c>
      <c r="DR423" s="211">
        <v>11789</v>
      </c>
      <c r="DS423" s="211">
        <v>9245055</v>
      </c>
      <c r="DT423" s="211">
        <v>7101</v>
      </c>
      <c r="DU423" s="211">
        <v>13303</v>
      </c>
      <c r="DV423" s="211">
        <v>307481</v>
      </c>
      <c r="DW423" s="211">
        <v>7151</v>
      </c>
      <c r="DX423" s="211">
        <v>13295</v>
      </c>
      <c r="DY423" s="211">
        <v>11439641</v>
      </c>
      <c r="DZ423" s="211">
        <v>8902</v>
      </c>
      <c r="EA423" s="211">
        <v>16318</v>
      </c>
      <c r="EB423" s="262"/>
      <c r="EC423" s="212">
        <f t="shared" si="2105"/>
        <v>11</v>
      </c>
      <c r="ED423" s="213">
        <f t="shared" si="2106"/>
        <v>2018</v>
      </c>
      <c r="EE423" s="214">
        <f t="shared" si="2107"/>
        <v>43405</v>
      </c>
      <c r="EF423" s="215">
        <f t="shared" si="2108"/>
        <v>30</v>
      </c>
      <c r="EG423" s="216"/>
      <c r="EH423" s="212">
        <f t="shared" si="2118"/>
        <v>0</v>
      </c>
      <c r="EI423" s="212" t="str">
        <f t="shared" si="2118"/>
        <v>-</v>
      </c>
      <c r="EJ423" s="212">
        <f t="shared" si="2118"/>
        <v>5120232</v>
      </c>
      <c r="EK423" s="212">
        <f t="shared" si="2118"/>
        <v>12603648</v>
      </c>
      <c r="EL423" s="212">
        <f t="shared" si="2118"/>
        <v>7064299</v>
      </c>
      <c r="EM423" s="212">
        <f t="shared" si="2118"/>
        <v>9693112</v>
      </c>
      <c r="EN423" s="212">
        <f t="shared" si="2118"/>
        <v>130868112</v>
      </c>
      <c r="EO423" s="212">
        <f t="shared" si="2118"/>
        <v>155612050</v>
      </c>
      <c r="EP423" s="212">
        <f t="shared" si="2118"/>
        <v>15681510</v>
      </c>
      <c r="EQ423" s="212" t="str">
        <f t="shared" si="2118"/>
        <v>-</v>
      </c>
      <c r="ER423" s="212" t="str">
        <f t="shared" si="2119"/>
        <v>-</v>
      </c>
      <c r="ES423" s="212" t="str">
        <f t="shared" si="2119"/>
        <v>-</v>
      </c>
      <c r="ET423" s="212" t="str">
        <f t="shared" si="2119"/>
        <v>-</v>
      </c>
      <c r="EU423" s="212" t="str">
        <f t="shared" si="2119"/>
        <v>-</v>
      </c>
      <c r="EV423" s="212" t="str">
        <f t="shared" si="2119"/>
        <v>-</v>
      </c>
      <c r="EW423" s="212" t="str">
        <f t="shared" si="2119"/>
        <v>-</v>
      </c>
      <c r="EX423" s="212" t="str">
        <f t="shared" si="2119"/>
        <v>-</v>
      </c>
      <c r="EY423" s="212" t="str">
        <f t="shared" si="2119"/>
        <v>-</v>
      </c>
      <c r="EZ423" s="212" t="str">
        <f t="shared" si="2119"/>
        <v>-</v>
      </c>
      <c r="FA423" s="212" t="str">
        <f t="shared" si="2119"/>
        <v>-</v>
      </c>
      <c r="FB423" s="212">
        <f t="shared" si="2120"/>
        <v>0</v>
      </c>
      <c r="FC423" s="212">
        <f t="shared" si="2120"/>
        <v>781440</v>
      </c>
      <c r="FD423" s="212">
        <f t="shared" si="2120"/>
        <v>6872987</v>
      </c>
      <c r="FE423" s="212">
        <f t="shared" si="2120"/>
        <v>17320506</v>
      </c>
      <c r="FF423" s="212">
        <f t="shared" si="2120"/>
        <v>571685</v>
      </c>
      <c r="FG423" s="212">
        <f t="shared" si="2120"/>
        <v>20968630</v>
      </c>
      <c r="FH423" s="217"/>
      <c r="FI423" s="256"/>
      <c r="FJ423" s="256"/>
      <c r="FK423" s="256"/>
      <c r="FL423" s="256"/>
      <c r="FM423" s="256"/>
    </row>
    <row r="424" spans="1:169" s="257" customFormat="1" x14ac:dyDescent="0.2">
      <c r="A424" s="263" t="str">
        <f t="shared" si="2102"/>
        <v>2018-19NOVEMBERRX6</v>
      </c>
      <c r="B424" s="257" t="s">
        <v>773</v>
      </c>
      <c r="C424" s="257" t="s">
        <v>722</v>
      </c>
      <c r="D424" s="264" t="str">
        <f t="shared" si="2103"/>
        <v>Y63</v>
      </c>
      <c r="E424" s="264" t="str">
        <f t="shared" si="2104"/>
        <v>North East and Yorkshire</v>
      </c>
      <c r="F424" s="265" t="s">
        <v>655</v>
      </c>
      <c r="G424" s="265" t="s">
        <v>656</v>
      </c>
      <c r="H424" s="108">
        <v>46305</v>
      </c>
      <c r="I424" s="108">
        <v>29840</v>
      </c>
      <c r="J424" s="108">
        <v>102265</v>
      </c>
      <c r="K424" s="108">
        <v>3</v>
      </c>
      <c r="L424" s="108">
        <v>1</v>
      </c>
      <c r="M424" s="108" t="s">
        <v>717</v>
      </c>
      <c r="N424" s="108">
        <v>14</v>
      </c>
      <c r="O424" s="108">
        <v>37</v>
      </c>
      <c r="P424" s="108" t="s">
        <v>717</v>
      </c>
      <c r="Q424" s="108" t="s">
        <v>717</v>
      </c>
      <c r="R424" s="108" t="s">
        <v>717</v>
      </c>
      <c r="S424" s="108" t="s">
        <v>717</v>
      </c>
      <c r="T424" s="108">
        <v>34452</v>
      </c>
      <c r="U424" s="108">
        <v>2394</v>
      </c>
      <c r="V424" s="108">
        <v>1579</v>
      </c>
      <c r="W424" s="108">
        <v>19162</v>
      </c>
      <c r="X424" s="108">
        <v>8441</v>
      </c>
      <c r="Y424" s="108">
        <v>373</v>
      </c>
      <c r="Z424" s="108">
        <v>893856</v>
      </c>
      <c r="AA424" s="108">
        <v>373</v>
      </c>
      <c r="AB424" s="108">
        <v>647</v>
      </c>
      <c r="AC424" s="108">
        <v>730549</v>
      </c>
      <c r="AD424" s="108">
        <v>463</v>
      </c>
      <c r="AE424" s="108">
        <v>816</v>
      </c>
      <c r="AF424" s="108">
        <v>27245653</v>
      </c>
      <c r="AG424" s="108">
        <v>1422</v>
      </c>
      <c r="AH424" s="108">
        <v>2924</v>
      </c>
      <c r="AI424" s="108">
        <v>43876201</v>
      </c>
      <c r="AJ424" s="108">
        <v>5198</v>
      </c>
      <c r="AK424" s="108">
        <v>11951</v>
      </c>
      <c r="AL424" s="108">
        <v>1880939</v>
      </c>
      <c r="AM424" s="108">
        <v>5043</v>
      </c>
      <c r="AN424" s="108">
        <v>13075</v>
      </c>
      <c r="AO424" s="108">
        <v>1828</v>
      </c>
      <c r="AP424" s="108">
        <v>46</v>
      </c>
      <c r="AQ424" s="108">
        <v>358</v>
      </c>
      <c r="AR424" s="108">
        <v>2721</v>
      </c>
      <c r="AS424" s="108">
        <v>140</v>
      </c>
      <c r="AT424" s="108">
        <v>1284</v>
      </c>
      <c r="AU424" s="108">
        <v>0</v>
      </c>
      <c r="AV424" s="108">
        <v>19856</v>
      </c>
      <c r="AW424" s="108">
        <v>3885</v>
      </c>
      <c r="AX424" s="108">
        <v>8883</v>
      </c>
      <c r="AY424" s="108">
        <v>32624</v>
      </c>
      <c r="AZ424" s="108">
        <v>4527</v>
      </c>
      <c r="BA424" s="108">
        <v>3766</v>
      </c>
      <c r="BB424" s="108">
        <v>3002</v>
      </c>
      <c r="BC424" s="108">
        <v>2517</v>
      </c>
      <c r="BD424" s="108">
        <v>25027</v>
      </c>
      <c r="BE424" s="108">
        <v>21449</v>
      </c>
      <c r="BF424" s="108">
        <v>12495</v>
      </c>
      <c r="BG424" s="108">
        <v>8214</v>
      </c>
      <c r="BH424" s="108">
        <v>580</v>
      </c>
      <c r="BI424" s="108">
        <v>374</v>
      </c>
      <c r="BJ424" s="108" t="s">
        <v>717</v>
      </c>
      <c r="BK424" s="108" t="s">
        <v>717</v>
      </c>
      <c r="BL424" s="108" t="s">
        <v>717</v>
      </c>
      <c r="BM424" s="108" t="s">
        <v>717</v>
      </c>
      <c r="BN424" s="108" t="s">
        <v>717</v>
      </c>
      <c r="BO424" s="108" t="s">
        <v>717</v>
      </c>
      <c r="BP424" s="108" t="s">
        <v>717</v>
      </c>
      <c r="BQ424" s="108" t="s">
        <v>717</v>
      </c>
      <c r="BR424" s="108" t="s">
        <v>717</v>
      </c>
      <c r="BS424" s="108" t="s">
        <v>717</v>
      </c>
      <c r="BT424" s="108" t="s">
        <v>717</v>
      </c>
      <c r="BU424" s="108" t="s">
        <v>717</v>
      </c>
      <c r="BV424" s="108" t="s">
        <v>717</v>
      </c>
      <c r="BW424" s="108" t="s">
        <v>717</v>
      </c>
      <c r="BX424" s="108" t="s">
        <v>717</v>
      </c>
      <c r="BY424" s="108" t="s">
        <v>717</v>
      </c>
      <c r="BZ424" s="108" t="s">
        <v>717</v>
      </c>
      <c r="CA424" s="108" t="s">
        <v>717</v>
      </c>
      <c r="CB424" s="108" t="s">
        <v>717</v>
      </c>
      <c r="CC424" s="108" t="s">
        <v>717</v>
      </c>
      <c r="CD424" s="108" t="s">
        <v>717</v>
      </c>
      <c r="CE424" s="108" t="s">
        <v>717</v>
      </c>
      <c r="CF424" s="108" t="s">
        <v>717</v>
      </c>
      <c r="CG424" s="108" t="s">
        <v>717</v>
      </c>
      <c r="CH424" s="108" t="s">
        <v>717</v>
      </c>
      <c r="CI424" s="108" t="s">
        <v>717</v>
      </c>
      <c r="CJ424" s="108" t="s">
        <v>717</v>
      </c>
      <c r="CK424" s="108" t="s">
        <v>717</v>
      </c>
      <c r="CL424" s="108" t="s">
        <v>717</v>
      </c>
      <c r="CM424" s="108" t="s">
        <v>717</v>
      </c>
      <c r="CN424" s="108" t="s">
        <v>717</v>
      </c>
      <c r="CO424" s="108" t="s">
        <v>717</v>
      </c>
      <c r="CP424" s="108" t="s">
        <v>717</v>
      </c>
      <c r="CQ424" s="108" t="s">
        <v>717</v>
      </c>
      <c r="CR424" s="108" t="s">
        <v>717</v>
      </c>
      <c r="CS424" s="108" t="s">
        <v>717</v>
      </c>
      <c r="CT424" s="108" t="s">
        <v>717</v>
      </c>
      <c r="CU424" s="108" t="s">
        <v>717</v>
      </c>
      <c r="CV424" s="108" t="s">
        <v>717</v>
      </c>
      <c r="CW424" s="108" t="s">
        <v>717</v>
      </c>
      <c r="CX424" s="108">
        <v>80</v>
      </c>
      <c r="CY424" s="108">
        <v>31827</v>
      </c>
      <c r="CZ424" s="108">
        <v>398</v>
      </c>
      <c r="DA424" s="108">
        <v>654</v>
      </c>
      <c r="DB424" s="108">
        <v>1427</v>
      </c>
      <c r="DC424" s="108">
        <v>39617</v>
      </c>
      <c r="DD424" s="108">
        <v>28</v>
      </c>
      <c r="DE424" s="108">
        <v>52</v>
      </c>
      <c r="DF424" s="108" t="s">
        <v>717</v>
      </c>
      <c r="DG424" s="108" t="s">
        <v>717</v>
      </c>
      <c r="DH424" s="108" t="s">
        <v>717</v>
      </c>
      <c r="DI424" s="108" t="s">
        <v>717</v>
      </c>
      <c r="DJ424" s="108" t="s">
        <v>717</v>
      </c>
      <c r="DK424" s="108">
        <v>0</v>
      </c>
      <c r="DL424" s="108">
        <v>0</v>
      </c>
      <c r="DM424" s="108">
        <v>1323</v>
      </c>
      <c r="DN424" s="108">
        <v>0</v>
      </c>
      <c r="DO424" s="108">
        <v>68</v>
      </c>
      <c r="DP424" s="108">
        <v>0</v>
      </c>
      <c r="DQ424" s="108">
        <v>0</v>
      </c>
      <c r="DR424" s="108">
        <v>0</v>
      </c>
      <c r="DS424" s="108">
        <v>10187490</v>
      </c>
      <c r="DT424" s="108">
        <v>7700</v>
      </c>
      <c r="DU424" s="108">
        <v>16161</v>
      </c>
      <c r="DV424" s="108">
        <v>0</v>
      </c>
      <c r="DW424" s="108">
        <v>0</v>
      </c>
      <c r="DX424" s="108">
        <v>0</v>
      </c>
      <c r="DY424" s="108">
        <v>749062</v>
      </c>
      <c r="DZ424" s="108">
        <v>11016</v>
      </c>
      <c r="EA424" s="108">
        <v>24261</v>
      </c>
      <c r="EB424" s="255"/>
      <c r="EC424" s="198">
        <f t="shared" si="2105"/>
        <v>11</v>
      </c>
      <c r="ED424" s="199">
        <f t="shared" si="2106"/>
        <v>2018</v>
      </c>
      <c r="EE424" s="200">
        <f t="shared" si="2107"/>
        <v>43405</v>
      </c>
      <c r="EF424" s="196">
        <f t="shared" si="2108"/>
        <v>30</v>
      </c>
      <c r="EG424" s="195"/>
      <c r="EH424" s="198">
        <f t="shared" si="2118"/>
        <v>29840</v>
      </c>
      <c r="EI424" s="198" t="str">
        <f t="shared" si="2118"/>
        <v>-</v>
      </c>
      <c r="EJ424" s="198">
        <f t="shared" si="2118"/>
        <v>417760</v>
      </c>
      <c r="EK424" s="198">
        <f t="shared" si="2118"/>
        <v>1104080</v>
      </c>
      <c r="EL424" s="198">
        <f t="shared" si="2118"/>
        <v>1548918</v>
      </c>
      <c r="EM424" s="198">
        <f t="shared" si="2118"/>
        <v>1288464</v>
      </c>
      <c r="EN424" s="198">
        <f t="shared" si="2118"/>
        <v>56029688</v>
      </c>
      <c r="EO424" s="198">
        <f t="shared" si="2118"/>
        <v>100878391</v>
      </c>
      <c r="EP424" s="198">
        <f t="shared" si="2118"/>
        <v>4876975</v>
      </c>
      <c r="EQ424" s="198" t="str">
        <f t="shared" si="2118"/>
        <v>-</v>
      </c>
      <c r="ER424" s="198" t="str">
        <f t="shared" si="2119"/>
        <v>-</v>
      </c>
      <c r="ES424" s="198" t="str">
        <f t="shared" si="2119"/>
        <v>-</v>
      </c>
      <c r="ET424" s="198" t="str">
        <f t="shared" si="2119"/>
        <v>-</v>
      </c>
      <c r="EU424" s="198" t="str">
        <f t="shared" si="2119"/>
        <v>-</v>
      </c>
      <c r="EV424" s="198" t="str">
        <f t="shared" si="2119"/>
        <v>-</v>
      </c>
      <c r="EW424" s="198" t="str">
        <f t="shared" si="2119"/>
        <v>-</v>
      </c>
      <c r="EX424" s="198" t="str">
        <f t="shared" si="2119"/>
        <v>-</v>
      </c>
      <c r="EY424" s="198" t="str">
        <f t="shared" si="2119"/>
        <v>-</v>
      </c>
      <c r="EZ424" s="198" t="str">
        <f t="shared" si="2119"/>
        <v>-</v>
      </c>
      <c r="FA424" s="198" t="str">
        <f t="shared" si="2119"/>
        <v>-</v>
      </c>
      <c r="FB424" s="198">
        <f t="shared" si="2120"/>
        <v>52320</v>
      </c>
      <c r="FC424" s="198">
        <f t="shared" si="2120"/>
        <v>74204</v>
      </c>
      <c r="FD424" s="198">
        <f t="shared" si="2120"/>
        <v>0</v>
      </c>
      <c r="FE424" s="198">
        <f t="shared" si="2120"/>
        <v>21381003</v>
      </c>
      <c r="FF424" s="198">
        <f t="shared" si="2120"/>
        <v>0</v>
      </c>
      <c r="FG424" s="198">
        <f t="shared" si="2120"/>
        <v>1649748</v>
      </c>
      <c r="FH424" s="191"/>
      <c r="FI424" s="256"/>
      <c r="FJ424" s="256"/>
      <c r="FK424" s="256"/>
      <c r="FL424" s="256"/>
      <c r="FM424" s="256"/>
    </row>
    <row r="425" spans="1:169" s="257" customFormat="1" x14ac:dyDescent="0.2">
      <c r="A425" s="263" t="str">
        <f t="shared" si="2102"/>
        <v>2018-19NOVEMBERRX7</v>
      </c>
      <c r="B425" s="257" t="s">
        <v>773</v>
      </c>
      <c r="C425" s="257" t="s">
        <v>722</v>
      </c>
      <c r="D425" s="264" t="str">
        <f t="shared" si="2103"/>
        <v>Y62</v>
      </c>
      <c r="E425" s="264" t="str">
        <f t="shared" si="2104"/>
        <v>North West</v>
      </c>
      <c r="F425" s="265" t="s">
        <v>657</v>
      </c>
      <c r="G425" s="265" t="s">
        <v>658</v>
      </c>
      <c r="H425" s="108">
        <v>136311</v>
      </c>
      <c r="I425" s="108">
        <v>103941</v>
      </c>
      <c r="J425" s="108">
        <v>1173027</v>
      </c>
      <c r="K425" s="108">
        <v>11</v>
      </c>
      <c r="L425" s="108">
        <v>1</v>
      </c>
      <c r="M425" s="108" t="s">
        <v>717</v>
      </c>
      <c r="N425" s="108">
        <v>72</v>
      </c>
      <c r="O425" s="108">
        <v>124</v>
      </c>
      <c r="P425" s="108" t="s">
        <v>717</v>
      </c>
      <c r="Q425" s="108" t="s">
        <v>717</v>
      </c>
      <c r="R425" s="108" t="s">
        <v>717</v>
      </c>
      <c r="S425" s="108" t="s">
        <v>717</v>
      </c>
      <c r="T425" s="108">
        <v>95132</v>
      </c>
      <c r="U425" s="108">
        <v>8360</v>
      </c>
      <c r="V425" s="108">
        <v>5966</v>
      </c>
      <c r="W425" s="108">
        <v>50763</v>
      </c>
      <c r="X425" s="108">
        <v>21207</v>
      </c>
      <c r="Y425" s="108">
        <v>3233</v>
      </c>
      <c r="Z425" s="108">
        <v>3861610</v>
      </c>
      <c r="AA425" s="108">
        <v>462</v>
      </c>
      <c r="AB425" s="108">
        <v>771</v>
      </c>
      <c r="AC425" s="108">
        <v>3730635</v>
      </c>
      <c r="AD425" s="108">
        <v>625</v>
      </c>
      <c r="AE425" s="108">
        <v>1078</v>
      </c>
      <c r="AF425" s="108">
        <v>70787187</v>
      </c>
      <c r="AG425" s="108">
        <v>1394</v>
      </c>
      <c r="AH425" s="108">
        <v>2985</v>
      </c>
      <c r="AI425" s="108">
        <v>86870871</v>
      </c>
      <c r="AJ425" s="108">
        <v>4096</v>
      </c>
      <c r="AK425" s="108">
        <v>9794</v>
      </c>
      <c r="AL425" s="108">
        <v>17074904</v>
      </c>
      <c r="AM425" s="108">
        <v>5281</v>
      </c>
      <c r="AN425" s="108">
        <v>11342</v>
      </c>
      <c r="AO425" s="108">
        <v>6837</v>
      </c>
      <c r="AP425" s="108">
        <v>559</v>
      </c>
      <c r="AQ425" s="108">
        <v>3797</v>
      </c>
      <c r="AR425" s="108">
        <v>5443</v>
      </c>
      <c r="AS425" s="108">
        <v>321</v>
      </c>
      <c r="AT425" s="108">
        <v>2160</v>
      </c>
      <c r="AU425" s="108">
        <v>0</v>
      </c>
      <c r="AV425" s="108">
        <v>58829</v>
      </c>
      <c r="AW425" s="108">
        <v>5839</v>
      </c>
      <c r="AX425" s="108">
        <v>23627</v>
      </c>
      <c r="AY425" s="108">
        <v>88295</v>
      </c>
      <c r="AZ425" s="108">
        <v>17258</v>
      </c>
      <c r="BA425" s="108">
        <v>13760</v>
      </c>
      <c r="BB425" s="108">
        <v>12105</v>
      </c>
      <c r="BC425" s="108">
        <v>9792</v>
      </c>
      <c r="BD425" s="108">
        <v>64384</v>
      </c>
      <c r="BE425" s="108">
        <v>54014</v>
      </c>
      <c r="BF425" s="108">
        <v>29530</v>
      </c>
      <c r="BG425" s="108">
        <v>22505</v>
      </c>
      <c r="BH425" s="108">
        <v>4130</v>
      </c>
      <c r="BI425" s="108">
        <v>3465</v>
      </c>
      <c r="BJ425" s="108" t="s">
        <v>717</v>
      </c>
      <c r="BK425" s="108" t="s">
        <v>717</v>
      </c>
      <c r="BL425" s="108" t="s">
        <v>717</v>
      </c>
      <c r="BM425" s="108" t="s">
        <v>717</v>
      </c>
      <c r="BN425" s="108" t="s">
        <v>717</v>
      </c>
      <c r="BO425" s="108" t="s">
        <v>717</v>
      </c>
      <c r="BP425" s="108" t="s">
        <v>717</v>
      </c>
      <c r="BQ425" s="108" t="s">
        <v>717</v>
      </c>
      <c r="BR425" s="108" t="s">
        <v>717</v>
      </c>
      <c r="BS425" s="108" t="s">
        <v>717</v>
      </c>
      <c r="BT425" s="108" t="s">
        <v>717</v>
      </c>
      <c r="BU425" s="108" t="s">
        <v>717</v>
      </c>
      <c r="BV425" s="108" t="s">
        <v>717</v>
      </c>
      <c r="BW425" s="108" t="s">
        <v>717</v>
      </c>
      <c r="BX425" s="108" t="s">
        <v>717</v>
      </c>
      <c r="BY425" s="108" t="s">
        <v>717</v>
      </c>
      <c r="BZ425" s="108" t="s">
        <v>717</v>
      </c>
      <c r="CA425" s="108" t="s">
        <v>717</v>
      </c>
      <c r="CB425" s="108" t="s">
        <v>717</v>
      </c>
      <c r="CC425" s="108" t="s">
        <v>717</v>
      </c>
      <c r="CD425" s="108" t="s">
        <v>717</v>
      </c>
      <c r="CE425" s="108" t="s">
        <v>717</v>
      </c>
      <c r="CF425" s="108" t="s">
        <v>717</v>
      </c>
      <c r="CG425" s="108" t="s">
        <v>717</v>
      </c>
      <c r="CH425" s="108" t="s">
        <v>717</v>
      </c>
      <c r="CI425" s="108" t="s">
        <v>717</v>
      </c>
      <c r="CJ425" s="108" t="s">
        <v>717</v>
      </c>
      <c r="CK425" s="108" t="s">
        <v>717</v>
      </c>
      <c r="CL425" s="108" t="s">
        <v>717</v>
      </c>
      <c r="CM425" s="108" t="s">
        <v>717</v>
      </c>
      <c r="CN425" s="108" t="s">
        <v>717</v>
      </c>
      <c r="CO425" s="108" t="s">
        <v>717</v>
      </c>
      <c r="CP425" s="108" t="s">
        <v>717</v>
      </c>
      <c r="CQ425" s="108" t="s">
        <v>717</v>
      </c>
      <c r="CR425" s="108" t="s">
        <v>717</v>
      </c>
      <c r="CS425" s="108" t="s">
        <v>717</v>
      </c>
      <c r="CT425" s="108" t="s">
        <v>717</v>
      </c>
      <c r="CU425" s="108" t="s">
        <v>717</v>
      </c>
      <c r="CV425" s="108" t="s">
        <v>717</v>
      </c>
      <c r="CW425" s="108" t="s">
        <v>717</v>
      </c>
      <c r="CX425" s="108">
        <v>0</v>
      </c>
      <c r="CY425" s="108">
        <v>0</v>
      </c>
      <c r="CZ425" s="108">
        <v>0</v>
      </c>
      <c r="DA425" s="108">
        <v>0</v>
      </c>
      <c r="DB425" s="108">
        <v>4715</v>
      </c>
      <c r="DC425" s="108">
        <v>171808</v>
      </c>
      <c r="DD425" s="108">
        <v>36</v>
      </c>
      <c r="DE425" s="108">
        <v>74</v>
      </c>
      <c r="DF425" s="108" t="s">
        <v>717</v>
      </c>
      <c r="DG425" s="108" t="s">
        <v>717</v>
      </c>
      <c r="DH425" s="108" t="s">
        <v>717</v>
      </c>
      <c r="DI425" s="108" t="s">
        <v>717</v>
      </c>
      <c r="DJ425" s="108" t="s">
        <v>717</v>
      </c>
      <c r="DK425" s="108">
        <v>263</v>
      </c>
      <c r="DL425" s="108">
        <v>1654</v>
      </c>
      <c r="DM425" s="108">
        <v>1028</v>
      </c>
      <c r="DN425" s="108">
        <v>118</v>
      </c>
      <c r="DO425" s="108">
        <v>904</v>
      </c>
      <c r="DP425" s="108">
        <v>8774488</v>
      </c>
      <c r="DQ425" s="108">
        <v>5305</v>
      </c>
      <c r="DR425" s="108">
        <v>11030</v>
      </c>
      <c r="DS425" s="108">
        <v>6028687</v>
      </c>
      <c r="DT425" s="108">
        <v>5864</v>
      </c>
      <c r="DU425" s="108">
        <v>12592</v>
      </c>
      <c r="DV425" s="108">
        <v>861522</v>
      </c>
      <c r="DW425" s="108">
        <v>7301</v>
      </c>
      <c r="DX425" s="108">
        <v>15212</v>
      </c>
      <c r="DY425" s="108">
        <v>7629911</v>
      </c>
      <c r="DZ425" s="108">
        <v>8440</v>
      </c>
      <c r="EA425" s="108">
        <v>18134</v>
      </c>
      <c r="EB425" s="255"/>
      <c r="EC425" s="198">
        <f t="shared" si="2105"/>
        <v>11</v>
      </c>
      <c r="ED425" s="199">
        <f t="shared" si="2106"/>
        <v>2018</v>
      </c>
      <c r="EE425" s="200">
        <f t="shared" si="2107"/>
        <v>43405</v>
      </c>
      <c r="EF425" s="196">
        <f t="shared" si="2108"/>
        <v>30</v>
      </c>
      <c r="EG425" s="195"/>
      <c r="EH425" s="198">
        <f t="shared" ref="EH425:EQ434" si="2121">IFERROR(INDEX($H425:$EB425,,MATCH(EH$1,$H$5:$EB$5,0))*INDEX($H425:$EB425,,MATCH(EH$2,$H$5:$EB$5,0)),$H$2)</f>
        <v>103941</v>
      </c>
      <c r="EI425" s="198" t="str">
        <f t="shared" si="2121"/>
        <v>-</v>
      </c>
      <c r="EJ425" s="198">
        <f t="shared" si="2121"/>
        <v>7483752</v>
      </c>
      <c r="EK425" s="198">
        <f t="shared" si="2121"/>
        <v>12888684</v>
      </c>
      <c r="EL425" s="198">
        <f t="shared" si="2121"/>
        <v>6445560</v>
      </c>
      <c r="EM425" s="198">
        <f t="shared" si="2121"/>
        <v>6431348</v>
      </c>
      <c r="EN425" s="198">
        <f t="shared" si="2121"/>
        <v>151527555</v>
      </c>
      <c r="EO425" s="198">
        <f t="shared" si="2121"/>
        <v>207701358</v>
      </c>
      <c r="EP425" s="198">
        <f t="shared" si="2121"/>
        <v>36668686</v>
      </c>
      <c r="EQ425" s="198" t="str">
        <f t="shared" si="2121"/>
        <v>-</v>
      </c>
      <c r="ER425" s="198" t="str">
        <f t="shared" ref="ER425:FA434" si="2122">IFERROR(INDEX($H425:$EB425,,MATCH(ER$1,$H$5:$EB$5,0))*INDEX($H425:$EB425,,MATCH(ER$2,$H$5:$EB$5,0)),$H$2)</f>
        <v>-</v>
      </c>
      <c r="ES425" s="198" t="str">
        <f t="shared" si="2122"/>
        <v>-</v>
      </c>
      <c r="ET425" s="198" t="str">
        <f t="shared" si="2122"/>
        <v>-</v>
      </c>
      <c r="EU425" s="198" t="str">
        <f t="shared" si="2122"/>
        <v>-</v>
      </c>
      <c r="EV425" s="198" t="str">
        <f t="shared" si="2122"/>
        <v>-</v>
      </c>
      <c r="EW425" s="198" t="str">
        <f t="shared" si="2122"/>
        <v>-</v>
      </c>
      <c r="EX425" s="198" t="str">
        <f t="shared" si="2122"/>
        <v>-</v>
      </c>
      <c r="EY425" s="198" t="str">
        <f t="shared" si="2122"/>
        <v>-</v>
      </c>
      <c r="EZ425" s="198" t="str">
        <f t="shared" si="2122"/>
        <v>-</v>
      </c>
      <c r="FA425" s="198" t="str">
        <f t="shared" si="2122"/>
        <v>-</v>
      </c>
      <c r="FB425" s="198">
        <f t="shared" ref="FB425:FG434" si="2123">IFERROR(INDEX($H425:$EB425,,MATCH(FB$1,$H$5:$EB$5,0))*INDEX($H425:$EB425,,MATCH(FB$2,$H$5:$EB$5,0)),$H$2)</f>
        <v>0</v>
      </c>
      <c r="FC425" s="198">
        <f t="shared" si="2123"/>
        <v>348910</v>
      </c>
      <c r="FD425" s="198">
        <f t="shared" si="2123"/>
        <v>18243620</v>
      </c>
      <c r="FE425" s="198">
        <f t="shared" si="2123"/>
        <v>12944576</v>
      </c>
      <c r="FF425" s="198">
        <f t="shared" si="2123"/>
        <v>1795016</v>
      </c>
      <c r="FG425" s="198">
        <f t="shared" si="2123"/>
        <v>16393136</v>
      </c>
      <c r="FH425" s="191"/>
      <c r="FI425" s="256"/>
      <c r="FJ425" s="256"/>
      <c r="FK425" s="256"/>
      <c r="FL425" s="256"/>
      <c r="FM425" s="256"/>
    </row>
    <row r="426" spans="1:169" s="257" customFormat="1" x14ac:dyDescent="0.2">
      <c r="A426" s="258" t="str">
        <f t="shared" si="2102"/>
        <v>2018-19NOVEMBERRYE</v>
      </c>
      <c r="B426" s="259" t="s">
        <v>773</v>
      </c>
      <c r="C426" s="259" t="s">
        <v>722</v>
      </c>
      <c r="D426" s="260" t="str">
        <f t="shared" si="2103"/>
        <v>Y59</v>
      </c>
      <c r="E426" s="260" t="str">
        <f t="shared" si="2104"/>
        <v>South East</v>
      </c>
      <c r="F426" s="261" t="s">
        <v>669</v>
      </c>
      <c r="G426" s="261" t="s">
        <v>670</v>
      </c>
      <c r="H426" s="211">
        <v>66142</v>
      </c>
      <c r="I426" s="211">
        <v>39824</v>
      </c>
      <c r="J426" s="211">
        <v>268955</v>
      </c>
      <c r="K426" s="211">
        <v>7</v>
      </c>
      <c r="L426" s="211">
        <v>3</v>
      </c>
      <c r="M426" s="211" t="s">
        <v>717</v>
      </c>
      <c r="N426" s="211">
        <v>26</v>
      </c>
      <c r="O426" s="211">
        <v>83</v>
      </c>
      <c r="P426" s="211" t="s">
        <v>717</v>
      </c>
      <c r="Q426" s="211" t="s">
        <v>717</v>
      </c>
      <c r="R426" s="211" t="s">
        <v>717</v>
      </c>
      <c r="S426" s="211" t="s">
        <v>717</v>
      </c>
      <c r="T426" s="211">
        <v>47365</v>
      </c>
      <c r="U426" s="211">
        <v>2727</v>
      </c>
      <c r="V426" s="211">
        <v>1644</v>
      </c>
      <c r="W426" s="211">
        <v>23384</v>
      </c>
      <c r="X426" s="211">
        <v>14099</v>
      </c>
      <c r="Y426" s="211">
        <v>928</v>
      </c>
      <c r="Z426" s="211">
        <v>1135091</v>
      </c>
      <c r="AA426" s="211">
        <v>416</v>
      </c>
      <c r="AB426" s="211">
        <v>770</v>
      </c>
      <c r="AC426" s="211">
        <v>991099</v>
      </c>
      <c r="AD426" s="211">
        <v>603</v>
      </c>
      <c r="AE426" s="211">
        <v>1127</v>
      </c>
      <c r="AF426" s="211">
        <v>23755101</v>
      </c>
      <c r="AG426" s="211">
        <v>1016</v>
      </c>
      <c r="AH426" s="211">
        <v>2045</v>
      </c>
      <c r="AI426" s="211">
        <v>43798855</v>
      </c>
      <c r="AJ426" s="211">
        <v>3107</v>
      </c>
      <c r="AK426" s="211">
        <v>7281</v>
      </c>
      <c r="AL426" s="211">
        <v>4153960</v>
      </c>
      <c r="AM426" s="211">
        <v>4476</v>
      </c>
      <c r="AN426" s="211">
        <v>10227</v>
      </c>
      <c r="AO426" s="211">
        <v>2578</v>
      </c>
      <c r="AP426" s="211">
        <v>16</v>
      </c>
      <c r="AQ426" s="211">
        <v>156</v>
      </c>
      <c r="AR426" s="211">
        <v>363</v>
      </c>
      <c r="AS426" s="211">
        <v>162</v>
      </c>
      <c r="AT426" s="211">
        <v>2244</v>
      </c>
      <c r="AU426" s="211">
        <v>0</v>
      </c>
      <c r="AV426" s="211">
        <v>25820</v>
      </c>
      <c r="AW426" s="211">
        <v>3211</v>
      </c>
      <c r="AX426" s="211">
        <v>15756</v>
      </c>
      <c r="AY426" s="211">
        <v>44787</v>
      </c>
      <c r="AZ426" s="211">
        <v>5344</v>
      </c>
      <c r="BA426" s="211">
        <v>4148</v>
      </c>
      <c r="BB426" s="211">
        <v>3278</v>
      </c>
      <c r="BC426" s="211">
        <v>2574</v>
      </c>
      <c r="BD426" s="211">
        <v>31934</v>
      </c>
      <c r="BE426" s="211">
        <v>26321</v>
      </c>
      <c r="BF426" s="211">
        <v>20209</v>
      </c>
      <c r="BG426" s="211">
        <v>15803</v>
      </c>
      <c r="BH426" s="211">
        <v>1337</v>
      </c>
      <c r="BI426" s="211">
        <v>1029</v>
      </c>
      <c r="BJ426" s="211" t="s">
        <v>717</v>
      </c>
      <c r="BK426" s="211" t="s">
        <v>717</v>
      </c>
      <c r="BL426" s="211" t="s">
        <v>717</v>
      </c>
      <c r="BM426" s="211" t="s">
        <v>717</v>
      </c>
      <c r="BN426" s="211" t="s">
        <v>717</v>
      </c>
      <c r="BO426" s="211" t="s">
        <v>717</v>
      </c>
      <c r="BP426" s="211" t="s">
        <v>717</v>
      </c>
      <c r="BQ426" s="211" t="s">
        <v>717</v>
      </c>
      <c r="BR426" s="211" t="s">
        <v>717</v>
      </c>
      <c r="BS426" s="211" t="s">
        <v>717</v>
      </c>
      <c r="BT426" s="211" t="s">
        <v>717</v>
      </c>
      <c r="BU426" s="211" t="s">
        <v>717</v>
      </c>
      <c r="BV426" s="211" t="s">
        <v>717</v>
      </c>
      <c r="BW426" s="211" t="s">
        <v>717</v>
      </c>
      <c r="BX426" s="211" t="s">
        <v>717</v>
      </c>
      <c r="BY426" s="211" t="s">
        <v>717</v>
      </c>
      <c r="BZ426" s="211" t="s">
        <v>717</v>
      </c>
      <c r="CA426" s="211" t="s">
        <v>717</v>
      </c>
      <c r="CB426" s="211" t="s">
        <v>717</v>
      </c>
      <c r="CC426" s="211" t="s">
        <v>717</v>
      </c>
      <c r="CD426" s="211" t="s">
        <v>717</v>
      </c>
      <c r="CE426" s="211" t="s">
        <v>717</v>
      </c>
      <c r="CF426" s="211" t="s">
        <v>717</v>
      </c>
      <c r="CG426" s="211" t="s">
        <v>717</v>
      </c>
      <c r="CH426" s="211" t="s">
        <v>717</v>
      </c>
      <c r="CI426" s="211" t="s">
        <v>717</v>
      </c>
      <c r="CJ426" s="211" t="s">
        <v>717</v>
      </c>
      <c r="CK426" s="211" t="s">
        <v>717</v>
      </c>
      <c r="CL426" s="211" t="s">
        <v>717</v>
      </c>
      <c r="CM426" s="211" t="s">
        <v>717</v>
      </c>
      <c r="CN426" s="211" t="s">
        <v>717</v>
      </c>
      <c r="CO426" s="211" t="s">
        <v>717</v>
      </c>
      <c r="CP426" s="211" t="s">
        <v>717</v>
      </c>
      <c r="CQ426" s="211" t="s">
        <v>717</v>
      </c>
      <c r="CR426" s="211" t="s">
        <v>717</v>
      </c>
      <c r="CS426" s="211" t="s">
        <v>717</v>
      </c>
      <c r="CT426" s="211" t="s">
        <v>717</v>
      </c>
      <c r="CU426" s="211" t="s">
        <v>717</v>
      </c>
      <c r="CV426" s="211" t="s">
        <v>717</v>
      </c>
      <c r="CW426" s="211" t="s">
        <v>717</v>
      </c>
      <c r="CX426" s="211">
        <v>201</v>
      </c>
      <c r="CY426" s="211">
        <v>63339</v>
      </c>
      <c r="CZ426" s="211">
        <v>315</v>
      </c>
      <c r="DA426" s="211">
        <v>535</v>
      </c>
      <c r="DB426" s="211">
        <v>2170</v>
      </c>
      <c r="DC426" s="211">
        <v>84806</v>
      </c>
      <c r="DD426" s="211">
        <v>39</v>
      </c>
      <c r="DE426" s="211">
        <v>79</v>
      </c>
      <c r="DF426" s="211" t="s">
        <v>717</v>
      </c>
      <c r="DG426" s="211" t="s">
        <v>717</v>
      </c>
      <c r="DH426" s="211" t="s">
        <v>717</v>
      </c>
      <c r="DI426" s="211" t="s">
        <v>717</v>
      </c>
      <c r="DJ426" s="211" t="s">
        <v>717</v>
      </c>
      <c r="DK426" s="211">
        <v>1</v>
      </c>
      <c r="DL426" s="211">
        <v>1946</v>
      </c>
      <c r="DM426" s="211">
        <v>1354</v>
      </c>
      <c r="DN426" s="211">
        <v>0</v>
      </c>
      <c r="DO426" s="211">
        <v>348</v>
      </c>
      <c r="DP426" s="211">
        <v>5618469</v>
      </c>
      <c r="DQ426" s="211">
        <v>2887</v>
      </c>
      <c r="DR426" s="211">
        <v>5104</v>
      </c>
      <c r="DS426" s="211">
        <v>7779204</v>
      </c>
      <c r="DT426" s="211">
        <v>5745</v>
      </c>
      <c r="DU426" s="211">
        <v>10263</v>
      </c>
      <c r="DV426" s="211">
        <v>0</v>
      </c>
      <c r="DW426" s="211">
        <v>0</v>
      </c>
      <c r="DX426" s="211">
        <v>0</v>
      </c>
      <c r="DY426" s="211">
        <v>3075902</v>
      </c>
      <c r="DZ426" s="211">
        <v>8839</v>
      </c>
      <c r="EA426" s="211">
        <v>17335</v>
      </c>
      <c r="EB426" s="262"/>
      <c r="EC426" s="212">
        <f t="shared" si="2105"/>
        <v>11</v>
      </c>
      <c r="ED426" s="213">
        <f t="shared" si="2106"/>
        <v>2018</v>
      </c>
      <c r="EE426" s="214">
        <f t="shared" si="2107"/>
        <v>43405</v>
      </c>
      <c r="EF426" s="215">
        <f t="shared" si="2108"/>
        <v>30</v>
      </c>
      <c r="EG426" s="216"/>
      <c r="EH426" s="212">
        <f t="shared" si="2121"/>
        <v>119472</v>
      </c>
      <c r="EI426" s="212" t="str">
        <f t="shared" si="2121"/>
        <v>-</v>
      </c>
      <c r="EJ426" s="212">
        <f t="shared" si="2121"/>
        <v>1035424</v>
      </c>
      <c r="EK426" s="212">
        <f t="shared" si="2121"/>
        <v>3305392</v>
      </c>
      <c r="EL426" s="212">
        <f t="shared" si="2121"/>
        <v>2099790</v>
      </c>
      <c r="EM426" s="212">
        <f t="shared" si="2121"/>
        <v>1852788</v>
      </c>
      <c r="EN426" s="212">
        <f t="shared" si="2121"/>
        <v>47820280</v>
      </c>
      <c r="EO426" s="212">
        <f t="shared" si="2121"/>
        <v>102654819</v>
      </c>
      <c r="EP426" s="212">
        <f t="shared" si="2121"/>
        <v>9490656</v>
      </c>
      <c r="EQ426" s="212" t="str">
        <f t="shared" si="2121"/>
        <v>-</v>
      </c>
      <c r="ER426" s="212" t="str">
        <f t="shared" si="2122"/>
        <v>-</v>
      </c>
      <c r="ES426" s="212" t="str">
        <f t="shared" si="2122"/>
        <v>-</v>
      </c>
      <c r="ET426" s="212" t="str">
        <f t="shared" si="2122"/>
        <v>-</v>
      </c>
      <c r="EU426" s="212" t="str">
        <f t="shared" si="2122"/>
        <v>-</v>
      </c>
      <c r="EV426" s="212" t="str">
        <f t="shared" si="2122"/>
        <v>-</v>
      </c>
      <c r="EW426" s="212" t="str">
        <f t="shared" si="2122"/>
        <v>-</v>
      </c>
      <c r="EX426" s="212" t="str">
        <f t="shared" si="2122"/>
        <v>-</v>
      </c>
      <c r="EY426" s="212" t="str">
        <f t="shared" si="2122"/>
        <v>-</v>
      </c>
      <c r="EZ426" s="212" t="str">
        <f t="shared" si="2122"/>
        <v>-</v>
      </c>
      <c r="FA426" s="212" t="str">
        <f t="shared" si="2122"/>
        <v>-</v>
      </c>
      <c r="FB426" s="212">
        <f t="shared" si="2123"/>
        <v>107535</v>
      </c>
      <c r="FC426" s="212">
        <f t="shared" si="2123"/>
        <v>171430</v>
      </c>
      <c r="FD426" s="212">
        <f t="shared" si="2123"/>
        <v>9932384</v>
      </c>
      <c r="FE426" s="212">
        <f t="shared" si="2123"/>
        <v>13896102</v>
      </c>
      <c r="FF426" s="212">
        <f t="shared" si="2123"/>
        <v>0</v>
      </c>
      <c r="FG426" s="212">
        <f t="shared" si="2123"/>
        <v>6032580</v>
      </c>
      <c r="FH426" s="217"/>
      <c r="FI426" s="256"/>
      <c r="FJ426" s="256"/>
      <c r="FK426" s="256"/>
      <c r="FL426" s="256"/>
      <c r="FM426" s="256"/>
    </row>
    <row r="427" spans="1:169" s="257" customFormat="1" x14ac:dyDescent="0.2">
      <c r="A427" s="263" t="str">
        <f t="shared" si="2102"/>
        <v>2018-19NOVEMBERRYD</v>
      </c>
      <c r="B427" s="257" t="s">
        <v>773</v>
      </c>
      <c r="C427" s="257" t="s">
        <v>722</v>
      </c>
      <c r="D427" s="264" t="str">
        <f t="shared" si="2103"/>
        <v>Y59</v>
      </c>
      <c r="E427" s="264" t="str">
        <f t="shared" si="2104"/>
        <v>South East</v>
      </c>
      <c r="F427" s="265" t="s">
        <v>667</v>
      </c>
      <c r="G427" s="265" t="s">
        <v>668</v>
      </c>
      <c r="H427" s="108">
        <v>80270</v>
      </c>
      <c r="I427" s="108">
        <v>63111</v>
      </c>
      <c r="J427" s="108">
        <v>514965</v>
      </c>
      <c r="K427" s="108">
        <v>8</v>
      </c>
      <c r="L427" s="108">
        <v>3</v>
      </c>
      <c r="M427" s="108" t="s">
        <v>717</v>
      </c>
      <c r="N427" s="108">
        <v>43</v>
      </c>
      <c r="O427" s="108">
        <v>112</v>
      </c>
      <c r="P427" s="108" t="s">
        <v>717</v>
      </c>
      <c r="Q427" s="108" t="s">
        <v>717</v>
      </c>
      <c r="R427" s="108" t="s">
        <v>717</v>
      </c>
      <c r="S427" s="108" t="s">
        <v>717</v>
      </c>
      <c r="T427" s="108">
        <v>60899</v>
      </c>
      <c r="U427" s="108">
        <v>3516</v>
      </c>
      <c r="V427" s="108">
        <v>2175</v>
      </c>
      <c r="W427" s="108">
        <v>31012</v>
      </c>
      <c r="X427" s="108">
        <v>20217</v>
      </c>
      <c r="Y427" s="108">
        <v>787</v>
      </c>
      <c r="Z427" s="108">
        <v>1588820</v>
      </c>
      <c r="AA427" s="108">
        <v>452</v>
      </c>
      <c r="AB427" s="108">
        <v>839</v>
      </c>
      <c r="AC427" s="108">
        <v>1309078</v>
      </c>
      <c r="AD427" s="108">
        <v>602</v>
      </c>
      <c r="AE427" s="108">
        <v>1131</v>
      </c>
      <c r="AF427" s="108">
        <v>36117477</v>
      </c>
      <c r="AG427" s="108">
        <v>1165</v>
      </c>
      <c r="AH427" s="108">
        <v>2203</v>
      </c>
      <c r="AI427" s="108">
        <v>100881603</v>
      </c>
      <c r="AJ427" s="108">
        <v>4990</v>
      </c>
      <c r="AK427" s="108">
        <v>11633</v>
      </c>
      <c r="AL427" s="108">
        <v>5256960</v>
      </c>
      <c r="AM427" s="108">
        <v>6680</v>
      </c>
      <c r="AN427" s="108">
        <v>15201</v>
      </c>
      <c r="AO427" s="108">
        <v>3425</v>
      </c>
      <c r="AP427" s="108">
        <v>90</v>
      </c>
      <c r="AQ427" s="108">
        <v>650</v>
      </c>
      <c r="AR427" s="108">
        <v>555</v>
      </c>
      <c r="AS427" s="108">
        <v>287</v>
      </c>
      <c r="AT427" s="108">
        <v>2398</v>
      </c>
      <c r="AU427" s="108">
        <v>484</v>
      </c>
      <c r="AV427" s="108">
        <v>37109</v>
      </c>
      <c r="AW427" s="108">
        <v>504</v>
      </c>
      <c r="AX427" s="108">
        <v>19861</v>
      </c>
      <c r="AY427" s="108">
        <v>57474</v>
      </c>
      <c r="AZ427" s="108">
        <v>8308</v>
      </c>
      <c r="BA427" s="108">
        <v>6047</v>
      </c>
      <c r="BB427" s="108">
        <v>5076</v>
      </c>
      <c r="BC427" s="108">
        <v>3753</v>
      </c>
      <c r="BD427" s="108">
        <v>43320</v>
      </c>
      <c r="BE427" s="108">
        <v>34346</v>
      </c>
      <c r="BF427" s="108">
        <v>34696</v>
      </c>
      <c r="BG427" s="108">
        <v>21489</v>
      </c>
      <c r="BH427" s="108">
        <v>1387</v>
      </c>
      <c r="BI427" s="108">
        <v>821</v>
      </c>
      <c r="BJ427" s="108" t="s">
        <v>717</v>
      </c>
      <c r="BK427" s="108" t="s">
        <v>717</v>
      </c>
      <c r="BL427" s="108" t="s">
        <v>717</v>
      </c>
      <c r="BM427" s="108" t="s">
        <v>717</v>
      </c>
      <c r="BN427" s="108" t="s">
        <v>717</v>
      </c>
      <c r="BO427" s="108" t="s">
        <v>717</v>
      </c>
      <c r="BP427" s="108" t="s">
        <v>717</v>
      </c>
      <c r="BQ427" s="108" t="s">
        <v>717</v>
      </c>
      <c r="BR427" s="108" t="s">
        <v>717</v>
      </c>
      <c r="BS427" s="108" t="s">
        <v>717</v>
      </c>
      <c r="BT427" s="108" t="s">
        <v>717</v>
      </c>
      <c r="BU427" s="108" t="s">
        <v>717</v>
      </c>
      <c r="BV427" s="108" t="s">
        <v>717</v>
      </c>
      <c r="BW427" s="108" t="s">
        <v>717</v>
      </c>
      <c r="BX427" s="108" t="s">
        <v>717</v>
      </c>
      <c r="BY427" s="108" t="s">
        <v>717</v>
      </c>
      <c r="BZ427" s="108" t="s">
        <v>717</v>
      </c>
      <c r="CA427" s="108" t="s">
        <v>717</v>
      </c>
      <c r="CB427" s="108" t="s">
        <v>717</v>
      </c>
      <c r="CC427" s="108" t="s">
        <v>717</v>
      </c>
      <c r="CD427" s="108" t="s">
        <v>717</v>
      </c>
      <c r="CE427" s="108" t="s">
        <v>717</v>
      </c>
      <c r="CF427" s="108" t="s">
        <v>717</v>
      </c>
      <c r="CG427" s="108" t="s">
        <v>717</v>
      </c>
      <c r="CH427" s="108" t="s">
        <v>717</v>
      </c>
      <c r="CI427" s="108" t="s">
        <v>717</v>
      </c>
      <c r="CJ427" s="108" t="s">
        <v>717</v>
      </c>
      <c r="CK427" s="108" t="s">
        <v>717</v>
      </c>
      <c r="CL427" s="108" t="s">
        <v>717</v>
      </c>
      <c r="CM427" s="108" t="s">
        <v>717</v>
      </c>
      <c r="CN427" s="108" t="s">
        <v>717</v>
      </c>
      <c r="CO427" s="108" t="s">
        <v>717</v>
      </c>
      <c r="CP427" s="108" t="s">
        <v>717</v>
      </c>
      <c r="CQ427" s="108" t="s">
        <v>717</v>
      </c>
      <c r="CR427" s="108" t="s">
        <v>717</v>
      </c>
      <c r="CS427" s="108" t="s">
        <v>717</v>
      </c>
      <c r="CT427" s="108" t="s">
        <v>717</v>
      </c>
      <c r="CU427" s="108" t="s">
        <v>717</v>
      </c>
      <c r="CV427" s="108" t="s">
        <v>717</v>
      </c>
      <c r="CW427" s="108" t="s">
        <v>717</v>
      </c>
      <c r="CX427" s="108">
        <v>352</v>
      </c>
      <c r="CY427" s="108">
        <v>123482</v>
      </c>
      <c r="CZ427" s="108">
        <v>351</v>
      </c>
      <c r="DA427" s="108">
        <v>557</v>
      </c>
      <c r="DB427" s="108">
        <v>2621</v>
      </c>
      <c r="DC427" s="108">
        <v>121721</v>
      </c>
      <c r="DD427" s="108">
        <v>46</v>
      </c>
      <c r="DE427" s="108">
        <v>70</v>
      </c>
      <c r="DF427" s="108" t="s">
        <v>717</v>
      </c>
      <c r="DG427" s="108" t="s">
        <v>717</v>
      </c>
      <c r="DH427" s="108" t="s">
        <v>717</v>
      </c>
      <c r="DI427" s="108" t="s">
        <v>717</v>
      </c>
      <c r="DJ427" s="108" t="s">
        <v>717</v>
      </c>
      <c r="DK427" s="108">
        <v>0</v>
      </c>
      <c r="DL427" s="108">
        <v>186</v>
      </c>
      <c r="DM427" s="108">
        <v>1498</v>
      </c>
      <c r="DN427" s="108">
        <v>0</v>
      </c>
      <c r="DO427" s="108">
        <v>258</v>
      </c>
      <c r="DP427" s="108">
        <v>1050273</v>
      </c>
      <c r="DQ427" s="108">
        <v>5647</v>
      </c>
      <c r="DR427" s="108">
        <v>13309</v>
      </c>
      <c r="DS427" s="108">
        <v>11583977</v>
      </c>
      <c r="DT427" s="108">
        <v>7733</v>
      </c>
      <c r="DU427" s="108">
        <v>16780</v>
      </c>
      <c r="DV427" s="108">
        <v>0</v>
      </c>
      <c r="DW427" s="108">
        <v>0</v>
      </c>
      <c r="DX427" s="108">
        <v>0</v>
      </c>
      <c r="DY427" s="108">
        <v>2947665</v>
      </c>
      <c r="DZ427" s="108">
        <v>11425</v>
      </c>
      <c r="EA427" s="108">
        <v>22454</v>
      </c>
      <c r="EB427" s="255"/>
      <c r="EC427" s="198">
        <f t="shared" si="2105"/>
        <v>11</v>
      </c>
      <c r="ED427" s="199">
        <f t="shared" si="2106"/>
        <v>2018</v>
      </c>
      <c r="EE427" s="200">
        <f t="shared" si="2107"/>
        <v>43405</v>
      </c>
      <c r="EF427" s="196">
        <f t="shared" si="2108"/>
        <v>30</v>
      </c>
      <c r="EG427" s="195"/>
      <c r="EH427" s="198">
        <f t="shared" si="2121"/>
        <v>189333</v>
      </c>
      <c r="EI427" s="198" t="str">
        <f t="shared" si="2121"/>
        <v>-</v>
      </c>
      <c r="EJ427" s="198">
        <f t="shared" si="2121"/>
        <v>2713773</v>
      </c>
      <c r="EK427" s="198">
        <f t="shared" si="2121"/>
        <v>7068432</v>
      </c>
      <c r="EL427" s="198">
        <f t="shared" si="2121"/>
        <v>2949924</v>
      </c>
      <c r="EM427" s="198">
        <f t="shared" si="2121"/>
        <v>2459925</v>
      </c>
      <c r="EN427" s="198">
        <f t="shared" si="2121"/>
        <v>68319436</v>
      </c>
      <c r="EO427" s="198">
        <f t="shared" si="2121"/>
        <v>235184361</v>
      </c>
      <c r="EP427" s="198">
        <f t="shared" si="2121"/>
        <v>11963187</v>
      </c>
      <c r="EQ427" s="198" t="str">
        <f t="shared" si="2121"/>
        <v>-</v>
      </c>
      <c r="ER427" s="198" t="str">
        <f t="shared" si="2122"/>
        <v>-</v>
      </c>
      <c r="ES427" s="198" t="str">
        <f t="shared" si="2122"/>
        <v>-</v>
      </c>
      <c r="ET427" s="198" t="str">
        <f t="shared" si="2122"/>
        <v>-</v>
      </c>
      <c r="EU427" s="198" t="str">
        <f t="shared" si="2122"/>
        <v>-</v>
      </c>
      <c r="EV427" s="198" t="str">
        <f t="shared" si="2122"/>
        <v>-</v>
      </c>
      <c r="EW427" s="198" t="str">
        <f t="shared" si="2122"/>
        <v>-</v>
      </c>
      <c r="EX427" s="198" t="str">
        <f t="shared" si="2122"/>
        <v>-</v>
      </c>
      <c r="EY427" s="198" t="str">
        <f t="shared" si="2122"/>
        <v>-</v>
      </c>
      <c r="EZ427" s="198" t="str">
        <f t="shared" si="2122"/>
        <v>-</v>
      </c>
      <c r="FA427" s="198" t="str">
        <f t="shared" si="2122"/>
        <v>-</v>
      </c>
      <c r="FB427" s="198">
        <f t="shared" si="2123"/>
        <v>196064</v>
      </c>
      <c r="FC427" s="198">
        <f t="shared" si="2123"/>
        <v>183470</v>
      </c>
      <c r="FD427" s="198">
        <f t="shared" si="2123"/>
        <v>2475474</v>
      </c>
      <c r="FE427" s="198">
        <f t="shared" si="2123"/>
        <v>25136440</v>
      </c>
      <c r="FF427" s="198">
        <f t="shared" si="2123"/>
        <v>0</v>
      </c>
      <c r="FG427" s="198">
        <f t="shared" si="2123"/>
        <v>5793132</v>
      </c>
      <c r="FH427" s="191"/>
      <c r="FI427" s="256"/>
      <c r="FJ427" s="256"/>
      <c r="FK427" s="256"/>
      <c r="FL427" s="256"/>
      <c r="FM427" s="256"/>
    </row>
    <row r="428" spans="1:169" s="257" customFormat="1" x14ac:dyDescent="0.2">
      <c r="A428" s="263" t="str">
        <f t="shared" si="2102"/>
        <v>2018-19NOVEMBERRYF</v>
      </c>
      <c r="B428" s="257" t="s">
        <v>773</v>
      </c>
      <c r="C428" s="257" t="s">
        <v>722</v>
      </c>
      <c r="D428" s="264" t="str">
        <f t="shared" si="2103"/>
        <v>Y58</v>
      </c>
      <c r="E428" s="264" t="str">
        <f t="shared" si="2104"/>
        <v>South West</v>
      </c>
      <c r="F428" s="265" t="s">
        <v>671</v>
      </c>
      <c r="G428" s="265" t="s">
        <v>672</v>
      </c>
      <c r="H428" s="108">
        <v>102890</v>
      </c>
      <c r="I428" s="108">
        <v>77260</v>
      </c>
      <c r="J428" s="108">
        <v>334201</v>
      </c>
      <c r="K428" s="108">
        <v>4</v>
      </c>
      <c r="L428" s="108">
        <v>2</v>
      </c>
      <c r="M428" s="108" t="s">
        <v>717</v>
      </c>
      <c r="N428" s="108">
        <v>15</v>
      </c>
      <c r="O428" s="108">
        <v>50</v>
      </c>
      <c r="P428" s="108" t="s">
        <v>717</v>
      </c>
      <c r="Q428" s="108" t="s">
        <v>717</v>
      </c>
      <c r="R428" s="108" t="s">
        <v>717</v>
      </c>
      <c r="S428" s="108" t="s">
        <v>717</v>
      </c>
      <c r="T428" s="108">
        <v>72114</v>
      </c>
      <c r="U428" s="108">
        <v>4439</v>
      </c>
      <c r="V428" s="108">
        <v>2786</v>
      </c>
      <c r="W428" s="108">
        <v>39948</v>
      </c>
      <c r="X428" s="108">
        <v>17515</v>
      </c>
      <c r="Y428" s="108">
        <v>636</v>
      </c>
      <c r="Z428" s="108">
        <v>1855769</v>
      </c>
      <c r="AA428" s="108">
        <v>418</v>
      </c>
      <c r="AB428" s="108">
        <v>764</v>
      </c>
      <c r="AC428" s="108">
        <v>1925782</v>
      </c>
      <c r="AD428" s="108">
        <v>691</v>
      </c>
      <c r="AE428" s="108">
        <v>1286</v>
      </c>
      <c r="AF428" s="108">
        <v>67532214</v>
      </c>
      <c r="AG428" s="108">
        <v>1691</v>
      </c>
      <c r="AH428" s="108">
        <v>3555</v>
      </c>
      <c r="AI428" s="108">
        <v>78062848</v>
      </c>
      <c r="AJ428" s="108">
        <v>4457</v>
      </c>
      <c r="AK428" s="108">
        <v>10318</v>
      </c>
      <c r="AL428" s="108">
        <v>4615262</v>
      </c>
      <c r="AM428" s="108">
        <v>7257</v>
      </c>
      <c r="AN428" s="108">
        <v>15460</v>
      </c>
      <c r="AO428" s="108">
        <v>4155</v>
      </c>
      <c r="AP428" s="108">
        <v>463</v>
      </c>
      <c r="AQ428" s="108">
        <v>1543</v>
      </c>
      <c r="AR428" s="108">
        <v>5052</v>
      </c>
      <c r="AS428" s="108">
        <v>517</v>
      </c>
      <c r="AT428" s="108">
        <v>1632</v>
      </c>
      <c r="AU428" s="108">
        <v>21</v>
      </c>
      <c r="AV428" s="108">
        <v>38731</v>
      </c>
      <c r="AW428" s="108">
        <v>3529</v>
      </c>
      <c r="AX428" s="108">
        <v>25699</v>
      </c>
      <c r="AY428" s="108">
        <v>67959</v>
      </c>
      <c r="AZ428" s="108">
        <v>10135</v>
      </c>
      <c r="BA428" s="108">
        <v>7776</v>
      </c>
      <c r="BB428" s="108">
        <v>6378</v>
      </c>
      <c r="BC428" s="108">
        <v>4946</v>
      </c>
      <c r="BD428" s="108">
        <v>54625</v>
      </c>
      <c r="BE428" s="108">
        <v>46123</v>
      </c>
      <c r="BF428" s="108">
        <v>25069</v>
      </c>
      <c r="BG428" s="108">
        <v>18726</v>
      </c>
      <c r="BH428" s="108">
        <v>858</v>
      </c>
      <c r="BI428" s="108">
        <v>671</v>
      </c>
      <c r="BJ428" s="108" t="s">
        <v>717</v>
      </c>
      <c r="BK428" s="108" t="s">
        <v>717</v>
      </c>
      <c r="BL428" s="108" t="s">
        <v>717</v>
      </c>
      <c r="BM428" s="108" t="s">
        <v>717</v>
      </c>
      <c r="BN428" s="108" t="s">
        <v>717</v>
      </c>
      <c r="BO428" s="108" t="s">
        <v>717</v>
      </c>
      <c r="BP428" s="108" t="s">
        <v>717</v>
      </c>
      <c r="BQ428" s="108" t="s">
        <v>717</v>
      </c>
      <c r="BR428" s="108" t="s">
        <v>717</v>
      </c>
      <c r="BS428" s="108" t="s">
        <v>717</v>
      </c>
      <c r="BT428" s="108" t="s">
        <v>717</v>
      </c>
      <c r="BU428" s="108" t="s">
        <v>717</v>
      </c>
      <c r="BV428" s="108" t="s">
        <v>717</v>
      </c>
      <c r="BW428" s="108" t="s">
        <v>717</v>
      </c>
      <c r="BX428" s="108" t="s">
        <v>717</v>
      </c>
      <c r="BY428" s="108" t="s">
        <v>717</v>
      </c>
      <c r="BZ428" s="108" t="s">
        <v>717</v>
      </c>
      <c r="CA428" s="108" t="s">
        <v>717</v>
      </c>
      <c r="CB428" s="108" t="s">
        <v>717</v>
      </c>
      <c r="CC428" s="108" t="s">
        <v>717</v>
      </c>
      <c r="CD428" s="108" t="s">
        <v>717</v>
      </c>
      <c r="CE428" s="108" t="s">
        <v>717</v>
      </c>
      <c r="CF428" s="108" t="s">
        <v>717</v>
      </c>
      <c r="CG428" s="108" t="s">
        <v>717</v>
      </c>
      <c r="CH428" s="108" t="s">
        <v>717</v>
      </c>
      <c r="CI428" s="108" t="s">
        <v>717</v>
      </c>
      <c r="CJ428" s="108" t="s">
        <v>717</v>
      </c>
      <c r="CK428" s="108" t="s">
        <v>717</v>
      </c>
      <c r="CL428" s="108" t="s">
        <v>717</v>
      </c>
      <c r="CM428" s="108" t="s">
        <v>717</v>
      </c>
      <c r="CN428" s="108" t="s">
        <v>717</v>
      </c>
      <c r="CO428" s="108" t="s">
        <v>717</v>
      </c>
      <c r="CP428" s="108" t="s">
        <v>717</v>
      </c>
      <c r="CQ428" s="108" t="s">
        <v>717</v>
      </c>
      <c r="CR428" s="108" t="s">
        <v>717</v>
      </c>
      <c r="CS428" s="108" t="s">
        <v>717</v>
      </c>
      <c r="CT428" s="108" t="s">
        <v>717</v>
      </c>
      <c r="CU428" s="108" t="s">
        <v>717</v>
      </c>
      <c r="CV428" s="108" t="s">
        <v>717</v>
      </c>
      <c r="CW428" s="108" t="s">
        <v>717</v>
      </c>
      <c r="CX428" s="108">
        <v>392</v>
      </c>
      <c r="CY428" s="108">
        <v>130746</v>
      </c>
      <c r="CZ428" s="108">
        <v>334</v>
      </c>
      <c r="DA428" s="108">
        <v>583</v>
      </c>
      <c r="DB428" s="108">
        <v>2690</v>
      </c>
      <c r="DC428" s="108">
        <v>121881</v>
      </c>
      <c r="DD428" s="108">
        <v>45</v>
      </c>
      <c r="DE428" s="108">
        <v>81</v>
      </c>
      <c r="DF428" s="108" t="s">
        <v>717</v>
      </c>
      <c r="DG428" s="108" t="s">
        <v>717</v>
      </c>
      <c r="DH428" s="108" t="s">
        <v>717</v>
      </c>
      <c r="DI428" s="108" t="s">
        <v>717</v>
      </c>
      <c r="DJ428" s="108" t="s">
        <v>717</v>
      </c>
      <c r="DK428" s="108">
        <v>149</v>
      </c>
      <c r="DL428" s="108">
        <v>864</v>
      </c>
      <c r="DM428" s="108">
        <v>652</v>
      </c>
      <c r="DN428" s="108">
        <v>12</v>
      </c>
      <c r="DO428" s="108">
        <v>1177</v>
      </c>
      <c r="DP428" s="108">
        <v>5539114</v>
      </c>
      <c r="DQ428" s="108">
        <v>6411</v>
      </c>
      <c r="DR428" s="108">
        <v>13359</v>
      </c>
      <c r="DS428" s="108">
        <v>5221585</v>
      </c>
      <c r="DT428" s="108">
        <v>8009</v>
      </c>
      <c r="DU428" s="108">
        <v>15578</v>
      </c>
      <c r="DV428" s="108">
        <v>158206</v>
      </c>
      <c r="DW428" s="108">
        <v>13184</v>
      </c>
      <c r="DX428" s="108">
        <v>18984</v>
      </c>
      <c r="DY428" s="108">
        <v>12183270</v>
      </c>
      <c r="DZ428" s="108">
        <v>10351</v>
      </c>
      <c r="EA428" s="108">
        <v>20688</v>
      </c>
      <c r="EB428" s="255"/>
      <c r="EC428" s="198">
        <f t="shared" si="2105"/>
        <v>11</v>
      </c>
      <c r="ED428" s="199">
        <f t="shared" si="2106"/>
        <v>2018</v>
      </c>
      <c r="EE428" s="200">
        <f t="shared" si="2107"/>
        <v>43405</v>
      </c>
      <c r="EF428" s="196">
        <f t="shared" si="2108"/>
        <v>30</v>
      </c>
      <c r="EG428" s="195"/>
      <c r="EH428" s="198">
        <f t="shared" si="2121"/>
        <v>154520</v>
      </c>
      <c r="EI428" s="198" t="str">
        <f t="shared" si="2121"/>
        <v>-</v>
      </c>
      <c r="EJ428" s="198">
        <f t="shared" si="2121"/>
        <v>1158900</v>
      </c>
      <c r="EK428" s="198">
        <f t="shared" si="2121"/>
        <v>3863000</v>
      </c>
      <c r="EL428" s="198">
        <f t="shared" si="2121"/>
        <v>3391396</v>
      </c>
      <c r="EM428" s="198">
        <f t="shared" si="2121"/>
        <v>3582796</v>
      </c>
      <c r="EN428" s="198">
        <f t="shared" si="2121"/>
        <v>142015140</v>
      </c>
      <c r="EO428" s="198">
        <f t="shared" si="2121"/>
        <v>180719770</v>
      </c>
      <c r="EP428" s="198">
        <f t="shared" si="2121"/>
        <v>9832560</v>
      </c>
      <c r="EQ428" s="198" t="str">
        <f t="shared" si="2121"/>
        <v>-</v>
      </c>
      <c r="ER428" s="198" t="str">
        <f t="shared" si="2122"/>
        <v>-</v>
      </c>
      <c r="ES428" s="198" t="str">
        <f t="shared" si="2122"/>
        <v>-</v>
      </c>
      <c r="ET428" s="198" t="str">
        <f t="shared" si="2122"/>
        <v>-</v>
      </c>
      <c r="EU428" s="198" t="str">
        <f t="shared" si="2122"/>
        <v>-</v>
      </c>
      <c r="EV428" s="198" t="str">
        <f t="shared" si="2122"/>
        <v>-</v>
      </c>
      <c r="EW428" s="198" t="str">
        <f t="shared" si="2122"/>
        <v>-</v>
      </c>
      <c r="EX428" s="198" t="str">
        <f t="shared" si="2122"/>
        <v>-</v>
      </c>
      <c r="EY428" s="198" t="str">
        <f t="shared" si="2122"/>
        <v>-</v>
      </c>
      <c r="EZ428" s="198" t="str">
        <f t="shared" si="2122"/>
        <v>-</v>
      </c>
      <c r="FA428" s="198" t="str">
        <f t="shared" si="2122"/>
        <v>-</v>
      </c>
      <c r="FB428" s="198">
        <f t="shared" si="2123"/>
        <v>228536</v>
      </c>
      <c r="FC428" s="198">
        <f t="shared" si="2123"/>
        <v>217890</v>
      </c>
      <c r="FD428" s="198">
        <f t="shared" si="2123"/>
        <v>11542176</v>
      </c>
      <c r="FE428" s="198">
        <f t="shared" si="2123"/>
        <v>10156856</v>
      </c>
      <c r="FF428" s="198">
        <f t="shared" si="2123"/>
        <v>227808</v>
      </c>
      <c r="FG428" s="198">
        <f t="shared" si="2123"/>
        <v>24349776</v>
      </c>
      <c r="FH428" s="191"/>
      <c r="FI428" s="256"/>
      <c r="FJ428" s="256"/>
      <c r="FK428" s="256"/>
      <c r="FL428" s="256"/>
      <c r="FM428" s="256"/>
    </row>
    <row r="429" spans="1:169" s="257" customFormat="1" x14ac:dyDescent="0.2">
      <c r="A429" s="263" t="str">
        <f t="shared" si="2102"/>
        <v>2018-19NOVEMBERRYA</v>
      </c>
      <c r="B429" s="257" t="s">
        <v>773</v>
      </c>
      <c r="C429" s="257" t="s">
        <v>722</v>
      </c>
      <c r="D429" s="264" t="str">
        <f t="shared" si="2103"/>
        <v>Y60</v>
      </c>
      <c r="E429" s="264" t="str">
        <f t="shared" si="2104"/>
        <v>Midlands</v>
      </c>
      <c r="F429" s="265" t="s">
        <v>663</v>
      </c>
      <c r="G429" s="265" t="s">
        <v>664</v>
      </c>
      <c r="H429" s="108">
        <v>111152</v>
      </c>
      <c r="I429" s="108">
        <v>80394</v>
      </c>
      <c r="J429" s="108">
        <v>320613</v>
      </c>
      <c r="K429" s="108">
        <v>4</v>
      </c>
      <c r="L429" s="108">
        <v>1</v>
      </c>
      <c r="M429" s="108" t="s">
        <v>717</v>
      </c>
      <c r="N429" s="108">
        <v>22</v>
      </c>
      <c r="O429" s="108">
        <v>45</v>
      </c>
      <c r="P429" s="108" t="s">
        <v>717</v>
      </c>
      <c r="Q429" s="108" t="s">
        <v>717</v>
      </c>
      <c r="R429" s="108" t="s">
        <v>717</v>
      </c>
      <c r="S429" s="108" t="s">
        <v>717</v>
      </c>
      <c r="T429" s="108">
        <v>88877</v>
      </c>
      <c r="U429" s="108">
        <v>5801</v>
      </c>
      <c r="V429" s="108">
        <v>3748</v>
      </c>
      <c r="W429" s="108">
        <v>42819</v>
      </c>
      <c r="X429" s="108">
        <v>31519</v>
      </c>
      <c r="Y429" s="108">
        <v>1377</v>
      </c>
      <c r="Z429" s="108">
        <v>2393176</v>
      </c>
      <c r="AA429" s="108">
        <v>413</v>
      </c>
      <c r="AB429" s="108">
        <v>710</v>
      </c>
      <c r="AC429" s="108">
        <v>1757278</v>
      </c>
      <c r="AD429" s="108">
        <v>469</v>
      </c>
      <c r="AE429" s="108">
        <v>837</v>
      </c>
      <c r="AF429" s="108">
        <v>32807900</v>
      </c>
      <c r="AG429" s="108">
        <v>766</v>
      </c>
      <c r="AH429" s="108">
        <v>1409</v>
      </c>
      <c r="AI429" s="108">
        <v>74317550</v>
      </c>
      <c r="AJ429" s="108">
        <v>2358</v>
      </c>
      <c r="AK429" s="108">
        <v>5239</v>
      </c>
      <c r="AL429" s="108">
        <v>4776530</v>
      </c>
      <c r="AM429" s="108">
        <v>3469</v>
      </c>
      <c r="AN429" s="108">
        <v>8546</v>
      </c>
      <c r="AO429" s="108">
        <v>2635</v>
      </c>
      <c r="AP429" s="108">
        <v>7</v>
      </c>
      <c r="AQ429" s="108">
        <v>17</v>
      </c>
      <c r="AR429" s="108">
        <v>0</v>
      </c>
      <c r="AS429" s="108">
        <v>166</v>
      </c>
      <c r="AT429" s="108">
        <v>2445</v>
      </c>
      <c r="AU429" s="108">
        <v>2058</v>
      </c>
      <c r="AV429" s="108">
        <v>51727</v>
      </c>
      <c r="AW429" s="108">
        <v>3229</v>
      </c>
      <c r="AX429" s="108">
        <v>31286</v>
      </c>
      <c r="AY429" s="108">
        <v>86242</v>
      </c>
      <c r="AZ429" s="108">
        <v>10718</v>
      </c>
      <c r="BA429" s="108">
        <v>7891</v>
      </c>
      <c r="BB429" s="108">
        <v>6761</v>
      </c>
      <c r="BC429" s="108">
        <v>5080</v>
      </c>
      <c r="BD429" s="108">
        <v>54476</v>
      </c>
      <c r="BE429" s="108">
        <v>45003</v>
      </c>
      <c r="BF429" s="108">
        <v>57444</v>
      </c>
      <c r="BG429" s="108">
        <v>32890</v>
      </c>
      <c r="BH429" s="108">
        <v>3571</v>
      </c>
      <c r="BI429" s="108">
        <v>1448</v>
      </c>
      <c r="BJ429" s="108" t="s">
        <v>717</v>
      </c>
      <c r="BK429" s="108" t="s">
        <v>717</v>
      </c>
      <c r="BL429" s="108" t="s">
        <v>717</v>
      </c>
      <c r="BM429" s="108" t="s">
        <v>717</v>
      </c>
      <c r="BN429" s="108" t="s">
        <v>717</v>
      </c>
      <c r="BO429" s="108" t="s">
        <v>717</v>
      </c>
      <c r="BP429" s="108" t="s">
        <v>717</v>
      </c>
      <c r="BQ429" s="108" t="s">
        <v>717</v>
      </c>
      <c r="BR429" s="108" t="s">
        <v>717</v>
      </c>
      <c r="BS429" s="108" t="s">
        <v>717</v>
      </c>
      <c r="BT429" s="108" t="s">
        <v>717</v>
      </c>
      <c r="BU429" s="108" t="s">
        <v>717</v>
      </c>
      <c r="BV429" s="108" t="s">
        <v>717</v>
      </c>
      <c r="BW429" s="108" t="s">
        <v>717</v>
      </c>
      <c r="BX429" s="108" t="s">
        <v>717</v>
      </c>
      <c r="BY429" s="108" t="s">
        <v>717</v>
      </c>
      <c r="BZ429" s="108" t="s">
        <v>717</v>
      </c>
      <c r="CA429" s="108" t="s">
        <v>717</v>
      </c>
      <c r="CB429" s="108" t="s">
        <v>717</v>
      </c>
      <c r="CC429" s="108" t="s">
        <v>717</v>
      </c>
      <c r="CD429" s="108" t="s">
        <v>717</v>
      </c>
      <c r="CE429" s="108" t="s">
        <v>717</v>
      </c>
      <c r="CF429" s="108" t="s">
        <v>717</v>
      </c>
      <c r="CG429" s="108" t="s">
        <v>717</v>
      </c>
      <c r="CH429" s="108" t="s">
        <v>717</v>
      </c>
      <c r="CI429" s="108" t="s">
        <v>717</v>
      </c>
      <c r="CJ429" s="108" t="s">
        <v>717</v>
      </c>
      <c r="CK429" s="108" t="s">
        <v>717</v>
      </c>
      <c r="CL429" s="108" t="s">
        <v>717</v>
      </c>
      <c r="CM429" s="108" t="s">
        <v>717</v>
      </c>
      <c r="CN429" s="108" t="s">
        <v>717</v>
      </c>
      <c r="CO429" s="108" t="s">
        <v>717</v>
      </c>
      <c r="CP429" s="108" t="s">
        <v>717</v>
      </c>
      <c r="CQ429" s="108" t="s">
        <v>717</v>
      </c>
      <c r="CR429" s="108" t="s">
        <v>717</v>
      </c>
      <c r="CS429" s="108" t="s">
        <v>717</v>
      </c>
      <c r="CT429" s="108" t="s">
        <v>717</v>
      </c>
      <c r="CU429" s="108" t="s">
        <v>717</v>
      </c>
      <c r="CV429" s="108" t="s">
        <v>717</v>
      </c>
      <c r="CW429" s="108" t="s">
        <v>717</v>
      </c>
      <c r="CX429" s="108">
        <v>233</v>
      </c>
      <c r="CY429" s="108">
        <v>64883</v>
      </c>
      <c r="CZ429" s="108">
        <v>278</v>
      </c>
      <c r="DA429" s="108">
        <v>489</v>
      </c>
      <c r="DB429" s="108">
        <v>3647</v>
      </c>
      <c r="DC429" s="108">
        <v>104724</v>
      </c>
      <c r="DD429" s="108">
        <v>29</v>
      </c>
      <c r="DE429" s="108">
        <v>55</v>
      </c>
      <c r="DF429" s="108" t="s">
        <v>717</v>
      </c>
      <c r="DG429" s="108" t="s">
        <v>717</v>
      </c>
      <c r="DH429" s="108" t="s">
        <v>717</v>
      </c>
      <c r="DI429" s="108" t="s">
        <v>717</v>
      </c>
      <c r="DJ429" s="108" t="s">
        <v>717</v>
      </c>
      <c r="DK429" s="108">
        <v>247</v>
      </c>
      <c r="DL429" s="108">
        <v>0</v>
      </c>
      <c r="DM429" s="108">
        <v>2901</v>
      </c>
      <c r="DN429" s="108">
        <v>0</v>
      </c>
      <c r="DO429" s="108">
        <v>1578</v>
      </c>
      <c r="DP429" s="108">
        <v>0</v>
      </c>
      <c r="DQ429" s="108">
        <v>0</v>
      </c>
      <c r="DR429" s="108">
        <v>0</v>
      </c>
      <c r="DS429" s="108">
        <v>14816509</v>
      </c>
      <c r="DT429" s="108">
        <v>5107</v>
      </c>
      <c r="DU429" s="108">
        <v>11963</v>
      </c>
      <c r="DV429" s="108">
        <v>0</v>
      </c>
      <c r="DW429" s="108">
        <v>0</v>
      </c>
      <c r="DX429" s="108">
        <v>0</v>
      </c>
      <c r="DY429" s="108">
        <v>12547620</v>
      </c>
      <c r="DZ429" s="108">
        <v>7952</v>
      </c>
      <c r="EA429" s="108">
        <v>18409</v>
      </c>
      <c r="EB429" s="255"/>
      <c r="EC429" s="198">
        <f t="shared" si="2105"/>
        <v>11</v>
      </c>
      <c r="ED429" s="199">
        <f t="shared" si="2106"/>
        <v>2018</v>
      </c>
      <c r="EE429" s="200">
        <f t="shared" si="2107"/>
        <v>43405</v>
      </c>
      <c r="EF429" s="196">
        <f t="shared" si="2108"/>
        <v>30</v>
      </c>
      <c r="EG429" s="195"/>
      <c r="EH429" s="198">
        <f t="shared" si="2121"/>
        <v>80394</v>
      </c>
      <c r="EI429" s="198" t="str">
        <f t="shared" si="2121"/>
        <v>-</v>
      </c>
      <c r="EJ429" s="198">
        <f t="shared" si="2121"/>
        <v>1768668</v>
      </c>
      <c r="EK429" s="198">
        <f t="shared" si="2121"/>
        <v>3617730</v>
      </c>
      <c r="EL429" s="198">
        <f t="shared" si="2121"/>
        <v>4118710</v>
      </c>
      <c r="EM429" s="198">
        <f t="shared" si="2121"/>
        <v>3137076</v>
      </c>
      <c r="EN429" s="198">
        <f t="shared" si="2121"/>
        <v>60331971</v>
      </c>
      <c r="EO429" s="198">
        <f t="shared" si="2121"/>
        <v>165128041</v>
      </c>
      <c r="EP429" s="198">
        <f t="shared" si="2121"/>
        <v>11767842</v>
      </c>
      <c r="EQ429" s="198" t="str">
        <f t="shared" si="2121"/>
        <v>-</v>
      </c>
      <c r="ER429" s="198" t="str">
        <f t="shared" si="2122"/>
        <v>-</v>
      </c>
      <c r="ES429" s="198" t="str">
        <f t="shared" si="2122"/>
        <v>-</v>
      </c>
      <c r="ET429" s="198" t="str">
        <f t="shared" si="2122"/>
        <v>-</v>
      </c>
      <c r="EU429" s="198" t="str">
        <f t="shared" si="2122"/>
        <v>-</v>
      </c>
      <c r="EV429" s="198" t="str">
        <f t="shared" si="2122"/>
        <v>-</v>
      </c>
      <c r="EW429" s="198" t="str">
        <f t="shared" si="2122"/>
        <v>-</v>
      </c>
      <c r="EX429" s="198" t="str">
        <f t="shared" si="2122"/>
        <v>-</v>
      </c>
      <c r="EY429" s="198" t="str">
        <f t="shared" si="2122"/>
        <v>-</v>
      </c>
      <c r="EZ429" s="198" t="str">
        <f t="shared" si="2122"/>
        <v>-</v>
      </c>
      <c r="FA429" s="198" t="str">
        <f t="shared" si="2122"/>
        <v>-</v>
      </c>
      <c r="FB429" s="198">
        <f t="shared" si="2123"/>
        <v>113937</v>
      </c>
      <c r="FC429" s="198">
        <f t="shared" si="2123"/>
        <v>200585</v>
      </c>
      <c r="FD429" s="198">
        <f t="shared" si="2123"/>
        <v>0</v>
      </c>
      <c r="FE429" s="198">
        <f t="shared" si="2123"/>
        <v>34704663</v>
      </c>
      <c r="FF429" s="198">
        <f t="shared" si="2123"/>
        <v>0</v>
      </c>
      <c r="FG429" s="198">
        <f t="shared" si="2123"/>
        <v>29049402</v>
      </c>
      <c r="FH429" s="191"/>
      <c r="FI429" s="256"/>
      <c r="FJ429" s="256"/>
      <c r="FK429" s="256"/>
      <c r="FL429" s="256"/>
      <c r="FM429" s="256"/>
    </row>
    <row r="430" spans="1:169" s="257" customFormat="1" x14ac:dyDescent="0.2">
      <c r="A430" s="267" t="str">
        <f t="shared" si="2102"/>
        <v>2018-19NOVEMBERRX8</v>
      </c>
      <c r="B430" s="268" t="s">
        <v>773</v>
      </c>
      <c r="C430" s="268" t="s">
        <v>722</v>
      </c>
      <c r="D430" s="269" t="str">
        <f t="shared" si="2103"/>
        <v>Y63</v>
      </c>
      <c r="E430" s="269" t="str">
        <f t="shared" si="2104"/>
        <v>North East and Yorkshire</v>
      </c>
      <c r="F430" s="270" t="s">
        <v>659</v>
      </c>
      <c r="G430" s="270" t="s">
        <v>660</v>
      </c>
      <c r="H430" s="210">
        <v>83477</v>
      </c>
      <c r="I430" s="210">
        <v>60180</v>
      </c>
      <c r="J430" s="210">
        <v>89004</v>
      </c>
      <c r="K430" s="210">
        <v>1</v>
      </c>
      <c r="L430" s="210">
        <v>1</v>
      </c>
      <c r="M430" s="210" t="s">
        <v>717</v>
      </c>
      <c r="N430" s="210">
        <v>1</v>
      </c>
      <c r="O430" s="210">
        <v>27</v>
      </c>
      <c r="P430" s="210" t="s">
        <v>717</v>
      </c>
      <c r="Q430" s="210" t="s">
        <v>717</v>
      </c>
      <c r="R430" s="210" t="s">
        <v>717</v>
      </c>
      <c r="S430" s="210" t="s">
        <v>717</v>
      </c>
      <c r="T430" s="210">
        <v>66859</v>
      </c>
      <c r="U430" s="210">
        <v>5121</v>
      </c>
      <c r="V430" s="210">
        <v>3674</v>
      </c>
      <c r="W430" s="210">
        <v>38589</v>
      </c>
      <c r="X430" s="210">
        <v>11658</v>
      </c>
      <c r="Y430" s="210">
        <v>1303</v>
      </c>
      <c r="Z430" s="210">
        <v>2159028</v>
      </c>
      <c r="AA430" s="210">
        <v>422</v>
      </c>
      <c r="AB430" s="210">
        <v>733</v>
      </c>
      <c r="AC430" s="210">
        <v>2056225</v>
      </c>
      <c r="AD430" s="210">
        <v>560</v>
      </c>
      <c r="AE430" s="210">
        <v>1028</v>
      </c>
      <c r="AF430" s="210">
        <v>47433400</v>
      </c>
      <c r="AG430" s="210">
        <v>1229</v>
      </c>
      <c r="AH430" s="210">
        <v>2556</v>
      </c>
      <c r="AI430" s="210">
        <v>34250092</v>
      </c>
      <c r="AJ430" s="210">
        <v>2938</v>
      </c>
      <c r="AK430" s="210">
        <v>7105</v>
      </c>
      <c r="AL430" s="210">
        <v>5462334</v>
      </c>
      <c r="AM430" s="210">
        <v>4192</v>
      </c>
      <c r="AN430" s="210">
        <v>9821</v>
      </c>
      <c r="AO430" s="210">
        <v>4237</v>
      </c>
      <c r="AP430" s="210">
        <v>523</v>
      </c>
      <c r="AQ430" s="210">
        <v>870</v>
      </c>
      <c r="AR430" s="210">
        <v>4914</v>
      </c>
      <c r="AS430" s="210">
        <v>420</v>
      </c>
      <c r="AT430" s="210">
        <v>2424</v>
      </c>
      <c r="AU430" s="210">
        <v>830</v>
      </c>
      <c r="AV430" s="210">
        <v>40686</v>
      </c>
      <c r="AW430" s="210">
        <v>6514</v>
      </c>
      <c r="AX430" s="210">
        <v>15422</v>
      </c>
      <c r="AY430" s="210">
        <v>62622</v>
      </c>
      <c r="AZ430" s="210">
        <v>10765</v>
      </c>
      <c r="BA430" s="210">
        <v>8318</v>
      </c>
      <c r="BB430" s="210">
        <v>7554</v>
      </c>
      <c r="BC430" s="210">
        <v>5942</v>
      </c>
      <c r="BD430" s="210">
        <v>56366</v>
      </c>
      <c r="BE430" s="210">
        <v>44160</v>
      </c>
      <c r="BF430" s="210">
        <v>24342</v>
      </c>
      <c r="BG430" s="210">
        <v>15591</v>
      </c>
      <c r="BH430" s="210">
        <v>2547</v>
      </c>
      <c r="BI430" s="210">
        <v>1362</v>
      </c>
      <c r="BJ430" s="210" t="s">
        <v>717</v>
      </c>
      <c r="BK430" s="210" t="s">
        <v>717</v>
      </c>
      <c r="BL430" s="210" t="s">
        <v>717</v>
      </c>
      <c r="BM430" s="210" t="s">
        <v>717</v>
      </c>
      <c r="BN430" s="210" t="s">
        <v>717</v>
      </c>
      <c r="BO430" s="210" t="s">
        <v>717</v>
      </c>
      <c r="BP430" s="210" t="s">
        <v>717</v>
      </c>
      <c r="BQ430" s="210" t="s">
        <v>717</v>
      </c>
      <c r="BR430" s="210" t="s">
        <v>717</v>
      </c>
      <c r="BS430" s="210" t="s">
        <v>717</v>
      </c>
      <c r="BT430" s="210" t="s">
        <v>717</v>
      </c>
      <c r="BU430" s="210" t="s">
        <v>717</v>
      </c>
      <c r="BV430" s="210" t="s">
        <v>717</v>
      </c>
      <c r="BW430" s="210" t="s">
        <v>717</v>
      </c>
      <c r="BX430" s="210" t="s">
        <v>717</v>
      </c>
      <c r="BY430" s="210" t="s">
        <v>717</v>
      </c>
      <c r="BZ430" s="210" t="s">
        <v>717</v>
      </c>
      <c r="CA430" s="210" t="s">
        <v>717</v>
      </c>
      <c r="CB430" s="210" t="s">
        <v>717</v>
      </c>
      <c r="CC430" s="210" t="s">
        <v>717</v>
      </c>
      <c r="CD430" s="210" t="s">
        <v>717</v>
      </c>
      <c r="CE430" s="210" t="s">
        <v>717</v>
      </c>
      <c r="CF430" s="210" t="s">
        <v>717</v>
      </c>
      <c r="CG430" s="210" t="s">
        <v>717</v>
      </c>
      <c r="CH430" s="210" t="s">
        <v>717</v>
      </c>
      <c r="CI430" s="210" t="s">
        <v>717</v>
      </c>
      <c r="CJ430" s="210" t="s">
        <v>717</v>
      </c>
      <c r="CK430" s="210" t="s">
        <v>717</v>
      </c>
      <c r="CL430" s="210" t="s">
        <v>717</v>
      </c>
      <c r="CM430" s="210" t="s">
        <v>717</v>
      </c>
      <c r="CN430" s="210" t="s">
        <v>717</v>
      </c>
      <c r="CO430" s="210" t="s">
        <v>717</v>
      </c>
      <c r="CP430" s="210" t="s">
        <v>717</v>
      </c>
      <c r="CQ430" s="210" t="s">
        <v>717</v>
      </c>
      <c r="CR430" s="210" t="s">
        <v>717</v>
      </c>
      <c r="CS430" s="210" t="s">
        <v>717</v>
      </c>
      <c r="CT430" s="210" t="s">
        <v>717</v>
      </c>
      <c r="CU430" s="210" t="s">
        <v>717</v>
      </c>
      <c r="CV430" s="210" t="s">
        <v>717</v>
      </c>
      <c r="CW430" s="210" t="s">
        <v>717</v>
      </c>
      <c r="CX430" s="210">
        <v>0</v>
      </c>
      <c r="CY430" s="210">
        <v>0</v>
      </c>
      <c r="CZ430" s="210">
        <v>0</v>
      </c>
      <c r="DA430" s="210">
        <v>0</v>
      </c>
      <c r="DB430" s="210">
        <v>3465</v>
      </c>
      <c r="DC430" s="210">
        <v>95094</v>
      </c>
      <c r="DD430" s="210">
        <v>27</v>
      </c>
      <c r="DE430" s="210">
        <v>47</v>
      </c>
      <c r="DF430" s="210" t="s">
        <v>717</v>
      </c>
      <c r="DG430" s="210" t="s">
        <v>717</v>
      </c>
      <c r="DH430" s="210" t="s">
        <v>717</v>
      </c>
      <c r="DI430" s="210" t="s">
        <v>717</v>
      </c>
      <c r="DJ430" s="210" t="s">
        <v>717</v>
      </c>
      <c r="DK430" s="210">
        <v>92</v>
      </c>
      <c r="DL430" s="210">
        <v>2504</v>
      </c>
      <c r="DM430" s="210">
        <v>188</v>
      </c>
      <c r="DN430" s="210">
        <v>41</v>
      </c>
      <c r="DO430" s="210">
        <v>3126</v>
      </c>
      <c r="DP430" s="210">
        <v>10642288</v>
      </c>
      <c r="DQ430" s="210">
        <v>4250</v>
      </c>
      <c r="DR430" s="210">
        <v>9056</v>
      </c>
      <c r="DS430" s="210">
        <v>646060</v>
      </c>
      <c r="DT430" s="210">
        <v>3436</v>
      </c>
      <c r="DU430" s="210">
        <v>7364</v>
      </c>
      <c r="DV430" s="210">
        <v>256270</v>
      </c>
      <c r="DW430" s="210">
        <v>6250</v>
      </c>
      <c r="DX430" s="210">
        <v>13885</v>
      </c>
      <c r="DY430" s="210">
        <v>27096555</v>
      </c>
      <c r="DZ430" s="210">
        <v>8668</v>
      </c>
      <c r="EA430" s="210">
        <v>19789</v>
      </c>
      <c r="EB430" s="271"/>
      <c r="EC430" s="201">
        <f t="shared" si="2105"/>
        <v>11</v>
      </c>
      <c r="ED430" s="208">
        <f t="shared" si="2106"/>
        <v>2018</v>
      </c>
      <c r="EE430" s="207">
        <f t="shared" si="2107"/>
        <v>43405</v>
      </c>
      <c r="EF430" s="189">
        <f t="shared" si="2108"/>
        <v>30</v>
      </c>
      <c r="EG430" s="209"/>
      <c r="EH430" s="201">
        <f t="shared" si="2121"/>
        <v>60180</v>
      </c>
      <c r="EI430" s="201" t="str">
        <f t="shared" si="2121"/>
        <v>-</v>
      </c>
      <c r="EJ430" s="201">
        <f t="shared" si="2121"/>
        <v>60180</v>
      </c>
      <c r="EK430" s="201">
        <f t="shared" si="2121"/>
        <v>1624860</v>
      </c>
      <c r="EL430" s="201">
        <f t="shared" si="2121"/>
        <v>3753693</v>
      </c>
      <c r="EM430" s="201">
        <f t="shared" si="2121"/>
        <v>3776872</v>
      </c>
      <c r="EN430" s="201">
        <f t="shared" si="2121"/>
        <v>98633484</v>
      </c>
      <c r="EO430" s="201">
        <f t="shared" si="2121"/>
        <v>82830090</v>
      </c>
      <c r="EP430" s="201">
        <f t="shared" si="2121"/>
        <v>12796763</v>
      </c>
      <c r="EQ430" s="201" t="str">
        <f t="shared" si="2121"/>
        <v>-</v>
      </c>
      <c r="ER430" s="201" t="str">
        <f t="shared" si="2122"/>
        <v>-</v>
      </c>
      <c r="ES430" s="201" t="str">
        <f t="shared" si="2122"/>
        <v>-</v>
      </c>
      <c r="ET430" s="201" t="str">
        <f t="shared" si="2122"/>
        <v>-</v>
      </c>
      <c r="EU430" s="201" t="str">
        <f t="shared" si="2122"/>
        <v>-</v>
      </c>
      <c r="EV430" s="201" t="str">
        <f t="shared" si="2122"/>
        <v>-</v>
      </c>
      <c r="EW430" s="201" t="str">
        <f t="shared" si="2122"/>
        <v>-</v>
      </c>
      <c r="EX430" s="201" t="str">
        <f t="shared" si="2122"/>
        <v>-</v>
      </c>
      <c r="EY430" s="201" t="str">
        <f t="shared" si="2122"/>
        <v>-</v>
      </c>
      <c r="EZ430" s="201" t="str">
        <f t="shared" si="2122"/>
        <v>-</v>
      </c>
      <c r="FA430" s="201" t="str">
        <f t="shared" si="2122"/>
        <v>-</v>
      </c>
      <c r="FB430" s="201">
        <f t="shared" si="2123"/>
        <v>0</v>
      </c>
      <c r="FC430" s="201">
        <f t="shared" si="2123"/>
        <v>162855</v>
      </c>
      <c r="FD430" s="201">
        <f t="shared" si="2123"/>
        <v>22676224</v>
      </c>
      <c r="FE430" s="201">
        <f t="shared" si="2123"/>
        <v>1384432</v>
      </c>
      <c r="FF430" s="201">
        <f t="shared" si="2123"/>
        <v>569285</v>
      </c>
      <c r="FG430" s="201">
        <f t="shared" si="2123"/>
        <v>61860414</v>
      </c>
      <c r="FH430" s="190"/>
      <c r="FI430" s="256"/>
      <c r="FJ430" s="256"/>
      <c r="FK430" s="256"/>
      <c r="FL430" s="256"/>
      <c r="FM430" s="256"/>
    </row>
    <row r="431" spans="1:169" s="257" customFormat="1" x14ac:dyDescent="0.2">
      <c r="A431" s="272" t="str">
        <f t="shared" si="2102"/>
        <v>2018-19DECEMBERRX9</v>
      </c>
      <c r="B431" s="273" t="s">
        <v>773</v>
      </c>
      <c r="C431" s="273" t="s">
        <v>730</v>
      </c>
      <c r="D431" s="274" t="str">
        <f t="shared" si="2103"/>
        <v>Y60</v>
      </c>
      <c r="E431" s="274" t="str">
        <f t="shared" si="2104"/>
        <v>Midlands</v>
      </c>
      <c r="F431" s="275" t="s">
        <v>661</v>
      </c>
      <c r="G431" s="275" t="s">
        <v>662</v>
      </c>
      <c r="H431" s="107">
        <v>94263</v>
      </c>
      <c r="I431" s="107">
        <v>73698</v>
      </c>
      <c r="J431" s="107">
        <v>390168</v>
      </c>
      <c r="K431" s="107">
        <v>5</v>
      </c>
      <c r="L431" s="107">
        <v>2</v>
      </c>
      <c r="M431" s="107" t="s">
        <v>717</v>
      </c>
      <c r="N431" s="107">
        <v>28</v>
      </c>
      <c r="O431" s="107">
        <v>78</v>
      </c>
      <c r="P431" s="107" t="s">
        <v>717</v>
      </c>
      <c r="Q431" s="107" t="s">
        <v>717</v>
      </c>
      <c r="R431" s="107" t="s">
        <v>717</v>
      </c>
      <c r="S431" s="107" t="s">
        <v>717</v>
      </c>
      <c r="T431" s="107">
        <v>65873</v>
      </c>
      <c r="U431" s="107">
        <v>6402</v>
      </c>
      <c r="V431" s="107">
        <v>4238</v>
      </c>
      <c r="W431" s="107">
        <v>40123</v>
      </c>
      <c r="X431" s="107">
        <v>10552</v>
      </c>
      <c r="Y431" s="107">
        <v>201</v>
      </c>
      <c r="Z431" s="107">
        <v>2975508</v>
      </c>
      <c r="AA431" s="107">
        <v>465</v>
      </c>
      <c r="AB431" s="107">
        <v>830</v>
      </c>
      <c r="AC431" s="107">
        <v>4457053</v>
      </c>
      <c r="AD431" s="107">
        <v>1052</v>
      </c>
      <c r="AE431" s="107">
        <v>2470</v>
      </c>
      <c r="AF431" s="107">
        <v>75429197</v>
      </c>
      <c r="AG431" s="107">
        <v>1880</v>
      </c>
      <c r="AH431" s="107">
        <v>3991</v>
      </c>
      <c r="AI431" s="107">
        <v>58170645</v>
      </c>
      <c r="AJ431" s="107">
        <v>5513</v>
      </c>
      <c r="AK431" s="107">
        <v>13149</v>
      </c>
      <c r="AL431" s="107">
        <v>799874</v>
      </c>
      <c r="AM431" s="107">
        <v>3979</v>
      </c>
      <c r="AN431" s="107">
        <v>10227</v>
      </c>
      <c r="AO431" s="107">
        <v>5525</v>
      </c>
      <c r="AP431" s="107">
        <v>2654</v>
      </c>
      <c r="AQ431" s="107">
        <v>1138</v>
      </c>
      <c r="AR431" s="107">
        <v>13</v>
      </c>
      <c r="AS431" s="107">
        <v>981</v>
      </c>
      <c r="AT431" s="107">
        <v>752</v>
      </c>
      <c r="AU431" s="107">
        <v>6</v>
      </c>
      <c r="AV431" s="107">
        <v>39643</v>
      </c>
      <c r="AW431" s="107">
        <v>2844</v>
      </c>
      <c r="AX431" s="107">
        <v>17861</v>
      </c>
      <c r="AY431" s="107">
        <v>60348</v>
      </c>
      <c r="AZ431" s="107">
        <v>11826</v>
      </c>
      <c r="BA431" s="107">
        <v>9374</v>
      </c>
      <c r="BB431" s="107">
        <v>8101</v>
      </c>
      <c r="BC431" s="107">
        <v>6489</v>
      </c>
      <c r="BD431" s="107">
        <v>51962</v>
      </c>
      <c r="BE431" s="107">
        <v>43316</v>
      </c>
      <c r="BF431" s="107">
        <v>13978</v>
      </c>
      <c r="BG431" s="107">
        <v>11077</v>
      </c>
      <c r="BH431" s="107">
        <v>203</v>
      </c>
      <c r="BI431" s="107">
        <v>173</v>
      </c>
      <c r="BJ431" s="107" t="s">
        <v>717</v>
      </c>
      <c r="BK431" s="107" t="s">
        <v>717</v>
      </c>
      <c r="BL431" s="107" t="s">
        <v>717</v>
      </c>
      <c r="BM431" s="107" t="s">
        <v>717</v>
      </c>
      <c r="BN431" s="107" t="s">
        <v>717</v>
      </c>
      <c r="BO431" s="107" t="s">
        <v>717</v>
      </c>
      <c r="BP431" s="107" t="s">
        <v>717</v>
      </c>
      <c r="BQ431" s="107" t="s">
        <v>717</v>
      </c>
      <c r="BR431" s="107" t="s">
        <v>717</v>
      </c>
      <c r="BS431" s="107" t="s">
        <v>717</v>
      </c>
      <c r="BT431" s="107" t="s">
        <v>717</v>
      </c>
      <c r="BU431" s="107" t="s">
        <v>717</v>
      </c>
      <c r="BV431" s="107" t="s">
        <v>717</v>
      </c>
      <c r="BW431" s="107" t="s">
        <v>717</v>
      </c>
      <c r="BX431" s="107" t="s">
        <v>717</v>
      </c>
      <c r="BY431" s="107" t="s">
        <v>717</v>
      </c>
      <c r="BZ431" s="107" t="s">
        <v>717</v>
      </c>
      <c r="CA431" s="107" t="s">
        <v>717</v>
      </c>
      <c r="CB431" s="107" t="s">
        <v>717</v>
      </c>
      <c r="CC431" s="107" t="s">
        <v>717</v>
      </c>
      <c r="CD431" s="107" t="s">
        <v>717</v>
      </c>
      <c r="CE431" s="107" t="s">
        <v>717</v>
      </c>
      <c r="CF431" s="107" t="s">
        <v>717</v>
      </c>
      <c r="CG431" s="107" t="s">
        <v>717</v>
      </c>
      <c r="CH431" s="107" t="s">
        <v>717</v>
      </c>
      <c r="CI431" s="107" t="s">
        <v>717</v>
      </c>
      <c r="CJ431" s="107" t="s">
        <v>717</v>
      </c>
      <c r="CK431" s="107" t="s">
        <v>717</v>
      </c>
      <c r="CL431" s="107" t="s">
        <v>717</v>
      </c>
      <c r="CM431" s="107" t="s">
        <v>717</v>
      </c>
      <c r="CN431" s="107" t="s">
        <v>717</v>
      </c>
      <c r="CO431" s="107" t="s">
        <v>717</v>
      </c>
      <c r="CP431" s="107" t="s">
        <v>717</v>
      </c>
      <c r="CQ431" s="107" t="s">
        <v>717</v>
      </c>
      <c r="CR431" s="107" t="s">
        <v>717</v>
      </c>
      <c r="CS431" s="107" t="s">
        <v>717</v>
      </c>
      <c r="CT431" s="107" t="s">
        <v>717</v>
      </c>
      <c r="CU431" s="107" t="s">
        <v>717</v>
      </c>
      <c r="CV431" s="107" t="s">
        <v>717</v>
      </c>
      <c r="CW431" s="107" t="s">
        <v>717</v>
      </c>
      <c r="CX431" s="107">
        <v>325</v>
      </c>
      <c r="CY431" s="107">
        <v>88297</v>
      </c>
      <c r="CZ431" s="107">
        <v>272</v>
      </c>
      <c r="DA431" s="107">
        <v>458</v>
      </c>
      <c r="DB431" s="107">
        <v>3294</v>
      </c>
      <c r="DC431" s="107">
        <v>129204</v>
      </c>
      <c r="DD431" s="107">
        <v>39</v>
      </c>
      <c r="DE431" s="107">
        <v>74</v>
      </c>
      <c r="DF431" s="107" t="s">
        <v>717</v>
      </c>
      <c r="DG431" s="107" t="s">
        <v>717</v>
      </c>
      <c r="DH431" s="107" t="s">
        <v>717</v>
      </c>
      <c r="DI431" s="107" t="s">
        <v>717</v>
      </c>
      <c r="DJ431" s="107" t="s">
        <v>717</v>
      </c>
      <c r="DK431" s="107">
        <v>0</v>
      </c>
      <c r="DL431" s="107">
        <v>302</v>
      </c>
      <c r="DM431" s="107">
        <v>275</v>
      </c>
      <c r="DN431" s="107">
        <v>5</v>
      </c>
      <c r="DO431" s="107">
        <v>2488</v>
      </c>
      <c r="DP431" s="107">
        <v>1467261</v>
      </c>
      <c r="DQ431" s="107">
        <v>4858</v>
      </c>
      <c r="DR431" s="107">
        <v>10795</v>
      </c>
      <c r="DS431" s="107">
        <v>1582237</v>
      </c>
      <c r="DT431" s="107">
        <v>5754</v>
      </c>
      <c r="DU431" s="107">
        <v>11267</v>
      </c>
      <c r="DV431" s="107">
        <v>68883</v>
      </c>
      <c r="DW431" s="107">
        <v>13777</v>
      </c>
      <c r="DX431" s="107">
        <v>25520</v>
      </c>
      <c r="DY431" s="107">
        <v>20592685</v>
      </c>
      <c r="DZ431" s="107">
        <v>8277</v>
      </c>
      <c r="EA431" s="107">
        <v>16889</v>
      </c>
      <c r="EB431" s="255"/>
      <c r="EC431" s="204">
        <f t="shared" si="2105"/>
        <v>12</v>
      </c>
      <c r="ED431" s="199">
        <f t="shared" si="2106"/>
        <v>2018</v>
      </c>
      <c r="EE431" s="200">
        <f t="shared" si="2107"/>
        <v>43435</v>
      </c>
      <c r="EF431" s="196">
        <f t="shared" si="2108"/>
        <v>31</v>
      </c>
      <c r="EG431" s="195"/>
      <c r="EH431" s="204">
        <f t="shared" si="2121"/>
        <v>147396</v>
      </c>
      <c r="EI431" s="204" t="str">
        <f t="shared" si="2121"/>
        <v>-</v>
      </c>
      <c r="EJ431" s="204">
        <f t="shared" si="2121"/>
        <v>2063544</v>
      </c>
      <c r="EK431" s="204">
        <f t="shared" si="2121"/>
        <v>5748444</v>
      </c>
      <c r="EL431" s="204">
        <f t="shared" si="2121"/>
        <v>5313660</v>
      </c>
      <c r="EM431" s="204">
        <f t="shared" si="2121"/>
        <v>10467860</v>
      </c>
      <c r="EN431" s="204">
        <f t="shared" si="2121"/>
        <v>160130893</v>
      </c>
      <c r="EO431" s="204">
        <f t="shared" si="2121"/>
        <v>138748248</v>
      </c>
      <c r="EP431" s="204">
        <f t="shared" si="2121"/>
        <v>2055627</v>
      </c>
      <c r="EQ431" s="204" t="str">
        <f t="shared" si="2121"/>
        <v>-</v>
      </c>
      <c r="ER431" s="203" t="str">
        <f t="shared" si="2122"/>
        <v>-</v>
      </c>
      <c r="ES431" s="203" t="str">
        <f t="shared" si="2122"/>
        <v>-</v>
      </c>
      <c r="ET431" s="203" t="str">
        <f t="shared" si="2122"/>
        <v>-</v>
      </c>
      <c r="EU431" s="203" t="str">
        <f t="shared" si="2122"/>
        <v>-</v>
      </c>
      <c r="EV431" s="203" t="str">
        <f t="shared" si="2122"/>
        <v>-</v>
      </c>
      <c r="EW431" s="203" t="str">
        <f t="shared" si="2122"/>
        <v>-</v>
      </c>
      <c r="EX431" s="203" t="str">
        <f t="shared" si="2122"/>
        <v>-</v>
      </c>
      <c r="EY431" s="203" t="str">
        <f t="shared" si="2122"/>
        <v>-</v>
      </c>
      <c r="EZ431" s="203" t="str">
        <f t="shared" si="2122"/>
        <v>-</v>
      </c>
      <c r="FA431" s="203" t="str">
        <f t="shared" si="2122"/>
        <v>-</v>
      </c>
      <c r="FB431" s="204">
        <f t="shared" si="2123"/>
        <v>148850</v>
      </c>
      <c r="FC431" s="204">
        <f t="shared" si="2123"/>
        <v>243756</v>
      </c>
      <c r="FD431" s="204">
        <f t="shared" si="2123"/>
        <v>3260090</v>
      </c>
      <c r="FE431" s="204">
        <f t="shared" si="2123"/>
        <v>3098425</v>
      </c>
      <c r="FF431" s="204">
        <f t="shared" si="2123"/>
        <v>127600</v>
      </c>
      <c r="FG431" s="204">
        <f t="shared" si="2123"/>
        <v>42019832</v>
      </c>
      <c r="FH431" s="191"/>
      <c r="FI431" s="256"/>
      <c r="FJ431" s="256"/>
      <c r="FK431" s="256"/>
      <c r="FL431" s="256"/>
      <c r="FM431" s="256"/>
    </row>
    <row r="432" spans="1:169" s="257" customFormat="1" x14ac:dyDescent="0.2">
      <c r="A432" s="263" t="str">
        <f t="shared" si="2102"/>
        <v>2018-19DECEMBERRYC</v>
      </c>
      <c r="B432" s="257" t="s">
        <v>773</v>
      </c>
      <c r="C432" s="257" t="s">
        <v>730</v>
      </c>
      <c r="D432" s="264" t="str">
        <f t="shared" si="2103"/>
        <v>Y61</v>
      </c>
      <c r="E432" s="264" t="str">
        <f t="shared" si="2104"/>
        <v>East of England</v>
      </c>
      <c r="F432" s="265" t="s">
        <v>665</v>
      </c>
      <c r="G432" s="265" t="s">
        <v>666</v>
      </c>
      <c r="H432" s="108">
        <v>108961</v>
      </c>
      <c r="I432" s="108">
        <v>67018</v>
      </c>
      <c r="J432" s="108">
        <v>210965</v>
      </c>
      <c r="K432" s="108">
        <v>3</v>
      </c>
      <c r="L432" s="108">
        <v>1</v>
      </c>
      <c r="M432" s="108" t="s">
        <v>717</v>
      </c>
      <c r="N432" s="108">
        <v>7</v>
      </c>
      <c r="O432" s="108">
        <v>52</v>
      </c>
      <c r="P432" s="108" t="s">
        <v>717</v>
      </c>
      <c r="Q432" s="108" t="s">
        <v>717</v>
      </c>
      <c r="R432" s="108" t="s">
        <v>717</v>
      </c>
      <c r="S432" s="108" t="s">
        <v>717</v>
      </c>
      <c r="T432" s="108">
        <v>78259</v>
      </c>
      <c r="U432" s="108">
        <v>6998</v>
      </c>
      <c r="V432" s="108">
        <v>4686</v>
      </c>
      <c r="W432" s="108">
        <v>43994</v>
      </c>
      <c r="X432" s="108">
        <v>14809</v>
      </c>
      <c r="Y432" s="108">
        <v>2343</v>
      </c>
      <c r="Z432" s="108">
        <v>3131180</v>
      </c>
      <c r="AA432" s="108">
        <v>447</v>
      </c>
      <c r="AB432" s="108">
        <v>819</v>
      </c>
      <c r="AC432" s="108">
        <v>3236147</v>
      </c>
      <c r="AD432" s="108">
        <v>691</v>
      </c>
      <c r="AE432" s="108">
        <v>1251</v>
      </c>
      <c r="AF432" s="108">
        <v>59672902</v>
      </c>
      <c r="AG432" s="108">
        <v>1356</v>
      </c>
      <c r="AH432" s="108">
        <v>2776</v>
      </c>
      <c r="AI432" s="108">
        <v>59086025</v>
      </c>
      <c r="AJ432" s="108">
        <v>3990</v>
      </c>
      <c r="AK432" s="108">
        <v>9520</v>
      </c>
      <c r="AL432" s="108">
        <v>10627958</v>
      </c>
      <c r="AM432" s="108">
        <v>4536</v>
      </c>
      <c r="AN432" s="108">
        <v>11177</v>
      </c>
      <c r="AO432" s="108">
        <v>5478</v>
      </c>
      <c r="AP432" s="108">
        <v>98</v>
      </c>
      <c r="AQ432" s="108">
        <v>3672</v>
      </c>
      <c r="AR432" s="108">
        <v>607</v>
      </c>
      <c r="AS432" s="108">
        <v>50</v>
      </c>
      <c r="AT432" s="108">
        <v>1658</v>
      </c>
      <c r="AU432" s="108">
        <v>1976</v>
      </c>
      <c r="AV432" s="108">
        <v>45750</v>
      </c>
      <c r="AW432" s="108">
        <v>2112</v>
      </c>
      <c r="AX432" s="108">
        <v>24919</v>
      </c>
      <c r="AY432" s="108">
        <v>72781</v>
      </c>
      <c r="AZ432" s="108">
        <v>16241</v>
      </c>
      <c r="BA432" s="108">
        <v>11636</v>
      </c>
      <c r="BB432" s="108">
        <v>10755</v>
      </c>
      <c r="BC432" s="108">
        <v>7872</v>
      </c>
      <c r="BD432" s="108">
        <v>67133</v>
      </c>
      <c r="BE432" s="108">
        <v>50032</v>
      </c>
      <c r="BF432" s="108">
        <v>27739</v>
      </c>
      <c r="BG432" s="108">
        <v>16076</v>
      </c>
      <c r="BH432" s="108">
        <v>4249</v>
      </c>
      <c r="BI432" s="108">
        <v>2548</v>
      </c>
      <c r="BJ432" s="108" t="s">
        <v>717</v>
      </c>
      <c r="BK432" s="108" t="s">
        <v>717</v>
      </c>
      <c r="BL432" s="108" t="s">
        <v>717</v>
      </c>
      <c r="BM432" s="108" t="s">
        <v>717</v>
      </c>
      <c r="BN432" s="108" t="s">
        <v>717</v>
      </c>
      <c r="BO432" s="108" t="s">
        <v>717</v>
      </c>
      <c r="BP432" s="108" t="s">
        <v>717</v>
      </c>
      <c r="BQ432" s="108" t="s">
        <v>717</v>
      </c>
      <c r="BR432" s="108" t="s">
        <v>717</v>
      </c>
      <c r="BS432" s="108" t="s">
        <v>717</v>
      </c>
      <c r="BT432" s="108" t="s">
        <v>717</v>
      </c>
      <c r="BU432" s="108" t="s">
        <v>717</v>
      </c>
      <c r="BV432" s="108" t="s">
        <v>717</v>
      </c>
      <c r="BW432" s="108" t="s">
        <v>717</v>
      </c>
      <c r="BX432" s="108" t="s">
        <v>717</v>
      </c>
      <c r="BY432" s="108" t="s">
        <v>717</v>
      </c>
      <c r="BZ432" s="108" t="s">
        <v>717</v>
      </c>
      <c r="CA432" s="108" t="s">
        <v>717</v>
      </c>
      <c r="CB432" s="108" t="s">
        <v>717</v>
      </c>
      <c r="CC432" s="108" t="s">
        <v>717</v>
      </c>
      <c r="CD432" s="108" t="s">
        <v>717</v>
      </c>
      <c r="CE432" s="108" t="s">
        <v>717</v>
      </c>
      <c r="CF432" s="108" t="s">
        <v>717</v>
      </c>
      <c r="CG432" s="108" t="s">
        <v>717</v>
      </c>
      <c r="CH432" s="108" t="s">
        <v>717</v>
      </c>
      <c r="CI432" s="108" t="s">
        <v>717</v>
      </c>
      <c r="CJ432" s="108" t="s">
        <v>717</v>
      </c>
      <c r="CK432" s="108" t="s">
        <v>717</v>
      </c>
      <c r="CL432" s="108" t="s">
        <v>717</v>
      </c>
      <c r="CM432" s="108" t="s">
        <v>717</v>
      </c>
      <c r="CN432" s="108" t="s">
        <v>717</v>
      </c>
      <c r="CO432" s="108" t="s">
        <v>717</v>
      </c>
      <c r="CP432" s="108" t="s">
        <v>717</v>
      </c>
      <c r="CQ432" s="108" t="s">
        <v>717</v>
      </c>
      <c r="CR432" s="108" t="s">
        <v>717</v>
      </c>
      <c r="CS432" s="108" t="s">
        <v>717</v>
      </c>
      <c r="CT432" s="108" t="s">
        <v>717</v>
      </c>
      <c r="CU432" s="108" t="s">
        <v>717</v>
      </c>
      <c r="CV432" s="108" t="s">
        <v>717</v>
      </c>
      <c r="CW432" s="108" t="s">
        <v>717</v>
      </c>
      <c r="CX432" s="108">
        <v>509</v>
      </c>
      <c r="CY432" s="108">
        <v>156764</v>
      </c>
      <c r="CZ432" s="108">
        <v>308</v>
      </c>
      <c r="DA432" s="108">
        <v>495</v>
      </c>
      <c r="DB432" s="108">
        <v>6529</v>
      </c>
      <c r="DC432" s="108">
        <v>223364</v>
      </c>
      <c r="DD432" s="108">
        <v>34</v>
      </c>
      <c r="DE432" s="108">
        <v>59</v>
      </c>
      <c r="DF432" s="108" t="s">
        <v>717</v>
      </c>
      <c r="DG432" s="108" t="s">
        <v>717</v>
      </c>
      <c r="DH432" s="108" t="s">
        <v>717</v>
      </c>
      <c r="DI432" s="108" t="s">
        <v>717</v>
      </c>
      <c r="DJ432" s="108" t="s">
        <v>717</v>
      </c>
      <c r="DK432" s="108">
        <v>34</v>
      </c>
      <c r="DL432" s="108">
        <v>891</v>
      </c>
      <c r="DM432" s="108">
        <v>567</v>
      </c>
      <c r="DN432" s="108">
        <v>50</v>
      </c>
      <c r="DO432" s="108">
        <v>1257</v>
      </c>
      <c r="DP432" s="108">
        <v>5704956</v>
      </c>
      <c r="DQ432" s="108">
        <v>6403</v>
      </c>
      <c r="DR432" s="108">
        <v>14170</v>
      </c>
      <c r="DS432" s="108">
        <v>3919166</v>
      </c>
      <c r="DT432" s="108">
        <v>6912</v>
      </c>
      <c r="DU432" s="108">
        <v>16040</v>
      </c>
      <c r="DV432" s="108">
        <v>407357</v>
      </c>
      <c r="DW432" s="108">
        <v>8147</v>
      </c>
      <c r="DX432" s="108">
        <v>22098</v>
      </c>
      <c r="DY432" s="108">
        <v>10437604</v>
      </c>
      <c r="DZ432" s="108">
        <v>8304</v>
      </c>
      <c r="EA432" s="108">
        <v>20429</v>
      </c>
      <c r="EB432" s="255"/>
      <c r="EC432" s="198">
        <f t="shared" si="2105"/>
        <v>12</v>
      </c>
      <c r="ED432" s="199">
        <f t="shared" si="2106"/>
        <v>2018</v>
      </c>
      <c r="EE432" s="200">
        <f t="shared" si="2107"/>
        <v>43435</v>
      </c>
      <c r="EF432" s="196">
        <f t="shared" si="2108"/>
        <v>31</v>
      </c>
      <c r="EG432" s="195"/>
      <c r="EH432" s="198">
        <f t="shared" si="2121"/>
        <v>67018</v>
      </c>
      <c r="EI432" s="198" t="str">
        <f t="shared" si="2121"/>
        <v>-</v>
      </c>
      <c r="EJ432" s="198">
        <f t="shared" si="2121"/>
        <v>469126</v>
      </c>
      <c r="EK432" s="198">
        <f t="shared" si="2121"/>
        <v>3484936</v>
      </c>
      <c r="EL432" s="198">
        <f t="shared" si="2121"/>
        <v>5731362</v>
      </c>
      <c r="EM432" s="198">
        <f t="shared" si="2121"/>
        <v>5862186</v>
      </c>
      <c r="EN432" s="198">
        <f t="shared" si="2121"/>
        <v>122127344</v>
      </c>
      <c r="EO432" s="198">
        <f t="shared" si="2121"/>
        <v>140981680</v>
      </c>
      <c r="EP432" s="198">
        <f t="shared" si="2121"/>
        <v>26187711</v>
      </c>
      <c r="EQ432" s="198" t="str">
        <f t="shared" si="2121"/>
        <v>-</v>
      </c>
      <c r="ER432" s="198" t="str">
        <f t="shared" si="2122"/>
        <v>-</v>
      </c>
      <c r="ES432" s="198" t="str">
        <f t="shared" si="2122"/>
        <v>-</v>
      </c>
      <c r="ET432" s="198" t="str">
        <f t="shared" si="2122"/>
        <v>-</v>
      </c>
      <c r="EU432" s="198" t="str">
        <f t="shared" si="2122"/>
        <v>-</v>
      </c>
      <c r="EV432" s="198" t="str">
        <f t="shared" si="2122"/>
        <v>-</v>
      </c>
      <c r="EW432" s="198" t="str">
        <f t="shared" si="2122"/>
        <v>-</v>
      </c>
      <c r="EX432" s="198" t="str">
        <f t="shared" si="2122"/>
        <v>-</v>
      </c>
      <c r="EY432" s="198" t="str">
        <f t="shared" si="2122"/>
        <v>-</v>
      </c>
      <c r="EZ432" s="198" t="str">
        <f t="shared" si="2122"/>
        <v>-</v>
      </c>
      <c r="FA432" s="198" t="str">
        <f t="shared" si="2122"/>
        <v>-</v>
      </c>
      <c r="FB432" s="198">
        <f t="shared" si="2123"/>
        <v>251955</v>
      </c>
      <c r="FC432" s="198">
        <f t="shared" si="2123"/>
        <v>385211</v>
      </c>
      <c r="FD432" s="198">
        <f t="shared" si="2123"/>
        <v>12625470</v>
      </c>
      <c r="FE432" s="198">
        <f t="shared" si="2123"/>
        <v>9094680</v>
      </c>
      <c r="FF432" s="198">
        <f t="shared" si="2123"/>
        <v>1104900</v>
      </c>
      <c r="FG432" s="198">
        <f t="shared" si="2123"/>
        <v>25679253</v>
      </c>
      <c r="FH432" s="191"/>
      <c r="FI432" s="256"/>
      <c r="FJ432" s="256"/>
      <c r="FK432" s="256"/>
      <c r="FL432" s="256"/>
      <c r="FM432" s="256"/>
    </row>
    <row r="433" spans="1:169" s="257" customFormat="1" x14ac:dyDescent="0.2">
      <c r="A433" s="251" t="str">
        <f t="shared" si="2102"/>
        <v>2018-19DECEMBERR1F</v>
      </c>
      <c r="B433" s="252" t="s">
        <v>773</v>
      </c>
      <c r="C433" s="252" t="s">
        <v>730</v>
      </c>
      <c r="D433" s="253" t="str">
        <f t="shared" si="2103"/>
        <v>Y59</v>
      </c>
      <c r="E433" s="253" t="str">
        <f t="shared" si="2104"/>
        <v>South East</v>
      </c>
      <c r="F433" s="254" t="s">
        <v>650</v>
      </c>
      <c r="G433" s="254" t="s">
        <v>651</v>
      </c>
      <c r="H433" s="160">
        <v>2783</v>
      </c>
      <c r="I433" s="160">
        <v>1444</v>
      </c>
      <c r="J433" s="160">
        <v>14222</v>
      </c>
      <c r="K433" s="160">
        <v>10</v>
      </c>
      <c r="L433" s="160">
        <v>1</v>
      </c>
      <c r="M433" s="160" t="s">
        <v>717</v>
      </c>
      <c r="N433" s="160">
        <v>51</v>
      </c>
      <c r="O433" s="160">
        <v>159</v>
      </c>
      <c r="P433" s="160" t="s">
        <v>717</v>
      </c>
      <c r="Q433" s="160" t="s">
        <v>717</v>
      </c>
      <c r="R433" s="160" t="s">
        <v>717</v>
      </c>
      <c r="S433" s="160" t="s">
        <v>717</v>
      </c>
      <c r="T433" s="160">
        <v>2046</v>
      </c>
      <c r="U433" s="160">
        <v>98</v>
      </c>
      <c r="V433" s="160">
        <v>64</v>
      </c>
      <c r="W433" s="160">
        <v>833</v>
      </c>
      <c r="X433" s="160">
        <v>818</v>
      </c>
      <c r="Y433" s="160">
        <v>84</v>
      </c>
      <c r="Z433" s="160">
        <v>61632</v>
      </c>
      <c r="AA433" s="160">
        <v>629</v>
      </c>
      <c r="AB433" s="160">
        <v>1159</v>
      </c>
      <c r="AC433" s="160">
        <v>46859</v>
      </c>
      <c r="AD433" s="160">
        <v>732</v>
      </c>
      <c r="AE433" s="160">
        <v>1276</v>
      </c>
      <c r="AF433" s="160">
        <v>900631</v>
      </c>
      <c r="AG433" s="160">
        <v>1081</v>
      </c>
      <c r="AH433" s="160">
        <v>2109</v>
      </c>
      <c r="AI433" s="160">
        <v>3014930</v>
      </c>
      <c r="AJ433" s="160">
        <v>3686</v>
      </c>
      <c r="AK433" s="160">
        <v>8533</v>
      </c>
      <c r="AL433" s="160">
        <v>522256</v>
      </c>
      <c r="AM433" s="160">
        <v>6217</v>
      </c>
      <c r="AN433" s="160">
        <v>14171</v>
      </c>
      <c r="AO433" s="160">
        <v>105</v>
      </c>
      <c r="AP433" s="160">
        <v>0</v>
      </c>
      <c r="AQ433" s="160">
        <v>11</v>
      </c>
      <c r="AR433" s="160">
        <v>12</v>
      </c>
      <c r="AS433" s="160">
        <v>1</v>
      </c>
      <c r="AT433" s="160">
        <v>93</v>
      </c>
      <c r="AU433" s="160">
        <v>0</v>
      </c>
      <c r="AV433" s="160">
        <v>1267</v>
      </c>
      <c r="AW433" s="160">
        <v>24</v>
      </c>
      <c r="AX433" s="160">
        <v>650</v>
      </c>
      <c r="AY433" s="160">
        <v>1941</v>
      </c>
      <c r="AZ433" s="160">
        <v>143</v>
      </c>
      <c r="BA433" s="160">
        <v>127</v>
      </c>
      <c r="BB433" s="160">
        <v>95</v>
      </c>
      <c r="BC433" s="160">
        <v>83</v>
      </c>
      <c r="BD433" s="160">
        <v>966</v>
      </c>
      <c r="BE433" s="160">
        <v>873</v>
      </c>
      <c r="BF433" s="160">
        <v>1007</v>
      </c>
      <c r="BG433" s="160">
        <v>856</v>
      </c>
      <c r="BH433" s="160">
        <v>102</v>
      </c>
      <c r="BI433" s="160">
        <v>92</v>
      </c>
      <c r="BJ433" s="160" t="s">
        <v>717</v>
      </c>
      <c r="BK433" s="160" t="s">
        <v>717</v>
      </c>
      <c r="BL433" s="160" t="s">
        <v>717</v>
      </c>
      <c r="BM433" s="160" t="s">
        <v>717</v>
      </c>
      <c r="BN433" s="160" t="s">
        <v>717</v>
      </c>
      <c r="BO433" s="160" t="s">
        <v>717</v>
      </c>
      <c r="BP433" s="160" t="s">
        <v>717</v>
      </c>
      <c r="BQ433" s="160" t="s">
        <v>717</v>
      </c>
      <c r="BR433" s="160" t="s">
        <v>717</v>
      </c>
      <c r="BS433" s="160" t="s">
        <v>717</v>
      </c>
      <c r="BT433" s="160" t="s">
        <v>717</v>
      </c>
      <c r="BU433" s="160" t="s">
        <v>717</v>
      </c>
      <c r="BV433" s="160" t="s">
        <v>717</v>
      </c>
      <c r="BW433" s="160" t="s">
        <v>717</v>
      </c>
      <c r="BX433" s="160" t="s">
        <v>717</v>
      </c>
      <c r="BY433" s="160" t="s">
        <v>717</v>
      </c>
      <c r="BZ433" s="160" t="s">
        <v>717</v>
      </c>
      <c r="CA433" s="160" t="s">
        <v>717</v>
      </c>
      <c r="CB433" s="160" t="s">
        <v>717</v>
      </c>
      <c r="CC433" s="160" t="s">
        <v>717</v>
      </c>
      <c r="CD433" s="160" t="s">
        <v>717</v>
      </c>
      <c r="CE433" s="160" t="s">
        <v>717</v>
      </c>
      <c r="CF433" s="160" t="s">
        <v>717</v>
      </c>
      <c r="CG433" s="160" t="s">
        <v>717</v>
      </c>
      <c r="CH433" s="160" t="s">
        <v>717</v>
      </c>
      <c r="CI433" s="160" t="s">
        <v>717</v>
      </c>
      <c r="CJ433" s="160" t="s">
        <v>717</v>
      </c>
      <c r="CK433" s="160" t="s">
        <v>717</v>
      </c>
      <c r="CL433" s="160" t="s">
        <v>717</v>
      </c>
      <c r="CM433" s="160" t="s">
        <v>717</v>
      </c>
      <c r="CN433" s="160" t="s">
        <v>717</v>
      </c>
      <c r="CO433" s="160" t="s">
        <v>717</v>
      </c>
      <c r="CP433" s="160" t="s">
        <v>717</v>
      </c>
      <c r="CQ433" s="160" t="s">
        <v>717</v>
      </c>
      <c r="CR433" s="160" t="s">
        <v>717</v>
      </c>
      <c r="CS433" s="160" t="s">
        <v>717</v>
      </c>
      <c r="CT433" s="160" t="s">
        <v>717</v>
      </c>
      <c r="CU433" s="160" t="s">
        <v>717</v>
      </c>
      <c r="CV433" s="160" t="s">
        <v>717</v>
      </c>
      <c r="CW433" s="160" t="s">
        <v>717</v>
      </c>
      <c r="CX433" s="160">
        <v>6</v>
      </c>
      <c r="CY433" s="160">
        <v>3404</v>
      </c>
      <c r="CZ433" s="160">
        <v>567</v>
      </c>
      <c r="DA433" s="160">
        <v>1128</v>
      </c>
      <c r="DB433" s="160">
        <v>79</v>
      </c>
      <c r="DC433" s="160">
        <v>7036</v>
      </c>
      <c r="DD433" s="160">
        <v>89</v>
      </c>
      <c r="DE433" s="160">
        <v>108</v>
      </c>
      <c r="DF433" s="160" t="s">
        <v>717</v>
      </c>
      <c r="DG433" s="160" t="s">
        <v>717</v>
      </c>
      <c r="DH433" s="160" t="s">
        <v>717</v>
      </c>
      <c r="DI433" s="160" t="s">
        <v>717</v>
      </c>
      <c r="DJ433" s="160" t="s">
        <v>717</v>
      </c>
      <c r="DK433" s="160">
        <v>2</v>
      </c>
      <c r="DL433" s="160">
        <v>60</v>
      </c>
      <c r="DM433" s="160">
        <v>33</v>
      </c>
      <c r="DN433" s="160">
        <v>0</v>
      </c>
      <c r="DO433" s="160">
        <v>13</v>
      </c>
      <c r="DP433" s="160">
        <v>254327</v>
      </c>
      <c r="DQ433" s="160">
        <v>4239</v>
      </c>
      <c r="DR433" s="160">
        <v>8438</v>
      </c>
      <c r="DS433" s="160">
        <v>245091</v>
      </c>
      <c r="DT433" s="160">
        <v>7427</v>
      </c>
      <c r="DU433" s="160">
        <v>13728</v>
      </c>
      <c r="DV433" s="160">
        <v>0</v>
      </c>
      <c r="DW433" s="160">
        <v>0</v>
      </c>
      <c r="DX433" s="160">
        <v>0</v>
      </c>
      <c r="DY433" s="160">
        <v>179869</v>
      </c>
      <c r="DZ433" s="160">
        <v>13836</v>
      </c>
      <c r="EA433" s="160">
        <v>31584</v>
      </c>
      <c r="EB433" s="255"/>
      <c r="EC433" s="203">
        <f t="shared" si="2105"/>
        <v>12</v>
      </c>
      <c r="ED433" s="199">
        <f t="shared" si="2106"/>
        <v>2018</v>
      </c>
      <c r="EE433" s="200">
        <f t="shared" si="2107"/>
        <v>43435</v>
      </c>
      <c r="EF433" s="196">
        <f t="shared" si="2108"/>
        <v>31</v>
      </c>
      <c r="EG433" s="195"/>
      <c r="EH433" s="203">
        <f t="shared" si="2121"/>
        <v>1444</v>
      </c>
      <c r="EI433" s="203" t="str">
        <f t="shared" si="2121"/>
        <v>-</v>
      </c>
      <c r="EJ433" s="203">
        <f t="shared" si="2121"/>
        <v>73644</v>
      </c>
      <c r="EK433" s="203">
        <f t="shared" si="2121"/>
        <v>229596</v>
      </c>
      <c r="EL433" s="203">
        <f t="shared" si="2121"/>
        <v>113582</v>
      </c>
      <c r="EM433" s="203">
        <f t="shared" si="2121"/>
        <v>81664</v>
      </c>
      <c r="EN433" s="203">
        <f t="shared" si="2121"/>
        <v>1756797</v>
      </c>
      <c r="EO433" s="203">
        <f t="shared" si="2121"/>
        <v>6979994</v>
      </c>
      <c r="EP433" s="203">
        <f t="shared" si="2121"/>
        <v>1190364</v>
      </c>
      <c r="EQ433" s="203" t="str">
        <f t="shared" si="2121"/>
        <v>-</v>
      </c>
      <c r="ER433" s="203" t="str">
        <f t="shared" si="2122"/>
        <v>-</v>
      </c>
      <c r="ES433" s="203" t="str">
        <f t="shared" si="2122"/>
        <v>-</v>
      </c>
      <c r="ET433" s="203" t="str">
        <f t="shared" si="2122"/>
        <v>-</v>
      </c>
      <c r="EU433" s="203" t="str">
        <f t="shared" si="2122"/>
        <v>-</v>
      </c>
      <c r="EV433" s="203" t="str">
        <f t="shared" si="2122"/>
        <v>-</v>
      </c>
      <c r="EW433" s="203" t="str">
        <f t="shared" si="2122"/>
        <v>-</v>
      </c>
      <c r="EX433" s="203" t="str">
        <f t="shared" si="2122"/>
        <v>-</v>
      </c>
      <c r="EY433" s="203" t="str">
        <f t="shared" si="2122"/>
        <v>-</v>
      </c>
      <c r="EZ433" s="203" t="str">
        <f t="shared" si="2122"/>
        <v>-</v>
      </c>
      <c r="FA433" s="203" t="str">
        <f t="shared" si="2122"/>
        <v>-</v>
      </c>
      <c r="FB433" s="203">
        <f t="shared" si="2123"/>
        <v>6768</v>
      </c>
      <c r="FC433" s="203">
        <f t="shared" si="2123"/>
        <v>8532</v>
      </c>
      <c r="FD433" s="203">
        <f t="shared" si="2123"/>
        <v>506280</v>
      </c>
      <c r="FE433" s="203">
        <f t="shared" si="2123"/>
        <v>453024</v>
      </c>
      <c r="FF433" s="203">
        <f t="shared" si="2123"/>
        <v>0</v>
      </c>
      <c r="FG433" s="203">
        <f t="shared" si="2123"/>
        <v>410592</v>
      </c>
      <c r="FH433" s="191"/>
      <c r="FI433" s="256"/>
      <c r="FJ433" s="256"/>
      <c r="FK433" s="256"/>
      <c r="FL433" s="256"/>
      <c r="FM433" s="256"/>
    </row>
    <row r="434" spans="1:169" s="257" customFormat="1" x14ac:dyDescent="0.2">
      <c r="A434" s="258" t="str">
        <f t="shared" si="2102"/>
        <v>2018-19DECEMBERRRU</v>
      </c>
      <c r="B434" s="259" t="s">
        <v>773</v>
      </c>
      <c r="C434" s="259" t="s">
        <v>730</v>
      </c>
      <c r="D434" s="260" t="str">
        <f t="shared" si="2103"/>
        <v>Y56</v>
      </c>
      <c r="E434" s="260" t="str">
        <f t="shared" si="2104"/>
        <v>London</v>
      </c>
      <c r="F434" s="261" t="s">
        <v>653</v>
      </c>
      <c r="G434" s="261" t="s">
        <v>654</v>
      </c>
      <c r="H434" s="211">
        <v>172917</v>
      </c>
      <c r="I434" s="211">
        <v>139276</v>
      </c>
      <c r="J434" s="211">
        <v>655071</v>
      </c>
      <c r="K434" s="211">
        <v>5</v>
      </c>
      <c r="L434" s="211">
        <v>0</v>
      </c>
      <c r="M434" s="211" t="s">
        <v>717</v>
      </c>
      <c r="N434" s="211">
        <v>34</v>
      </c>
      <c r="O434" s="211">
        <v>97</v>
      </c>
      <c r="P434" s="211" t="s">
        <v>717</v>
      </c>
      <c r="Q434" s="211" t="s">
        <v>717</v>
      </c>
      <c r="R434" s="211" t="s">
        <v>717</v>
      </c>
      <c r="S434" s="211" t="s">
        <v>717</v>
      </c>
      <c r="T434" s="211">
        <v>108821</v>
      </c>
      <c r="U434" s="211">
        <v>12148</v>
      </c>
      <c r="V434" s="211">
        <v>9261</v>
      </c>
      <c r="W434" s="211">
        <v>60714</v>
      </c>
      <c r="X434" s="211">
        <v>20524</v>
      </c>
      <c r="Y434" s="211">
        <v>1635</v>
      </c>
      <c r="Z434" s="211">
        <v>4591325</v>
      </c>
      <c r="AA434" s="211">
        <v>378</v>
      </c>
      <c r="AB434" s="211">
        <v>629</v>
      </c>
      <c r="AC434" s="211">
        <v>6142372</v>
      </c>
      <c r="AD434" s="211">
        <v>663</v>
      </c>
      <c r="AE434" s="211">
        <v>1151</v>
      </c>
      <c r="AF434" s="211">
        <v>75370612</v>
      </c>
      <c r="AG434" s="211">
        <v>1241</v>
      </c>
      <c r="AH434" s="211">
        <v>2605</v>
      </c>
      <c r="AI434" s="211">
        <v>74575302</v>
      </c>
      <c r="AJ434" s="211">
        <v>3634</v>
      </c>
      <c r="AK434" s="211">
        <v>8891</v>
      </c>
      <c r="AL434" s="211">
        <v>7418447</v>
      </c>
      <c r="AM434" s="211">
        <v>4537</v>
      </c>
      <c r="AN434" s="211">
        <v>10332</v>
      </c>
      <c r="AO434" s="211">
        <v>7878</v>
      </c>
      <c r="AP434" s="211">
        <v>243</v>
      </c>
      <c r="AQ434" s="211">
        <v>1196</v>
      </c>
      <c r="AR434" s="211">
        <v>6943</v>
      </c>
      <c r="AS434" s="211">
        <v>244</v>
      </c>
      <c r="AT434" s="211">
        <v>6195</v>
      </c>
      <c r="AU434" s="211">
        <v>0</v>
      </c>
      <c r="AV434" s="211">
        <v>66867</v>
      </c>
      <c r="AW434" s="211">
        <v>6994</v>
      </c>
      <c r="AX434" s="211">
        <v>27082</v>
      </c>
      <c r="AY434" s="211">
        <v>100943</v>
      </c>
      <c r="AZ434" s="211">
        <v>31755</v>
      </c>
      <c r="BA434" s="211">
        <v>24308</v>
      </c>
      <c r="BB434" s="211">
        <v>24031</v>
      </c>
      <c r="BC434" s="211">
        <v>18686</v>
      </c>
      <c r="BD434" s="211">
        <v>93061</v>
      </c>
      <c r="BE434" s="211">
        <v>69389</v>
      </c>
      <c r="BF434" s="211">
        <v>33319</v>
      </c>
      <c r="BG434" s="211">
        <v>23132</v>
      </c>
      <c r="BH434" s="211">
        <v>2216</v>
      </c>
      <c r="BI434" s="211">
        <v>1732</v>
      </c>
      <c r="BJ434" s="211" t="s">
        <v>717</v>
      </c>
      <c r="BK434" s="211" t="s">
        <v>717</v>
      </c>
      <c r="BL434" s="211" t="s">
        <v>717</v>
      </c>
      <c r="BM434" s="211" t="s">
        <v>717</v>
      </c>
      <c r="BN434" s="211" t="s">
        <v>717</v>
      </c>
      <c r="BO434" s="211" t="s">
        <v>717</v>
      </c>
      <c r="BP434" s="211" t="s">
        <v>717</v>
      </c>
      <c r="BQ434" s="211" t="s">
        <v>717</v>
      </c>
      <c r="BR434" s="211" t="s">
        <v>717</v>
      </c>
      <c r="BS434" s="211" t="s">
        <v>717</v>
      </c>
      <c r="BT434" s="211" t="s">
        <v>717</v>
      </c>
      <c r="BU434" s="211" t="s">
        <v>717</v>
      </c>
      <c r="BV434" s="211" t="s">
        <v>717</v>
      </c>
      <c r="BW434" s="211" t="s">
        <v>717</v>
      </c>
      <c r="BX434" s="211" t="s">
        <v>717</v>
      </c>
      <c r="BY434" s="211" t="s">
        <v>717</v>
      </c>
      <c r="BZ434" s="211" t="s">
        <v>717</v>
      </c>
      <c r="CA434" s="211" t="s">
        <v>717</v>
      </c>
      <c r="CB434" s="211" t="s">
        <v>717</v>
      </c>
      <c r="CC434" s="211" t="s">
        <v>717</v>
      </c>
      <c r="CD434" s="211" t="s">
        <v>717</v>
      </c>
      <c r="CE434" s="211" t="s">
        <v>717</v>
      </c>
      <c r="CF434" s="211" t="s">
        <v>717</v>
      </c>
      <c r="CG434" s="211" t="s">
        <v>717</v>
      </c>
      <c r="CH434" s="211" t="s">
        <v>717</v>
      </c>
      <c r="CI434" s="211" t="s">
        <v>717</v>
      </c>
      <c r="CJ434" s="211" t="s">
        <v>717</v>
      </c>
      <c r="CK434" s="211" t="s">
        <v>717</v>
      </c>
      <c r="CL434" s="211" t="s">
        <v>717</v>
      </c>
      <c r="CM434" s="211" t="s">
        <v>717</v>
      </c>
      <c r="CN434" s="211" t="s">
        <v>717</v>
      </c>
      <c r="CO434" s="211" t="s">
        <v>717</v>
      </c>
      <c r="CP434" s="211" t="s">
        <v>717</v>
      </c>
      <c r="CQ434" s="211" t="s">
        <v>717</v>
      </c>
      <c r="CR434" s="211" t="s">
        <v>717</v>
      </c>
      <c r="CS434" s="211" t="s">
        <v>717</v>
      </c>
      <c r="CT434" s="211" t="s">
        <v>717</v>
      </c>
      <c r="CU434" s="211" t="s">
        <v>717</v>
      </c>
      <c r="CV434" s="211" t="s">
        <v>717</v>
      </c>
      <c r="CW434" s="211" t="s">
        <v>717</v>
      </c>
      <c r="CX434" s="211">
        <v>0</v>
      </c>
      <c r="CY434" s="211">
        <v>0</v>
      </c>
      <c r="CZ434" s="211">
        <v>0</v>
      </c>
      <c r="DA434" s="211">
        <v>0</v>
      </c>
      <c r="DB434" s="211">
        <v>7149</v>
      </c>
      <c r="DC434" s="211">
        <v>429279</v>
      </c>
      <c r="DD434" s="211">
        <v>60</v>
      </c>
      <c r="DE434" s="211">
        <v>118</v>
      </c>
      <c r="DF434" s="211" t="s">
        <v>717</v>
      </c>
      <c r="DG434" s="211" t="s">
        <v>717</v>
      </c>
      <c r="DH434" s="211" t="s">
        <v>717</v>
      </c>
      <c r="DI434" s="211" t="s">
        <v>717</v>
      </c>
      <c r="DJ434" s="211" t="s">
        <v>717</v>
      </c>
      <c r="DK434" s="211">
        <v>23</v>
      </c>
      <c r="DL434" s="211">
        <v>539</v>
      </c>
      <c r="DM434" s="211">
        <v>1359</v>
      </c>
      <c r="DN434" s="211">
        <v>37</v>
      </c>
      <c r="DO434" s="211">
        <v>1319</v>
      </c>
      <c r="DP434" s="211">
        <v>3289045</v>
      </c>
      <c r="DQ434" s="211">
        <v>6102</v>
      </c>
      <c r="DR434" s="211">
        <v>12872</v>
      </c>
      <c r="DS434" s="211">
        <v>10209781</v>
      </c>
      <c r="DT434" s="211">
        <v>7513</v>
      </c>
      <c r="DU434" s="211">
        <v>14876</v>
      </c>
      <c r="DV434" s="211">
        <v>344233</v>
      </c>
      <c r="DW434" s="211">
        <v>9304</v>
      </c>
      <c r="DX434" s="211">
        <v>17240</v>
      </c>
      <c r="DY434" s="211">
        <v>12396323</v>
      </c>
      <c r="DZ434" s="211">
        <v>9398</v>
      </c>
      <c r="EA434" s="211">
        <v>16798</v>
      </c>
      <c r="EB434" s="262"/>
      <c r="EC434" s="212">
        <f t="shared" si="2105"/>
        <v>12</v>
      </c>
      <c r="ED434" s="213">
        <f t="shared" si="2106"/>
        <v>2018</v>
      </c>
      <c r="EE434" s="214">
        <f t="shared" si="2107"/>
        <v>43435</v>
      </c>
      <c r="EF434" s="215">
        <f t="shared" si="2108"/>
        <v>31</v>
      </c>
      <c r="EG434" s="216"/>
      <c r="EH434" s="212">
        <f t="shared" si="2121"/>
        <v>0</v>
      </c>
      <c r="EI434" s="212" t="str">
        <f t="shared" si="2121"/>
        <v>-</v>
      </c>
      <c r="EJ434" s="212">
        <f t="shared" si="2121"/>
        <v>4735384</v>
      </c>
      <c r="EK434" s="212">
        <f t="shared" si="2121"/>
        <v>13509772</v>
      </c>
      <c r="EL434" s="212">
        <f t="shared" si="2121"/>
        <v>7641092</v>
      </c>
      <c r="EM434" s="212">
        <f t="shared" si="2121"/>
        <v>10659411</v>
      </c>
      <c r="EN434" s="212">
        <f t="shared" si="2121"/>
        <v>158159970</v>
      </c>
      <c r="EO434" s="212">
        <f t="shared" si="2121"/>
        <v>182478884</v>
      </c>
      <c r="EP434" s="212">
        <f t="shared" si="2121"/>
        <v>16892820</v>
      </c>
      <c r="EQ434" s="212" t="str">
        <f t="shared" si="2121"/>
        <v>-</v>
      </c>
      <c r="ER434" s="212" t="str">
        <f t="shared" si="2122"/>
        <v>-</v>
      </c>
      <c r="ES434" s="212" t="str">
        <f t="shared" si="2122"/>
        <v>-</v>
      </c>
      <c r="ET434" s="212" t="str">
        <f t="shared" si="2122"/>
        <v>-</v>
      </c>
      <c r="EU434" s="212" t="str">
        <f t="shared" si="2122"/>
        <v>-</v>
      </c>
      <c r="EV434" s="212" t="str">
        <f t="shared" si="2122"/>
        <v>-</v>
      </c>
      <c r="EW434" s="212" t="str">
        <f t="shared" si="2122"/>
        <v>-</v>
      </c>
      <c r="EX434" s="212" t="str">
        <f t="shared" si="2122"/>
        <v>-</v>
      </c>
      <c r="EY434" s="212" t="str">
        <f t="shared" si="2122"/>
        <v>-</v>
      </c>
      <c r="EZ434" s="212" t="str">
        <f t="shared" si="2122"/>
        <v>-</v>
      </c>
      <c r="FA434" s="212" t="str">
        <f t="shared" si="2122"/>
        <v>-</v>
      </c>
      <c r="FB434" s="212">
        <f t="shared" si="2123"/>
        <v>0</v>
      </c>
      <c r="FC434" s="212">
        <f t="shared" si="2123"/>
        <v>843582</v>
      </c>
      <c r="FD434" s="212">
        <f t="shared" si="2123"/>
        <v>6938008</v>
      </c>
      <c r="FE434" s="212">
        <f t="shared" si="2123"/>
        <v>20216484</v>
      </c>
      <c r="FF434" s="212">
        <f t="shared" si="2123"/>
        <v>637880</v>
      </c>
      <c r="FG434" s="212">
        <f t="shared" si="2123"/>
        <v>22156562</v>
      </c>
      <c r="FH434" s="217"/>
      <c r="FI434" s="256"/>
      <c r="FJ434" s="256"/>
      <c r="FK434" s="256"/>
      <c r="FL434" s="256"/>
      <c r="FM434" s="256"/>
    </row>
    <row r="435" spans="1:169" s="257" customFormat="1" x14ac:dyDescent="0.2">
      <c r="A435" s="263" t="str">
        <f t="shared" si="2102"/>
        <v>2018-19DECEMBERRX6</v>
      </c>
      <c r="B435" s="257" t="s">
        <v>773</v>
      </c>
      <c r="C435" s="257" t="s">
        <v>730</v>
      </c>
      <c r="D435" s="264" t="str">
        <f t="shared" si="2103"/>
        <v>Y63</v>
      </c>
      <c r="E435" s="264" t="str">
        <f t="shared" si="2104"/>
        <v>North East and Yorkshire</v>
      </c>
      <c r="F435" s="265" t="s">
        <v>655</v>
      </c>
      <c r="G435" s="265" t="s">
        <v>656</v>
      </c>
      <c r="H435" s="108">
        <v>50595</v>
      </c>
      <c r="I435" s="108">
        <v>32672</v>
      </c>
      <c r="J435" s="108">
        <v>120379</v>
      </c>
      <c r="K435" s="108">
        <v>4</v>
      </c>
      <c r="L435" s="108">
        <v>1</v>
      </c>
      <c r="M435" s="108" t="s">
        <v>717</v>
      </c>
      <c r="N435" s="108">
        <v>13</v>
      </c>
      <c r="O435" s="108">
        <v>42</v>
      </c>
      <c r="P435" s="108" t="s">
        <v>717</v>
      </c>
      <c r="Q435" s="108" t="s">
        <v>717</v>
      </c>
      <c r="R435" s="108" t="s">
        <v>717</v>
      </c>
      <c r="S435" s="108" t="s">
        <v>717</v>
      </c>
      <c r="T435" s="108">
        <v>36670</v>
      </c>
      <c r="U435" s="108">
        <v>2654</v>
      </c>
      <c r="V435" s="108">
        <v>1658</v>
      </c>
      <c r="W435" s="108">
        <v>20918</v>
      </c>
      <c r="X435" s="108">
        <v>8317</v>
      </c>
      <c r="Y435" s="108">
        <v>463</v>
      </c>
      <c r="Z435" s="108">
        <v>1033386</v>
      </c>
      <c r="AA435" s="108">
        <v>389</v>
      </c>
      <c r="AB435" s="108">
        <v>677</v>
      </c>
      <c r="AC435" s="108">
        <v>766934</v>
      </c>
      <c r="AD435" s="108">
        <v>463</v>
      </c>
      <c r="AE435" s="108">
        <v>836</v>
      </c>
      <c r="AF435" s="108">
        <v>33373422</v>
      </c>
      <c r="AG435" s="108">
        <v>1595</v>
      </c>
      <c r="AH435" s="108">
        <v>3290</v>
      </c>
      <c r="AI435" s="108">
        <v>50360435</v>
      </c>
      <c r="AJ435" s="108">
        <v>6055</v>
      </c>
      <c r="AK435" s="108">
        <v>13999</v>
      </c>
      <c r="AL435" s="108">
        <v>2419102</v>
      </c>
      <c r="AM435" s="108">
        <v>5225</v>
      </c>
      <c r="AN435" s="108">
        <v>13449</v>
      </c>
      <c r="AO435" s="108">
        <v>1962</v>
      </c>
      <c r="AP435" s="108">
        <v>64</v>
      </c>
      <c r="AQ435" s="108">
        <v>446</v>
      </c>
      <c r="AR435" s="108">
        <v>2798</v>
      </c>
      <c r="AS435" s="108">
        <v>116</v>
      </c>
      <c r="AT435" s="108">
        <v>1336</v>
      </c>
      <c r="AU435" s="108">
        <v>0</v>
      </c>
      <c r="AV435" s="108">
        <v>21320</v>
      </c>
      <c r="AW435" s="108">
        <v>3748</v>
      </c>
      <c r="AX435" s="108">
        <v>9640</v>
      </c>
      <c r="AY435" s="108">
        <v>34708</v>
      </c>
      <c r="AZ435" s="108">
        <v>5078</v>
      </c>
      <c r="BA435" s="108">
        <v>4203</v>
      </c>
      <c r="BB435" s="108">
        <v>3147</v>
      </c>
      <c r="BC435" s="108">
        <v>2651</v>
      </c>
      <c r="BD435" s="108">
        <v>26784</v>
      </c>
      <c r="BE435" s="108">
        <v>22985</v>
      </c>
      <c r="BF435" s="108">
        <v>12070</v>
      </c>
      <c r="BG435" s="108">
        <v>8161</v>
      </c>
      <c r="BH435" s="108">
        <v>689</v>
      </c>
      <c r="BI435" s="108">
        <v>446</v>
      </c>
      <c r="BJ435" s="108" t="s">
        <v>717</v>
      </c>
      <c r="BK435" s="108" t="s">
        <v>717</v>
      </c>
      <c r="BL435" s="108" t="s">
        <v>717</v>
      </c>
      <c r="BM435" s="108" t="s">
        <v>717</v>
      </c>
      <c r="BN435" s="108" t="s">
        <v>717</v>
      </c>
      <c r="BO435" s="108" t="s">
        <v>717</v>
      </c>
      <c r="BP435" s="108" t="s">
        <v>717</v>
      </c>
      <c r="BQ435" s="108" t="s">
        <v>717</v>
      </c>
      <c r="BR435" s="108" t="s">
        <v>717</v>
      </c>
      <c r="BS435" s="108" t="s">
        <v>717</v>
      </c>
      <c r="BT435" s="108" t="s">
        <v>717</v>
      </c>
      <c r="BU435" s="108" t="s">
        <v>717</v>
      </c>
      <c r="BV435" s="108" t="s">
        <v>717</v>
      </c>
      <c r="BW435" s="108" t="s">
        <v>717</v>
      </c>
      <c r="BX435" s="108" t="s">
        <v>717</v>
      </c>
      <c r="BY435" s="108" t="s">
        <v>717</v>
      </c>
      <c r="BZ435" s="108" t="s">
        <v>717</v>
      </c>
      <c r="CA435" s="108" t="s">
        <v>717</v>
      </c>
      <c r="CB435" s="108" t="s">
        <v>717</v>
      </c>
      <c r="CC435" s="108" t="s">
        <v>717</v>
      </c>
      <c r="CD435" s="108" t="s">
        <v>717</v>
      </c>
      <c r="CE435" s="108" t="s">
        <v>717</v>
      </c>
      <c r="CF435" s="108" t="s">
        <v>717</v>
      </c>
      <c r="CG435" s="108" t="s">
        <v>717</v>
      </c>
      <c r="CH435" s="108" t="s">
        <v>717</v>
      </c>
      <c r="CI435" s="108" t="s">
        <v>717</v>
      </c>
      <c r="CJ435" s="108" t="s">
        <v>717</v>
      </c>
      <c r="CK435" s="108" t="s">
        <v>717</v>
      </c>
      <c r="CL435" s="108" t="s">
        <v>717</v>
      </c>
      <c r="CM435" s="108" t="s">
        <v>717</v>
      </c>
      <c r="CN435" s="108" t="s">
        <v>717</v>
      </c>
      <c r="CO435" s="108" t="s">
        <v>717</v>
      </c>
      <c r="CP435" s="108" t="s">
        <v>717</v>
      </c>
      <c r="CQ435" s="108" t="s">
        <v>717</v>
      </c>
      <c r="CR435" s="108" t="s">
        <v>717</v>
      </c>
      <c r="CS435" s="108" t="s">
        <v>717</v>
      </c>
      <c r="CT435" s="108" t="s">
        <v>717</v>
      </c>
      <c r="CU435" s="108" t="s">
        <v>717</v>
      </c>
      <c r="CV435" s="108" t="s">
        <v>717</v>
      </c>
      <c r="CW435" s="108" t="s">
        <v>717</v>
      </c>
      <c r="CX435" s="108">
        <v>99</v>
      </c>
      <c r="CY435" s="108">
        <v>41867</v>
      </c>
      <c r="CZ435" s="108">
        <v>423</v>
      </c>
      <c r="DA435" s="108">
        <v>658</v>
      </c>
      <c r="DB435" s="108">
        <v>1637</v>
      </c>
      <c r="DC435" s="108">
        <v>47414</v>
      </c>
      <c r="DD435" s="108">
        <v>29</v>
      </c>
      <c r="DE435" s="108">
        <v>56</v>
      </c>
      <c r="DF435" s="108" t="s">
        <v>717</v>
      </c>
      <c r="DG435" s="108" t="s">
        <v>717</v>
      </c>
      <c r="DH435" s="108" t="s">
        <v>717</v>
      </c>
      <c r="DI435" s="108" t="s">
        <v>717</v>
      </c>
      <c r="DJ435" s="108" t="s">
        <v>717</v>
      </c>
      <c r="DK435" s="108">
        <v>0</v>
      </c>
      <c r="DL435" s="108">
        <v>0</v>
      </c>
      <c r="DM435" s="108">
        <v>1262</v>
      </c>
      <c r="DN435" s="108">
        <v>0</v>
      </c>
      <c r="DO435" s="108">
        <v>70</v>
      </c>
      <c r="DP435" s="108">
        <v>0</v>
      </c>
      <c r="DQ435" s="108">
        <v>0</v>
      </c>
      <c r="DR435" s="108">
        <v>0</v>
      </c>
      <c r="DS435" s="108">
        <v>9788236</v>
      </c>
      <c r="DT435" s="108">
        <v>7756</v>
      </c>
      <c r="DU435" s="108">
        <v>16852</v>
      </c>
      <c r="DV435" s="108">
        <v>0</v>
      </c>
      <c r="DW435" s="108">
        <v>0</v>
      </c>
      <c r="DX435" s="108">
        <v>0</v>
      </c>
      <c r="DY435" s="108">
        <v>1018322</v>
      </c>
      <c r="DZ435" s="108">
        <v>14547</v>
      </c>
      <c r="EA435" s="108">
        <v>30407</v>
      </c>
      <c r="EB435" s="255"/>
      <c r="EC435" s="198">
        <f t="shared" si="2105"/>
        <v>12</v>
      </c>
      <c r="ED435" s="199">
        <f t="shared" si="2106"/>
        <v>2018</v>
      </c>
      <c r="EE435" s="200">
        <f t="shared" si="2107"/>
        <v>43435</v>
      </c>
      <c r="EF435" s="196">
        <f t="shared" si="2108"/>
        <v>31</v>
      </c>
      <c r="EG435" s="195"/>
      <c r="EH435" s="198">
        <f t="shared" ref="EH435:EQ444" si="2124">IFERROR(INDEX($H435:$EB435,,MATCH(EH$1,$H$5:$EB$5,0))*INDEX($H435:$EB435,,MATCH(EH$2,$H$5:$EB$5,0)),$H$2)</f>
        <v>32672</v>
      </c>
      <c r="EI435" s="198" t="str">
        <f t="shared" si="2124"/>
        <v>-</v>
      </c>
      <c r="EJ435" s="198">
        <f t="shared" si="2124"/>
        <v>424736</v>
      </c>
      <c r="EK435" s="198">
        <f t="shared" si="2124"/>
        <v>1372224</v>
      </c>
      <c r="EL435" s="198">
        <f t="shared" si="2124"/>
        <v>1796758</v>
      </c>
      <c r="EM435" s="198">
        <f t="shared" si="2124"/>
        <v>1386088</v>
      </c>
      <c r="EN435" s="198">
        <f t="shared" si="2124"/>
        <v>68820220</v>
      </c>
      <c r="EO435" s="198">
        <f t="shared" si="2124"/>
        <v>116429683</v>
      </c>
      <c r="EP435" s="198">
        <f t="shared" si="2124"/>
        <v>6226887</v>
      </c>
      <c r="EQ435" s="198" t="str">
        <f t="shared" si="2124"/>
        <v>-</v>
      </c>
      <c r="ER435" s="198" t="str">
        <f t="shared" ref="ER435:FA444" si="2125">IFERROR(INDEX($H435:$EB435,,MATCH(ER$1,$H$5:$EB$5,0))*INDEX($H435:$EB435,,MATCH(ER$2,$H$5:$EB$5,0)),$H$2)</f>
        <v>-</v>
      </c>
      <c r="ES435" s="198" t="str">
        <f t="shared" si="2125"/>
        <v>-</v>
      </c>
      <c r="ET435" s="198" t="str">
        <f t="shared" si="2125"/>
        <v>-</v>
      </c>
      <c r="EU435" s="198" t="str">
        <f t="shared" si="2125"/>
        <v>-</v>
      </c>
      <c r="EV435" s="198" t="str">
        <f t="shared" si="2125"/>
        <v>-</v>
      </c>
      <c r="EW435" s="198" t="str">
        <f t="shared" si="2125"/>
        <v>-</v>
      </c>
      <c r="EX435" s="198" t="str">
        <f t="shared" si="2125"/>
        <v>-</v>
      </c>
      <c r="EY435" s="198" t="str">
        <f t="shared" si="2125"/>
        <v>-</v>
      </c>
      <c r="EZ435" s="198" t="str">
        <f t="shared" si="2125"/>
        <v>-</v>
      </c>
      <c r="FA435" s="198" t="str">
        <f t="shared" si="2125"/>
        <v>-</v>
      </c>
      <c r="FB435" s="198">
        <f t="shared" ref="FB435:FG444" si="2126">IFERROR(INDEX($H435:$EB435,,MATCH(FB$1,$H$5:$EB$5,0))*INDEX($H435:$EB435,,MATCH(FB$2,$H$5:$EB$5,0)),$H$2)</f>
        <v>65142</v>
      </c>
      <c r="FC435" s="198">
        <f t="shared" si="2126"/>
        <v>91672</v>
      </c>
      <c r="FD435" s="198">
        <f t="shared" si="2126"/>
        <v>0</v>
      </c>
      <c r="FE435" s="198">
        <f t="shared" si="2126"/>
        <v>21267224</v>
      </c>
      <c r="FF435" s="198">
        <f t="shared" si="2126"/>
        <v>0</v>
      </c>
      <c r="FG435" s="198">
        <f t="shared" si="2126"/>
        <v>2128490</v>
      </c>
      <c r="FH435" s="191"/>
      <c r="FI435" s="256"/>
      <c r="FJ435" s="256"/>
      <c r="FK435" s="256"/>
      <c r="FL435" s="256"/>
      <c r="FM435" s="256"/>
    </row>
    <row r="436" spans="1:169" s="257" customFormat="1" x14ac:dyDescent="0.2">
      <c r="A436" s="263" t="str">
        <f t="shared" si="2102"/>
        <v>2018-19DECEMBERRX7</v>
      </c>
      <c r="B436" s="257" t="s">
        <v>773</v>
      </c>
      <c r="C436" s="257" t="s">
        <v>730</v>
      </c>
      <c r="D436" s="264" t="str">
        <f t="shared" si="2103"/>
        <v>Y62</v>
      </c>
      <c r="E436" s="264" t="str">
        <f t="shared" si="2104"/>
        <v>North West</v>
      </c>
      <c r="F436" s="265" t="s">
        <v>657</v>
      </c>
      <c r="G436" s="265" t="s">
        <v>658</v>
      </c>
      <c r="H436" s="108">
        <v>136894</v>
      </c>
      <c r="I436" s="108">
        <v>109551</v>
      </c>
      <c r="J436" s="108">
        <v>1152801</v>
      </c>
      <c r="K436" s="108">
        <v>11</v>
      </c>
      <c r="L436" s="108">
        <v>1</v>
      </c>
      <c r="M436" s="108" t="s">
        <v>717</v>
      </c>
      <c r="N436" s="108">
        <v>73</v>
      </c>
      <c r="O436" s="108">
        <v>136</v>
      </c>
      <c r="P436" s="108" t="s">
        <v>717</v>
      </c>
      <c r="Q436" s="108" t="s">
        <v>717</v>
      </c>
      <c r="R436" s="108" t="s">
        <v>717</v>
      </c>
      <c r="S436" s="108" t="s">
        <v>717</v>
      </c>
      <c r="T436" s="108">
        <v>101419</v>
      </c>
      <c r="U436" s="108">
        <v>9273</v>
      </c>
      <c r="V436" s="108">
        <v>6733</v>
      </c>
      <c r="W436" s="108">
        <v>53144</v>
      </c>
      <c r="X436" s="108">
        <v>21788</v>
      </c>
      <c r="Y436" s="108">
        <v>4305</v>
      </c>
      <c r="Z436" s="108">
        <v>4275680</v>
      </c>
      <c r="AA436" s="108">
        <v>461</v>
      </c>
      <c r="AB436" s="108">
        <v>775</v>
      </c>
      <c r="AC436" s="108">
        <v>4223400</v>
      </c>
      <c r="AD436" s="108">
        <v>627</v>
      </c>
      <c r="AE436" s="108">
        <v>1071</v>
      </c>
      <c r="AF436" s="108">
        <v>79209674</v>
      </c>
      <c r="AG436" s="108">
        <v>1490</v>
      </c>
      <c r="AH436" s="108">
        <v>3222</v>
      </c>
      <c r="AI436" s="108">
        <v>92837378</v>
      </c>
      <c r="AJ436" s="108">
        <v>4261</v>
      </c>
      <c r="AK436" s="108">
        <v>10233</v>
      </c>
      <c r="AL436" s="108">
        <v>25311860</v>
      </c>
      <c r="AM436" s="108">
        <v>5880</v>
      </c>
      <c r="AN436" s="108">
        <v>12286</v>
      </c>
      <c r="AO436" s="108">
        <v>7561</v>
      </c>
      <c r="AP436" s="108">
        <v>531</v>
      </c>
      <c r="AQ436" s="108">
        <v>4410</v>
      </c>
      <c r="AR436" s="108">
        <v>5876</v>
      </c>
      <c r="AS436" s="108">
        <v>338</v>
      </c>
      <c r="AT436" s="108">
        <v>2282</v>
      </c>
      <c r="AU436" s="108">
        <v>0</v>
      </c>
      <c r="AV436" s="108">
        <v>61344</v>
      </c>
      <c r="AW436" s="108">
        <v>5906</v>
      </c>
      <c r="AX436" s="108">
        <v>26608</v>
      </c>
      <c r="AY436" s="108">
        <v>93858</v>
      </c>
      <c r="AZ436" s="108">
        <v>19054</v>
      </c>
      <c r="BA436" s="108">
        <v>15119</v>
      </c>
      <c r="BB436" s="108">
        <v>13630</v>
      </c>
      <c r="BC436" s="108">
        <v>10973</v>
      </c>
      <c r="BD436" s="108">
        <v>67915</v>
      </c>
      <c r="BE436" s="108">
        <v>56682</v>
      </c>
      <c r="BF436" s="108">
        <v>30239</v>
      </c>
      <c r="BG436" s="108">
        <v>23214</v>
      </c>
      <c r="BH436" s="108">
        <v>5435</v>
      </c>
      <c r="BI436" s="108">
        <v>4602</v>
      </c>
      <c r="BJ436" s="108" t="s">
        <v>717</v>
      </c>
      <c r="BK436" s="108" t="s">
        <v>717</v>
      </c>
      <c r="BL436" s="108" t="s">
        <v>717</v>
      </c>
      <c r="BM436" s="108" t="s">
        <v>717</v>
      </c>
      <c r="BN436" s="108" t="s">
        <v>717</v>
      </c>
      <c r="BO436" s="108" t="s">
        <v>717</v>
      </c>
      <c r="BP436" s="108" t="s">
        <v>717</v>
      </c>
      <c r="BQ436" s="108" t="s">
        <v>717</v>
      </c>
      <c r="BR436" s="108" t="s">
        <v>717</v>
      </c>
      <c r="BS436" s="108" t="s">
        <v>717</v>
      </c>
      <c r="BT436" s="108" t="s">
        <v>717</v>
      </c>
      <c r="BU436" s="108" t="s">
        <v>717</v>
      </c>
      <c r="BV436" s="108" t="s">
        <v>717</v>
      </c>
      <c r="BW436" s="108" t="s">
        <v>717</v>
      </c>
      <c r="BX436" s="108" t="s">
        <v>717</v>
      </c>
      <c r="BY436" s="108" t="s">
        <v>717</v>
      </c>
      <c r="BZ436" s="108" t="s">
        <v>717</v>
      </c>
      <c r="CA436" s="108" t="s">
        <v>717</v>
      </c>
      <c r="CB436" s="108" t="s">
        <v>717</v>
      </c>
      <c r="CC436" s="108" t="s">
        <v>717</v>
      </c>
      <c r="CD436" s="108" t="s">
        <v>717</v>
      </c>
      <c r="CE436" s="108" t="s">
        <v>717</v>
      </c>
      <c r="CF436" s="108" t="s">
        <v>717</v>
      </c>
      <c r="CG436" s="108" t="s">
        <v>717</v>
      </c>
      <c r="CH436" s="108" t="s">
        <v>717</v>
      </c>
      <c r="CI436" s="108" t="s">
        <v>717</v>
      </c>
      <c r="CJ436" s="108" t="s">
        <v>717</v>
      </c>
      <c r="CK436" s="108" t="s">
        <v>717</v>
      </c>
      <c r="CL436" s="108" t="s">
        <v>717</v>
      </c>
      <c r="CM436" s="108" t="s">
        <v>717</v>
      </c>
      <c r="CN436" s="108" t="s">
        <v>717</v>
      </c>
      <c r="CO436" s="108" t="s">
        <v>717</v>
      </c>
      <c r="CP436" s="108" t="s">
        <v>717</v>
      </c>
      <c r="CQ436" s="108" t="s">
        <v>717</v>
      </c>
      <c r="CR436" s="108" t="s">
        <v>717</v>
      </c>
      <c r="CS436" s="108" t="s">
        <v>717</v>
      </c>
      <c r="CT436" s="108" t="s">
        <v>717</v>
      </c>
      <c r="CU436" s="108" t="s">
        <v>717</v>
      </c>
      <c r="CV436" s="108" t="s">
        <v>717</v>
      </c>
      <c r="CW436" s="108" t="s">
        <v>717</v>
      </c>
      <c r="CX436" s="108">
        <v>0</v>
      </c>
      <c r="CY436" s="108">
        <v>0</v>
      </c>
      <c r="CZ436" s="108">
        <v>0</v>
      </c>
      <c r="DA436" s="108">
        <v>0</v>
      </c>
      <c r="DB436" s="108">
        <v>5230</v>
      </c>
      <c r="DC436" s="108">
        <v>191790</v>
      </c>
      <c r="DD436" s="108">
        <v>37</v>
      </c>
      <c r="DE436" s="108">
        <v>73</v>
      </c>
      <c r="DF436" s="108" t="s">
        <v>717</v>
      </c>
      <c r="DG436" s="108" t="s">
        <v>717</v>
      </c>
      <c r="DH436" s="108" t="s">
        <v>717</v>
      </c>
      <c r="DI436" s="108" t="s">
        <v>717</v>
      </c>
      <c r="DJ436" s="108" t="s">
        <v>717</v>
      </c>
      <c r="DK436" s="108">
        <v>332</v>
      </c>
      <c r="DL436" s="108">
        <v>1641</v>
      </c>
      <c r="DM436" s="108">
        <v>1036</v>
      </c>
      <c r="DN436" s="108">
        <v>114</v>
      </c>
      <c r="DO436" s="108">
        <v>1502</v>
      </c>
      <c r="DP436" s="108">
        <v>7492334</v>
      </c>
      <c r="DQ436" s="108">
        <v>4566</v>
      </c>
      <c r="DR436" s="108">
        <v>9607</v>
      </c>
      <c r="DS436" s="108">
        <v>4785951</v>
      </c>
      <c r="DT436" s="108">
        <v>4620</v>
      </c>
      <c r="DU436" s="108">
        <v>10275</v>
      </c>
      <c r="DV436" s="108">
        <v>871872</v>
      </c>
      <c r="DW436" s="108">
        <v>7648</v>
      </c>
      <c r="DX436" s="108">
        <v>14509</v>
      </c>
      <c r="DY436" s="108">
        <v>9927205</v>
      </c>
      <c r="DZ436" s="108">
        <v>6609</v>
      </c>
      <c r="EA436" s="108">
        <v>14112</v>
      </c>
      <c r="EB436" s="255"/>
      <c r="EC436" s="198">
        <f t="shared" si="2105"/>
        <v>12</v>
      </c>
      <c r="ED436" s="199">
        <f t="shared" si="2106"/>
        <v>2018</v>
      </c>
      <c r="EE436" s="200">
        <f t="shared" si="2107"/>
        <v>43435</v>
      </c>
      <c r="EF436" s="196">
        <f t="shared" si="2108"/>
        <v>31</v>
      </c>
      <c r="EG436" s="195"/>
      <c r="EH436" s="198">
        <f t="shared" si="2124"/>
        <v>109551</v>
      </c>
      <c r="EI436" s="198" t="str">
        <f t="shared" si="2124"/>
        <v>-</v>
      </c>
      <c r="EJ436" s="198">
        <f t="shared" si="2124"/>
        <v>7997223</v>
      </c>
      <c r="EK436" s="198">
        <f t="shared" si="2124"/>
        <v>14898936</v>
      </c>
      <c r="EL436" s="198">
        <f t="shared" si="2124"/>
        <v>7186575</v>
      </c>
      <c r="EM436" s="198">
        <f t="shared" si="2124"/>
        <v>7211043</v>
      </c>
      <c r="EN436" s="198">
        <f t="shared" si="2124"/>
        <v>171229968</v>
      </c>
      <c r="EO436" s="198">
        <f t="shared" si="2124"/>
        <v>222956604</v>
      </c>
      <c r="EP436" s="198">
        <f t="shared" si="2124"/>
        <v>52891230</v>
      </c>
      <c r="EQ436" s="198" t="str">
        <f t="shared" si="2124"/>
        <v>-</v>
      </c>
      <c r="ER436" s="198" t="str">
        <f t="shared" si="2125"/>
        <v>-</v>
      </c>
      <c r="ES436" s="198" t="str">
        <f t="shared" si="2125"/>
        <v>-</v>
      </c>
      <c r="ET436" s="198" t="str">
        <f t="shared" si="2125"/>
        <v>-</v>
      </c>
      <c r="EU436" s="198" t="str">
        <f t="shared" si="2125"/>
        <v>-</v>
      </c>
      <c r="EV436" s="198" t="str">
        <f t="shared" si="2125"/>
        <v>-</v>
      </c>
      <c r="EW436" s="198" t="str">
        <f t="shared" si="2125"/>
        <v>-</v>
      </c>
      <c r="EX436" s="198" t="str">
        <f t="shared" si="2125"/>
        <v>-</v>
      </c>
      <c r="EY436" s="198" t="str">
        <f t="shared" si="2125"/>
        <v>-</v>
      </c>
      <c r="EZ436" s="198" t="str">
        <f t="shared" si="2125"/>
        <v>-</v>
      </c>
      <c r="FA436" s="198" t="str">
        <f t="shared" si="2125"/>
        <v>-</v>
      </c>
      <c r="FB436" s="198">
        <f t="shared" si="2126"/>
        <v>0</v>
      </c>
      <c r="FC436" s="198">
        <f t="shared" si="2126"/>
        <v>381790</v>
      </c>
      <c r="FD436" s="198">
        <f t="shared" si="2126"/>
        <v>15765087</v>
      </c>
      <c r="FE436" s="198">
        <f t="shared" si="2126"/>
        <v>10644900</v>
      </c>
      <c r="FF436" s="198">
        <f t="shared" si="2126"/>
        <v>1654026</v>
      </c>
      <c r="FG436" s="198">
        <f t="shared" si="2126"/>
        <v>21196224</v>
      </c>
      <c r="FH436" s="191"/>
      <c r="FI436" s="256"/>
      <c r="FJ436" s="256"/>
      <c r="FK436" s="256"/>
      <c r="FL436" s="256"/>
      <c r="FM436" s="256"/>
    </row>
    <row r="437" spans="1:169" s="257" customFormat="1" x14ac:dyDescent="0.2">
      <c r="A437" s="258" t="str">
        <f t="shared" si="2102"/>
        <v>2018-19DECEMBERRYE</v>
      </c>
      <c r="B437" s="259" t="s">
        <v>773</v>
      </c>
      <c r="C437" s="259" t="s">
        <v>730</v>
      </c>
      <c r="D437" s="260" t="str">
        <f t="shared" si="2103"/>
        <v>Y59</v>
      </c>
      <c r="E437" s="260" t="str">
        <f t="shared" si="2104"/>
        <v>South East</v>
      </c>
      <c r="F437" s="261" t="s">
        <v>669</v>
      </c>
      <c r="G437" s="261" t="s">
        <v>670</v>
      </c>
      <c r="H437" s="211">
        <v>70617</v>
      </c>
      <c r="I437" s="211">
        <v>42125</v>
      </c>
      <c r="J437" s="211">
        <v>268978</v>
      </c>
      <c r="K437" s="211">
        <v>6</v>
      </c>
      <c r="L437" s="211">
        <v>3</v>
      </c>
      <c r="M437" s="211" t="s">
        <v>717</v>
      </c>
      <c r="N437" s="211">
        <v>20</v>
      </c>
      <c r="O437" s="211">
        <v>86</v>
      </c>
      <c r="P437" s="211" t="s">
        <v>717</v>
      </c>
      <c r="Q437" s="211" t="s">
        <v>717</v>
      </c>
      <c r="R437" s="211" t="s">
        <v>717</v>
      </c>
      <c r="S437" s="211" t="s">
        <v>717</v>
      </c>
      <c r="T437" s="211">
        <v>49686</v>
      </c>
      <c r="U437" s="211">
        <v>2710</v>
      </c>
      <c r="V437" s="211">
        <v>1670</v>
      </c>
      <c r="W437" s="211">
        <v>24924</v>
      </c>
      <c r="X437" s="211">
        <v>14568</v>
      </c>
      <c r="Y437" s="211">
        <v>859</v>
      </c>
      <c r="Z437" s="211">
        <v>1146112</v>
      </c>
      <c r="AA437" s="211">
        <v>423</v>
      </c>
      <c r="AB437" s="211">
        <v>768</v>
      </c>
      <c r="AC437" s="211">
        <v>1014803</v>
      </c>
      <c r="AD437" s="211">
        <v>608</v>
      </c>
      <c r="AE437" s="211">
        <v>1149</v>
      </c>
      <c r="AF437" s="211">
        <v>26048427</v>
      </c>
      <c r="AG437" s="211">
        <v>1045</v>
      </c>
      <c r="AH437" s="211">
        <v>2121</v>
      </c>
      <c r="AI437" s="211">
        <v>48466908</v>
      </c>
      <c r="AJ437" s="211">
        <v>3327</v>
      </c>
      <c r="AK437" s="211">
        <v>7913</v>
      </c>
      <c r="AL437" s="211">
        <v>3908762</v>
      </c>
      <c r="AM437" s="211">
        <v>4550</v>
      </c>
      <c r="AN437" s="211">
        <v>10643</v>
      </c>
      <c r="AO437" s="211">
        <v>3015</v>
      </c>
      <c r="AP437" s="211">
        <v>17</v>
      </c>
      <c r="AQ437" s="211">
        <v>166</v>
      </c>
      <c r="AR437" s="211">
        <v>344</v>
      </c>
      <c r="AS437" s="211">
        <v>187</v>
      </c>
      <c r="AT437" s="211">
        <v>2645</v>
      </c>
      <c r="AU437" s="211">
        <v>0</v>
      </c>
      <c r="AV437" s="211">
        <v>26871</v>
      </c>
      <c r="AW437" s="211">
        <v>3138</v>
      </c>
      <c r="AX437" s="211">
        <v>16662</v>
      </c>
      <c r="AY437" s="211">
        <v>46671</v>
      </c>
      <c r="AZ437" s="211">
        <v>5428</v>
      </c>
      <c r="BA437" s="211">
        <v>4150</v>
      </c>
      <c r="BB437" s="211">
        <v>3323</v>
      </c>
      <c r="BC437" s="211">
        <v>2586</v>
      </c>
      <c r="BD437" s="211">
        <v>33826</v>
      </c>
      <c r="BE437" s="211">
        <v>27772</v>
      </c>
      <c r="BF437" s="211">
        <v>21059</v>
      </c>
      <c r="BG437" s="211">
        <v>16446</v>
      </c>
      <c r="BH437" s="211">
        <v>1292</v>
      </c>
      <c r="BI437" s="211">
        <v>963</v>
      </c>
      <c r="BJ437" s="211" t="s">
        <v>717</v>
      </c>
      <c r="BK437" s="211" t="s">
        <v>717</v>
      </c>
      <c r="BL437" s="211" t="s">
        <v>717</v>
      </c>
      <c r="BM437" s="211" t="s">
        <v>717</v>
      </c>
      <c r="BN437" s="211" t="s">
        <v>717</v>
      </c>
      <c r="BO437" s="211" t="s">
        <v>717</v>
      </c>
      <c r="BP437" s="211" t="s">
        <v>717</v>
      </c>
      <c r="BQ437" s="211" t="s">
        <v>717</v>
      </c>
      <c r="BR437" s="211" t="s">
        <v>717</v>
      </c>
      <c r="BS437" s="211" t="s">
        <v>717</v>
      </c>
      <c r="BT437" s="211" t="s">
        <v>717</v>
      </c>
      <c r="BU437" s="211" t="s">
        <v>717</v>
      </c>
      <c r="BV437" s="211" t="s">
        <v>717</v>
      </c>
      <c r="BW437" s="211" t="s">
        <v>717</v>
      </c>
      <c r="BX437" s="211" t="s">
        <v>717</v>
      </c>
      <c r="BY437" s="211" t="s">
        <v>717</v>
      </c>
      <c r="BZ437" s="211" t="s">
        <v>717</v>
      </c>
      <c r="CA437" s="211" t="s">
        <v>717</v>
      </c>
      <c r="CB437" s="211" t="s">
        <v>717</v>
      </c>
      <c r="CC437" s="211" t="s">
        <v>717</v>
      </c>
      <c r="CD437" s="211" t="s">
        <v>717</v>
      </c>
      <c r="CE437" s="211" t="s">
        <v>717</v>
      </c>
      <c r="CF437" s="211" t="s">
        <v>717</v>
      </c>
      <c r="CG437" s="211" t="s">
        <v>717</v>
      </c>
      <c r="CH437" s="211" t="s">
        <v>717</v>
      </c>
      <c r="CI437" s="211" t="s">
        <v>717</v>
      </c>
      <c r="CJ437" s="211" t="s">
        <v>717</v>
      </c>
      <c r="CK437" s="211" t="s">
        <v>717</v>
      </c>
      <c r="CL437" s="211" t="s">
        <v>717</v>
      </c>
      <c r="CM437" s="211" t="s">
        <v>717</v>
      </c>
      <c r="CN437" s="211" t="s">
        <v>717</v>
      </c>
      <c r="CO437" s="211" t="s">
        <v>717</v>
      </c>
      <c r="CP437" s="211" t="s">
        <v>717</v>
      </c>
      <c r="CQ437" s="211" t="s">
        <v>717</v>
      </c>
      <c r="CR437" s="211" t="s">
        <v>717</v>
      </c>
      <c r="CS437" s="211" t="s">
        <v>717</v>
      </c>
      <c r="CT437" s="211" t="s">
        <v>717</v>
      </c>
      <c r="CU437" s="211" t="s">
        <v>717</v>
      </c>
      <c r="CV437" s="211" t="s">
        <v>717</v>
      </c>
      <c r="CW437" s="211" t="s">
        <v>717</v>
      </c>
      <c r="CX437" s="211">
        <v>210</v>
      </c>
      <c r="CY437" s="211">
        <v>66141</v>
      </c>
      <c r="CZ437" s="211">
        <v>315</v>
      </c>
      <c r="DA437" s="211">
        <v>528</v>
      </c>
      <c r="DB437" s="211">
        <v>2168</v>
      </c>
      <c r="DC437" s="211">
        <v>83972</v>
      </c>
      <c r="DD437" s="211">
        <v>39</v>
      </c>
      <c r="DE437" s="211">
        <v>77</v>
      </c>
      <c r="DF437" s="211" t="s">
        <v>717</v>
      </c>
      <c r="DG437" s="211" t="s">
        <v>717</v>
      </c>
      <c r="DH437" s="211" t="s">
        <v>717</v>
      </c>
      <c r="DI437" s="211" t="s">
        <v>717</v>
      </c>
      <c r="DJ437" s="211" t="s">
        <v>717</v>
      </c>
      <c r="DK437" s="211">
        <v>0</v>
      </c>
      <c r="DL437" s="211">
        <v>2043</v>
      </c>
      <c r="DM437" s="211">
        <v>1223</v>
      </c>
      <c r="DN437" s="211">
        <v>0</v>
      </c>
      <c r="DO437" s="211">
        <v>344</v>
      </c>
      <c r="DP437" s="211">
        <v>5791440</v>
      </c>
      <c r="DQ437" s="211">
        <v>2835</v>
      </c>
      <c r="DR437" s="211">
        <v>5117</v>
      </c>
      <c r="DS437" s="211">
        <v>6749035</v>
      </c>
      <c r="DT437" s="211">
        <v>5518</v>
      </c>
      <c r="DU437" s="211">
        <v>10178</v>
      </c>
      <c r="DV437" s="211">
        <v>0</v>
      </c>
      <c r="DW437" s="211">
        <v>0</v>
      </c>
      <c r="DX437" s="211">
        <v>0</v>
      </c>
      <c r="DY437" s="211">
        <v>2699030</v>
      </c>
      <c r="DZ437" s="211">
        <v>7846</v>
      </c>
      <c r="EA437" s="211">
        <v>16605</v>
      </c>
      <c r="EB437" s="262"/>
      <c r="EC437" s="212">
        <f t="shared" si="2105"/>
        <v>12</v>
      </c>
      <c r="ED437" s="213">
        <f t="shared" si="2106"/>
        <v>2018</v>
      </c>
      <c r="EE437" s="214">
        <f t="shared" si="2107"/>
        <v>43435</v>
      </c>
      <c r="EF437" s="215">
        <f t="shared" si="2108"/>
        <v>31</v>
      </c>
      <c r="EG437" s="216"/>
      <c r="EH437" s="212">
        <f t="shared" si="2124"/>
        <v>126375</v>
      </c>
      <c r="EI437" s="212" t="str">
        <f t="shared" si="2124"/>
        <v>-</v>
      </c>
      <c r="EJ437" s="212">
        <f t="shared" si="2124"/>
        <v>842500</v>
      </c>
      <c r="EK437" s="212">
        <f t="shared" si="2124"/>
        <v>3622750</v>
      </c>
      <c r="EL437" s="212">
        <f t="shared" si="2124"/>
        <v>2081280</v>
      </c>
      <c r="EM437" s="212">
        <f t="shared" si="2124"/>
        <v>1918830</v>
      </c>
      <c r="EN437" s="212">
        <f t="shared" si="2124"/>
        <v>52863804</v>
      </c>
      <c r="EO437" s="212">
        <f t="shared" si="2124"/>
        <v>115276584</v>
      </c>
      <c r="EP437" s="212">
        <f t="shared" si="2124"/>
        <v>9142337</v>
      </c>
      <c r="EQ437" s="212" t="str">
        <f t="shared" si="2124"/>
        <v>-</v>
      </c>
      <c r="ER437" s="212" t="str">
        <f t="shared" si="2125"/>
        <v>-</v>
      </c>
      <c r="ES437" s="212" t="str">
        <f t="shared" si="2125"/>
        <v>-</v>
      </c>
      <c r="ET437" s="212" t="str">
        <f t="shared" si="2125"/>
        <v>-</v>
      </c>
      <c r="EU437" s="212" t="str">
        <f t="shared" si="2125"/>
        <v>-</v>
      </c>
      <c r="EV437" s="212" t="str">
        <f t="shared" si="2125"/>
        <v>-</v>
      </c>
      <c r="EW437" s="212" t="str">
        <f t="shared" si="2125"/>
        <v>-</v>
      </c>
      <c r="EX437" s="212" t="str">
        <f t="shared" si="2125"/>
        <v>-</v>
      </c>
      <c r="EY437" s="212" t="str">
        <f t="shared" si="2125"/>
        <v>-</v>
      </c>
      <c r="EZ437" s="212" t="str">
        <f t="shared" si="2125"/>
        <v>-</v>
      </c>
      <c r="FA437" s="212" t="str">
        <f t="shared" si="2125"/>
        <v>-</v>
      </c>
      <c r="FB437" s="212">
        <f t="shared" si="2126"/>
        <v>110880</v>
      </c>
      <c r="FC437" s="212">
        <f t="shared" si="2126"/>
        <v>166936</v>
      </c>
      <c r="FD437" s="212">
        <f t="shared" si="2126"/>
        <v>10454031</v>
      </c>
      <c r="FE437" s="212">
        <f t="shared" si="2126"/>
        <v>12447694</v>
      </c>
      <c r="FF437" s="212">
        <f t="shared" si="2126"/>
        <v>0</v>
      </c>
      <c r="FG437" s="212">
        <f t="shared" si="2126"/>
        <v>5712120</v>
      </c>
      <c r="FH437" s="217"/>
      <c r="FI437" s="256"/>
      <c r="FJ437" s="256"/>
      <c r="FK437" s="256"/>
      <c r="FL437" s="256"/>
      <c r="FM437" s="256"/>
    </row>
    <row r="438" spans="1:169" s="257" customFormat="1" x14ac:dyDescent="0.2">
      <c r="A438" s="263" t="str">
        <f t="shared" si="2102"/>
        <v>2018-19DECEMBERRYD</v>
      </c>
      <c r="B438" s="257" t="s">
        <v>773</v>
      </c>
      <c r="C438" s="257" t="s">
        <v>730</v>
      </c>
      <c r="D438" s="264" t="str">
        <f t="shared" si="2103"/>
        <v>Y59</v>
      </c>
      <c r="E438" s="264" t="str">
        <f t="shared" si="2104"/>
        <v>South East</v>
      </c>
      <c r="F438" s="265" t="s">
        <v>667</v>
      </c>
      <c r="G438" s="265" t="s">
        <v>668</v>
      </c>
      <c r="H438" s="108">
        <v>86490</v>
      </c>
      <c r="I438" s="108">
        <v>67727</v>
      </c>
      <c r="J438" s="108">
        <v>794380</v>
      </c>
      <c r="K438" s="108">
        <v>12</v>
      </c>
      <c r="L438" s="108">
        <v>2</v>
      </c>
      <c r="M438" s="108" t="s">
        <v>717</v>
      </c>
      <c r="N438" s="108">
        <v>75</v>
      </c>
      <c r="O438" s="108">
        <v>159</v>
      </c>
      <c r="P438" s="108" t="s">
        <v>717</v>
      </c>
      <c r="Q438" s="108" t="s">
        <v>717</v>
      </c>
      <c r="R438" s="108" t="s">
        <v>717</v>
      </c>
      <c r="S438" s="108" t="s">
        <v>717</v>
      </c>
      <c r="T438" s="108">
        <v>63713</v>
      </c>
      <c r="U438" s="108">
        <v>3938</v>
      </c>
      <c r="V438" s="108">
        <v>2473</v>
      </c>
      <c r="W438" s="108">
        <v>33928</v>
      </c>
      <c r="X438" s="108">
        <v>19316</v>
      </c>
      <c r="Y438" s="108">
        <v>725</v>
      </c>
      <c r="Z438" s="108">
        <v>1834595</v>
      </c>
      <c r="AA438" s="108">
        <v>466</v>
      </c>
      <c r="AB438" s="108">
        <v>853</v>
      </c>
      <c r="AC438" s="108">
        <v>1524423</v>
      </c>
      <c r="AD438" s="108">
        <v>616</v>
      </c>
      <c r="AE438" s="108">
        <v>1150</v>
      </c>
      <c r="AF438" s="108">
        <v>41627125</v>
      </c>
      <c r="AG438" s="108">
        <v>1227</v>
      </c>
      <c r="AH438" s="108">
        <v>2341</v>
      </c>
      <c r="AI438" s="108">
        <v>119443146</v>
      </c>
      <c r="AJ438" s="108">
        <v>6184</v>
      </c>
      <c r="AK438" s="108">
        <v>14297</v>
      </c>
      <c r="AL438" s="108">
        <v>5731640</v>
      </c>
      <c r="AM438" s="108">
        <v>7906</v>
      </c>
      <c r="AN438" s="108">
        <v>17104</v>
      </c>
      <c r="AO438" s="108">
        <v>4003</v>
      </c>
      <c r="AP438" s="108">
        <v>128</v>
      </c>
      <c r="AQ438" s="108">
        <v>818</v>
      </c>
      <c r="AR438" s="108">
        <v>735</v>
      </c>
      <c r="AS438" s="108">
        <v>264</v>
      </c>
      <c r="AT438" s="108">
        <v>2793</v>
      </c>
      <c r="AU438" s="108">
        <v>624</v>
      </c>
      <c r="AV438" s="108">
        <v>38502</v>
      </c>
      <c r="AW438" s="108">
        <v>517</v>
      </c>
      <c r="AX438" s="108">
        <v>20691</v>
      </c>
      <c r="AY438" s="108">
        <v>59710</v>
      </c>
      <c r="AZ438" s="108">
        <v>8940</v>
      </c>
      <c r="BA438" s="108">
        <v>6582</v>
      </c>
      <c r="BB438" s="108">
        <v>5551</v>
      </c>
      <c r="BC438" s="108">
        <v>4165</v>
      </c>
      <c r="BD438" s="108">
        <v>46716</v>
      </c>
      <c r="BE438" s="108">
        <v>36995</v>
      </c>
      <c r="BF438" s="108">
        <v>33264</v>
      </c>
      <c r="BG438" s="108">
        <v>20429</v>
      </c>
      <c r="BH438" s="108">
        <v>1250</v>
      </c>
      <c r="BI438" s="108">
        <v>757</v>
      </c>
      <c r="BJ438" s="108" t="s">
        <v>717</v>
      </c>
      <c r="BK438" s="108" t="s">
        <v>717</v>
      </c>
      <c r="BL438" s="108" t="s">
        <v>717</v>
      </c>
      <c r="BM438" s="108" t="s">
        <v>717</v>
      </c>
      <c r="BN438" s="108" t="s">
        <v>717</v>
      </c>
      <c r="BO438" s="108" t="s">
        <v>717</v>
      </c>
      <c r="BP438" s="108" t="s">
        <v>717</v>
      </c>
      <c r="BQ438" s="108" t="s">
        <v>717</v>
      </c>
      <c r="BR438" s="108" t="s">
        <v>717</v>
      </c>
      <c r="BS438" s="108" t="s">
        <v>717</v>
      </c>
      <c r="BT438" s="108" t="s">
        <v>717</v>
      </c>
      <c r="BU438" s="108" t="s">
        <v>717</v>
      </c>
      <c r="BV438" s="108" t="s">
        <v>717</v>
      </c>
      <c r="BW438" s="108" t="s">
        <v>717</v>
      </c>
      <c r="BX438" s="108" t="s">
        <v>717</v>
      </c>
      <c r="BY438" s="108" t="s">
        <v>717</v>
      </c>
      <c r="BZ438" s="108" t="s">
        <v>717</v>
      </c>
      <c r="CA438" s="108" t="s">
        <v>717</v>
      </c>
      <c r="CB438" s="108" t="s">
        <v>717</v>
      </c>
      <c r="CC438" s="108" t="s">
        <v>717</v>
      </c>
      <c r="CD438" s="108" t="s">
        <v>717</v>
      </c>
      <c r="CE438" s="108" t="s">
        <v>717</v>
      </c>
      <c r="CF438" s="108" t="s">
        <v>717</v>
      </c>
      <c r="CG438" s="108" t="s">
        <v>717</v>
      </c>
      <c r="CH438" s="108" t="s">
        <v>717</v>
      </c>
      <c r="CI438" s="108" t="s">
        <v>717</v>
      </c>
      <c r="CJ438" s="108" t="s">
        <v>717</v>
      </c>
      <c r="CK438" s="108" t="s">
        <v>717</v>
      </c>
      <c r="CL438" s="108" t="s">
        <v>717</v>
      </c>
      <c r="CM438" s="108" t="s">
        <v>717</v>
      </c>
      <c r="CN438" s="108" t="s">
        <v>717</v>
      </c>
      <c r="CO438" s="108" t="s">
        <v>717</v>
      </c>
      <c r="CP438" s="108" t="s">
        <v>717</v>
      </c>
      <c r="CQ438" s="108" t="s">
        <v>717</v>
      </c>
      <c r="CR438" s="108" t="s">
        <v>717</v>
      </c>
      <c r="CS438" s="108" t="s">
        <v>717</v>
      </c>
      <c r="CT438" s="108" t="s">
        <v>717</v>
      </c>
      <c r="CU438" s="108" t="s">
        <v>717</v>
      </c>
      <c r="CV438" s="108" t="s">
        <v>717</v>
      </c>
      <c r="CW438" s="108" t="s">
        <v>717</v>
      </c>
      <c r="CX438" s="108">
        <v>403</v>
      </c>
      <c r="CY438" s="108">
        <v>116328</v>
      </c>
      <c r="CZ438" s="108">
        <v>289</v>
      </c>
      <c r="DA438" s="108">
        <v>464</v>
      </c>
      <c r="DB438" s="108">
        <v>2903</v>
      </c>
      <c r="DC438" s="108">
        <v>152342</v>
      </c>
      <c r="DD438" s="108">
        <v>52</v>
      </c>
      <c r="DE438" s="108">
        <v>71</v>
      </c>
      <c r="DF438" s="108" t="s">
        <v>717</v>
      </c>
      <c r="DG438" s="108" t="s">
        <v>717</v>
      </c>
      <c r="DH438" s="108" t="s">
        <v>717</v>
      </c>
      <c r="DI438" s="108" t="s">
        <v>717</v>
      </c>
      <c r="DJ438" s="108" t="s">
        <v>717</v>
      </c>
      <c r="DK438" s="108">
        <v>0</v>
      </c>
      <c r="DL438" s="108">
        <v>147</v>
      </c>
      <c r="DM438" s="108">
        <v>1389</v>
      </c>
      <c r="DN438" s="108">
        <v>0</v>
      </c>
      <c r="DO438" s="108">
        <v>267</v>
      </c>
      <c r="DP438" s="108">
        <v>978256</v>
      </c>
      <c r="DQ438" s="108">
        <v>6655</v>
      </c>
      <c r="DR438" s="108">
        <v>14685</v>
      </c>
      <c r="DS438" s="108">
        <v>11823948</v>
      </c>
      <c r="DT438" s="108">
        <v>8513</v>
      </c>
      <c r="DU438" s="108">
        <v>17457</v>
      </c>
      <c r="DV438" s="108">
        <v>0</v>
      </c>
      <c r="DW438" s="108">
        <v>0</v>
      </c>
      <c r="DX438" s="108">
        <v>0</v>
      </c>
      <c r="DY438" s="108">
        <v>3256947</v>
      </c>
      <c r="DZ438" s="108">
        <v>12198</v>
      </c>
      <c r="EA438" s="108">
        <v>24773</v>
      </c>
      <c r="EB438" s="255"/>
      <c r="EC438" s="198">
        <f t="shared" si="2105"/>
        <v>12</v>
      </c>
      <c r="ED438" s="199">
        <f t="shared" si="2106"/>
        <v>2018</v>
      </c>
      <c r="EE438" s="200">
        <f t="shared" si="2107"/>
        <v>43435</v>
      </c>
      <c r="EF438" s="196">
        <f t="shared" si="2108"/>
        <v>31</v>
      </c>
      <c r="EG438" s="195"/>
      <c r="EH438" s="198">
        <f t="shared" si="2124"/>
        <v>135454</v>
      </c>
      <c r="EI438" s="198" t="str">
        <f t="shared" si="2124"/>
        <v>-</v>
      </c>
      <c r="EJ438" s="198">
        <f t="shared" si="2124"/>
        <v>5079525</v>
      </c>
      <c r="EK438" s="198">
        <f t="shared" si="2124"/>
        <v>10768593</v>
      </c>
      <c r="EL438" s="198">
        <f t="shared" si="2124"/>
        <v>3359114</v>
      </c>
      <c r="EM438" s="198">
        <f t="shared" si="2124"/>
        <v>2843950</v>
      </c>
      <c r="EN438" s="198">
        <f t="shared" si="2124"/>
        <v>79425448</v>
      </c>
      <c r="EO438" s="198">
        <f t="shared" si="2124"/>
        <v>276160852</v>
      </c>
      <c r="EP438" s="198">
        <f t="shared" si="2124"/>
        <v>12400400</v>
      </c>
      <c r="EQ438" s="198" t="str">
        <f t="shared" si="2124"/>
        <v>-</v>
      </c>
      <c r="ER438" s="198" t="str">
        <f t="shared" si="2125"/>
        <v>-</v>
      </c>
      <c r="ES438" s="198" t="str">
        <f t="shared" si="2125"/>
        <v>-</v>
      </c>
      <c r="ET438" s="198" t="str">
        <f t="shared" si="2125"/>
        <v>-</v>
      </c>
      <c r="EU438" s="198" t="str">
        <f t="shared" si="2125"/>
        <v>-</v>
      </c>
      <c r="EV438" s="198" t="str">
        <f t="shared" si="2125"/>
        <v>-</v>
      </c>
      <c r="EW438" s="198" t="str">
        <f t="shared" si="2125"/>
        <v>-</v>
      </c>
      <c r="EX438" s="198" t="str">
        <f t="shared" si="2125"/>
        <v>-</v>
      </c>
      <c r="EY438" s="198" t="str">
        <f t="shared" si="2125"/>
        <v>-</v>
      </c>
      <c r="EZ438" s="198" t="str">
        <f t="shared" si="2125"/>
        <v>-</v>
      </c>
      <c r="FA438" s="198" t="str">
        <f t="shared" si="2125"/>
        <v>-</v>
      </c>
      <c r="FB438" s="198">
        <f t="shared" si="2126"/>
        <v>186992</v>
      </c>
      <c r="FC438" s="198">
        <f t="shared" si="2126"/>
        <v>206113</v>
      </c>
      <c r="FD438" s="198">
        <f t="shared" si="2126"/>
        <v>2158695</v>
      </c>
      <c r="FE438" s="198">
        <f t="shared" si="2126"/>
        <v>24247773</v>
      </c>
      <c r="FF438" s="198">
        <f t="shared" si="2126"/>
        <v>0</v>
      </c>
      <c r="FG438" s="198">
        <f t="shared" si="2126"/>
        <v>6614391</v>
      </c>
      <c r="FH438" s="191"/>
      <c r="FI438" s="256"/>
      <c r="FJ438" s="256"/>
      <c r="FK438" s="256"/>
      <c r="FL438" s="256"/>
      <c r="FM438" s="256"/>
    </row>
    <row r="439" spans="1:169" s="257" customFormat="1" x14ac:dyDescent="0.2">
      <c r="A439" s="263" t="str">
        <f t="shared" si="2102"/>
        <v>2018-19DECEMBERRYF</v>
      </c>
      <c r="B439" s="257" t="s">
        <v>773</v>
      </c>
      <c r="C439" s="257" t="s">
        <v>730</v>
      </c>
      <c r="D439" s="264" t="str">
        <f t="shared" si="2103"/>
        <v>Y58</v>
      </c>
      <c r="E439" s="264" t="str">
        <f t="shared" si="2104"/>
        <v>South West</v>
      </c>
      <c r="F439" s="265" t="s">
        <v>671</v>
      </c>
      <c r="G439" s="265" t="s">
        <v>672</v>
      </c>
      <c r="H439" s="108">
        <v>109613</v>
      </c>
      <c r="I439" s="108">
        <v>81873</v>
      </c>
      <c r="J439" s="108">
        <v>425251</v>
      </c>
      <c r="K439" s="108">
        <v>5</v>
      </c>
      <c r="L439" s="108">
        <v>2</v>
      </c>
      <c r="M439" s="108" t="s">
        <v>717</v>
      </c>
      <c r="N439" s="108">
        <v>22</v>
      </c>
      <c r="O439" s="108">
        <v>63</v>
      </c>
      <c r="P439" s="108" t="s">
        <v>717</v>
      </c>
      <c r="Q439" s="108" t="s">
        <v>717</v>
      </c>
      <c r="R439" s="108" t="s">
        <v>717</v>
      </c>
      <c r="S439" s="108" t="s">
        <v>717</v>
      </c>
      <c r="T439" s="108">
        <v>77325</v>
      </c>
      <c r="U439" s="108">
        <v>4488</v>
      </c>
      <c r="V439" s="108">
        <v>2773</v>
      </c>
      <c r="W439" s="108">
        <v>42924</v>
      </c>
      <c r="X439" s="108">
        <v>18884</v>
      </c>
      <c r="Y439" s="108">
        <v>1371</v>
      </c>
      <c r="Z439" s="108">
        <v>1835070</v>
      </c>
      <c r="AA439" s="108">
        <v>409</v>
      </c>
      <c r="AB439" s="108">
        <v>738</v>
      </c>
      <c r="AC439" s="108">
        <v>1835531</v>
      </c>
      <c r="AD439" s="108">
        <v>662</v>
      </c>
      <c r="AE439" s="108">
        <v>1241</v>
      </c>
      <c r="AF439" s="108">
        <v>70557150</v>
      </c>
      <c r="AG439" s="108">
        <v>1644</v>
      </c>
      <c r="AH439" s="108">
        <v>3488</v>
      </c>
      <c r="AI439" s="108">
        <v>79421275</v>
      </c>
      <c r="AJ439" s="108">
        <v>4206</v>
      </c>
      <c r="AK439" s="108">
        <v>9787</v>
      </c>
      <c r="AL439" s="108">
        <v>8295771</v>
      </c>
      <c r="AM439" s="108">
        <v>6051</v>
      </c>
      <c r="AN439" s="108">
        <v>13221</v>
      </c>
      <c r="AO439" s="108">
        <v>4368</v>
      </c>
      <c r="AP439" s="108">
        <v>486</v>
      </c>
      <c r="AQ439" s="108">
        <v>1711</v>
      </c>
      <c r="AR439" s="108">
        <v>5075</v>
      </c>
      <c r="AS439" s="108">
        <v>504</v>
      </c>
      <c r="AT439" s="108">
        <v>1667</v>
      </c>
      <c r="AU439" s="108">
        <v>13</v>
      </c>
      <c r="AV439" s="108">
        <v>41373</v>
      </c>
      <c r="AW439" s="108">
        <v>3660</v>
      </c>
      <c r="AX439" s="108">
        <v>27924</v>
      </c>
      <c r="AY439" s="108">
        <v>72957</v>
      </c>
      <c r="AZ439" s="108">
        <v>10118</v>
      </c>
      <c r="BA439" s="108">
        <v>7776</v>
      </c>
      <c r="BB439" s="108">
        <v>6320</v>
      </c>
      <c r="BC439" s="108">
        <v>4896</v>
      </c>
      <c r="BD439" s="108">
        <v>58111</v>
      </c>
      <c r="BE439" s="108">
        <v>49291</v>
      </c>
      <c r="BF439" s="108">
        <v>26775</v>
      </c>
      <c r="BG439" s="108">
        <v>20151</v>
      </c>
      <c r="BH439" s="108">
        <v>1849</v>
      </c>
      <c r="BI439" s="108">
        <v>1440</v>
      </c>
      <c r="BJ439" s="108" t="s">
        <v>717</v>
      </c>
      <c r="BK439" s="108" t="s">
        <v>717</v>
      </c>
      <c r="BL439" s="108" t="s">
        <v>717</v>
      </c>
      <c r="BM439" s="108" t="s">
        <v>717</v>
      </c>
      <c r="BN439" s="108" t="s">
        <v>717</v>
      </c>
      <c r="BO439" s="108" t="s">
        <v>717</v>
      </c>
      <c r="BP439" s="108" t="s">
        <v>717</v>
      </c>
      <c r="BQ439" s="108" t="s">
        <v>717</v>
      </c>
      <c r="BR439" s="108" t="s">
        <v>717</v>
      </c>
      <c r="BS439" s="108" t="s">
        <v>717</v>
      </c>
      <c r="BT439" s="108" t="s">
        <v>717</v>
      </c>
      <c r="BU439" s="108" t="s">
        <v>717</v>
      </c>
      <c r="BV439" s="108" t="s">
        <v>717</v>
      </c>
      <c r="BW439" s="108" t="s">
        <v>717</v>
      </c>
      <c r="BX439" s="108" t="s">
        <v>717</v>
      </c>
      <c r="BY439" s="108" t="s">
        <v>717</v>
      </c>
      <c r="BZ439" s="108" t="s">
        <v>717</v>
      </c>
      <c r="CA439" s="108" t="s">
        <v>717</v>
      </c>
      <c r="CB439" s="108" t="s">
        <v>717</v>
      </c>
      <c r="CC439" s="108" t="s">
        <v>717</v>
      </c>
      <c r="CD439" s="108" t="s">
        <v>717</v>
      </c>
      <c r="CE439" s="108" t="s">
        <v>717</v>
      </c>
      <c r="CF439" s="108" t="s">
        <v>717</v>
      </c>
      <c r="CG439" s="108" t="s">
        <v>717</v>
      </c>
      <c r="CH439" s="108" t="s">
        <v>717</v>
      </c>
      <c r="CI439" s="108" t="s">
        <v>717</v>
      </c>
      <c r="CJ439" s="108" t="s">
        <v>717</v>
      </c>
      <c r="CK439" s="108" t="s">
        <v>717</v>
      </c>
      <c r="CL439" s="108" t="s">
        <v>717</v>
      </c>
      <c r="CM439" s="108" t="s">
        <v>717</v>
      </c>
      <c r="CN439" s="108" t="s">
        <v>717</v>
      </c>
      <c r="CO439" s="108" t="s">
        <v>717</v>
      </c>
      <c r="CP439" s="108" t="s">
        <v>717</v>
      </c>
      <c r="CQ439" s="108" t="s">
        <v>717</v>
      </c>
      <c r="CR439" s="108" t="s">
        <v>717</v>
      </c>
      <c r="CS439" s="108" t="s">
        <v>717</v>
      </c>
      <c r="CT439" s="108" t="s">
        <v>717</v>
      </c>
      <c r="CU439" s="108" t="s">
        <v>717</v>
      </c>
      <c r="CV439" s="108" t="s">
        <v>717</v>
      </c>
      <c r="CW439" s="108" t="s">
        <v>717</v>
      </c>
      <c r="CX439" s="108">
        <v>420</v>
      </c>
      <c r="CY439" s="108">
        <v>143394</v>
      </c>
      <c r="CZ439" s="108">
        <v>341</v>
      </c>
      <c r="DA439" s="108">
        <v>606</v>
      </c>
      <c r="DB439" s="108">
        <v>2653</v>
      </c>
      <c r="DC439" s="108">
        <v>118344</v>
      </c>
      <c r="DD439" s="108">
        <v>45</v>
      </c>
      <c r="DE439" s="108">
        <v>83</v>
      </c>
      <c r="DF439" s="108" t="s">
        <v>717</v>
      </c>
      <c r="DG439" s="108" t="s">
        <v>717</v>
      </c>
      <c r="DH439" s="108" t="s">
        <v>717</v>
      </c>
      <c r="DI439" s="108" t="s">
        <v>717</v>
      </c>
      <c r="DJ439" s="108" t="s">
        <v>717</v>
      </c>
      <c r="DK439" s="108">
        <v>178</v>
      </c>
      <c r="DL439" s="108">
        <v>934</v>
      </c>
      <c r="DM439" s="108">
        <v>738</v>
      </c>
      <c r="DN439" s="108">
        <v>19</v>
      </c>
      <c r="DO439" s="108">
        <v>1236</v>
      </c>
      <c r="DP439" s="108">
        <v>5812300</v>
      </c>
      <c r="DQ439" s="108">
        <v>6223</v>
      </c>
      <c r="DR439" s="108">
        <v>12346</v>
      </c>
      <c r="DS439" s="108">
        <v>5584052</v>
      </c>
      <c r="DT439" s="108">
        <v>7566</v>
      </c>
      <c r="DU439" s="108">
        <v>15894</v>
      </c>
      <c r="DV439" s="108">
        <v>167181</v>
      </c>
      <c r="DW439" s="108">
        <v>8799</v>
      </c>
      <c r="DX439" s="108">
        <v>17371</v>
      </c>
      <c r="DY439" s="108">
        <v>11336604</v>
      </c>
      <c r="DZ439" s="108">
        <v>9172</v>
      </c>
      <c r="EA439" s="108">
        <v>19346</v>
      </c>
      <c r="EB439" s="255"/>
      <c r="EC439" s="198">
        <f t="shared" si="2105"/>
        <v>12</v>
      </c>
      <c r="ED439" s="199">
        <f t="shared" si="2106"/>
        <v>2018</v>
      </c>
      <c r="EE439" s="200">
        <f t="shared" si="2107"/>
        <v>43435</v>
      </c>
      <c r="EF439" s="196">
        <f t="shared" si="2108"/>
        <v>31</v>
      </c>
      <c r="EG439" s="195"/>
      <c r="EH439" s="198">
        <f t="shared" si="2124"/>
        <v>163746</v>
      </c>
      <c r="EI439" s="198" t="str">
        <f t="shared" si="2124"/>
        <v>-</v>
      </c>
      <c r="EJ439" s="198">
        <f t="shared" si="2124"/>
        <v>1801206</v>
      </c>
      <c r="EK439" s="198">
        <f t="shared" si="2124"/>
        <v>5157999</v>
      </c>
      <c r="EL439" s="198">
        <f t="shared" si="2124"/>
        <v>3312144</v>
      </c>
      <c r="EM439" s="198">
        <f t="shared" si="2124"/>
        <v>3441293</v>
      </c>
      <c r="EN439" s="198">
        <f t="shared" si="2124"/>
        <v>149718912</v>
      </c>
      <c r="EO439" s="198">
        <f t="shared" si="2124"/>
        <v>184817708</v>
      </c>
      <c r="EP439" s="198">
        <f t="shared" si="2124"/>
        <v>18125991</v>
      </c>
      <c r="EQ439" s="198" t="str">
        <f t="shared" si="2124"/>
        <v>-</v>
      </c>
      <c r="ER439" s="198" t="str">
        <f t="shared" si="2125"/>
        <v>-</v>
      </c>
      <c r="ES439" s="198" t="str">
        <f t="shared" si="2125"/>
        <v>-</v>
      </c>
      <c r="ET439" s="198" t="str">
        <f t="shared" si="2125"/>
        <v>-</v>
      </c>
      <c r="EU439" s="198" t="str">
        <f t="shared" si="2125"/>
        <v>-</v>
      </c>
      <c r="EV439" s="198" t="str">
        <f t="shared" si="2125"/>
        <v>-</v>
      </c>
      <c r="EW439" s="198" t="str">
        <f t="shared" si="2125"/>
        <v>-</v>
      </c>
      <c r="EX439" s="198" t="str">
        <f t="shared" si="2125"/>
        <v>-</v>
      </c>
      <c r="EY439" s="198" t="str">
        <f t="shared" si="2125"/>
        <v>-</v>
      </c>
      <c r="EZ439" s="198" t="str">
        <f t="shared" si="2125"/>
        <v>-</v>
      </c>
      <c r="FA439" s="198" t="str">
        <f t="shared" si="2125"/>
        <v>-</v>
      </c>
      <c r="FB439" s="198">
        <f t="shared" si="2126"/>
        <v>254520</v>
      </c>
      <c r="FC439" s="198">
        <f t="shared" si="2126"/>
        <v>220199</v>
      </c>
      <c r="FD439" s="198">
        <f t="shared" si="2126"/>
        <v>11531164</v>
      </c>
      <c r="FE439" s="198">
        <f t="shared" si="2126"/>
        <v>11729772</v>
      </c>
      <c r="FF439" s="198">
        <f t="shared" si="2126"/>
        <v>330049</v>
      </c>
      <c r="FG439" s="198">
        <f t="shared" si="2126"/>
        <v>23911656</v>
      </c>
      <c r="FH439" s="191"/>
      <c r="FI439" s="256"/>
      <c r="FJ439" s="256"/>
      <c r="FK439" s="256"/>
      <c r="FL439" s="256"/>
      <c r="FM439" s="256"/>
    </row>
    <row r="440" spans="1:169" s="257" customFormat="1" x14ac:dyDescent="0.2">
      <c r="A440" s="263" t="str">
        <f t="shared" si="2102"/>
        <v>2018-19DECEMBERRYA</v>
      </c>
      <c r="B440" s="257" t="s">
        <v>773</v>
      </c>
      <c r="C440" s="257" t="s">
        <v>730</v>
      </c>
      <c r="D440" s="264" t="str">
        <f t="shared" si="2103"/>
        <v>Y60</v>
      </c>
      <c r="E440" s="264" t="str">
        <f t="shared" si="2104"/>
        <v>Midlands</v>
      </c>
      <c r="F440" s="265" t="s">
        <v>663</v>
      </c>
      <c r="G440" s="265" t="s">
        <v>664</v>
      </c>
      <c r="H440" s="108">
        <v>116493</v>
      </c>
      <c r="I440" s="108">
        <v>84935</v>
      </c>
      <c r="J440" s="108">
        <v>262562</v>
      </c>
      <c r="K440" s="108">
        <v>3</v>
      </c>
      <c r="L440" s="108">
        <v>1</v>
      </c>
      <c r="M440" s="108" t="s">
        <v>717</v>
      </c>
      <c r="N440" s="108">
        <v>15</v>
      </c>
      <c r="O440" s="108">
        <v>41</v>
      </c>
      <c r="P440" s="108" t="s">
        <v>717</v>
      </c>
      <c r="Q440" s="108" t="s">
        <v>717</v>
      </c>
      <c r="R440" s="108" t="s">
        <v>717</v>
      </c>
      <c r="S440" s="108" t="s">
        <v>717</v>
      </c>
      <c r="T440" s="108">
        <v>94485</v>
      </c>
      <c r="U440" s="108">
        <v>5861</v>
      </c>
      <c r="V440" s="108">
        <v>3782</v>
      </c>
      <c r="W440" s="108">
        <v>45875</v>
      </c>
      <c r="X440" s="108">
        <v>33227</v>
      </c>
      <c r="Y440" s="108">
        <v>1563</v>
      </c>
      <c r="Z440" s="108">
        <v>2389834</v>
      </c>
      <c r="AA440" s="108">
        <v>408</v>
      </c>
      <c r="AB440" s="108">
        <v>709</v>
      </c>
      <c r="AC440" s="108">
        <v>1759386</v>
      </c>
      <c r="AD440" s="108">
        <v>465</v>
      </c>
      <c r="AE440" s="108">
        <v>813</v>
      </c>
      <c r="AF440" s="108">
        <v>34363678</v>
      </c>
      <c r="AG440" s="108">
        <v>749</v>
      </c>
      <c r="AH440" s="108">
        <v>1377</v>
      </c>
      <c r="AI440" s="108">
        <v>72228562</v>
      </c>
      <c r="AJ440" s="108">
        <v>2174</v>
      </c>
      <c r="AK440" s="108">
        <v>4977</v>
      </c>
      <c r="AL440" s="108">
        <v>4831442</v>
      </c>
      <c r="AM440" s="108">
        <v>3091</v>
      </c>
      <c r="AN440" s="108">
        <v>7254</v>
      </c>
      <c r="AO440" s="108">
        <v>3035</v>
      </c>
      <c r="AP440" s="108">
        <v>12</v>
      </c>
      <c r="AQ440" s="108">
        <v>16</v>
      </c>
      <c r="AR440" s="108">
        <v>0</v>
      </c>
      <c r="AS440" s="108">
        <v>196</v>
      </c>
      <c r="AT440" s="108">
        <v>2811</v>
      </c>
      <c r="AU440" s="108">
        <v>2196</v>
      </c>
      <c r="AV440" s="108">
        <v>54664</v>
      </c>
      <c r="AW440" s="108">
        <v>3227</v>
      </c>
      <c r="AX440" s="108">
        <v>33559</v>
      </c>
      <c r="AY440" s="108">
        <v>91450</v>
      </c>
      <c r="AZ440" s="108">
        <v>11142</v>
      </c>
      <c r="BA440" s="108">
        <v>8146</v>
      </c>
      <c r="BB440" s="108">
        <v>7037</v>
      </c>
      <c r="BC440" s="108">
        <v>5223</v>
      </c>
      <c r="BD440" s="108">
        <v>58361</v>
      </c>
      <c r="BE440" s="108">
        <v>48156</v>
      </c>
      <c r="BF440" s="108">
        <v>59093</v>
      </c>
      <c r="BG440" s="108">
        <v>34606</v>
      </c>
      <c r="BH440" s="108">
        <v>4011</v>
      </c>
      <c r="BI440" s="108">
        <v>1666</v>
      </c>
      <c r="BJ440" s="108" t="s">
        <v>717</v>
      </c>
      <c r="BK440" s="108" t="s">
        <v>717</v>
      </c>
      <c r="BL440" s="108" t="s">
        <v>717</v>
      </c>
      <c r="BM440" s="108" t="s">
        <v>717</v>
      </c>
      <c r="BN440" s="108" t="s">
        <v>717</v>
      </c>
      <c r="BO440" s="108" t="s">
        <v>717</v>
      </c>
      <c r="BP440" s="108" t="s">
        <v>717</v>
      </c>
      <c r="BQ440" s="108" t="s">
        <v>717</v>
      </c>
      <c r="BR440" s="108" t="s">
        <v>717</v>
      </c>
      <c r="BS440" s="108" t="s">
        <v>717</v>
      </c>
      <c r="BT440" s="108" t="s">
        <v>717</v>
      </c>
      <c r="BU440" s="108" t="s">
        <v>717</v>
      </c>
      <c r="BV440" s="108" t="s">
        <v>717</v>
      </c>
      <c r="BW440" s="108" t="s">
        <v>717</v>
      </c>
      <c r="BX440" s="108" t="s">
        <v>717</v>
      </c>
      <c r="BY440" s="108" t="s">
        <v>717</v>
      </c>
      <c r="BZ440" s="108" t="s">
        <v>717</v>
      </c>
      <c r="CA440" s="108" t="s">
        <v>717</v>
      </c>
      <c r="CB440" s="108" t="s">
        <v>717</v>
      </c>
      <c r="CC440" s="108" t="s">
        <v>717</v>
      </c>
      <c r="CD440" s="108" t="s">
        <v>717</v>
      </c>
      <c r="CE440" s="108" t="s">
        <v>717</v>
      </c>
      <c r="CF440" s="108" t="s">
        <v>717</v>
      </c>
      <c r="CG440" s="108" t="s">
        <v>717</v>
      </c>
      <c r="CH440" s="108" t="s">
        <v>717</v>
      </c>
      <c r="CI440" s="108" t="s">
        <v>717</v>
      </c>
      <c r="CJ440" s="108" t="s">
        <v>717</v>
      </c>
      <c r="CK440" s="108" t="s">
        <v>717</v>
      </c>
      <c r="CL440" s="108" t="s">
        <v>717</v>
      </c>
      <c r="CM440" s="108" t="s">
        <v>717</v>
      </c>
      <c r="CN440" s="108" t="s">
        <v>717</v>
      </c>
      <c r="CO440" s="108" t="s">
        <v>717</v>
      </c>
      <c r="CP440" s="108" t="s">
        <v>717</v>
      </c>
      <c r="CQ440" s="108" t="s">
        <v>717</v>
      </c>
      <c r="CR440" s="108" t="s">
        <v>717</v>
      </c>
      <c r="CS440" s="108" t="s">
        <v>717</v>
      </c>
      <c r="CT440" s="108" t="s">
        <v>717</v>
      </c>
      <c r="CU440" s="108" t="s">
        <v>717</v>
      </c>
      <c r="CV440" s="108" t="s">
        <v>717</v>
      </c>
      <c r="CW440" s="108" t="s">
        <v>717</v>
      </c>
      <c r="CX440" s="108">
        <v>252</v>
      </c>
      <c r="CY440" s="108">
        <v>71643</v>
      </c>
      <c r="CZ440" s="108">
        <v>284</v>
      </c>
      <c r="DA440" s="108">
        <v>519</v>
      </c>
      <c r="DB440" s="108">
        <v>3730</v>
      </c>
      <c r="DC440" s="108">
        <v>100235</v>
      </c>
      <c r="DD440" s="108">
        <v>27</v>
      </c>
      <c r="DE440" s="108">
        <v>52</v>
      </c>
      <c r="DF440" s="108" t="s">
        <v>717</v>
      </c>
      <c r="DG440" s="108" t="s">
        <v>717</v>
      </c>
      <c r="DH440" s="108" t="s">
        <v>717</v>
      </c>
      <c r="DI440" s="108" t="s">
        <v>717</v>
      </c>
      <c r="DJ440" s="108" t="s">
        <v>717</v>
      </c>
      <c r="DK440" s="108">
        <v>300</v>
      </c>
      <c r="DL440" s="108">
        <v>0</v>
      </c>
      <c r="DM440" s="108">
        <v>3075</v>
      </c>
      <c r="DN440" s="108">
        <v>0</v>
      </c>
      <c r="DO440" s="108">
        <v>1552</v>
      </c>
      <c r="DP440" s="108">
        <v>0</v>
      </c>
      <c r="DQ440" s="108">
        <v>0</v>
      </c>
      <c r="DR440" s="108">
        <v>0</v>
      </c>
      <c r="DS440" s="108">
        <v>12723449</v>
      </c>
      <c r="DT440" s="108">
        <v>4138</v>
      </c>
      <c r="DU440" s="108">
        <v>9632</v>
      </c>
      <c r="DV440" s="108">
        <v>0</v>
      </c>
      <c r="DW440" s="108">
        <v>0</v>
      </c>
      <c r="DX440" s="108">
        <v>0</v>
      </c>
      <c r="DY440" s="108">
        <v>10803145</v>
      </c>
      <c r="DZ440" s="108">
        <v>6961</v>
      </c>
      <c r="EA440" s="108">
        <v>15975</v>
      </c>
      <c r="EB440" s="255"/>
      <c r="EC440" s="198">
        <f t="shared" si="2105"/>
        <v>12</v>
      </c>
      <c r="ED440" s="199">
        <f t="shared" si="2106"/>
        <v>2018</v>
      </c>
      <c r="EE440" s="200">
        <f t="shared" si="2107"/>
        <v>43435</v>
      </c>
      <c r="EF440" s="196">
        <f t="shared" si="2108"/>
        <v>31</v>
      </c>
      <c r="EG440" s="195"/>
      <c r="EH440" s="198">
        <f t="shared" si="2124"/>
        <v>84935</v>
      </c>
      <c r="EI440" s="198" t="str">
        <f t="shared" si="2124"/>
        <v>-</v>
      </c>
      <c r="EJ440" s="198">
        <f t="shared" si="2124"/>
        <v>1274025</v>
      </c>
      <c r="EK440" s="198">
        <f t="shared" si="2124"/>
        <v>3482335</v>
      </c>
      <c r="EL440" s="198">
        <f t="shared" si="2124"/>
        <v>4155449</v>
      </c>
      <c r="EM440" s="198">
        <f t="shared" si="2124"/>
        <v>3074766</v>
      </c>
      <c r="EN440" s="198">
        <f t="shared" si="2124"/>
        <v>63169875</v>
      </c>
      <c r="EO440" s="198">
        <f t="shared" si="2124"/>
        <v>165370779</v>
      </c>
      <c r="EP440" s="198">
        <f t="shared" si="2124"/>
        <v>11338002</v>
      </c>
      <c r="EQ440" s="198" t="str">
        <f t="shared" si="2124"/>
        <v>-</v>
      </c>
      <c r="ER440" s="198" t="str">
        <f t="shared" si="2125"/>
        <v>-</v>
      </c>
      <c r="ES440" s="198" t="str">
        <f t="shared" si="2125"/>
        <v>-</v>
      </c>
      <c r="ET440" s="198" t="str">
        <f t="shared" si="2125"/>
        <v>-</v>
      </c>
      <c r="EU440" s="198" t="str">
        <f t="shared" si="2125"/>
        <v>-</v>
      </c>
      <c r="EV440" s="198" t="str">
        <f t="shared" si="2125"/>
        <v>-</v>
      </c>
      <c r="EW440" s="198" t="str">
        <f t="shared" si="2125"/>
        <v>-</v>
      </c>
      <c r="EX440" s="198" t="str">
        <f t="shared" si="2125"/>
        <v>-</v>
      </c>
      <c r="EY440" s="198" t="str">
        <f t="shared" si="2125"/>
        <v>-</v>
      </c>
      <c r="EZ440" s="198" t="str">
        <f t="shared" si="2125"/>
        <v>-</v>
      </c>
      <c r="FA440" s="198" t="str">
        <f t="shared" si="2125"/>
        <v>-</v>
      </c>
      <c r="FB440" s="198">
        <f t="shared" si="2126"/>
        <v>130788</v>
      </c>
      <c r="FC440" s="198">
        <f t="shared" si="2126"/>
        <v>193960</v>
      </c>
      <c r="FD440" s="198">
        <f t="shared" si="2126"/>
        <v>0</v>
      </c>
      <c r="FE440" s="198">
        <f t="shared" si="2126"/>
        <v>29618400</v>
      </c>
      <c r="FF440" s="198">
        <f t="shared" si="2126"/>
        <v>0</v>
      </c>
      <c r="FG440" s="198">
        <f t="shared" si="2126"/>
        <v>24793200</v>
      </c>
      <c r="FH440" s="191"/>
      <c r="FI440" s="256"/>
      <c r="FJ440" s="256"/>
      <c r="FK440" s="256"/>
      <c r="FL440" s="256"/>
      <c r="FM440" s="256"/>
    </row>
    <row r="441" spans="1:169" s="257" customFormat="1" x14ac:dyDescent="0.2">
      <c r="A441" s="267" t="str">
        <f t="shared" si="2102"/>
        <v>2018-19DECEMBERRX8</v>
      </c>
      <c r="B441" s="268" t="s">
        <v>773</v>
      </c>
      <c r="C441" s="268" t="s">
        <v>730</v>
      </c>
      <c r="D441" s="269" t="str">
        <f t="shared" si="2103"/>
        <v>Y63</v>
      </c>
      <c r="E441" s="269" t="str">
        <f t="shared" si="2104"/>
        <v>North East and Yorkshire</v>
      </c>
      <c r="F441" s="270" t="s">
        <v>659</v>
      </c>
      <c r="G441" s="270" t="s">
        <v>660</v>
      </c>
      <c r="H441" s="210">
        <v>91083</v>
      </c>
      <c r="I441" s="210">
        <v>64782</v>
      </c>
      <c r="J441" s="210">
        <v>97395</v>
      </c>
      <c r="K441" s="210">
        <v>2</v>
      </c>
      <c r="L441" s="210">
        <v>1</v>
      </c>
      <c r="M441" s="210" t="s">
        <v>717</v>
      </c>
      <c r="N441" s="210">
        <v>1</v>
      </c>
      <c r="O441" s="210">
        <v>25</v>
      </c>
      <c r="P441" s="210" t="s">
        <v>717</v>
      </c>
      <c r="Q441" s="210" t="s">
        <v>717</v>
      </c>
      <c r="R441" s="210" t="s">
        <v>717</v>
      </c>
      <c r="S441" s="210" t="s">
        <v>717</v>
      </c>
      <c r="T441" s="210">
        <v>71943</v>
      </c>
      <c r="U441" s="210">
        <v>5668</v>
      </c>
      <c r="V441" s="210">
        <v>4035</v>
      </c>
      <c r="W441" s="210">
        <v>41729</v>
      </c>
      <c r="X441" s="210">
        <v>12314</v>
      </c>
      <c r="Y441" s="210">
        <v>1504</v>
      </c>
      <c r="Z441" s="210">
        <v>2400286</v>
      </c>
      <c r="AA441" s="210">
        <v>423</v>
      </c>
      <c r="AB441" s="210">
        <v>735</v>
      </c>
      <c r="AC441" s="210">
        <v>2188376</v>
      </c>
      <c r="AD441" s="210">
        <v>542</v>
      </c>
      <c r="AE441" s="210">
        <v>993</v>
      </c>
      <c r="AF441" s="210">
        <v>52721270</v>
      </c>
      <c r="AG441" s="210">
        <v>1263</v>
      </c>
      <c r="AH441" s="210">
        <v>2657</v>
      </c>
      <c r="AI441" s="210">
        <v>40624591</v>
      </c>
      <c r="AJ441" s="210">
        <v>3299</v>
      </c>
      <c r="AK441" s="210">
        <v>8122</v>
      </c>
      <c r="AL441" s="210">
        <v>6196271</v>
      </c>
      <c r="AM441" s="210">
        <v>4120</v>
      </c>
      <c r="AN441" s="210">
        <v>9787</v>
      </c>
      <c r="AO441" s="210">
        <v>4882</v>
      </c>
      <c r="AP441" s="210">
        <v>689</v>
      </c>
      <c r="AQ441" s="210">
        <v>1168</v>
      </c>
      <c r="AR441" s="210">
        <v>4679</v>
      </c>
      <c r="AS441" s="210">
        <v>475</v>
      </c>
      <c r="AT441" s="210">
        <v>2550</v>
      </c>
      <c r="AU441" s="210">
        <v>2519</v>
      </c>
      <c r="AV441" s="210">
        <v>43798</v>
      </c>
      <c r="AW441" s="210">
        <v>6286</v>
      </c>
      <c r="AX441" s="210">
        <v>16977</v>
      </c>
      <c r="AY441" s="210">
        <v>67061</v>
      </c>
      <c r="AZ441" s="210">
        <v>11769</v>
      </c>
      <c r="BA441" s="210">
        <v>8945</v>
      </c>
      <c r="BB441" s="210">
        <v>8171</v>
      </c>
      <c r="BC441" s="210">
        <v>6300</v>
      </c>
      <c r="BD441" s="210">
        <v>61022</v>
      </c>
      <c r="BE441" s="210">
        <v>46831</v>
      </c>
      <c r="BF441" s="210">
        <v>22654</v>
      </c>
      <c r="BG441" s="210">
        <v>13643</v>
      </c>
      <c r="BH441" s="210">
        <v>3128</v>
      </c>
      <c r="BI441" s="210">
        <v>1609</v>
      </c>
      <c r="BJ441" s="210" t="s">
        <v>717</v>
      </c>
      <c r="BK441" s="210" t="s">
        <v>717</v>
      </c>
      <c r="BL441" s="210" t="s">
        <v>717</v>
      </c>
      <c r="BM441" s="210" t="s">
        <v>717</v>
      </c>
      <c r="BN441" s="210" t="s">
        <v>717</v>
      </c>
      <c r="BO441" s="210" t="s">
        <v>717</v>
      </c>
      <c r="BP441" s="210" t="s">
        <v>717</v>
      </c>
      <c r="BQ441" s="210" t="s">
        <v>717</v>
      </c>
      <c r="BR441" s="210" t="s">
        <v>717</v>
      </c>
      <c r="BS441" s="210" t="s">
        <v>717</v>
      </c>
      <c r="BT441" s="210" t="s">
        <v>717</v>
      </c>
      <c r="BU441" s="210" t="s">
        <v>717</v>
      </c>
      <c r="BV441" s="210" t="s">
        <v>717</v>
      </c>
      <c r="BW441" s="210" t="s">
        <v>717</v>
      </c>
      <c r="BX441" s="210" t="s">
        <v>717</v>
      </c>
      <c r="BY441" s="210" t="s">
        <v>717</v>
      </c>
      <c r="BZ441" s="210" t="s">
        <v>717</v>
      </c>
      <c r="CA441" s="210" t="s">
        <v>717</v>
      </c>
      <c r="CB441" s="210" t="s">
        <v>717</v>
      </c>
      <c r="CC441" s="210" t="s">
        <v>717</v>
      </c>
      <c r="CD441" s="210" t="s">
        <v>717</v>
      </c>
      <c r="CE441" s="210" t="s">
        <v>717</v>
      </c>
      <c r="CF441" s="210" t="s">
        <v>717</v>
      </c>
      <c r="CG441" s="210" t="s">
        <v>717</v>
      </c>
      <c r="CH441" s="210" t="s">
        <v>717</v>
      </c>
      <c r="CI441" s="210" t="s">
        <v>717</v>
      </c>
      <c r="CJ441" s="210" t="s">
        <v>717</v>
      </c>
      <c r="CK441" s="210" t="s">
        <v>717</v>
      </c>
      <c r="CL441" s="210" t="s">
        <v>717</v>
      </c>
      <c r="CM441" s="210" t="s">
        <v>717</v>
      </c>
      <c r="CN441" s="210" t="s">
        <v>717</v>
      </c>
      <c r="CO441" s="210" t="s">
        <v>717</v>
      </c>
      <c r="CP441" s="210" t="s">
        <v>717</v>
      </c>
      <c r="CQ441" s="210" t="s">
        <v>717</v>
      </c>
      <c r="CR441" s="210" t="s">
        <v>717</v>
      </c>
      <c r="CS441" s="210" t="s">
        <v>717</v>
      </c>
      <c r="CT441" s="210" t="s">
        <v>717</v>
      </c>
      <c r="CU441" s="210" t="s">
        <v>717</v>
      </c>
      <c r="CV441" s="210" t="s">
        <v>717</v>
      </c>
      <c r="CW441" s="210" t="s">
        <v>717</v>
      </c>
      <c r="CX441" s="210">
        <v>0</v>
      </c>
      <c r="CY441" s="210">
        <v>0</v>
      </c>
      <c r="CZ441" s="210">
        <v>0</v>
      </c>
      <c r="DA441" s="210">
        <v>0</v>
      </c>
      <c r="DB441" s="210">
        <v>3782</v>
      </c>
      <c r="DC441" s="210">
        <v>101463</v>
      </c>
      <c r="DD441" s="210">
        <v>27</v>
      </c>
      <c r="DE441" s="210">
        <v>46</v>
      </c>
      <c r="DF441" s="210" t="s">
        <v>717</v>
      </c>
      <c r="DG441" s="210" t="s">
        <v>717</v>
      </c>
      <c r="DH441" s="210" t="s">
        <v>717</v>
      </c>
      <c r="DI441" s="210" t="s">
        <v>717</v>
      </c>
      <c r="DJ441" s="210" t="s">
        <v>717</v>
      </c>
      <c r="DK441" s="210">
        <v>88</v>
      </c>
      <c r="DL441" s="210">
        <v>2579</v>
      </c>
      <c r="DM441" s="210">
        <v>177</v>
      </c>
      <c r="DN441" s="210">
        <v>41</v>
      </c>
      <c r="DO441" s="210">
        <v>2961</v>
      </c>
      <c r="DP441" s="210">
        <v>10321808</v>
      </c>
      <c r="DQ441" s="210">
        <v>4002</v>
      </c>
      <c r="DR441" s="210">
        <v>8910</v>
      </c>
      <c r="DS441" s="210">
        <v>715858</v>
      </c>
      <c r="DT441" s="210">
        <v>4044</v>
      </c>
      <c r="DU441" s="210">
        <v>8119</v>
      </c>
      <c r="DV441" s="210">
        <v>244963</v>
      </c>
      <c r="DW441" s="210">
        <v>5975</v>
      </c>
      <c r="DX441" s="210">
        <v>10216</v>
      </c>
      <c r="DY441" s="210">
        <v>22365833</v>
      </c>
      <c r="DZ441" s="210">
        <v>7553</v>
      </c>
      <c r="EA441" s="210">
        <v>17521</v>
      </c>
      <c r="EB441" s="271"/>
      <c r="EC441" s="201">
        <f t="shared" si="2105"/>
        <v>12</v>
      </c>
      <c r="ED441" s="208">
        <f t="shared" si="2106"/>
        <v>2018</v>
      </c>
      <c r="EE441" s="207">
        <f t="shared" si="2107"/>
        <v>43435</v>
      </c>
      <c r="EF441" s="189">
        <f t="shared" si="2108"/>
        <v>31</v>
      </c>
      <c r="EG441" s="209"/>
      <c r="EH441" s="201">
        <f t="shared" si="2124"/>
        <v>64782</v>
      </c>
      <c r="EI441" s="201" t="str">
        <f t="shared" si="2124"/>
        <v>-</v>
      </c>
      <c r="EJ441" s="201">
        <f t="shared" si="2124"/>
        <v>64782</v>
      </c>
      <c r="EK441" s="201">
        <f t="shared" si="2124"/>
        <v>1619550</v>
      </c>
      <c r="EL441" s="201">
        <f t="shared" si="2124"/>
        <v>4165980</v>
      </c>
      <c r="EM441" s="201">
        <f t="shared" si="2124"/>
        <v>4006755</v>
      </c>
      <c r="EN441" s="201">
        <f t="shared" si="2124"/>
        <v>110873953</v>
      </c>
      <c r="EO441" s="201">
        <f t="shared" si="2124"/>
        <v>100014308</v>
      </c>
      <c r="EP441" s="201">
        <f t="shared" si="2124"/>
        <v>14719648</v>
      </c>
      <c r="EQ441" s="201" t="str">
        <f t="shared" si="2124"/>
        <v>-</v>
      </c>
      <c r="ER441" s="201" t="str">
        <f t="shared" si="2125"/>
        <v>-</v>
      </c>
      <c r="ES441" s="201" t="str">
        <f t="shared" si="2125"/>
        <v>-</v>
      </c>
      <c r="ET441" s="201" t="str">
        <f t="shared" si="2125"/>
        <v>-</v>
      </c>
      <c r="EU441" s="201" t="str">
        <f t="shared" si="2125"/>
        <v>-</v>
      </c>
      <c r="EV441" s="201" t="str">
        <f t="shared" si="2125"/>
        <v>-</v>
      </c>
      <c r="EW441" s="201" t="str">
        <f t="shared" si="2125"/>
        <v>-</v>
      </c>
      <c r="EX441" s="201" t="str">
        <f t="shared" si="2125"/>
        <v>-</v>
      </c>
      <c r="EY441" s="201" t="str">
        <f t="shared" si="2125"/>
        <v>-</v>
      </c>
      <c r="EZ441" s="201" t="str">
        <f t="shared" si="2125"/>
        <v>-</v>
      </c>
      <c r="FA441" s="201" t="str">
        <f t="shared" si="2125"/>
        <v>-</v>
      </c>
      <c r="FB441" s="201">
        <f t="shared" si="2126"/>
        <v>0</v>
      </c>
      <c r="FC441" s="201">
        <f t="shared" si="2126"/>
        <v>173972</v>
      </c>
      <c r="FD441" s="201">
        <f t="shared" si="2126"/>
        <v>22978890</v>
      </c>
      <c r="FE441" s="201">
        <f t="shared" si="2126"/>
        <v>1437063</v>
      </c>
      <c r="FF441" s="201">
        <f t="shared" si="2126"/>
        <v>418856</v>
      </c>
      <c r="FG441" s="201">
        <f t="shared" si="2126"/>
        <v>51879681</v>
      </c>
      <c r="FH441" s="190"/>
      <c r="FI441" s="256"/>
      <c r="FJ441" s="256"/>
      <c r="FK441" s="256"/>
      <c r="FL441" s="256"/>
      <c r="FM441" s="256"/>
    </row>
    <row r="442" spans="1:169" s="257" customFormat="1" x14ac:dyDescent="0.2">
      <c r="A442" s="272" t="str">
        <f t="shared" si="2102"/>
        <v>2018-19JANUARYRX9</v>
      </c>
      <c r="B442" s="273" t="s">
        <v>773</v>
      </c>
      <c r="C442" s="273" t="s">
        <v>767</v>
      </c>
      <c r="D442" s="274" t="str">
        <f t="shared" si="2103"/>
        <v>Y60</v>
      </c>
      <c r="E442" s="274" t="str">
        <f t="shared" si="2104"/>
        <v>Midlands</v>
      </c>
      <c r="F442" s="275" t="s">
        <v>661</v>
      </c>
      <c r="G442" s="275" t="s">
        <v>662</v>
      </c>
      <c r="H442" s="107">
        <v>91076</v>
      </c>
      <c r="I442" s="107">
        <v>72323</v>
      </c>
      <c r="J442" s="107">
        <v>237840</v>
      </c>
      <c r="K442" s="107">
        <v>3</v>
      </c>
      <c r="L442" s="107">
        <v>2</v>
      </c>
      <c r="M442" s="107" t="s">
        <v>717</v>
      </c>
      <c r="N442" s="107">
        <v>4</v>
      </c>
      <c r="O442" s="107">
        <v>47</v>
      </c>
      <c r="P442" s="107" t="s">
        <v>717</v>
      </c>
      <c r="Q442" s="107" t="s">
        <v>717</v>
      </c>
      <c r="R442" s="107" t="s">
        <v>717</v>
      </c>
      <c r="S442" s="107" t="s">
        <v>717</v>
      </c>
      <c r="T442" s="107">
        <v>64442</v>
      </c>
      <c r="U442" s="107">
        <v>6288</v>
      </c>
      <c r="V442" s="107">
        <v>4102</v>
      </c>
      <c r="W442" s="107">
        <v>39355</v>
      </c>
      <c r="X442" s="107">
        <v>10633</v>
      </c>
      <c r="Y442" s="107">
        <v>202</v>
      </c>
      <c r="Z442" s="107">
        <v>2894422</v>
      </c>
      <c r="AA442" s="107">
        <v>460</v>
      </c>
      <c r="AB442" s="107">
        <v>815</v>
      </c>
      <c r="AC442" s="107">
        <v>4460894</v>
      </c>
      <c r="AD442" s="107">
        <v>1087</v>
      </c>
      <c r="AE442" s="107">
        <v>2601</v>
      </c>
      <c r="AF442" s="107">
        <v>72894422</v>
      </c>
      <c r="AG442" s="107">
        <v>1852</v>
      </c>
      <c r="AH442" s="107">
        <v>3948</v>
      </c>
      <c r="AI442" s="107">
        <v>55487387</v>
      </c>
      <c r="AJ442" s="107">
        <v>5218</v>
      </c>
      <c r="AK442" s="107">
        <v>12598</v>
      </c>
      <c r="AL442" s="107">
        <v>629873</v>
      </c>
      <c r="AM442" s="107">
        <v>3118</v>
      </c>
      <c r="AN442" s="107">
        <v>8514</v>
      </c>
      <c r="AO442" s="107">
        <v>4746</v>
      </c>
      <c r="AP442" s="107">
        <v>2091</v>
      </c>
      <c r="AQ442" s="107">
        <v>996</v>
      </c>
      <c r="AR442" s="107">
        <v>12</v>
      </c>
      <c r="AS442" s="107">
        <v>845</v>
      </c>
      <c r="AT442" s="107">
        <v>814</v>
      </c>
      <c r="AU442" s="107">
        <v>8</v>
      </c>
      <c r="AV442" s="107">
        <v>39532</v>
      </c>
      <c r="AW442" s="107">
        <v>2912</v>
      </c>
      <c r="AX442" s="107">
        <v>17252</v>
      </c>
      <c r="AY442" s="107">
        <v>59696</v>
      </c>
      <c r="AZ442" s="107">
        <v>11514</v>
      </c>
      <c r="BA442" s="107">
        <v>9171</v>
      </c>
      <c r="BB442" s="107">
        <v>7739</v>
      </c>
      <c r="BC442" s="107">
        <v>6232</v>
      </c>
      <c r="BD442" s="107">
        <v>51119</v>
      </c>
      <c r="BE442" s="107">
        <v>42538</v>
      </c>
      <c r="BF442" s="107">
        <v>14274</v>
      </c>
      <c r="BG442" s="107">
        <v>11119</v>
      </c>
      <c r="BH442" s="107">
        <v>232</v>
      </c>
      <c r="BI442" s="107">
        <v>188</v>
      </c>
      <c r="BJ442" s="107" t="s">
        <v>717</v>
      </c>
      <c r="BK442" s="107" t="s">
        <v>717</v>
      </c>
      <c r="BL442" s="107" t="s">
        <v>717</v>
      </c>
      <c r="BM442" s="107" t="s">
        <v>717</v>
      </c>
      <c r="BN442" s="107" t="s">
        <v>717</v>
      </c>
      <c r="BO442" s="107" t="s">
        <v>717</v>
      </c>
      <c r="BP442" s="107" t="s">
        <v>717</v>
      </c>
      <c r="BQ442" s="107" t="s">
        <v>717</v>
      </c>
      <c r="BR442" s="107" t="s">
        <v>717</v>
      </c>
      <c r="BS442" s="107" t="s">
        <v>717</v>
      </c>
      <c r="BT442" s="107" t="s">
        <v>717</v>
      </c>
      <c r="BU442" s="107" t="s">
        <v>717</v>
      </c>
      <c r="BV442" s="107" t="s">
        <v>717</v>
      </c>
      <c r="BW442" s="107" t="s">
        <v>717</v>
      </c>
      <c r="BX442" s="107" t="s">
        <v>717</v>
      </c>
      <c r="BY442" s="107" t="s">
        <v>717</v>
      </c>
      <c r="BZ442" s="107" t="s">
        <v>717</v>
      </c>
      <c r="CA442" s="107" t="s">
        <v>717</v>
      </c>
      <c r="CB442" s="107" t="s">
        <v>717</v>
      </c>
      <c r="CC442" s="107" t="s">
        <v>717</v>
      </c>
      <c r="CD442" s="107" t="s">
        <v>717</v>
      </c>
      <c r="CE442" s="107" t="s">
        <v>717</v>
      </c>
      <c r="CF442" s="107" t="s">
        <v>717</v>
      </c>
      <c r="CG442" s="107" t="s">
        <v>717</v>
      </c>
      <c r="CH442" s="107" t="s">
        <v>717</v>
      </c>
      <c r="CI442" s="107" t="s">
        <v>717</v>
      </c>
      <c r="CJ442" s="107" t="s">
        <v>717</v>
      </c>
      <c r="CK442" s="107" t="s">
        <v>717</v>
      </c>
      <c r="CL442" s="107" t="s">
        <v>717</v>
      </c>
      <c r="CM442" s="107" t="s">
        <v>717</v>
      </c>
      <c r="CN442" s="107" t="s">
        <v>717</v>
      </c>
      <c r="CO442" s="107" t="s">
        <v>717</v>
      </c>
      <c r="CP442" s="107" t="s">
        <v>717</v>
      </c>
      <c r="CQ442" s="107" t="s">
        <v>717</v>
      </c>
      <c r="CR442" s="107" t="s">
        <v>717</v>
      </c>
      <c r="CS442" s="107" t="s">
        <v>717</v>
      </c>
      <c r="CT442" s="107" t="s">
        <v>717</v>
      </c>
      <c r="CU442" s="107" t="s">
        <v>717</v>
      </c>
      <c r="CV442" s="107" t="s">
        <v>717</v>
      </c>
      <c r="CW442" s="107" t="s">
        <v>717</v>
      </c>
      <c r="CX442" s="107">
        <v>361</v>
      </c>
      <c r="CY442" s="107">
        <v>105056</v>
      </c>
      <c r="CZ442" s="107">
        <v>291</v>
      </c>
      <c r="DA442" s="107">
        <v>501</v>
      </c>
      <c r="DB442" s="107">
        <v>3389</v>
      </c>
      <c r="DC442" s="107">
        <v>124696</v>
      </c>
      <c r="DD442" s="107">
        <v>37</v>
      </c>
      <c r="DE442" s="107">
        <v>69</v>
      </c>
      <c r="DF442" s="107" t="s">
        <v>717</v>
      </c>
      <c r="DG442" s="107" t="s">
        <v>717</v>
      </c>
      <c r="DH442" s="107" t="s">
        <v>717</v>
      </c>
      <c r="DI442" s="107" t="s">
        <v>717</v>
      </c>
      <c r="DJ442" s="107" t="s">
        <v>717</v>
      </c>
      <c r="DK442" s="107">
        <v>0</v>
      </c>
      <c r="DL442" s="107">
        <v>344</v>
      </c>
      <c r="DM442" s="107">
        <v>245</v>
      </c>
      <c r="DN442" s="107">
        <v>1</v>
      </c>
      <c r="DO442" s="107">
        <v>2628</v>
      </c>
      <c r="DP442" s="107">
        <v>1627072</v>
      </c>
      <c r="DQ442" s="107">
        <v>4730</v>
      </c>
      <c r="DR442" s="107">
        <v>9244</v>
      </c>
      <c r="DS442" s="107">
        <v>1382642</v>
      </c>
      <c r="DT442" s="107">
        <v>5643</v>
      </c>
      <c r="DU442" s="107">
        <v>11207</v>
      </c>
      <c r="DV442" s="107">
        <v>10642</v>
      </c>
      <c r="DW442" s="107">
        <v>10642</v>
      </c>
      <c r="DX442" s="107">
        <v>10642</v>
      </c>
      <c r="DY442" s="107">
        <v>21564796</v>
      </c>
      <c r="DZ442" s="107">
        <v>8206</v>
      </c>
      <c r="EA442" s="107">
        <v>16100</v>
      </c>
      <c r="EB442" s="255"/>
      <c r="EC442" s="204">
        <f t="shared" si="2105"/>
        <v>1</v>
      </c>
      <c r="ED442" s="199">
        <f t="shared" si="2106"/>
        <v>2019</v>
      </c>
      <c r="EE442" s="200">
        <f t="shared" si="2107"/>
        <v>43466</v>
      </c>
      <c r="EF442" s="196">
        <f t="shared" si="2108"/>
        <v>31</v>
      </c>
      <c r="EG442" s="195"/>
      <c r="EH442" s="204">
        <f t="shared" si="2124"/>
        <v>144646</v>
      </c>
      <c r="EI442" s="204" t="str">
        <f t="shared" si="2124"/>
        <v>-</v>
      </c>
      <c r="EJ442" s="204">
        <f t="shared" si="2124"/>
        <v>289292</v>
      </c>
      <c r="EK442" s="204">
        <f t="shared" si="2124"/>
        <v>3399181</v>
      </c>
      <c r="EL442" s="204">
        <f t="shared" si="2124"/>
        <v>5124720</v>
      </c>
      <c r="EM442" s="204">
        <f t="shared" si="2124"/>
        <v>10669302</v>
      </c>
      <c r="EN442" s="204">
        <f t="shared" si="2124"/>
        <v>155373540</v>
      </c>
      <c r="EO442" s="204">
        <f t="shared" si="2124"/>
        <v>133954534</v>
      </c>
      <c r="EP442" s="204">
        <f t="shared" si="2124"/>
        <v>1719828</v>
      </c>
      <c r="EQ442" s="204" t="str">
        <f t="shared" si="2124"/>
        <v>-</v>
      </c>
      <c r="ER442" s="203" t="str">
        <f t="shared" si="2125"/>
        <v>-</v>
      </c>
      <c r="ES442" s="203" t="str">
        <f t="shared" si="2125"/>
        <v>-</v>
      </c>
      <c r="ET442" s="203" t="str">
        <f t="shared" si="2125"/>
        <v>-</v>
      </c>
      <c r="EU442" s="203" t="str">
        <f t="shared" si="2125"/>
        <v>-</v>
      </c>
      <c r="EV442" s="203" t="str">
        <f t="shared" si="2125"/>
        <v>-</v>
      </c>
      <c r="EW442" s="203" t="str">
        <f t="shared" si="2125"/>
        <v>-</v>
      </c>
      <c r="EX442" s="203" t="str">
        <f t="shared" si="2125"/>
        <v>-</v>
      </c>
      <c r="EY442" s="203" t="str">
        <f t="shared" si="2125"/>
        <v>-</v>
      </c>
      <c r="EZ442" s="203" t="str">
        <f t="shared" si="2125"/>
        <v>-</v>
      </c>
      <c r="FA442" s="203" t="str">
        <f t="shared" si="2125"/>
        <v>-</v>
      </c>
      <c r="FB442" s="204">
        <f t="shared" si="2126"/>
        <v>180861</v>
      </c>
      <c r="FC442" s="204">
        <f t="shared" si="2126"/>
        <v>233841</v>
      </c>
      <c r="FD442" s="204">
        <f t="shared" si="2126"/>
        <v>3179936</v>
      </c>
      <c r="FE442" s="204">
        <f t="shared" si="2126"/>
        <v>2745715</v>
      </c>
      <c r="FF442" s="204">
        <f t="shared" si="2126"/>
        <v>10642</v>
      </c>
      <c r="FG442" s="204">
        <f t="shared" si="2126"/>
        <v>42310800</v>
      </c>
      <c r="FH442" s="191"/>
      <c r="FI442" s="256"/>
      <c r="FJ442" s="256"/>
      <c r="FK442" s="256"/>
      <c r="FL442" s="256"/>
      <c r="FM442" s="256"/>
    </row>
    <row r="443" spans="1:169" s="257" customFormat="1" x14ac:dyDescent="0.2">
      <c r="A443" s="263" t="str">
        <f t="shared" si="2102"/>
        <v>2018-19JANUARYRYC</v>
      </c>
      <c r="B443" s="257" t="s">
        <v>773</v>
      </c>
      <c r="C443" s="257" t="s">
        <v>767</v>
      </c>
      <c r="D443" s="264" t="str">
        <f t="shared" si="2103"/>
        <v>Y61</v>
      </c>
      <c r="E443" s="264" t="str">
        <f t="shared" si="2104"/>
        <v>East of England</v>
      </c>
      <c r="F443" s="265" t="s">
        <v>665</v>
      </c>
      <c r="G443" s="265" t="s">
        <v>666</v>
      </c>
      <c r="H443" s="108">
        <v>110196</v>
      </c>
      <c r="I443" s="108">
        <v>68419</v>
      </c>
      <c r="J443" s="108">
        <v>216686</v>
      </c>
      <c r="K443" s="108">
        <v>3</v>
      </c>
      <c r="L443" s="108">
        <v>1</v>
      </c>
      <c r="M443" s="108" t="s">
        <v>717</v>
      </c>
      <c r="N443" s="108">
        <v>8</v>
      </c>
      <c r="O443" s="108">
        <v>52</v>
      </c>
      <c r="P443" s="108" t="s">
        <v>717</v>
      </c>
      <c r="Q443" s="108" t="s">
        <v>717</v>
      </c>
      <c r="R443" s="108" t="s">
        <v>717</v>
      </c>
      <c r="S443" s="108" t="s">
        <v>717</v>
      </c>
      <c r="T443" s="108">
        <v>78438</v>
      </c>
      <c r="U443" s="108">
        <v>7205</v>
      </c>
      <c r="V443" s="108">
        <v>4738</v>
      </c>
      <c r="W443" s="108">
        <v>44969</v>
      </c>
      <c r="X443" s="108">
        <v>13694</v>
      </c>
      <c r="Y443" s="108">
        <v>2202</v>
      </c>
      <c r="Z443" s="108">
        <v>3301548</v>
      </c>
      <c r="AA443" s="108">
        <v>458</v>
      </c>
      <c r="AB443" s="108">
        <v>831</v>
      </c>
      <c r="AC443" s="108">
        <v>3417452</v>
      </c>
      <c r="AD443" s="108">
        <v>721</v>
      </c>
      <c r="AE443" s="108">
        <v>1277</v>
      </c>
      <c r="AF443" s="108">
        <v>67373081</v>
      </c>
      <c r="AG443" s="108">
        <v>1498</v>
      </c>
      <c r="AH443" s="108">
        <v>3092</v>
      </c>
      <c r="AI443" s="108">
        <v>63521302</v>
      </c>
      <c r="AJ443" s="108">
        <v>4639</v>
      </c>
      <c r="AK443" s="108">
        <v>11251</v>
      </c>
      <c r="AL443" s="108">
        <v>10171984</v>
      </c>
      <c r="AM443" s="108">
        <v>4619</v>
      </c>
      <c r="AN443" s="108">
        <v>11685</v>
      </c>
      <c r="AO443" s="108">
        <v>5793</v>
      </c>
      <c r="AP443" s="108">
        <v>90</v>
      </c>
      <c r="AQ443" s="108">
        <v>4035</v>
      </c>
      <c r="AR443" s="108">
        <v>666</v>
      </c>
      <c r="AS443" s="108">
        <v>43</v>
      </c>
      <c r="AT443" s="108">
        <v>1625</v>
      </c>
      <c r="AU443" s="108">
        <v>1655</v>
      </c>
      <c r="AV443" s="108">
        <v>45551</v>
      </c>
      <c r="AW443" s="108">
        <v>2258</v>
      </c>
      <c r="AX443" s="108">
        <v>24836</v>
      </c>
      <c r="AY443" s="108">
        <v>72645</v>
      </c>
      <c r="AZ443" s="108">
        <v>17054</v>
      </c>
      <c r="BA443" s="108">
        <v>12124</v>
      </c>
      <c r="BB443" s="108">
        <v>11068</v>
      </c>
      <c r="BC443" s="108">
        <v>8044</v>
      </c>
      <c r="BD443" s="108">
        <v>70834</v>
      </c>
      <c r="BE443" s="108">
        <v>51461</v>
      </c>
      <c r="BF443" s="108">
        <v>26329</v>
      </c>
      <c r="BG443" s="108">
        <v>14871</v>
      </c>
      <c r="BH443" s="108">
        <v>3973</v>
      </c>
      <c r="BI443" s="108">
        <v>2384</v>
      </c>
      <c r="BJ443" s="108" t="s">
        <v>717</v>
      </c>
      <c r="BK443" s="108" t="s">
        <v>717</v>
      </c>
      <c r="BL443" s="108" t="s">
        <v>717</v>
      </c>
      <c r="BM443" s="108" t="s">
        <v>717</v>
      </c>
      <c r="BN443" s="108" t="s">
        <v>717</v>
      </c>
      <c r="BO443" s="108" t="s">
        <v>717</v>
      </c>
      <c r="BP443" s="108" t="s">
        <v>717</v>
      </c>
      <c r="BQ443" s="108" t="s">
        <v>717</v>
      </c>
      <c r="BR443" s="108" t="s">
        <v>717</v>
      </c>
      <c r="BS443" s="108" t="s">
        <v>717</v>
      </c>
      <c r="BT443" s="108" t="s">
        <v>717</v>
      </c>
      <c r="BU443" s="108" t="s">
        <v>717</v>
      </c>
      <c r="BV443" s="108" t="s">
        <v>717</v>
      </c>
      <c r="BW443" s="108" t="s">
        <v>717</v>
      </c>
      <c r="BX443" s="108" t="s">
        <v>717</v>
      </c>
      <c r="BY443" s="108" t="s">
        <v>717</v>
      </c>
      <c r="BZ443" s="108" t="s">
        <v>717</v>
      </c>
      <c r="CA443" s="108" t="s">
        <v>717</v>
      </c>
      <c r="CB443" s="108" t="s">
        <v>717</v>
      </c>
      <c r="CC443" s="108" t="s">
        <v>717</v>
      </c>
      <c r="CD443" s="108" t="s">
        <v>717</v>
      </c>
      <c r="CE443" s="108" t="s">
        <v>717</v>
      </c>
      <c r="CF443" s="108" t="s">
        <v>717</v>
      </c>
      <c r="CG443" s="108" t="s">
        <v>717</v>
      </c>
      <c r="CH443" s="108" t="s">
        <v>717</v>
      </c>
      <c r="CI443" s="108" t="s">
        <v>717</v>
      </c>
      <c r="CJ443" s="108" t="s">
        <v>717</v>
      </c>
      <c r="CK443" s="108" t="s">
        <v>717</v>
      </c>
      <c r="CL443" s="108" t="s">
        <v>717</v>
      </c>
      <c r="CM443" s="108" t="s">
        <v>717</v>
      </c>
      <c r="CN443" s="108" t="s">
        <v>717</v>
      </c>
      <c r="CO443" s="108" t="s">
        <v>717</v>
      </c>
      <c r="CP443" s="108" t="s">
        <v>717</v>
      </c>
      <c r="CQ443" s="108" t="s">
        <v>717</v>
      </c>
      <c r="CR443" s="108" t="s">
        <v>717</v>
      </c>
      <c r="CS443" s="108" t="s">
        <v>717</v>
      </c>
      <c r="CT443" s="108" t="s">
        <v>717</v>
      </c>
      <c r="CU443" s="108" t="s">
        <v>717</v>
      </c>
      <c r="CV443" s="108" t="s">
        <v>717</v>
      </c>
      <c r="CW443" s="108" t="s">
        <v>717</v>
      </c>
      <c r="CX443" s="108">
        <v>568</v>
      </c>
      <c r="CY443" s="108">
        <v>153676</v>
      </c>
      <c r="CZ443" s="108">
        <v>271</v>
      </c>
      <c r="DA443" s="108">
        <v>465</v>
      </c>
      <c r="DB443" s="108">
        <v>6739</v>
      </c>
      <c r="DC443" s="108">
        <v>232948</v>
      </c>
      <c r="DD443" s="108">
        <v>35</v>
      </c>
      <c r="DE443" s="108">
        <v>61</v>
      </c>
      <c r="DF443" s="108" t="s">
        <v>717</v>
      </c>
      <c r="DG443" s="108" t="s">
        <v>717</v>
      </c>
      <c r="DH443" s="108" t="s">
        <v>717</v>
      </c>
      <c r="DI443" s="108" t="s">
        <v>717</v>
      </c>
      <c r="DJ443" s="108" t="s">
        <v>717</v>
      </c>
      <c r="DK443" s="108">
        <v>38</v>
      </c>
      <c r="DL443" s="108">
        <v>878</v>
      </c>
      <c r="DM443" s="108">
        <v>587</v>
      </c>
      <c r="DN443" s="108">
        <v>50</v>
      </c>
      <c r="DO443" s="108">
        <v>1315</v>
      </c>
      <c r="DP443" s="108">
        <v>6596926</v>
      </c>
      <c r="DQ443" s="108">
        <v>7514</v>
      </c>
      <c r="DR443" s="108">
        <v>18142</v>
      </c>
      <c r="DS443" s="108">
        <v>4583434</v>
      </c>
      <c r="DT443" s="108">
        <v>7808</v>
      </c>
      <c r="DU443" s="108">
        <v>17242</v>
      </c>
      <c r="DV443" s="108">
        <v>422133</v>
      </c>
      <c r="DW443" s="108">
        <v>8443</v>
      </c>
      <c r="DX443" s="108">
        <v>22780</v>
      </c>
      <c r="DY443" s="108">
        <v>13807092</v>
      </c>
      <c r="DZ443" s="108">
        <v>10500</v>
      </c>
      <c r="EA443" s="108">
        <v>24609</v>
      </c>
      <c r="EB443" s="255"/>
      <c r="EC443" s="198">
        <f t="shared" si="2105"/>
        <v>1</v>
      </c>
      <c r="ED443" s="199">
        <f t="shared" si="2106"/>
        <v>2019</v>
      </c>
      <c r="EE443" s="200">
        <f t="shared" si="2107"/>
        <v>43466</v>
      </c>
      <c r="EF443" s="196">
        <f t="shared" si="2108"/>
        <v>31</v>
      </c>
      <c r="EG443" s="195"/>
      <c r="EH443" s="198">
        <f t="shared" si="2124"/>
        <v>68419</v>
      </c>
      <c r="EI443" s="198" t="str">
        <f t="shared" si="2124"/>
        <v>-</v>
      </c>
      <c r="EJ443" s="198">
        <f t="shared" si="2124"/>
        <v>547352</v>
      </c>
      <c r="EK443" s="198">
        <f t="shared" si="2124"/>
        <v>3557788</v>
      </c>
      <c r="EL443" s="198">
        <f t="shared" si="2124"/>
        <v>5987355</v>
      </c>
      <c r="EM443" s="198">
        <f t="shared" si="2124"/>
        <v>6050426</v>
      </c>
      <c r="EN443" s="198">
        <f t="shared" si="2124"/>
        <v>139044148</v>
      </c>
      <c r="EO443" s="198">
        <f t="shared" si="2124"/>
        <v>154071194</v>
      </c>
      <c r="EP443" s="198">
        <f t="shared" si="2124"/>
        <v>25730370</v>
      </c>
      <c r="EQ443" s="198" t="str">
        <f t="shared" si="2124"/>
        <v>-</v>
      </c>
      <c r="ER443" s="198" t="str">
        <f t="shared" si="2125"/>
        <v>-</v>
      </c>
      <c r="ES443" s="198" t="str">
        <f t="shared" si="2125"/>
        <v>-</v>
      </c>
      <c r="ET443" s="198" t="str">
        <f t="shared" si="2125"/>
        <v>-</v>
      </c>
      <c r="EU443" s="198" t="str">
        <f t="shared" si="2125"/>
        <v>-</v>
      </c>
      <c r="EV443" s="198" t="str">
        <f t="shared" si="2125"/>
        <v>-</v>
      </c>
      <c r="EW443" s="198" t="str">
        <f t="shared" si="2125"/>
        <v>-</v>
      </c>
      <c r="EX443" s="198" t="str">
        <f t="shared" si="2125"/>
        <v>-</v>
      </c>
      <c r="EY443" s="198" t="str">
        <f t="shared" si="2125"/>
        <v>-</v>
      </c>
      <c r="EZ443" s="198" t="str">
        <f t="shared" si="2125"/>
        <v>-</v>
      </c>
      <c r="FA443" s="198" t="str">
        <f t="shared" si="2125"/>
        <v>-</v>
      </c>
      <c r="FB443" s="198">
        <f t="shared" si="2126"/>
        <v>264120</v>
      </c>
      <c r="FC443" s="198">
        <f t="shared" si="2126"/>
        <v>411079</v>
      </c>
      <c r="FD443" s="198">
        <f t="shared" si="2126"/>
        <v>15928676</v>
      </c>
      <c r="FE443" s="198">
        <f t="shared" si="2126"/>
        <v>10121054</v>
      </c>
      <c r="FF443" s="198">
        <f t="shared" si="2126"/>
        <v>1139000</v>
      </c>
      <c r="FG443" s="198">
        <f t="shared" si="2126"/>
        <v>32360835</v>
      </c>
      <c r="FH443" s="191"/>
      <c r="FI443" s="256"/>
      <c r="FJ443" s="256"/>
      <c r="FK443" s="256"/>
      <c r="FL443" s="256"/>
      <c r="FM443" s="256"/>
    </row>
    <row r="444" spans="1:169" s="257" customFormat="1" x14ac:dyDescent="0.2">
      <c r="A444" s="251" t="str">
        <f t="shared" si="2102"/>
        <v>2018-19JANUARYR1F</v>
      </c>
      <c r="B444" s="252" t="s">
        <v>773</v>
      </c>
      <c r="C444" s="252" t="s">
        <v>767</v>
      </c>
      <c r="D444" s="253" t="str">
        <f t="shared" si="2103"/>
        <v>Y59</v>
      </c>
      <c r="E444" s="253" t="str">
        <f t="shared" si="2104"/>
        <v>South East</v>
      </c>
      <c r="F444" s="254" t="s">
        <v>650</v>
      </c>
      <c r="G444" s="254" t="s">
        <v>651</v>
      </c>
      <c r="H444" s="160">
        <v>2715</v>
      </c>
      <c r="I444" s="160">
        <v>1360</v>
      </c>
      <c r="J444" s="160">
        <v>11772</v>
      </c>
      <c r="K444" s="160">
        <v>9</v>
      </c>
      <c r="L444" s="160">
        <v>1</v>
      </c>
      <c r="M444" s="160" t="s">
        <v>717</v>
      </c>
      <c r="N444" s="160">
        <v>55</v>
      </c>
      <c r="O444" s="160">
        <v>108</v>
      </c>
      <c r="P444" s="160" t="s">
        <v>717</v>
      </c>
      <c r="Q444" s="160" t="s">
        <v>717</v>
      </c>
      <c r="R444" s="160" t="s">
        <v>717</v>
      </c>
      <c r="S444" s="160" t="s">
        <v>717</v>
      </c>
      <c r="T444" s="160">
        <v>2015</v>
      </c>
      <c r="U444" s="160">
        <v>111</v>
      </c>
      <c r="V444" s="160">
        <v>85</v>
      </c>
      <c r="W444" s="160">
        <v>889</v>
      </c>
      <c r="X444" s="160">
        <v>707</v>
      </c>
      <c r="Y444" s="160">
        <v>83</v>
      </c>
      <c r="Z444" s="160">
        <v>67746</v>
      </c>
      <c r="AA444" s="160">
        <v>610</v>
      </c>
      <c r="AB444" s="160">
        <v>1181</v>
      </c>
      <c r="AC444" s="160">
        <v>68892</v>
      </c>
      <c r="AD444" s="160">
        <v>810</v>
      </c>
      <c r="AE444" s="160">
        <v>1452</v>
      </c>
      <c r="AF444" s="160">
        <v>1117167</v>
      </c>
      <c r="AG444" s="160">
        <v>1257</v>
      </c>
      <c r="AH444" s="160">
        <v>2350</v>
      </c>
      <c r="AI444" s="160">
        <v>2756212</v>
      </c>
      <c r="AJ444" s="160">
        <v>3898</v>
      </c>
      <c r="AK444" s="160">
        <v>9197</v>
      </c>
      <c r="AL444" s="160">
        <v>560933</v>
      </c>
      <c r="AM444" s="160">
        <v>6758</v>
      </c>
      <c r="AN444" s="160">
        <v>16165</v>
      </c>
      <c r="AO444" s="160">
        <v>120</v>
      </c>
      <c r="AP444" s="160">
        <v>1</v>
      </c>
      <c r="AQ444" s="160">
        <v>7</v>
      </c>
      <c r="AR444" s="160">
        <v>15</v>
      </c>
      <c r="AS444" s="160">
        <v>4</v>
      </c>
      <c r="AT444" s="160">
        <v>108</v>
      </c>
      <c r="AU444" s="160">
        <v>0</v>
      </c>
      <c r="AV444" s="160">
        <v>1236</v>
      </c>
      <c r="AW444" s="160">
        <v>32</v>
      </c>
      <c r="AX444" s="160">
        <v>627</v>
      </c>
      <c r="AY444" s="160">
        <v>1895</v>
      </c>
      <c r="AZ444" s="160">
        <v>167</v>
      </c>
      <c r="BA444" s="160">
        <v>147</v>
      </c>
      <c r="BB444" s="160">
        <v>123</v>
      </c>
      <c r="BC444" s="160">
        <v>109</v>
      </c>
      <c r="BD444" s="160">
        <v>1052</v>
      </c>
      <c r="BE444" s="160">
        <v>957</v>
      </c>
      <c r="BF444" s="160">
        <v>852</v>
      </c>
      <c r="BG444" s="160">
        <v>751</v>
      </c>
      <c r="BH444" s="160">
        <v>95</v>
      </c>
      <c r="BI444" s="160">
        <v>86</v>
      </c>
      <c r="BJ444" s="160" t="s">
        <v>717</v>
      </c>
      <c r="BK444" s="160" t="s">
        <v>717</v>
      </c>
      <c r="BL444" s="160" t="s">
        <v>717</v>
      </c>
      <c r="BM444" s="160" t="s">
        <v>717</v>
      </c>
      <c r="BN444" s="160" t="s">
        <v>717</v>
      </c>
      <c r="BO444" s="160" t="s">
        <v>717</v>
      </c>
      <c r="BP444" s="160" t="s">
        <v>717</v>
      </c>
      <c r="BQ444" s="160" t="s">
        <v>717</v>
      </c>
      <c r="BR444" s="160" t="s">
        <v>717</v>
      </c>
      <c r="BS444" s="160" t="s">
        <v>717</v>
      </c>
      <c r="BT444" s="160" t="s">
        <v>717</v>
      </c>
      <c r="BU444" s="160" t="s">
        <v>717</v>
      </c>
      <c r="BV444" s="160" t="s">
        <v>717</v>
      </c>
      <c r="BW444" s="160" t="s">
        <v>717</v>
      </c>
      <c r="BX444" s="160" t="s">
        <v>717</v>
      </c>
      <c r="BY444" s="160" t="s">
        <v>717</v>
      </c>
      <c r="BZ444" s="160" t="s">
        <v>717</v>
      </c>
      <c r="CA444" s="160" t="s">
        <v>717</v>
      </c>
      <c r="CB444" s="160" t="s">
        <v>717</v>
      </c>
      <c r="CC444" s="160" t="s">
        <v>717</v>
      </c>
      <c r="CD444" s="160" t="s">
        <v>717</v>
      </c>
      <c r="CE444" s="160" t="s">
        <v>717</v>
      </c>
      <c r="CF444" s="160" t="s">
        <v>717</v>
      </c>
      <c r="CG444" s="160" t="s">
        <v>717</v>
      </c>
      <c r="CH444" s="160" t="s">
        <v>717</v>
      </c>
      <c r="CI444" s="160" t="s">
        <v>717</v>
      </c>
      <c r="CJ444" s="160" t="s">
        <v>717</v>
      </c>
      <c r="CK444" s="160" t="s">
        <v>717</v>
      </c>
      <c r="CL444" s="160" t="s">
        <v>717</v>
      </c>
      <c r="CM444" s="160" t="s">
        <v>717</v>
      </c>
      <c r="CN444" s="160" t="s">
        <v>717</v>
      </c>
      <c r="CO444" s="160" t="s">
        <v>717</v>
      </c>
      <c r="CP444" s="160" t="s">
        <v>717</v>
      </c>
      <c r="CQ444" s="160" t="s">
        <v>717</v>
      </c>
      <c r="CR444" s="160" t="s">
        <v>717</v>
      </c>
      <c r="CS444" s="160" t="s">
        <v>717</v>
      </c>
      <c r="CT444" s="160" t="s">
        <v>717</v>
      </c>
      <c r="CU444" s="160" t="s">
        <v>717</v>
      </c>
      <c r="CV444" s="160" t="s">
        <v>717</v>
      </c>
      <c r="CW444" s="160" t="s">
        <v>717</v>
      </c>
      <c r="CX444" s="160">
        <v>9</v>
      </c>
      <c r="CY444" s="160">
        <v>6141</v>
      </c>
      <c r="CZ444" s="160">
        <v>682</v>
      </c>
      <c r="DA444" s="160">
        <v>1509</v>
      </c>
      <c r="DB444" s="160">
        <v>98</v>
      </c>
      <c r="DC444" s="160">
        <v>9090</v>
      </c>
      <c r="DD444" s="160">
        <v>93</v>
      </c>
      <c r="DE444" s="160">
        <v>145</v>
      </c>
      <c r="DF444" s="160" t="s">
        <v>717</v>
      </c>
      <c r="DG444" s="160" t="s">
        <v>717</v>
      </c>
      <c r="DH444" s="160" t="s">
        <v>717</v>
      </c>
      <c r="DI444" s="160" t="s">
        <v>717</v>
      </c>
      <c r="DJ444" s="160" t="s">
        <v>717</v>
      </c>
      <c r="DK444" s="160">
        <v>1</v>
      </c>
      <c r="DL444" s="160">
        <v>44</v>
      </c>
      <c r="DM444" s="160">
        <v>42</v>
      </c>
      <c r="DN444" s="160">
        <v>0</v>
      </c>
      <c r="DO444" s="160">
        <v>18</v>
      </c>
      <c r="DP444" s="160">
        <v>201673</v>
      </c>
      <c r="DQ444" s="160">
        <v>4583</v>
      </c>
      <c r="DR444" s="160">
        <v>8692</v>
      </c>
      <c r="DS444" s="160">
        <v>348218</v>
      </c>
      <c r="DT444" s="160">
        <v>8291</v>
      </c>
      <c r="DU444" s="160">
        <v>17031</v>
      </c>
      <c r="DV444" s="160">
        <v>0</v>
      </c>
      <c r="DW444" s="160">
        <v>0</v>
      </c>
      <c r="DX444" s="160">
        <v>0</v>
      </c>
      <c r="DY444" s="160">
        <v>104043</v>
      </c>
      <c r="DZ444" s="160">
        <v>5780</v>
      </c>
      <c r="EA444" s="160">
        <v>13699</v>
      </c>
      <c r="EB444" s="255"/>
      <c r="EC444" s="203">
        <f t="shared" si="2105"/>
        <v>1</v>
      </c>
      <c r="ED444" s="199">
        <f t="shared" si="2106"/>
        <v>2019</v>
      </c>
      <c r="EE444" s="200">
        <f t="shared" si="2107"/>
        <v>43466</v>
      </c>
      <c r="EF444" s="196">
        <f t="shared" si="2108"/>
        <v>31</v>
      </c>
      <c r="EG444" s="195"/>
      <c r="EH444" s="203">
        <f t="shared" si="2124"/>
        <v>1360</v>
      </c>
      <c r="EI444" s="203" t="str">
        <f t="shared" si="2124"/>
        <v>-</v>
      </c>
      <c r="EJ444" s="203">
        <f t="shared" si="2124"/>
        <v>74800</v>
      </c>
      <c r="EK444" s="203">
        <f t="shared" si="2124"/>
        <v>146880</v>
      </c>
      <c r="EL444" s="203">
        <f t="shared" si="2124"/>
        <v>131091</v>
      </c>
      <c r="EM444" s="203">
        <f t="shared" si="2124"/>
        <v>123420</v>
      </c>
      <c r="EN444" s="203">
        <f t="shared" si="2124"/>
        <v>2089150</v>
      </c>
      <c r="EO444" s="203">
        <f t="shared" si="2124"/>
        <v>6502279</v>
      </c>
      <c r="EP444" s="203">
        <f t="shared" si="2124"/>
        <v>1341695</v>
      </c>
      <c r="EQ444" s="203" t="str">
        <f t="shared" si="2124"/>
        <v>-</v>
      </c>
      <c r="ER444" s="203" t="str">
        <f t="shared" si="2125"/>
        <v>-</v>
      </c>
      <c r="ES444" s="203" t="str">
        <f t="shared" si="2125"/>
        <v>-</v>
      </c>
      <c r="ET444" s="203" t="str">
        <f t="shared" si="2125"/>
        <v>-</v>
      </c>
      <c r="EU444" s="203" t="str">
        <f t="shared" si="2125"/>
        <v>-</v>
      </c>
      <c r="EV444" s="203" t="str">
        <f t="shared" si="2125"/>
        <v>-</v>
      </c>
      <c r="EW444" s="203" t="str">
        <f t="shared" si="2125"/>
        <v>-</v>
      </c>
      <c r="EX444" s="203" t="str">
        <f t="shared" si="2125"/>
        <v>-</v>
      </c>
      <c r="EY444" s="203" t="str">
        <f t="shared" si="2125"/>
        <v>-</v>
      </c>
      <c r="EZ444" s="203" t="str">
        <f t="shared" si="2125"/>
        <v>-</v>
      </c>
      <c r="FA444" s="203" t="str">
        <f t="shared" si="2125"/>
        <v>-</v>
      </c>
      <c r="FB444" s="203">
        <f t="shared" si="2126"/>
        <v>13581</v>
      </c>
      <c r="FC444" s="203">
        <f t="shared" si="2126"/>
        <v>14210</v>
      </c>
      <c r="FD444" s="203">
        <f t="shared" si="2126"/>
        <v>382448</v>
      </c>
      <c r="FE444" s="203">
        <f t="shared" si="2126"/>
        <v>715302</v>
      </c>
      <c r="FF444" s="203">
        <f t="shared" si="2126"/>
        <v>0</v>
      </c>
      <c r="FG444" s="203">
        <f t="shared" si="2126"/>
        <v>246582</v>
      </c>
      <c r="FH444" s="191"/>
      <c r="FI444" s="256"/>
      <c r="FJ444" s="256"/>
      <c r="FK444" s="256"/>
      <c r="FL444" s="256"/>
      <c r="FM444" s="256"/>
    </row>
    <row r="445" spans="1:169" s="257" customFormat="1" x14ac:dyDescent="0.2">
      <c r="A445" s="258" t="str">
        <f t="shared" si="2102"/>
        <v>2018-19JANUARYRRU</v>
      </c>
      <c r="B445" s="259" t="s">
        <v>773</v>
      </c>
      <c r="C445" s="259" t="s">
        <v>767</v>
      </c>
      <c r="D445" s="260" t="str">
        <f t="shared" si="2103"/>
        <v>Y56</v>
      </c>
      <c r="E445" s="260" t="str">
        <f t="shared" si="2104"/>
        <v>London</v>
      </c>
      <c r="F445" s="261" t="s">
        <v>653</v>
      </c>
      <c r="G445" s="261" t="s">
        <v>654</v>
      </c>
      <c r="H445" s="211">
        <v>171966</v>
      </c>
      <c r="I445" s="211">
        <v>138775</v>
      </c>
      <c r="J445" s="211">
        <v>942013</v>
      </c>
      <c r="K445" s="211">
        <v>7</v>
      </c>
      <c r="L445" s="211">
        <v>0</v>
      </c>
      <c r="M445" s="211" t="s">
        <v>717</v>
      </c>
      <c r="N445" s="211">
        <v>52</v>
      </c>
      <c r="O445" s="211">
        <v>116</v>
      </c>
      <c r="P445" s="211" t="s">
        <v>717</v>
      </c>
      <c r="Q445" s="211" t="s">
        <v>717</v>
      </c>
      <c r="R445" s="211" t="s">
        <v>717</v>
      </c>
      <c r="S445" s="211" t="s">
        <v>717</v>
      </c>
      <c r="T445" s="211">
        <v>108664</v>
      </c>
      <c r="U445" s="211">
        <v>12441</v>
      </c>
      <c r="V445" s="211">
        <v>9478</v>
      </c>
      <c r="W445" s="211">
        <v>60485</v>
      </c>
      <c r="X445" s="211">
        <v>19972</v>
      </c>
      <c r="Y445" s="211">
        <v>1610</v>
      </c>
      <c r="Z445" s="211">
        <v>4738155</v>
      </c>
      <c r="AA445" s="211">
        <v>381</v>
      </c>
      <c r="AB445" s="211">
        <v>630</v>
      </c>
      <c r="AC445" s="211">
        <v>6635218</v>
      </c>
      <c r="AD445" s="211">
        <v>700</v>
      </c>
      <c r="AE445" s="211">
        <v>1212</v>
      </c>
      <c r="AF445" s="211">
        <v>78392824</v>
      </c>
      <c r="AG445" s="211">
        <v>1296</v>
      </c>
      <c r="AH445" s="211">
        <v>2769</v>
      </c>
      <c r="AI445" s="211">
        <v>78364425</v>
      </c>
      <c r="AJ445" s="211">
        <v>3924</v>
      </c>
      <c r="AK445" s="211">
        <v>9709</v>
      </c>
      <c r="AL445" s="211">
        <v>7011919</v>
      </c>
      <c r="AM445" s="211">
        <v>4355</v>
      </c>
      <c r="AN445" s="211">
        <v>10285</v>
      </c>
      <c r="AO445" s="211">
        <v>7959</v>
      </c>
      <c r="AP445" s="211">
        <v>287</v>
      </c>
      <c r="AQ445" s="211">
        <v>1338</v>
      </c>
      <c r="AR445" s="211">
        <v>6851</v>
      </c>
      <c r="AS445" s="211">
        <v>224</v>
      </c>
      <c r="AT445" s="211">
        <v>6110</v>
      </c>
      <c r="AU445" s="211">
        <v>0</v>
      </c>
      <c r="AV445" s="211">
        <v>67107</v>
      </c>
      <c r="AW445" s="211">
        <v>6855</v>
      </c>
      <c r="AX445" s="211">
        <v>26743</v>
      </c>
      <c r="AY445" s="211">
        <v>100705</v>
      </c>
      <c r="AZ445" s="211">
        <v>32435</v>
      </c>
      <c r="BA445" s="211">
        <v>24950</v>
      </c>
      <c r="BB445" s="211">
        <v>24551</v>
      </c>
      <c r="BC445" s="211">
        <v>19112</v>
      </c>
      <c r="BD445" s="211">
        <v>92710</v>
      </c>
      <c r="BE445" s="211">
        <v>69227</v>
      </c>
      <c r="BF445" s="211">
        <v>32462</v>
      </c>
      <c r="BG445" s="211">
        <v>22606</v>
      </c>
      <c r="BH445" s="211">
        <v>2217</v>
      </c>
      <c r="BI445" s="211">
        <v>1711</v>
      </c>
      <c r="BJ445" s="211" t="s">
        <v>717</v>
      </c>
      <c r="BK445" s="211" t="s">
        <v>717</v>
      </c>
      <c r="BL445" s="211" t="s">
        <v>717</v>
      </c>
      <c r="BM445" s="211" t="s">
        <v>717</v>
      </c>
      <c r="BN445" s="211" t="s">
        <v>717</v>
      </c>
      <c r="BO445" s="211" t="s">
        <v>717</v>
      </c>
      <c r="BP445" s="211" t="s">
        <v>717</v>
      </c>
      <c r="BQ445" s="211" t="s">
        <v>717</v>
      </c>
      <c r="BR445" s="211" t="s">
        <v>717</v>
      </c>
      <c r="BS445" s="211" t="s">
        <v>717</v>
      </c>
      <c r="BT445" s="211" t="s">
        <v>717</v>
      </c>
      <c r="BU445" s="211" t="s">
        <v>717</v>
      </c>
      <c r="BV445" s="211" t="s">
        <v>717</v>
      </c>
      <c r="BW445" s="211" t="s">
        <v>717</v>
      </c>
      <c r="BX445" s="211" t="s">
        <v>717</v>
      </c>
      <c r="BY445" s="211" t="s">
        <v>717</v>
      </c>
      <c r="BZ445" s="211" t="s">
        <v>717</v>
      </c>
      <c r="CA445" s="211" t="s">
        <v>717</v>
      </c>
      <c r="CB445" s="211" t="s">
        <v>717</v>
      </c>
      <c r="CC445" s="211" t="s">
        <v>717</v>
      </c>
      <c r="CD445" s="211" t="s">
        <v>717</v>
      </c>
      <c r="CE445" s="211" t="s">
        <v>717</v>
      </c>
      <c r="CF445" s="211" t="s">
        <v>717</v>
      </c>
      <c r="CG445" s="211" t="s">
        <v>717</v>
      </c>
      <c r="CH445" s="211" t="s">
        <v>717</v>
      </c>
      <c r="CI445" s="211" t="s">
        <v>717</v>
      </c>
      <c r="CJ445" s="211" t="s">
        <v>717</v>
      </c>
      <c r="CK445" s="211" t="s">
        <v>717</v>
      </c>
      <c r="CL445" s="211" t="s">
        <v>717</v>
      </c>
      <c r="CM445" s="211" t="s">
        <v>717</v>
      </c>
      <c r="CN445" s="211" t="s">
        <v>717</v>
      </c>
      <c r="CO445" s="211" t="s">
        <v>717</v>
      </c>
      <c r="CP445" s="211" t="s">
        <v>717</v>
      </c>
      <c r="CQ445" s="211" t="s">
        <v>717</v>
      </c>
      <c r="CR445" s="211" t="s">
        <v>717</v>
      </c>
      <c r="CS445" s="211" t="s">
        <v>717</v>
      </c>
      <c r="CT445" s="211" t="s">
        <v>717</v>
      </c>
      <c r="CU445" s="211" t="s">
        <v>717</v>
      </c>
      <c r="CV445" s="211" t="s">
        <v>717</v>
      </c>
      <c r="CW445" s="211" t="s">
        <v>717</v>
      </c>
      <c r="CX445" s="211">
        <v>0</v>
      </c>
      <c r="CY445" s="211">
        <v>0</v>
      </c>
      <c r="CZ445" s="211">
        <v>0</v>
      </c>
      <c r="DA445" s="211">
        <v>0</v>
      </c>
      <c r="DB445" s="211">
        <v>7148</v>
      </c>
      <c r="DC445" s="211">
        <v>442294</v>
      </c>
      <c r="DD445" s="211">
        <v>62</v>
      </c>
      <c r="DE445" s="211">
        <v>121</v>
      </c>
      <c r="DF445" s="211" t="s">
        <v>717</v>
      </c>
      <c r="DG445" s="211" t="s">
        <v>717</v>
      </c>
      <c r="DH445" s="211" t="s">
        <v>717</v>
      </c>
      <c r="DI445" s="211" t="s">
        <v>717</v>
      </c>
      <c r="DJ445" s="211" t="s">
        <v>717</v>
      </c>
      <c r="DK445" s="211">
        <v>32</v>
      </c>
      <c r="DL445" s="211">
        <v>584</v>
      </c>
      <c r="DM445" s="211">
        <v>1484</v>
      </c>
      <c r="DN445" s="211">
        <v>60</v>
      </c>
      <c r="DO445" s="211">
        <v>1417</v>
      </c>
      <c r="DP445" s="211">
        <v>3942217</v>
      </c>
      <c r="DQ445" s="211">
        <v>6750</v>
      </c>
      <c r="DR445" s="211">
        <v>13452</v>
      </c>
      <c r="DS445" s="211">
        <v>11065103</v>
      </c>
      <c r="DT445" s="211">
        <v>7456</v>
      </c>
      <c r="DU445" s="211">
        <v>14394</v>
      </c>
      <c r="DV445" s="211">
        <v>529955</v>
      </c>
      <c r="DW445" s="211">
        <v>8833</v>
      </c>
      <c r="DX445" s="211">
        <v>14511</v>
      </c>
      <c r="DY445" s="211">
        <v>14150677</v>
      </c>
      <c r="DZ445" s="211">
        <v>9986</v>
      </c>
      <c r="EA445" s="211">
        <v>17299</v>
      </c>
      <c r="EB445" s="262"/>
      <c r="EC445" s="212">
        <f t="shared" si="2105"/>
        <v>1</v>
      </c>
      <c r="ED445" s="213">
        <f t="shared" si="2106"/>
        <v>2019</v>
      </c>
      <c r="EE445" s="214">
        <f t="shared" si="2107"/>
        <v>43466</v>
      </c>
      <c r="EF445" s="215">
        <f t="shared" si="2108"/>
        <v>31</v>
      </c>
      <c r="EG445" s="216"/>
      <c r="EH445" s="212">
        <f t="shared" ref="EH445:EQ454" si="2127">IFERROR(INDEX($H445:$EB445,,MATCH(EH$1,$H$5:$EB$5,0))*INDEX($H445:$EB445,,MATCH(EH$2,$H$5:$EB$5,0)),$H$2)</f>
        <v>0</v>
      </c>
      <c r="EI445" s="212" t="str">
        <f t="shared" si="2127"/>
        <v>-</v>
      </c>
      <c r="EJ445" s="212">
        <f t="shared" si="2127"/>
        <v>7216300</v>
      </c>
      <c r="EK445" s="212">
        <f t="shared" si="2127"/>
        <v>16097900</v>
      </c>
      <c r="EL445" s="212">
        <f t="shared" si="2127"/>
        <v>7837830</v>
      </c>
      <c r="EM445" s="212">
        <f t="shared" si="2127"/>
        <v>11487336</v>
      </c>
      <c r="EN445" s="212">
        <f t="shared" si="2127"/>
        <v>167482965</v>
      </c>
      <c r="EO445" s="212">
        <f t="shared" si="2127"/>
        <v>193908148</v>
      </c>
      <c r="EP445" s="212">
        <f t="shared" si="2127"/>
        <v>16558850</v>
      </c>
      <c r="EQ445" s="212" t="str">
        <f t="shared" si="2127"/>
        <v>-</v>
      </c>
      <c r="ER445" s="212" t="str">
        <f t="shared" ref="ER445:FA454" si="2128">IFERROR(INDEX($H445:$EB445,,MATCH(ER$1,$H$5:$EB$5,0))*INDEX($H445:$EB445,,MATCH(ER$2,$H$5:$EB$5,0)),$H$2)</f>
        <v>-</v>
      </c>
      <c r="ES445" s="212" t="str">
        <f t="shared" si="2128"/>
        <v>-</v>
      </c>
      <c r="ET445" s="212" t="str">
        <f t="shared" si="2128"/>
        <v>-</v>
      </c>
      <c r="EU445" s="212" t="str">
        <f t="shared" si="2128"/>
        <v>-</v>
      </c>
      <c r="EV445" s="212" t="str">
        <f t="shared" si="2128"/>
        <v>-</v>
      </c>
      <c r="EW445" s="212" t="str">
        <f t="shared" si="2128"/>
        <v>-</v>
      </c>
      <c r="EX445" s="212" t="str">
        <f t="shared" si="2128"/>
        <v>-</v>
      </c>
      <c r="EY445" s="212" t="str">
        <f t="shared" si="2128"/>
        <v>-</v>
      </c>
      <c r="EZ445" s="212" t="str">
        <f t="shared" si="2128"/>
        <v>-</v>
      </c>
      <c r="FA445" s="212" t="str">
        <f t="shared" si="2128"/>
        <v>-</v>
      </c>
      <c r="FB445" s="212">
        <f t="shared" ref="FB445:FG454" si="2129">IFERROR(INDEX($H445:$EB445,,MATCH(FB$1,$H$5:$EB$5,0))*INDEX($H445:$EB445,,MATCH(FB$2,$H$5:$EB$5,0)),$H$2)</f>
        <v>0</v>
      </c>
      <c r="FC445" s="212">
        <f t="shared" si="2129"/>
        <v>864908</v>
      </c>
      <c r="FD445" s="212">
        <f t="shared" si="2129"/>
        <v>7855968</v>
      </c>
      <c r="FE445" s="212">
        <f t="shared" si="2129"/>
        <v>21360696</v>
      </c>
      <c r="FF445" s="212">
        <f t="shared" si="2129"/>
        <v>870660</v>
      </c>
      <c r="FG445" s="212">
        <f t="shared" si="2129"/>
        <v>24512683</v>
      </c>
      <c r="FH445" s="217"/>
      <c r="FI445" s="256"/>
      <c r="FJ445" s="256"/>
      <c r="FK445" s="256"/>
      <c r="FL445" s="256"/>
      <c r="FM445" s="256"/>
    </row>
    <row r="446" spans="1:169" s="257" customFormat="1" x14ac:dyDescent="0.2">
      <c r="A446" s="263" t="str">
        <f t="shared" si="2102"/>
        <v>2018-19JANUARYRX6</v>
      </c>
      <c r="B446" s="257" t="s">
        <v>773</v>
      </c>
      <c r="C446" s="257" t="s">
        <v>767</v>
      </c>
      <c r="D446" s="264" t="str">
        <f t="shared" si="2103"/>
        <v>Y63</v>
      </c>
      <c r="E446" s="264" t="str">
        <f t="shared" si="2104"/>
        <v>North East and Yorkshire</v>
      </c>
      <c r="F446" s="265" t="s">
        <v>655</v>
      </c>
      <c r="G446" s="265" t="s">
        <v>656</v>
      </c>
      <c r="H446" s="108">
        <v>50094</v>
      </c>
      <c r="I446" s="108">
        <v>33060</v>
      </c>
      <c r="J446" s="108">
        <v>183472</v>
      </c>
      <c r="K446" s="108">
        <v>6</v>
      </c>
      <c r="L446" s="108">
        <v>1</v>
      </c>
      <c r="M446" s="108" t="s">
        <v>717</v>
      </c>
      <c r="N446" s="108">
        <v>19</v>
      </c>
      <c r="O446" s="108">
        <v>53</v>
      </c>
      <c r="P446" s="108" t="s">
        <v>717</v>
      </c>
      <c r="Q446" s="108" t="s">
        <v>717</v>
      </c>
      <c r="R446" s="108" t="s">
        <v>717</v>
      </c>
      <c r="S446" s="108" t="s">
        <v>717</v>
      </c>
      <c r="T446" s="108">
        <v>37423</v>
      </c>
      <c r="U446" s="108">
        <v>2749</v>
      </c>
      <c r="V446" s="108">
        <v>1802</v>
      </c>
      <c r="W446" s="108">
        <v>21363</v>
      </c>
      <c r="X446" s="108">
        <v>8033</v>
      </c>
      <c r="Y446" s="108">
        <v>414</v>
      </c>
      <c r="Z446" s="108">
        <v>1038081</v>
      </c>
      <c r="AA446" s="108">
        <v>378</v>
      </c>
      <c r="AB446" s="108">
        <v>654</v>
      </c>
      <c r="AC446" s="108">
        <v>839959</v>
      </c>
      <c r="AD446" s="108">
        <v>466</v>
      </c>
      <c r="AE446" s="108">
        <v>804</v>
      </c>
      <c r="AF446" s="108">
        <v>34485078</v>
      </c>
      <c r="AG446" s="108">
        <v>1614</v>
      </c>
      <c r="AH446" s="108">
        <v>3380</v>
      </c>
      <c r="AI446" s="108">
        <v>47617581</v>
      </c>
      <c r="AJ446" s="108">
        <v>5928</v>
      </c>
      <c r="AK446" s="108">
        <v>14556</v>
      </c>
      <c r="AL446" s="108">
        <v>2199083</v>
      </c>
      <c r="AM446" s="108">
        <v>5312</v>
      </c>
      <c r="AN446" s="108">
        <v>13538</v>
      </c>
      <c r="AO446" s="108">
        <v>2004</v>
      </c>
      <c r="AP446" s="108">
        <v>63</v>
      </c>
      <c r="AQ446" s="108">
        <v>517</v>
      </c>
      <c r="AR446" s="108">
        <v>3548</v>
      </c>
      <c r="AS446" s="108">
        <v>97</v>
      </c>
      <c r="AT446" s="108">
        <v>1327</v>
      </c>
      <c r="AU446" s="108">
        <v>0</v>
      </c>
      <c r="AV446" s="108">
        <v>21924</v>
      </c>
      <c r="AW446" s="108">
        <v>4047</v>
      </c>
      <c r="AX446" s="108">
        <v>9448</v>
      </c>
      <c r="AY446" s="108">
        <v>35419</v>
      </c>
      <c r="AZ446" s="108">
        <v>5220</v>
      </c>
      <c r="BA446" s="108">
        <v>4271</v>
      </c>
      <c r="BB446" s="108">
        <v>3421</v>
      </c>
      <c r="BC446" s="108">
        <v>2804</v>
      </c>
      <c r="BD446" s="108">
        <v>27320</v>
      </c>
      <c r="BE446" s="108">
        <v>23468</v>
      </c>
      <c r="BF446" s="108">
        <v>11987</v>
      </c>
      <c r="BG446" s="108">
        <v>7931</v>
      </c>
      <c r="BH446" s="108">
        <v>633</v>
      </c>
      <c r="BI446" s="108">
        <v>390</v>
      </c>
      <c r="BJ446" s="108" t="s">
        <v>717</v>
      </c>
      <c r="BK446" s="108" t="s">
        <v>717</v>
      </c>
      <c r="BL446" s="108" t="s">
        <v>717</v>
      </c>
      <c r="BM446" s="108" t="s">
        <v>717</v>
      </c>
      <c r="BN446" s="108" t="s">
        <v>717</v>
      </c>
      <c r="BO446" s="108" t="s">
        <v>717</v>
      </c>
      <c r="BP446" s="108" t="s">
        <v>717</v>
      </c>
      <c r="BQ446" s="108" t="s">
        <v>717</v>
      </c>
      <c r="BR446" s="108" t="s">
        <v>717</v>
      </c>
      <c r="BS446" s="108" t="s">
        <v>717</v>
      </c>
      <c r="BT446" s="108" t="s">
        <v>717</v>
      </c>
      <c r="BU446" s="108" t="s">
        <v>717</v>
      </c>
      <c r="BV446" s="108" t="s">
        <v>717</v>
      </c>
      <c r="BW446" s="108" t="s">
        <v>717</v>
      </c>
      <c r="BX446" s="108" t="s">
        <v>717</v>
      </c>
      <c r="BY446" s="108" t="s">
        <v>717</v>
      </c>
      <c r="BZ446" s="108" t="s">
        <v>717</v>
      </c>
      <c r="CA446" s="108" t="s">
        <v>717</v>
      </c>
      <c r="CB446" s="108" t="s">
        <v>717</v>
      </c>
      <c r="CC446" s="108" t="s">
        <v>717</v>
      </c>
      <c r="CD446" s="108" t="s">
        <v>717</v>
      </c>
      <c r="CE446" s="108" t="s">
        <v>717</v>
      </c>
      <c r="CF446" s="108" t="s">
        <v>717</v>
      </c>
      <c r="CG446" s="108" t="s">
        <v>717</v>
      </c>
      <c r="CH446" s="108" t="s">
        <v>717</v>
      </c>
      <c r="CI446" s="108" t="s">
        <v>717</v>
      </c>
      <c r="CJ446" s="108" t="s">
        <v>717</v>
      </c>
      <c r="CK446" s="108" t="s">
        <v>717</v>
      </c>
      <c r="CL446" s="108" t="s">
        <v>717</v>
      </c>
      <c r="CM446" s="108" t="s">
        <v>717</v>
      </c>
      <c r="CN446" s="108" t="s">
        <v>717</v>
      </c>
      <c r="CO446" s="108" t="s">
        <v>717</v>
      </c>
      <c r="CP446" s="108" t="s">
        <v>717</v>
      </c>
      <c r="CQ446" s="108" t="s">
        <v>717</v>
      </c>
      <c r="CR446" s="108" t="s">
        <v>717</v>
      </c>
      <c r="CS446" s="108" t="s">
        <v>717</v>
      </c>
      <c r="CT446" s="108" t="s">
        <v>717</v>
      </c>
      <c r="CU446" s="108" t="s">
        <v>717</v>
      </c>
      <c r="CV446" s="108" t="s">
        <v>717</v>
      </c>
      <c r="CW446" s="108" t="s">
        <v>717</v>
      </c>
      <c r="CX446" s="108">
        <v>98</v>
      </c>
      <c r="CY446" s="108">
        <v>37746</v>
      </c>
      <c r="CZ446" s="108">
        <v>385</v>
      </c>
      <c r="DA446" s="108">
        <v>620</v>
      </c>
      <c r="DB446" s="108">
        <v>1623</v>
      </c>
      <c r="DC446" s="108">
        <v>48853</v>
      </c>
      <c r="DD446" s="108">
        <v>30</v>
      </c>
      <c r="DE446" s="108">
        <v>59</v>
      </c>
      <c r="DF446" s="108" t="s">
        <v>717</v>
      </c>
      <c r="DG446" s="108" t="s">
        <v>717</v>
      </c>
      <c r="DH446" s="108" t="s">
        <v>717</v>
      </c>
      <c r="DI446" s="108" t="s">
        <v>717</v>
      </c>
      <c r="DJ446" s="108" t="s">
        <v>717</v>
      </c>
      <c r="DK446" s="108">
        <v>0</v>
      </c>
      <c r="DL446" s="108">
        <v>0</v>
      </c>
      <c r="DM446" s="108">
        <v>1358</v>
      </c>
      <c r="DN446" s="108">
        <v>0</v>
      </c>
      <c r="DO446" s="108">
        <v>65</v>
      </c>
      <c r="DP446" s="108">
        <v>0</v>
      </c>
      <c r="DQ446" s="108">
        <v>0</v>
      </c>
      <c r="DR446" s="108">
        <v>0</v>
      </c>
      <c r="DS446" s="108">
        <v>12305422</v>
      </c>
      <c r="DT446" s="108">
        <v>9061</v>
      </c>
      <c r="DU446" s="108">
        <v>20405</v>
      </c>
      <c r="DV446" s="108">
        <v>0</v>
      </c>
      <c r="DW446" s="108">
        <v>0</v>
      </c>
      <c r="DX446" s="108">
        <v>0</v>
      </c>
      <c r="DY446" s="108">
        <v>869603</v>
      </c>
      <c r="DZ446" s="108">
        <v>13379</v>
      </c>
      <c r="EA446" s="108">
        <v>30871</v>
      </c>
      <c r="EB446" s="255"/>
      <c r="EC446" s="198">
        <f t="shared" si="2105"/>
        <v>1</v>
      </c>
      <c r="ED446" s="199">
        <f t="shared" si="2106"/>
        <v>2019</v>
      </c>
      <c r="EE446" s="200">
        <f t="shared" si="2107"/>
        <v>43466</v>
      </c>
      <c r="EF446" s="196">
        <f t="shared" si="2108"/>
        <v>31</v>
      </c>
      <c r="EG446" s="195"/>
      <c r="EH446" s="198">
        <f t="shared" si="2127"/>
        <v>33060</v>
      </c>
      <c r="EI446" s="198" t="str">
        <f t="shared" si="2127"/>
        <v>-</v>
      </c>
      <c r="EJ446" s="198">
        <f t="shared" si="2127"/>
        <v>628140</v>
      </c>
      <c r="EK446" s="198">
        <f t="shared" si="2127"/>
        <v>1752180</v>
      </c>
      <c r="EL446" s="198">
        <f t="shared" si="2127"/>
        <v>1797846</v>
      </c>
      <c r="EM446" s="198">
        <f t="shared" si="2127"/>
        <v>1448808</v>
      </c>
      <c r="EN446" s="198">
        <f t="shared" si="2127"/>
        <v>72206940</v>
      </c>
      <c r="EO446" s="198">
        <f t="shared" si="2127"/>
        <v>116928348</v>
      </c>
      <c r="EP446" s="198">
        <f t="shared" si="2127"/>
        <v>5604732</v>
      </c>
      <c r="EQ446" s="198" t="str">
        <f t="shared" si="2127"/>
        <v>-</v>
      </c>
      <c r="ER446" s="198" t="str">
        <f t="shared" si="2128"/>
        <v>-</v>
      </c>
      <c r="ES446" s="198" t="str">
        <f t="shared" si="2128"/>
        <v>-</v>
      </c>
      <c r="ET446" s="198" t="str">
        <f t="shared" si="2128"/>
        <v>-</v>
      </c>
      <c r="EU446" s="198" t="str">
        <f t="shared" si="2128"/>
        <v>-</v>
      </c>
      <c r="EV446" s="198" t="str">
        <f t="shared" si="2128"/>
        <v>-</v>
      </c>
      <c r="EW446" s="198" t="str">
        <f t="shared" si="2128"/>
        <v>-</v>
      </c>
      <c r="EX446" s="198" t="str">
        <f t="shared" si="2128"/>
        <v>-</v>
      </c>
      <c r="EY446" s="198" t="str">
        <f t="shared" si="2128"/>
        <v>-</v>
      </c>
      <c r="EZ446" s="198" t="str">
        <f t="shared" si="2128"/>
        <v>-</v>
      </c>
      <c r="FA446" s="198" t="str">
        <f t="shared" si="2128"/>
        <v>-</v>
      </c>
      <c r="FB446" s="198">
        <f t="shared" si="2129"/>
        <v>60760</v>
      </c>
      <c r="FC446" s="198">
        <f t="shared" si="2129"/>
        <v>95757</v>
      </c>
      <c r="FD446" s="198">
        <f t="shared" si="2129"/>
        <v>0</v>
      </c>
      <c r="FE446" s="198">
        <f t="shared" si="2129"/>
        <v>27709990</v>
      </c>
      <c r="FF446" s="198">
        <f t="shared" si="2129"/>
        <v>0</v>
      </c>
      <c r="FG446" s="198">
        <f t="shared" si="2129"/>
        <v>2006615</v>
      </c>
      <c r="FH446" s="191"/>
      <c r="FI446" s="256"/>
      <c r="FJ446" s="256"/>
      <c r="FK446" s="256"/>
      <c r="FL446" s="256"/>
      <c r="FM446" s="256"/>
    </row>
    <row r="447" spans="1:169" s="257" customFormat="1" x14ac:dyDescent="0.2">
      <c r="A447" s="263" t="str">
        <f t="shared" ref="A447:A485" si="2130">B447&amp;C447&amp;F447</f>
        <v>2018-19JANUARYRX7</v>
      </c>
      <c r="B447" s="257" t="s">
        <v>773</v>
      </c>
      <c r="C447" s="257" t="s">
        <v>767</v>
      </c>
      <c r="D447" s="264" t="str">
        <f t="shared" ref="D447:D510" si="2131">INDEX($FK$16:$FL$26,MATCH($F447,Area_Code,0),2)</f>
        <v>Y62</v>
      </c>
      <c r="E447" s="264" t="str">
        <f t="shared" ref="E447:E510" si="2132">INDEX($FK$8:$FM$14,MATCH($D447,Reg_Code,0),3)</f>
        <v>North West</v>
      </c>
      <c r="F447" s="265" t="s">
        <v>657</v>
      </c>
      <c r="G447" s="265" t="s">
        <v>658</v>
      </c>
      <c r="H447" s="108">
        <v>133555</v>
      </c>
      <c r="I447" s="108">
        <v>107917</v>
      </c>
      <c r="J447" s="108">
        <v>849948</v>
      </c>
      <c r="K447" s="108">
        <v>8</v>
      </c>
      <c r="L447" s="108">
        <v>1</v>
      </c>
      <c r="M447" s="108" t="s">
        <v>717</v>
      </c>
      <c r="N447" s="108">
        <v>58</v>
      </c>
      <c r="O447" s="108">
        <v>117</v>
      </c>
      <c r="P447" s="108" t="s">
        <v>717</v>
      </c>
      <c r="Q447" s="108" t="s">
        <v>717</v>
      </c>
      <c r="R447" s="108" t="s">
        <v>717</v>
      </c>
      <c r="S447" s="108" t="s">
        <v>717</v>
      </c>
      <c r="T447" s="108">
        <v>100886</v>
      </c>
      <c r="U447" s="108">
        <v>9571</v>
      </c>
      <c r="V447" s="108">
        <v>6835</v>
      </c>
      <c r="W447" s="108">
        <v>53757</v>
      </c>
      <c r="X447" s="108">
        <v>20506</v>
      </c>
      <c r="Y447" s="108">
        <v>3992</v>
      </c>
      <c r="Z447" s="108">
        <v>4505629</v>
      </c>
      <c r="AA447" s="108">
        <v>471</v>
      </c>
      <c r="AB447" s="108">
        <v>786</v>
      </c>
      <c r="AC447" s="108">
        <v>4491830</v>
      </c>
      <c r="AD447" s="108">
        <v>657</v>
      </c>
      <c r="AE447" s="108">
        <v>1116</v>
      </c>
      <c r="AF447" s="108">
        <v>85150552</v>
      </c>
      <c r="AG447" s="108">
        <v>1584</v>
      </c>
      <c r="AH447" s="108">
        <v>3418</v>
      </c>
      <c r="AI447" s="108">
        <v>95475512</v>
      </c>
      <c r="AJ447" s="108">
        <v>4656</v>
      </c>
      <c r="AK447" s="108">
        <v>11047</v>
      </c>
      <c r="AL447" s="108">
        <v>24385765</v>
      </c>
      <c r="AM447" s="108">
        <v>6109</v>
      </c>
      <c r="AN447" s="108">
        <v>13166</v>
      </c>
      <c r="AO447" s="108">
        <v>7642</v>
      </c>
      <c r="AP447" s="108">
        <v>526</v>
      </c>
      <c r="AQ447" s="108">
        <v>4613</v>
      </c>
      <c r="AR447" s="108">
        <v>6103</v>
      </c>
      <c r="AS447" s="108">
        <v>334</v>
      </c>
      <c r="AT447" s="108">
        <v>2169</v>
      </c>
      <c r="AU447" s="108">
        <v>0</v>
      </c>
      <c r="AV447" s="108">
        <v>61819</v>
      </c>
      <c r="AW447" s="108">
        <v>5774</v>
      </c>
      <c r="AX447" s="108">
        <v>25651</v>
      </c>
      <c r="AY447" s="108">
        <v>93244</v>
      </c>
      <c r="AZ447" s="108">
        <v>20152</v>
      </c>
      <c r="BA447" s="108">
        <v>15991</v>
      </c>
      <c r="BB447" s="108">
        <v>14176</v>
      </c>
      <c r="BC447" s="108">
        <v>11427</v>
      </c>
      <c r="BD447" s="108">
        <v>68468</v>
      </c>
      <c r="BE447" s="108">
        <v>57347</v>
      </c>
      <c r="BF447" s="108">
        <v>28380</v>
      </c>
      <c r="BG447" s="108">
        <v>21808</v>
      </c>
      <c r="BH447" s="108">
        <v>5001</v>
      </c>
      <c r="BI447" s="108">
        <v>4257</v>
      </c>
      <c r="BJ447" s="108" t="s">
        <v>717</v>
      </c>
      <c r="BK447" s="108" t="s">
        <v>717</v>
      </c>
      <c r="BL447" s="108" t="s">
        <v>717</v>
      </c>
      <c r="BM447" s="108" t="s">
        <v>717</v>
      </c>
      <c r="BN447" s="108" t="s">
        <v>717</v>
      </c>
      <c r="BO447" s="108" t="s">
        <v>717</v>
      </c>
      <c r="BP447" s="108" t="s">
        <v>717</v>
      </c>
      <c r="BQ447" s="108" t="s">
        <v>717</v>
      </c>
      <c r="BR447" s="108" t="s">
        <v>717</v>
      </c>
      <c r="BS447" s="108" t="s">
        <v>717</v>
      </c>
      <c r="BT447" s="108" t="s">
        <v>717</v>
      </c>
      <c r="BU447" s="108" t="s">
        <v>717</v>
      </c>
      <c r="BV447" s="108" t="s">
        <v>717</v>
      </c>
      <c r="BW447" s="108" t="s">
        <v>717</v>
      </c>
      <c r="BX447" s="108" t="s">
        <v>717</v>
      </c>
      <c r="BY447" s="108" t="s">
        <v>717</v>
      </c>
      <c r="BZ447" s="108" t="s">
        <v>717</v>
      </c>
      <c r="CA447" s="108" t="s">
        <v>717</v>
      </c>
      <c r="CB447" s="108" t="s">
        <v>717</v>
      </c>
      <c r="CC447" s="108" t="s">
        <v>717</v>
      </c>
      <c r="CD447" s="108" t="s">
        <v>717</v>
      </c>
      <c r="CE447" s="108" t="s">
        <v>717</v>
      </c>
      <c r="CF447" s="108" t="s">
        <v>717</v>
      </c>
      <c r="CG447" s="108" t="s">
        <v>717</v>
      </c>
      <c r="CH447" s="108" t="s">
        <v>717</v>
      </c>
      <c r="CI447" s="108" t="s">
        <v>717</v>
      </c>
      <c r="CJ447" s="108" t="s">
        <v>717</v>
      </c>
      <c r="CK447" s="108" t="s">
        <v>717</v>
      </c>
      <c r="CL447" s="108" t="s">
        <v>717</v>
      </c>
      <c r="CM447" s="108" t="s">
        <v>717</v>
      </c>
      <c r="CN447" s="108" t="s">
        <v>717</v>
      </c>
      <c r="CO447" s="108" t="s">
        <v>717</v>
      </c>
      <c r="CP447" s="108" t="s">
        <v>717</v>
      </c>
      <c r="CQ447" s="108" t="s">
        <v>717</v>
      </c>
      <c r="CR447" s="108" t="s">
        <v>717</v>
      </c>
      <c r="CS447" s="108" t="s">
        <v>717</v>
      </c>
      <c r="CT447" s="108" t="s">
        <v>717</v>
      </c>
      <c r="CU447" s="108" t="s">
        <v>717</v>
      </c>
      <c r="CV447" s="108" t="s">
        <v>717</v>
      </c>
      <c r="CW447" s="108" t="s">
        <v>717</v>
      </c>
      <c r="CX447" s="108">
        <v>0</v>
      </c>
      <c r="CY447" s="108">
        <v>0</v>
      </c>
      <c r="CZ447" s="108">
        <v>0</v>
      </c>
      <c r="DA447" s="108">
        <v>0</v>
      </c>
      <c r="DB447" s="108">
        <v>5423</v>
      </c>
      <c r="DC447" s="108">
        <v>186243</v>
      </c>
      <c r="DD447" s="108">
        <v>34</v>
      </c>
      <c r="DE447" s="108">
        <v>67</v>
      </c>
      <c r="DF447" s="108" t="s">
        <v>717</v>
      </c>
      <c r="DG447" s="108" t="s">
        <v>717</v>
      </c>
      <c r="DH447" s="108" t="s">
        <v>717</v>
      </c>
      <c r="DI447" s="108" t="s">
        <v>717</v>
      </c>
      <c r="DJ447" s="108" t="s">
        <v>717</v>
      </c>
      <c r="DK447" s="108">
        <v>564</v>
      </c>
      <c r="DL447" s="108">
        <v>1645</v>
      </c>
      <c r="DM447" s="108">
        <v>1080</v>
      </c>
      <c r="DN447" s="108">
        <v>59</v>
      </c>
      <c r="DO447" s="108">
        <v>1389</v>
      </c>
      <c r="DP447" s="108">
        <v>7901209</v>
      </c>
      <c r="DQ447" s="108">
        <v>4803</v>
      </c>
      <c r="DR447" s="108">
        <v>10187</v>
      </c>
      <c r="DS447" s="108">
        <v>5442910</v>
      </c>
      <c r="DT447" s="108">
        <v>5040</v>
      </c>
      <c r="DU447" s="108">
        <v>10830</v>
      </c>
      <c r="DV447" s="108">
        <v>497542</v>
      </c>
      <c r="DW447" s="108">
        <v>8433</v>
      </c>
      <c r="DX447" s="108">
        <v>18391</v>
      </c>
      <c r="DY447" s="108">
        <v>9766075</v>
      </c>
      <c r="DZ447" s="108">
        <v>7031</v>
      </c>
      <c r="EA447" s="108">
        <v>14501</v>
      </c>
      <c r="EB447" s="255"/>
      <c r="EC447" s="198">
        <f t="shared" ref="EC447:EC510" si="2133">MONTH(1&amp;C447)</f>
        <v>1</v>
      </c>
      <c r="ED447" s="199">
        <f t="shared" ref="ED447:ED485" si="2134">LEFT($B447,4)+IF(EC447&lt;4,1,0)</f>
        <v>2019</v>
      </c>
      <c r="EE447" s="200">
        <f t="shared" ref="EE447:EE510" si="2135">DATE($ED447,$EC447,1)</f>
        <v>43466</v>
      </c>
      <c r="EF447" s="196">
        <f t="shared" ref="EF447:EF510" si="2136">DAY(DATE($ED447,$EC447+1,1)-1)</f>
        <v>31</v>
      </c>
      <c r="EG447" s="195"/>
      <c r="EH447" s="198">
        <f t="shared" si="2127"/>
        <v>107917</v>
      </c>
      <c r="EI447" s="198" t="str">
        <f t="shared" si="2127"/>
        <v>-</v>
      </c>
      <c r="EJ447" s="198">
        <f t="shared" si="2127"/>
        <v>6259186</v>
      </c>
      <c r="EK447" s="198">
        <f t="shared" si="2127"/>
        <v>12626289</v>
      </c>
      <c r="EL447" s="198">
        <f t="shared" si="2127"/>
        <v>7522806</v>
      </c>
      <c r="EM447" s="198">
        <f t="shared" si="2127"/>
        <v>7627860</v>
      </c>
      <c r="EN447" s="198">
        <f t="shared" si="2127"/>
        <v>183741426</v>
      </c>
      <c r="EO447" s="198">
        <f t="shared" si="2127"/>
        <v>226529782</v>
      </c>
      <c r="EP447" s="198">
        <f t="shared" si="2127"/>
        <v>52558672</v>
      </c>
      <c r="EQ447" s="198" t="str">
        <f t="shared" si="2127"/>
        <v>-</v>
      </c>
      <c r="ER447" s="198" t="str">
        <f t="shared" si="2128"/>
        <v>-</v>
      </c>
      <c r="ES447" s="198" t="str">
        <f t="shared" si="2128"/>
        <v>-</v>
      </c>
      <c r="ET447" s="198" t="str">
        <f t="shared" si="2128"/>
        <v>-</v>
      </c>
      <c r="EU447" s="198" t="str">
        <f t="shared" si="2128"/>
        <v>-</v>
      </c>
      <c r="EV447" s="198" t="str">
        <f t="shared" si="2128"/>
        <v>-</v>
      </c>
      <c r="EW447" s="198" t="str">
        <f t="shared" si="2128"/>
        <v>-</v>
      </c>
      <c r="EX447" s="198" t="str">
        <f t="shared" si="2128"/>
        <v>-</v>
      </c>
      <c r="EY447" s="198" t="str">
        <f t="shared" si="2128"/>
        <v>-</v>
      </c>
      <c r="EZ447" s="198" t="str">
        <f t="shared" si="2128"/>
        <v>-</v>
      </c>
      <c r="FA447" s="198" t="str">
        <f t="shared" si="2128"/>
        <v>-</v>
      </c>
      <c r="FB447" s="198">
        <f t="shared" si="2129"/>
        <v>0</v>
      </c>
      <c r="FC447" s="198">
        <f t="shared" si="2129"/>
        <v>363341</v>
      </c>
      <c r="FD447" s="198">
        <f t="shared" si="2129"/>
        <v>16757615</v>
      </c>
      <c r="FE447" s="198">
        <f t="shared" si="2129"/>
        <v>11696400</v>
      </c>
      <c r="FF447" s="198">
        <f t="shared" si="2129"/>
        <v>1085069</v>
      </c>
      <c r="FG447" s="198">
        <f t="shared" si="2129"/>
        <v>20141889</v>
      </c>
      <c r="FH447" s="191"/>
      <c r="FI447" s="256"/>
      <c r="FJ447" s="256"/>
      <c r="FK447" s="256"/>
      <c r="FL447" s="256"/>
      <c r="FM447" s="256"/>
    </row>
    <row r="448" spans="1:169" s="257" customFormat="1" x14ac:dyDescent="0.2">
      <c r="A448" s="258" t="str">
        <f t="shared" si="2130"/>
        <v>2018-19JANUARYRYE</v>
      </c>
      <c r="B448" s="259" t="s">
        <v>773</v>
      </c>
      <c r="C448" s="259" t="s">
        <v>767</v>
      </c>
      <c r="D448" s="260" t="str">
        <f t="shared" si="2131"/>
        <v>Y59</v>
      </c>
      <c r="E448" s="260" t="str">
        <f t="shared" si="2132"/>
        <v>South East</v>
      </c>
      <c r="F448" s="261" t="s">
        <v>669</v>
      </c>
      <c r="G448" s="261" t="s">
        <v>670</v>
      </c>
      <c r="H448" s="211">
        <v>69573</v>
      </c>
      <c r="I448" s="211">
        <v>41298</v>
      </c>
      <c r="J448" s="211">
        <v>249459</v>
      </c>
      <c r="K448" s="211">
        <v>6</v>
      </c>
      <c r="L448" s="211">
        <v>3</v>
      </c>
      <c r="M448" s="211" t="s">
        <v>717</v>
      </c>
      <c r="N448" s="211">
        <v>18</v>
      </c>
      <c r="O448" s="211">
        <v>74</v>
      </c>
      <c r="P448" s="211" t="s">
        <v>717</v>
      </c>
      <c r="Q448" s="211" t="s">
        <v>717</v>
      </c>
      <c r="R448" s="211" t="s">
        <v>717</v>
      </c>
      <c r="S448" s="211" t="s">
        <v>717</v>
      </c>
      <c r="T448" s="211">
        <v>50905</v>
      </c>
      <c r="U448" s="211">
        <v>2605</v>
      </c>
      <c r="V448" s="211">
        <v>1638</v>
      </c>
      <c r="W448" s="211">
        <v>25106</v>
      </c>
      <c r="X448" s="211">
        <v>15303</v>
      </c>
      <c r="Y448" s="211">
        <v>908</v>
      </c>
      <c r="Z448" s="211">
        <v>1055142</v>
      </c>
      <c r="AA448" s="211">
        <v>405</v>
      </c>
      <c r="AB448" s="211">
        <v>720</v>
      </c>
      <c r="AC448" s="211">
        <v>951163</v>
      </c>
      <c r="AD448" s="211">
        <v>581</v>
      </c>
      <c r="AE448" s="211">
        <v>1052</v>
      </c>
      <c r="AF448" s="211">
        <v>24795271</v>
      </c>
      <c r="AG448" s="211">
        <v>988</v>
      </c>
      <c r="AH448" s="211">
        <v>1957</v>
      </c>
      <c r="AI448" s="211">
        <v>45620706</v>
      </c>
      <c r="AJ448" s="211">
        <v>2981</v>
      </c>
      <c r="AK448" s="211">
        <v>6953</v>
      </c>
      <c r="AL448" s="211">
        <v>4104249</v>
      </c>
      <c r="AM448" s="211">
        <v>4520</v>
      </c>
      <c r="AN448" s="211">
        <v>10005</v>
      </c>
      <c r="AO448" s="211">
        <v>2991</v>
      </c>
      <c r="AP448" s="211">
        <v>25</v>
      </c>
      <c r="AQ448" s="211">
        <v>146</v>
      </c>
      <c r="AR448" s="211">
        <v>350</v>
      </c>
      <c r="AS448" s="211">
        <v>182</v>
      </c>
      <c r="AT448" s="211">
        <v>2638</v>
      </c>
      <c r="AU448" s="211">
        <v>0</v>
      </c>
      <c r="AV448" s="211">
        <v>27476</v>
      </c>
      <c r="AW448" s="211">
        <v>3553</v>
      </c>
      <c r="AX448" s="211">
        <v>16885</v>
      </c>
      <c r="AY448" s="211">
        <v>47914</v>
      </c>
      <c r="AZ448" s="211">
        <v>5269</v>
      </c>
      <c r="BA448" s="211">
        <v>4001</v>
      </c>
      <c r="BB448" s="211">
        <v>3320</v>
      </c>
      <c r="BC448" s="211">
        <v>2554</v>
      </c>
      <c r="BD448" s="211">
        <v>33950</v>
      </c>
      <c r="BE448" s="211">
        <v>27658</v>
      </c>
      <c r="BF448" s="211">
        <v>22258</v>
      </c>
      <c r="BG448" s="211">
        <v>17266</v>
      </c>
      <c r="BH448" s="211">
        <v>1362</v>
      </c>
      <c r="BI448" s="211">
        <v>1023</v>
      </c>
      <c r="BJ448" s="211" t="s">
        <v>717</v>
      </c>
      <c r="BK448" s="211" t="s">
        <v>717</v>
      </c>
      <c r="BL448" s="211" t="s">
        <v>717</v>
      </c>
      <c r="BM448" s="211" t="s">
        <v>717</v>
      </c>
      <c r="BN448" s="211" t="s">
        <v>717</v>
      </c>
      <c r="BO448" s="211" t="s">
        <v>717</v>
      </c>
      <c r="BP448" s="211" t="s">
        <v>717</v>
      </c>
      <c r="BQ448" s="211" t="s">
        <v>717</v>
      </c>
      <c r="BR448" s="211" t="s">
        <v>717</v>
      </c>
      <c r="BS448" s="211" t="s">
        <v>717</v>
      </c>
      <c r="BT448" s="211" t="s">
        <v>717</v>
      </c>
      <c r="BU448" s="211" t="s">
        <v>717</v>
      </c>
      <c r="BV448" s="211" t="s">
        <v>717</v>
      </c>
      <c r="BW448" s="211" t="s">
        <v>717</v>
      </c>
      <c r="BX448" s="211" t="s">
        <v>717</v>
      </c>
      <c r="BY448" s="211" t="s">
        <v>717</v>
      </c>
      <c r="BZ448" s="211" t="s">
        <v>717</v>
      </c>
      <c r="CA448" s="211" t="s">
        <v>717</v>
      </c>
      <c r="CB448" s="211" t="s">
        <v>717</v>
      </c>
      <c r="CC448" s="211" t="s">
        <v>717</v>
      </c>
      <c r="CD448" s="211" t="s">
        <v>717</v>
      </c>
      <c r="CE448" s="211" t="s">
        <v>717</v>
      </c>
      <c r="CF448" s="211" t="s">
        <v>717</v>
      </c>
      <c r="CG448" s="211" t="s">
        <v>717</v>
      </c>
      <c r="CH448" s="211" t="s">
        <v>717</v>
      </c>
      <c r="CI448" s="211" t="s">
        <v>717</v>
      </c>
      <c r="CJ448" s="211" t="s">
        <v>717</v>
      </c>
      <c r="CK448" s="211" t="s">
        <v>717</v>
      </c>
      <c r="CL448" s="211" t="s">
        <v>717</v>
      </c>
      <c r="CM448" s="211" t="s">
        <v>717</v>
      </c>
      <c r="CN448" s="211" t="s">
        <v>717</v>
      </c>
      <c r="CO448" s="211" t="s">
        <v>717</v>
      </c>
      <c r="CP448" s="211" t="s">
        <v>717</v>
      </c>
      <c r="CQ448" s="211" t="s">
        <v>717</v>
      </c>
      <c r="CR448" s="211" t="s">
        <v>717</v>
      </c>
      <c r="CS448" s="211" t="s">
        <v>717</v>
      </c>
      <c r="CT448" s="211" t="s">
        <v>717</v>
      </c>
      <c r="CU448" s="211" t="s">
        <v>717</v>
      </c>
      <c r="CV448" s="211" t="s">
        <v>717</v>
      </c>
      <c r="CW448" s="211" t="s">
        <v>717</v>
      </c>
      <c r="CX448" s="211">
        <v>183</v>
      </c>
      <c r="CY448" s="211">
        <v>51235</v>
      </c>
      <c r="CZ448" s="211">
        <v>280</v>
      </c>
      <c r="DA448" s="211">
        <v>460</v>
      </c>
      <c r="DB448" s="211">
        <v>2094</v>
      </c>
      <c r="DC448" s="211">
        <v>75771</v>
      </c>
      <c r="DD448" s="211">
        <v>36</v>
      </c>
      <c r="DE448" s="211">
        <v>72</v>
      </c>
      <c r="DF448" s="211" t="s">
        <v>717</v>
      </c>
      <c r="DG448" s="211" t="s">
        <v>717</v>
      </c>
      <c r="DH448" s="211" t="s">
        <v>717</v>
      </c>
      <c r="DI448" s="211" t="s">
        <v>717</v>
      </c>
      <c r="DJ448" s="211" t="s">
        <v>717</v>
      </c>
      <c r="DK448" s="211">
        <v>3</v>
      </c>
      <c r="DL448" s="211">
        <v>2212</v>
      </c>
      <c r="DM448" s="211">
        <v>1371</v>
      </c>
      <c r="DN448" s="211">
        <v>0</v>
      </c>
      <c r="DO448" s="211">
        <v>406</v>
      </c>
      <c r="DP448" s="211">
        <v>6113070</v>
      </c>
      <c r="DQ448" s="211">
        <v>2764</v>
      </c>
      <c r="DR448" s="211">
        <v>4879</v>
      </c>
      <c r="DS448" s="211">
        <v>7699891</v>
      </c>
      <c r="DT448" s="211">
        <v>5616</v>
      </c>
      <c r="DU448" s="211">
        <v>9938</v>
      </c>
      <c r="DV448" s="211">
        <v>0</v>
      </c>
      <c r="DW448" s="211">
        <v>0</v>
      </c>
      <c r="DX448" s="211">
        <v>0</v>
      </c>
      <c r="DY448" s="211">
        <v>3444091</v>
      </c>
      <c r="DZ448" s="211">
        <v>8483</v>
      </c>
      <c r="EA448" s="211">
        <v>16875</v>
      </c>
      <c r="EB448" s="262"/>
      <c r="EC448" s="212">
        <f t="shared" si="2133"/>
        <v>1</v>
      </c>
      <c r="ED448" s="213">
        <f t="shared" si="2134"/>
        <v>2019</v>
      </c>
      <c r="EE448" s="214">
        <f t="shared" si="2135"/>
        <v>43466</v>
      </c>
      <c r="EF448" s="215">
        <f t="shared" si="2136"/>
        <v>31</v>
      </c>
      <c r="EG448" s="216"/>
      <c r="EH448" s="212">
        <f t="shared" si="2127"/>
        <v>123894</v>
      </c>
      <c r="EI448" s="212" t="str">
        <f t="shared" si="2127"/>
        <v>-</v>
      </c>
      <c r="EJ448" s="212">
        <f t="shared" si="2127"/>
        <v>743364</v>
      </c>
      <c r="EK448" s="212">
        <f t="shared" si="2127"/>
        <v>3056052</v>
      </c>
      <c r="EL448" s="212">
        <f t="shared" si="2127"/>
        <v>1875600</v>
      </c>
      <c r="EM448" s="212">
        <f t="shared" si="2127"/>
        <v>1723176</v>
      </c>
      <c r="EN448" s="212">
        <f t="shared" si="2127"/>
        <v>49132442</v>
      </c>
      <c r="EO448" s="212">
        <f t="shared" si="2127"/>
        <v>106401759</v>
      </c>
      <c r="EP448" s="212">
        <f t="shared" si="2127"/>
        <v>9084540</v>
      </c>
      <c r="EQ448" s="212" t="str">
        <f t="shared" si="2127"/>
        <v>-</v>
      </c>
      <c r="ER448" s="212" t="str">
        <f t="shared" si="2128"/>
        <v>-</v>
      </c>
      <c r="ES448" s="212" t="str">
        <f t="shared" si="2128"/>
        <v>-</v>
      </c>
      <c r="ET448" s="212" t="str">
        <f t="shared" si="2128"/>
        <v>-</v>
      </c>
      <c r="EU448" s="212" t="str">
        <f t="shared" si="2128"/>
        <v>-</v>
      </c>
      <c r="EV448" s="212" t="str">
        <f t="shared" si="2128"/>
        <v>-</v>
      </c>
      <c r="EW448" s="212" t="str">
        <f t="shared" si="2128"/>
        <v>-</v>
      </c>
      <c r="EX448" s="212" t="str">
        <f t="shared" si="2128"/>
        <v>-</v>
      </c>
      <c r="EY448" s="212" t="str">
        <f t="shared" si="2128"/>
        <v>-</v>
      </c>
      <c r="EZ448" s="212" t="str">
        <f t="shared" si="2128"/>
        <v>-</v>
      </c>
      <c r="FA448" s="212" t="str">
        <f t="shared" si="2128"/>
        <v>-</v>
      </c>
      <c r="FB448" s="212">
        <f t="shared" si="2129"/>
        <v>84180</v>
      </c>
      <c r="FC448" s="212">
        <f t="shared" si="2129"/>
        <v>150768</v>
      </c>
      <c r="FD448" s="212">
        <f t="shared" si="2129"/>
        <v>10792348</v>
      </c>
      <c r="FE448" s="212">
        <f t="shared" si="2129"/>
        <v>13624998</v>
      </c>
      <c r="FF448" s="212">
        <f t="shared" si="2129"/>
        <v>0</v>
      </c>
      <c r="FG448" s="212">
        <f t="shared" si="2129"/>
        <v>6851250</v>
      </c>
      <c r="FH448" s="217"/>
      <c r="FI448" s="256"/>
      <c r="FJ448" s="256"/>
      <c r="FK448" s="256"/>
      <c r="FL448" s="256"/>
      <c r="FM448" s="256"/>
    </row>
    <row r="449" spans="1:169" s="257" customFormat="1" x14ac:dyDescent="0.2">
      <c r="A449" s="263" t="str">
        <f t="shared" si="2130"/>
        <v>2018-19JANUARYRYD</v>
      </c>
      <c r="B449" s="257" t="s">
        <v>773</v>
      </c>
      <c r="C449" s="257" t="s">
        <v>767</v>
      </c>
      <c r="D449" s="264" t="str">
        <f t="shared" si="2131"/>
        <v>Y59</v>
      </c>
      <c r="E449" s="264" t="str">
        <f t="shared" si="2132"/>
        <v>South East</v>
      </c>
      <c r="F449" s="265" t="s">
        <v>667</v>
      </c>
      <c r="G449" s="265" t="s">
        <v>668</v>
      </c>
      <c r="H449" s="108">
        <v>88655</v>
      </c>
      <c r="I449" s="108">
        <v>69855</v>
      </c>
      <c r="J449" s="108">
        <v>309879</v>
      </c>
      <c r="K449" s="108">
        <v>4</v>
      </c>
      <c r="L449" s="108">
        <v>1</v>
      </c>
      <c r="M449" s="108" t="s">
        <v>717</v>
      </c>
      <c r="N449" s="108">
        <v>20</v>
      </c>
      <c r="O449" s="108">
        <v>97</v>
      </c>
      <c r="P449" s="108" t="s">
        <v>717</v>
      </c>
      <c r="Q449" s="108" t="s">
        <v>717</v>
      </c>
      <c r="R449" s="108" t="s">
        <v>717</v>
      </c>
      <c r="S449" s="108" t="s">
        <v>717</v>
      </c>
      <c r="T449" s="108">
        <v>64295</v>
      </c>
      <c r="U449" s="108">
        <v>3794</v>
      </c>
      <c r="V449" s="108">
        <v>2399</v>
      </c>
      <c r="W449" s="108">
        <v>34836</v>
      </c>
      <c r="X449" s="108">
        <v>19125</v>
      </c>
      <c r="Y449" s="108">
        <v>761</v>
      </c>
      <c r="Z449" s="108">
        <v>1815561</v>
      </c>
      <c r="AA449" s="108">
        <v>479</v>
      </c>
      <c r="AB449" s="108">
        <v>855</v>
      </c>
      <c r="AC449" s="108">
        <v>1463625</v>
      </c>
      <c r="AD449" s="108">
        <v>610</v>
      </c>
      <c r="AE449" s="108">
        <v>1141</v>
      </c>
      <c r="AF449" s="108">
        <v>43856653</v>
      </c>
      <c r="AG449" s="108">
        <v>1259</v>
      </c>
      <c r="AH449" s="108">
        <v>2399</v>
      </c>
      <c r="AI449" s="108">
        <v>117375231</v>
      </c>
      <c r="AJ449" s="108">
        <v>6137</v>
      </c>
      <c r="AK449" s="108">
        <v>14108</v>
      </c>
      <c r="AL449" s="108">
        <v>5891280</v>
      </c>
      <c r="AM449" s="108">
        <v>7741</v>
      </c>
      <c r="AN449" s="108">
        <v>16044</v>
      </c>
      <c r="AO449" s="108">
        <v>3756</v>
      </c>
      <c r="AP449" s="108">
        <v>130</v>
      </c>
      <c r="AQ449" s="108">
        <v>906</v>
      </c>
      <c r="AR449" s="108">
        <v>677</v>
      </c>
      <c r="AS449" s="108">
        <v>227</v>
      </c>
      <c r="AT449" s="108">
        <v>2493</v>
      </c>
      <c r="AU449" s="108">
        <v>569</v>
      </c>
      <c r="AV449" s="108">
        <v>39379</v>
      </c>
      <c r="AW449" s="108">
        <v>547</v>
      </c>
      <c r="AX449" s="108">
        <v>20613</v>
      </c>
      <c r="AY449" s="108">
        <v>60539</v>
      </c>
      <c r="AZ449" s="108">
        <v>8559</v>
      </c>
      <c r="BA449" s="108">
        <v>6367</v>
      </c>
      <c r="BB449" s="108">
        <v>5413</v>
      </c>
      <c r="BC449" s="108">
        <v>4092</v>
      </c>
      <c r="BD449" s="108">
        <v>47916</v>
      </c>
      <c r="BE449" s="108">
        <v>38051</v>
      </c>
      <c r="BF449" s="108">
        <v>33327</v>
      </c>
      <c r="BG449" s="108">
        <v>20199</v>
      </c>
      <c r="BH449" s="108">
        <v>1292</v>
      </c>
      <c r="BI449" s="108">
        <v>810</v>
      </c>
      <c r="BJ449" s="108" t="s">
        <v>717</v>
      </c>
      <c r="BK449" s="108" t="s">
        <v>717</v>
      </c>
      <c r="BL449" s="108" t="s">
        <v>717</v>
      </c>
      <c r="BM449" s="108" t="s">
        <v>717</v>
      </c>
      <c r="BN449" s="108" t="s">
        <v>717</v>
      </c>
      <c r="BO449" s="108" t="s">
        <v>717</v>
      </c>
      <c r="BP449" s="108" t="s">
        <v>717</v>
      </c>
      <c r="BQ449" s="108" t="s">
        <v>717</v>
      </c>
      <c r="BR449" s="108" t="s">
        <v>717</v>
      </c>
      <c r="BS449" s="108" t="s">
        <v>717</v>
      </c>
      <c r="BT449" s="108" t="s">
        <v>717</v>
      </c>
      <c r="BU449" s="108" t="s">
        <v>717</v>
      </c>
      <c r="BV449" s="108" t="s">
        <v>717</v>
      </c>
      <c r="BW449" s="108" t="s">
        <v>717</v>
      </c>
      <c r="BX449" s="108" t="s">
        <v>717</v>
      </c>
      <c r="BY449" s="108" t="s">
        <v>717</v>
      </c>
      <c r="BZ449" s="108" t="s">
        <v>717</v>
      </c>
      <c r="CA449" s="108" t="s">
        <v>717</v>
      </c>
      <c r="CB449" s="108" t="s">
        <v>717</v>
      </c>
      <c r="CC449" s="108" t="s">
        <v>717</v>
      </c>
      <c r="CD449" s="108" t="s">
        <v>717</v>
      </c>
      <c r="CE449" s="108" t="s">
        <v>717</v>
      </c>
      <c r="CF449" s="108" t="s">
        <v>717</v>
      </c>
      <c r="CG449" s="108" t="s">
        <v>717</v>
      </c>
      <c r="CH449" s="108" t="s">
        <v>717</v>
      </c>
      <c r="CI449" s="108" t="s">
        <v>717</v>
      </c>
      <c r="CJ449" s="108" t="s">
        <v>717</v>
      </c>
      <c r="CK449" s="108" t="s">
        <v>717</v>
      </c>
      <c r="CL449" s="108" t="s">
        <v>717</v>
      </c>
      <c r="CM449" s="108" t="s">
        <v>717</v>
      </c>
      <c r="CN449" s="108" t="s">
        <v>717</v>
      </c>
      <c r="CO449" s="108" t="s">
        <v>717</v>
      </c>
      <c r="CP449" s="108" t="s">
        <v>717</v>
      </c>
      <c r="CQ449" s="108" t="s">
        <v>717</v>
      </c>
      <c r="CR449" s="108" t="s">
        <v>717</v>
      </c>
      <c r="CS449" s="108" t="s">
        <v>717</v>
      </c>
      <c r="CT449" s="108" t="s">
        <v>717</v>
      </c>
      <c r="CU449" s="108" t="s">
        <v>717</v>
      </c>
      <c r="CV449" s="108" t="s">
        <v>717</v>
      </c>
      <c r="CW449" s="108" t="s">
        <v>717</v>
      </c>
      <c r="CX449" s="108">
        <v>395</v>
      </c>
      <c r="CY449" s="108">
        <v>126433</v>
      </c>
      <c r="CZ449" s="108">
        <v>320</v>
      </c>
      <c r="DA449" s="108">
        <v>588</v>
      </c>
      <c r="DB449" s="108">
        <v>2861</v>
      </c>
      <c r="DC449" s="108">
        <v>133524</v>
      </c>
      <c r="DD449" s="108">
        <v>47</v>
      </c>
      <c r="DE449" s="108">
        <v>70</v>
      </c>
      <c r="DF449" s="108" t="s">
        <v>717</v>
      </c>
      <c r="DG449" s="108" t="s">
        <v>717</v>
      </c>
      <c r="DH449" s="108" t="s">
        <v>717</v>
      </c>
      <c r="DI449" s="108" t="s">
        <v>717</v>
      </c>
      <c r="DJ449" s="108" t="s">
        <v>717</v>
      </c>
      <c r="DK449" s="108">
        <v>0</v>
      </c>
      <c r="DL449" s="108">
        <v>171</v>
      </c>
      <c r="DM449" s="108">
        <v>1588</v>
      </c>
      <c r="DN449" s="108">
        <v>0</v>
      </c>
      <c r="DO449" s="108">
        <v>264</v>
      </c>
      <c r="DP449" s="108">
        <v>1157227</v>
      </c>
      <c r="DQ449" s="108">
        <v>6767</v>
      </c>
      <c r="DR449" s="108">
        <v>15053</v>
      </c>
      <c r="DS449" s="108">
        <v>13469659</v>
      </c>
      <c r="DT449" s="108">
        <v>8482</v>
      </c>
      <c r="DU449" s="108">
        <v>17525</v>
      </c>
      <c r="DV449" s="108">
        <v>0</v>
      </c>
      <c r="DW449" s="108">
        <v>0</v>
      </c>
      <c r="DX449" s="108">
        <v>0</v>
      </c>
      <c r="DY449" s="108">
        <v>3230490</v>
      </c>
      <c r="DZ449" s="108">
        <v>12237</v>
      </c>
      <c r="EA449" s="108">
        <v>28102</v>
      </c>
      <c r="EB449" s="255"/>
      <c r="EC449" s="198">
        <f t="shared" si="2133"/>
        <v>1</v>
      </c>
      <c r="ED449" s="199">
        <f t="shared" si="2134"/>
        <v>2019</v>
      </c>
      <c r="EE449" s="200">
        <f t="shared" si="2135"/>
        <v>43466</v>
      </c>
      <c r="EF449" s="196">
        <f t="shared" si="2136"/>
        <v>31</v>
      </c>
      <c r="EG449" s="195"/>
      <c r="EH449" s="198">
        <f t="shared" si="2127"/>
        <v>69855</v>
      </c>
      <c r="EI449" s="198" t="str">
        <f t="shared" si="2127"/>
        <v>-</v>
      </c>
      <c r="EJ449" s="198">
        <f t="shared" si="2127"/>
        <v>1397100</v>
      </c>
      <c r="EK449" s="198">
        <f t="shared" si="2127"/>
        <v>6775935</v>
      </c>
      <c r="EL449" s="198">
        <f t="shared" si="2127"/>
        <v>3243870</v>
      </c>
      <c r="EM449" s="198">
        <f t="shared" si="2127"/>
        <v>2737259</v>
      </c>
      <c r="EN449" s="198">
        <f t="shared" si="2127"/>
        <v>83571564</v>
      </c>
      <c r="EO449" s="198">
        <f t="shared" si="2127"/>
        <v>269815500</v>
      </c>
      <c r="EP449" s="198">
        <f t="shared" si="2127"/>
        <v>12209484</v>
      </c>
      <c r="EQ449" s="198" t="str">
        <f t="shared" si="2127"/>
        <v>-</v>
      </c>
      <c r="ER449" s="198" t="str">
        <f t="shared" si="2128"/>
        <v>-</v>
      </c>
      <c r="ES449" s="198" t="str">
        <f t="shared" si="2128"/>
        <v>-</v>
      </c>
      <c r="ET449" s="198" t="str">
        <f t="shared" si="2128"/>
        <v>-</v>
      </c>
      <c r="EU449" s="198" t="str">
        <f t="shared" si="2128"/>
        <v>-</v>
      </c>
      <c r="EV449" s="198" t="str">
        <f t="shared" si="2128"/>
        <v>-</v>
      </c>
      <c r="EW449" s="198" t="str">
        <f t="shared" si="2128"/>
        <v>-</v>
      </c>
      <c r="EX449" s="198" t="str">
        <f t="shared" si="2128"/>
        <v>-</v>
      </c>
      <c r="EY449" s="198" t="str">
        <f t="shared" si="2128"/>
        <v>-</v>
      </c>
      <c r="EZ449" s="198" t="str">
        <f t="shared" si="2128"/>
        <v>-</v>
      </c>
      <c r="FA449" s="198" t="str">
        <f t="shared" si="2128"/>
        <v>-</v>
      </c>
      <c r="FB449" s="198">
        <f t="shared" si="2129"/>
        <v>232260</v>
      </c>
      <c r="FC449" s="198">
        <f t="shared" si="2129"/>
        <v>200270</v>
      </c>
      <c r="FD449" s="198">
        <f t="shared" si="2129"/>
        <v>2574063</v>
      </c>
      <c r="FE449" s="198">
        <f t="shared" si="2129"/>
        <v>27829700</v>
      </c>
      <c r="FF449" s="198">
        <f t="shared" si="2129"/>
        <v>0</v>
      </c>
      <c r="FG449" s="198">
        <f t="shared" si="2129"/>
        <v>7418928</v>
      </c>
      <c r="FH449" s="191"/>
      <c r="FI449" s="256"/>
      <c r="FJ449" s="256"/>
      <c r="FK449" s="256"/>
      <c r="FL449" s="256"/>
      <c r="FM449" s="256"/>
    </row>
    <row r="450" spans="1:169" s="257" customFormat="1" x14ac:dyDescent="0.2">
      <c r="A450" s="263" t="str">
        <f t="shared" si="2130"/>
        <v>2018-19JANUARYRYF</v>
      </c>
      <c r="B450" s="257" t="s">
        <v>773</v>
      </c>
      <c r="C450" s="257" t="s">
        <v>767</v>
      </c>
      <c r="D450" s="264" t="str">
        <f t="shared" si="2131"/>
        <v>Y58</v>
      </c>
      <c r="E450" s="264" t="str">
        <f t="shared" si="2132"/>
        <v>South West</v>
      </c>
      <c r="F450" s="265" t="s">
        <v>671</v>
      </c>
      <c r="G450" s="265" t="s">
        <v>672</v>
      </c>
      <c r="H450" s="108">
        <v>109505</v>
      </c>
      <c r="I450" s="108">
        <v>85070</v>
      </c>
      <c r="J450" s="108">
        <v>436436</v>
      </c>
      <c r="K450" s="108">
        <v>5</v>
      </c>
      <c r="L450" s="108">
        <v>2</v>
      </c>
      <c r="M450" s="108" t="s">
        <v>717</v>
      </c>
      <c r="N450" s="108">
        <v>23</v>
      </c>
      <c r="O450" s="108">
        <v>61</v>
      </c>
      <c r="P450" s="108" t="s">
        <v>717</v>
      </c>
      <c r="Q450" s="108" t="s">
        <v>717</v>
      </c>
      <c r="R450" s="108" t="s">
        <v>717</v>
      </c>
      <c r="S450" s="108" t="s">
        <v>717</v>
      </c>
      <c r="T450" s="108">
        <v>77051</v>
      </c>
      <c r="U450" s="108">
        <v>4256</v>
      </c>
      <c r="V450" s="108">
        <v>2651</v>
      </c>
      <c r="W450" s="108">
        <v>42606</v>
      </c>
      <c r="X450" s="108">
        <v>18352</v>
      </c>
      <c r="Y450" s="108">
        <v>1628</v>
      </c>
      <c r="Z450" s="108">
        <v>1719788</v>
      </c>
      <c r="AA450" s="108">
        <v>404</v>
      </c>
      <c r="AB450" s="108">
        <v>721</v>
      </c>
      <c r="AC450" s="108">
        <v>1739566</v>
      </c>
      <c r="AD450" s="108">
        <v>656</v>
      </c>
      <c r="AE450" s="108">
        <v>1190</v>
      </c>
      <c r="AF450" s="108">
        <v>74981883</v>
      </c>
      <c r="AG450" s="108">
        <v>1760</v>
      </c>
      <c r="AH450" s="108">
        <v>3705</v>
      </c>
      <c r="AI450" s="108">
        <v>86216484</v>
      </c>
      <c r="AJ450" s="108">
        <v>4698</v>
      </c>
      <c r="AK450" s="108">
        <v>10703</v>
      </c>
      <c r="AL450" s="108">
        <v>10149619</v>
      </c>
      <c r="AM450" s="108">
        <v>6234</v>
      </c>
      <c r="AN450" s="108">
        <v>13941</v>
      </c>
      <c r="AO450" s="108">
        <v>5214</v>
      </c>
      <c r="AP450" s="108">
        <v>648</v>
      </c>
      <c r="AQ450" s="108">
        <v>1938</v>
      </c>
      <c r="AR450" s="108">
        <v>5357</v>
      </c>
      <c r="AS450" s="108">
        <v>661</v>
      </c>
      <c r="AT450" s="108">
        <v>1967</v>
      </c>
      <c r="AU450" s="108">
        <v>17</v>
      </c>
      <c r="AV450" s="108">
        <v>40701</v>
      </c>
      <c r="AW450" s="108">
        <v>4250</v>
      </c>
      <c r="AX450" s="108">
        <v>26886</v>
      </c>
      <c r="AY450" s="108">
        <v>71837</v>
      </c>
      <c r="AZ450" s="108">
        <v>9864</v>
      </c>
      <c r="BA450" s="108">
        <v>7647</v>
      </c>
      <c r="BB450" s="108">
        <v>6115</v>
      </c>
      <c r="BC450" s="108">
        <v>4802</v>
      </c>
      <c r="BD450" s="108">
        <v>58072</v>
      </c>
      <c r="BE450" s="108">
        <v>49090</v>
      </c>
      <c r="BF450" s="108">
        <v>26502</v>
      </c>
      <c r="BG450" s="108">
        <v>19619</v>
      </c>
      <c r="BH450" s="108">
        <v>2157</v>
      </c>
      <c r="BI450" s="108">
        <v>1699</v>
      </c>
      <c r="BJ450" s="108" t="s">
        <v>717</v>
      </c>
      <c r="BK450" s="108" t="s">
        <v>717</v>
      </c>
      <c r="BL450" s="108" t="s">
        <v>717</v>
      </c>
      <c r="BM450" s="108" t="s">
        <v>717</v>
      </c>
      <c r="BN450" s="108" t="s">
        <v>717</v>
      </c>
      <c r="BO450" s="108" t="s">
        <v>717</v>
      </c>
      <c r="BP450" s="108" t="s">
        <v>717</v>
      </c>
      <c r="BQ450" s="108" t="s">
        <v>717</v>
      </c>
      <c r="BR450" s="108" t="s">
        <v>717</v>
      </c>
      <c r="BS450" s="108" t="s">
        <v>717</v>
      </c>
      <c r="BT450" s="108" t="s">
        <v>717</v>
      </c>
      <c r="BU450" s="108" t="s">
        <v>717</v>
      </c>
      <c r="BV450" s="108" t="s">
        <v>717</v>
      </c>
      <c r="BW450" s="108" t="s">
        <v>717</v>
      </c>
      <c r="BX450" s="108" t="s">
        <v>717</v>
      </c>
      <c r="BY450" s="108" t="s">
        <v>717</v>
      </c>
      <c r="BZ450" s="108" t="s">
        <v>717</v>
      </c>
      <c r="CA450" s="108" t="s">
        <v>717</v>
      </c>
      <c r="CB450" s="108" t="s">
        <v>717</v>
      </c>
      <c r="CC450" s="108" t="s">
        <v>717</v>
      </c>
      <c r="CD450" s="108" t="s">
        <v>717</v>
      </c>
      <c r="CE450" s="108" t="s">
        <v>717</v>
      </c>
      <c r="CF450" s="108" t="s">
        <v>717</v>
      </c>
      <c r="CG450" s="108" t="s">
        <v>717</v>
      </c>
      <c r="CH450" s="108" t="s">
        <v>717</v>
      </c>
      <c r="CI450" s="108" t="s">
        <v>717</v>
      </c>
      <c r="CJ450" s="108" t="s">
        <v>717</v>
      </c>
      <c r="CK450" s="108" t="s">
        <v>717</v>
      </c>
      <c r="CL450" s="108" t="s">
        <v>717</v>
      </c>
      <c r="CM450" s="108" t="s">
        <v>717</v>
      </c>
      <c r="CN450" s="108" t="s">
        <v>717</v>
      </c>
      <c r="CO450" s="108" t="s">
        <v>717</v>
      </c>
      <c r="CP450" s="108" t="s">
        <v>717</v>
      </c>
      <c r="CQ450" s="108" t="s">
        <v>717</v>
      </c>
      <c r="CR450" s="108" t="s">
        <v>717</v>
      </c>
      <c r="CS450" s="108" t="s">
        <v>717</v>
      </c>
      <c r="CT450" s="108" t="s">
        <v>717</v>
      </c>
      <c r="CU450" s="108" t="s">
        <v>717</v>
      </c>
      <c r="CV450" s="108" t="s">
        <v>717</v>
      </c>
      <c r="CW450" s="108" t="s">
        <v>717</v>
      </c>
      <c r="CX450" s="108">
        <v>451</v>
      </c>
      <c r="CY450" s="108">
        <v>155644</v>
      </c>
      <c r="CZ450" s="108">
        <v>345</v>
      </c>
      <c r="DA450" s="108">
        <v>612</v>
      </c>
      <c r="DB450" s="108">
        <v>2513</v>
      </c>
      <c r="DC450" s="108">
        <v>103780</v>
      </c>
      <c r="DD450" s="108">
        <v>41</v>
      </c>
      <c r="DE450" s="108">
        <v>75</v>
      </c>
      <c r="DF450" s="108" t="s">
        <v>717</v>
      </c>
      <c r="DG450" s="108" t="s">
        <v>717</v>
      </c>
      <c r="DH450" s="108" t="s">
        <v>717</v>
      </c>
      <c r="DI450" s="108" t="s">
        <v>717</v>
      </c>
      <c r="DJ450" s="108" t="s">
        <v>717</v>
      </c>
      <c r="DK450" s="108">
        <v>165</v>
      </c>
      <c r="DL450" s="108">
        <v>1064</v>
      </c>
      <c r="DM450" s="108">
        <v>765</v>
      </c>
      <c r="DN450" s="108">
        <v>15</v>
      </c>
      <c r="DO450" s="108">
        <v>1133</v>
      </c>
      <c r="DP450" s="108">
        <v>7074455</v>
      </c>
      <c r="DQ450" s="108">
        <v>6649</v>
      </c>
      <c r="DR450" s="108">
        <v>13999</v>
      </c>
      <c r="DS450" s="108">
        <v>6327387</v>
      </c>
      <c r="DT450" s="108">
        <v>8271</v>
      </c>
      <c r="DU450" s="108">
        <v>17049</v>
      </c>
      <c r="DV450" s="108">
        <v>111325</v>
      </c>
      <c r="DW450" s="108">
        <v>7422</v>
      </c>
      <c r="DX450" s="108">
        <v>16962</v>
      </c>
      <c r="DY450" s="108">
        <v>12130412</v>
      </c>
      <c r="DZ450" s="108">
        <v>10706</v>
      </c>
      <c r="EA450" s="108">
        <v>21081</v>
      </c>
      <c r="EB450" s="255"/>
      <c r="EC450" s="198">
        <f t="shared" si="2133"/>
        <v>1</v>
      </c>
      <c r="ED450" s="199">
        <f t="shared" si="2134"/>
        <v>2019</v>
      </c>
      <c r="EE450" s="200">
        <f t="shared" si="2135"/>
        <v>43466</v>
      </c>
      <c r="EF450" s="196">
        <f t="shared" si="2136"/>
        <v>31</v>
      </c>
      <c r="EG450" s="195"/>
      <c r="EH450" s="198">
        <f t="shared" si="2127"/>
        <v>170140</v>
      </c>
      <c r="EI450" s="198" t="str">
        <f t="shared" si="2127"/>
        <v>-</v>
      </c>
      <c r="EJ450" s="198">
        <f t="shared" si="2127"/>
        <v>1956610</v>
      </c>
      <c r="EK450" s="198">
        <f t="shared" si="2127"/>
        <v>5189270</v>
      </c>
      <c r="EL450" s="198">
        <f t="shared" si="2127"/>
        <v>3068576</v>
      </c>
      <c r="EM450" s="198">
        <f t="shared" si="2127"/>
        <v>3154690</v>
      </c>
      <c r="EN450" s="198">
        <f t="shared" si="2127"/>
        <v>157855230</v>
      </c>
      <c r="EO450" s="198">
        <f t="shared" si="2127"/>
        <v>196421456</v>
      </c>
      <c r="EP450" s="198">
        <f t="shared" si="2127"/>
        <v>22695948</v>
      </c>
      <c r="EQ450" s="198" t="str">
        <f t="shared" si="2127"/>
        <v>-</v>
      </c>
      <c r="ER450" s="198" t="str">
        <f t="shared" si="2128"/>
        <v>-</v>
      </c>
      <c r="ES450" s="198" t="str">
        <f t="shared" si="2128"/>
        <v>-</v>
      </c>
      <c r="ET450" s="198" t="str">
        <f t="shared" si="2128"/>
        <v>-</v>
      </c>
      <c r="EU450" s="198" t="str">
        <f t="shared" si="2128"/>
        <v>-</v>
      </c>
      <c r="EV450" s="198" t="str">
        <f t="shared" si="2128"/>
        <v>-</v>
      </c>
      <c r="EW450" s="198" t="str">
        <f t="shared" si="2128"/>
        <v>-</v>
      </c>
      <c r="EX450" s="198" t="str">
        <f t="shared" si="2128"/>
        <v>-</v>
      </c>
      <c r="EY450" s="198" t="str">
        <f t="shared" si="2128"/>
        <v>-</v>
      </c>
      <c r="EZ450" s="198" t="str">
        <f t="shared" si="2128"/>
        <v>-</v>
      </c>
      <c r="FA450" s="198" t="str">
        <f t="shared" si="2128"/>
        <v>-</v>
      </c>
      <c r="FB450" s="198">
        <f t="shared" si="2129"/>
        <v>276012</v>
      </c>
      <c r="FC450" s="198">
        <f t="shared" si="2129"/>
        <v>188475</v>
      </c>
      <c r="FD450" s="198">
        <f t="shared" si="2129"/>
        <v>14894936</v>
      </c>
      <c r="FE450" s="198">
        <f t="shared" si="2129"/>
        <v>13042485</v>
      </c>
      <c r="FF450" s="198">
        <f t="shared" si="2129"/>
        <v>254430</v>
      </c>
      <c r="FG450" s="198">
        <f t="shared" si="2129"/>
        <v>23884773</v>
      </c>
      <c r="FH450" s="191"/>
      <c r="FI450" s="256"/>
      <c r="FJ450" s="256"/>
      <c r="FK450" s="256"/>
      <c r="FL450" s="256"/>
      <c r="FM450" s="256"/>
    </row>
    <row r="451" spans="1:169" s="257" customFormat="1" x14ac:dyDescent="0.2">
      <c r="A451" s="263" t="str">
        <f t="shared" si="2130"/>
        <v>2018-19JANUARYRYA</v>
      </c>
      <c r="B451" s="257" t="s">
        <v>773</v>
      </c>
      <c r="C451" s="257" t="s">
        <v>767</v>
      </c>
      <c r="D451" s="264" t="str">
        <f t="shared" si="2131"/>
        <v>Y60</v>
      </c>
      <c r="E451" s="264" t="str">
        <f t="shared" si="2132"/>
        <v>Midlands</v>
      </c>
      <c r="F451" s="265" t="s">
        <v>663</v>
      </c>
      <c r="G451" s="265" t="s">
        <v>664</v>
      </c>
      <c r="H451" s="108">
        <v>114990</v>
      </c>
      <c r="I451" s="108">
        <v>83615</v>
      </c>
      <c r="J451" s="108">
        <v>175267</v>
      </c>
      <c r="K451" s="108">
        <v>2</v>
      </c>
      <c r="L451" s="108">
        <v>1</v>
      </c>
      <c r="M451" s="108" t="s">
        <v>717</v>
      </c>
      <c r="N451" s="108">
        <v>6</v>
      </c>
      <c r="O451" s="108">
        <v>28</v>
      </c>
      <c r="P451" s="108" t="s">
        <v>717</v>
      </c>
      <c r="Q451" s="108" t="s">
        <v>717</v>
      </c>
      <c r="R451" s="108" t="s">
        <v>717</v>
      </c>
      <c r="S451" s="108" t="s">
        <v>717</v>
      </c>
      <c r="T451" s="108">
        <v>95160</v>
      </c>
      <c r="U451" s="108">
        <v>5690</v>
      </c>
      <c r="V451" s="108">
        <v>3665</v>
      </c>
      <c r="W451" s="108">
        <v>45908</v>
      </c>
      <c r="X451" s="108">
        <v>33165</v>
      </c>
      <c r="Y451" s="108">
        <v>1582</v>
      </c>
      <c r="Z451" s="108">
        <v>2300960</v>
      </c>
      <c r="AA451" s="108">
        <v>404</v>
      </c>
      <c r="AB451" s="108">
        <v>694</v>
      </c>
      <c r="AC451" s="108">
        <v>1712046</v>
      </c>
      <c r="AD451" s="108">
        <v>467</v>
      </c>
      <c r="AE451" s="108">
        <v>839</v>
      </c>
      <c r="AF451" s="108">
        <v>33543332</v>
      </c>
      <c r="AG451" s="108">
        <v>731</v>
      </c>
      <c r="AH451" s="108">
        <v>1329</v>
      </c>
      <c r="AI451" s="108">
        <v>70226002</v>
      </c>
      <c r="AJ451" s="108">
        <v>2117</v>
      </c>
      <c r="AK451" s="108">
        <v>4790</v>
      </c>
      <c r="AL451" s="108">
        <v>4904256</v>
      </c>
      <c r="AM451" s="108">
        <v>3100</v>
      </c>
      <c r="AN451" s="108">
        <v>7552</v>
      </c>
      <c r="AO451" s="108">
        <v>2891</v>
      </c>
      <c r="AP451" s="108">
        <v>13</v>
      </c>
      <c r="AQ451" s="108">
        <v>23</v>
      </c>
      <c r="AR451" s="108">
        <v>0</v>
      </c>
      <c r="AS451" s="108">
        <v>191</v>
      </c>
      <c r="AT451" s="108">
        <v>2664</v>
      </c>
      <c r="AU451" s="108">
        <v>2300</v>
      </c>
      <c r="AV451" s="108">
        <v>55624</v>
      </c>
      <c r="AW451" s="108">
        <v>3694</v>
      </c>
      <c r="AX451" s="108">
        <v>32951</v>
      </c>
      <c r="AY451" s="108">
        <v>92269</v>
      </c>
      <c r="AZ451" s="108">
        <v>10788</v>
      </c>
      <c r="BA451" s="108">
        <v>7950</v>
      </c>
      <c r="BB451" s="108">
        <v>6757</v>
      </c>
      <c r="BC451" s="108">
        <v>5077</v>
      </c>
      <c r="BD451" s="108">
        <v>57672</v>
      </c>
      <c r="BE451" s="108">
        <v>48201</v>
      </c>
      <c r="BF451" s="108">
        <v>59027</v>
      </c>
      <c r="BG451" s="108">
        <v>34587</v>
      </c>
      <c r="BH451" s="108">
        <v>4042</v>
      </c>
      <c r="BI451" s="108">
        <v>1671</v>
      </c>
      <c r="BJ451" s="108" t="s">
        <v>717</v>
      </c>
      <c r="BK451" s="108" t="s">
        <v>717</v>
      </c>
      <c r="BL451" s="108" t="s">
        <v>717</v>
      </c>
      <c r="BM451" s="108" t="s">
        <v>717</v>
      </c>
      <c r="BN451" s="108" t="s">
        <v>717</v>
      </c>
      <c r="BO451" s="108" t="s">
        <v>717</v>
      </c>
      <c r="BP451" s="108" t="s">
        <v>717</v>
      </c>
      <c r="BQ451" s="108" t="s">
        <v>717</v>
      </c>
      <c r="BR451" s="108" t="s">
        <v>717</v>
      </c>
      <c r="BS451" s="108" t="s">
        <v>717</v>
      </c>
      <c r="BT451" s="108" t="s">
        <v>717</v>
      </c>
      <c r="BU451" s="108" t="s">
        <v>717</v>
      </c>
      <c r="BV451" s="108" t="s">
        <v>717</v>
      </c>
      <c r="BW451" s="108" t="s">
        <v>717</v>
      </c>
      <c r="BX451" s="108" t="s">
        <v>717</v>
      </c>
      <c r="BY451" s="108" t="s">
        <v>717</v>
      </c>
      <c r="BZ451" s="108" t="s">
        <v>717</v>
      </c>
      <c r="CA451" s="108" t="s">
        <v>717</v>
      </c>
      <c r="CB451" s="108" t="s">
        <v>717</v>
      </c>
      <c r="CC451" s="108" t="s">
        <v>717</v>
      </c>
      <c r="CD451" s="108" t="s">
        <v>717</v>
      </c>
      <c r="CE451" s="108" t="s">
        <v>717</v>
      </c>
      <c r="CF451" s="108" t="s">
        <v>717</v>
      </c>
      <c r="CG451" s="108" t="s">
        <v>717</v>
      </c>
      <c r="CH451" s="108" t="s">
        <v>717</v>
      </c>
      <c r="CI451" s="108" t="s">
        <v>717</v>
      </c>
      <c r="CJ451" s="108" t="s">
        <v>717</v>
      </c>
      <c r="CK451" s="108" t="s">
        <v>717</v>
      </c>
      <c r="CL451" s="108" t="s">
        <v>717</v>
      </c>
      <c r="CM451" s="108" t="s">
        <v>717</v>
      </c>
      <c r="CN451" s="108" t="s">
        <v>717</v>
      </c>
      <c r="CO451" s="108" t="s">
        <v>717</v>
      </c>
      <c r="CP451" s="108" t="s">
        <v>717</v>
      </c>
      <c r="CQ451" s="108" t="s">
        <v>717</v>
      </c>
      <c r="CR451" s="108" t="s">
        <v>717</v>
      </c>
      <c r="CS451" s="108" t="s">
        <v>717</v>
      </c>
      <c r="CT451" s="108" t="s">
        <v>717</v>
      </c>
      <c r="CU451" s="108" t="s">
        <v>717</v>
      </c>
      <c r="CV451" s="108" t="s">
        <v>717</v>
      </c>
      <c r="CW451" s="108" t="s">
        <v>717</v>
      </c>
      <c r="CX451" s="108">
        <v>233</v>
      </c>
      <c r="CY451" s="108">
        <v>61386</v>
      </c>
      <c r="CZ451" s="108">
        <v>263</v>
      </c>
      <c r="DA451" s="108">
        <v>476</v>
      </c>
      <c r="DB451" s="108">
        <v>3676</v>
      </c>
      <c r="DC451" s="108">
        <v>95423</v>
      </c>
      <c r="DD451" s="108">
        <v>26</v>
      </c>
      <c r="DE451" s="108">
        <v>49</v>
      </c>
      <c r="DF451" s="108" t="s">
        <v>717</v>
      </c>
      <c r="DG451" s="108" t="s">
        <v>717</v>
      </c>
      <c r="DH451" s="108" t="s">
        <v>717</v>
      </c>
      <c r="DI451" s="108" t="s">
        <v>717</v>
      </c>
      <c r="DJ451" s="108" t="s">
        <v>717</v>
      </c>
      <c r="DK451" s="108">
        <v>451</v>
      </c>
      <c r="DL451" s="108">
        <v>0</v>
      </c>
      <c r="DM451" s="108">
        <v>3763</v>
      </c>
      <c r="DN451" s="108">
        <v>0</v>
      </c>
      <c r="DO451" s="108">
        <v>1710</v>
      </c>
      <c r="DP451" s="108">
        <v>0</v>
      </c>
      <c r="DQ451" s="108">
        <v>0</v>
      </c>
      <c r="DR451" s="108">
        <v>0</v>
      </c>
      <c r="DS451" s="108">
        <v>15109953</v>
      </c>
      <c r="DT451" s="108">
        <v>4015</v>
      </c>
      <c r="DU451" s="108">
        <v>9414</v>
      </c>
      <c r="DV451" s="108">
        <v>0</v>
      </c>
      <c r="DW451" s="108">
        <v>0</v>
      </c>
      <c r="DX451" s="108">
        <v>0</v>
      </c>
      <c r="DY451" s="108">
        <v>11167398</v>
      </c>
      <c r="DZ451" s="108">
        <v>6531</v>
      </c>
      <c r="EA451" s="108">
        <v>15543</v>
      </c>
      <c r="EB451" s="255"/>
      <c r="EC451" s="198">
        <f t="shared" si="2133"/>
        <v>1</v>
      </c>
      <c r="ED451" s="199">
        <f t="shared" si="2134"/>
        <v>2019</v>
      </c>
      <c r="EE451" s="200">
        <f t="shared" si="2135"/>
        <v>43466</v>
      </c>
      <c r="EF451" s="196">
        <f t="shared" si="2136"/>
        <v>31</v>
      </c>
      <c r="EG451" s="195"/>
      <c r="EH451" s="198">
        <f t="shared" si="2127"/>
        <v>83615</v>
      </c>
      <c r="EI451" s="198" t="str">
        <f t="shared" si="2127"/>
        <v>-</v>
      </c>
      <c r="EJ451" s="198">
        <f t="shared" si="2127"/>
        <v>501690</v>
      </c>
      <c r="EK451" s="198">
        <f t="shared" si="2127"/>
        <v>2341220</v>
      </c>
      <c r="EL451" s="198">
        <f t="shared" si="2127"/>
        <v>3948860</v>
      </c>
      <c r="EM451" s="198">
        <f t="shared" si="2127"/>
        <v>3074935</v>
      </c>
      <c r="EN451" s="198">
        <f t="shared" si="2127"/>
        <v>61011732</v>
      </c>
      <c r="EO451" s="198">
        <f t="shared" si="2127"/>
        <v>158860350</v>
      </c>
      <c r="EP451" s="198">
        <f t="shared" si="2127"/>
        <v>11947264</v>
      </c>
      <c r="EQ451" s="198" t="str">
        <f t="shared" si="2127"/>
        <v>-</v>
      </c>
      <c r="ER451" s="198" t="str">
        <f t="shared" si="2128"/>
        <v>-</v>
      </c>
      <c r="ES451" s="198" t="str">
        <f t="shared" si="2128"/>
        <v>-</v>
      </c>
      <c r="ET451" s="198" t="str">
        <f t="shared" si="2128"/>
        <v>-</v>
      </c>
      <c r="EU451" s="198" t="str">
        <f t="shared" si="2128"/>
        <v>-</v>
      </c>
      <c r="EV451" s="198" t="str">
        <f t="shared" si="2128"/>
        <v>-</v>
      </c>
      <c r="EW451" s="198" t="str">
        <f t="shared" si="2128"/>
        <v>-</v>
      </c>
      <c r="EX451" s="198" t="str">
        <f t="shared" si="2128"/>
        <v>-</v>
      </c>
      <c r="EY451" s="198" t="str">
        <f t="shared" si="2128"/>
        <v>-</v>
      </c>
      <c r="EZ451" s="198" t="str">
        <f t="shared" si="2128"/>
        <v>-</v>
      </c>
      <c r="FA451" s="198" t="str">
        <f t="shared" si="2128"/>
        <v>-</v>
      </c>
      <c r="FB451" s="198">
        <f t="shared" si="2129"/>
        <v>110908</v>
      </c>
      <c r="FC451" s="198">
        <f t="shared" si="2129"/>
        <v>180124</v>
      </c>
      <c r="FD451" s="198">
        <f t="shared" si="2129"/>
        <v>0</v>
      </c>
      <c r="FE451" s="198">
        <f t="shared" si="2129"/>
        <v>35424882</v>
      </c>
      <c r="FF451" s="198">
        <f t="shared" si="2129"/>
        <v>0</v>
      </c>
      <c r="FG451" s="198">
        <f t="shared" si="2129"/>
        <v>26578530</v>
      </c>
      <c r="FH451" s="191"/>
      <c r="FI451" s="256"/>
      <c r="FJ451" s="256"/>
      <c r="FK451" s="256"/>
      <c r="FL451" s="256"/>
      <c r="FM451" s="256"/>
    </row>
    <row r="452" spans="1:169" s="257" customFormat="1" x14ac:dyDescent="0.2">
      <c r="A452" s="267" t="str">
        <f t="shared" si="2130"/>
        <v>2018-19JANUARYRX8</v>
      </c>
      <c r="B452" s="268" t="s">
        <v>773</v>
      </c>
      <c r="C452" s="268" t="s">
        <v>767</v>
      </c>
      <c r="D452" s="269" t="str">
        <f t="shared" si="2131"/>
        <v>Y63</v>
      </c>
      <c r="E452" s="269" t="str">
        <f t="shared" si="2132"/>
        <v>North East and Yorkshire</v>
      </c>
      <c r="F452" s="270" t="s">
        <v>659</v>
      </c>
      <c r="G452" s="270" t="s">
        <v>660</v>
      </c>
      <c r="H452" s="210">
        <v>84556</v>
      </c>
      <c r="I452" s="210">
        <v>62240</v>
      </c>
      <c r="J452" s="210">
        <v>101590</v>
      </c>
      <c r="K452" s="210">
        <v>2</v>
      </c>
      <c r="L452" s="210">
        <v>1</v>
      </c>
      <c r="M452" s="210" t="s">
        <v>717</v>
      </c>
      <c r="N452" s="210">
        <v>1</v>
      </c>
      <c r="O452" s="210">
        <v>31</v>
      </c>
      <c r="P452" s="210" t="s">
        <v>717</v>
      </c>
      <c r="Q452" s="210" t="s">
        <v>717</v>
      </c>
      <c r="R452" s="210" t="s">
        <v>717</v>
      </c>
      <c r="S452" s="210" t="s">
        <v>717</v>
      </c>
      <c r="T452" s="210">
        <v>70902</v>
      </c>
      <c r="U452" s="210">
        <v>5398</v>
      </c>
      <c r="V452" s="210">
        <v>3768</v>
      </c>
      <c r="W452" s="210">
        <v>40834</v>
      </c>
      <c r="X452" s="210">
        <v>12227</v>
      </c>
      <c r="Y452" s="210">
        <v>1207</v>
      </c>
      <c r="Z452" s="210">
        <v>2262368</v>
      </c>
      <c r="AA452" s="210">
        <v>419</v>
      </c>
      <c r="AB452" s="210">
        <v>728</v>
      </c>
      <c r="AC452" s="210">
        <v>2038249</v>
      </c>
      <c r="AD452" s="210">
        <v>541</v>
      </c>
      <c r="AE452" s="210">
        <v>973</v>
      </c>
      <c r="AF452" s="210">
        <v>48542323</v>
      </c>
      <c r="AG452" s="210">
        <v>1189</v>
      </c>
      <c r="AH452" s="210">
        <v>2476</v>
      </c>
      <c r="AI452" s="210">
        <v>34940609</v>
      </c>
      <c r="AJ452" s="210">
        <v>2858</v>
      </c>
      <c r="AK452" s="210">
        <v>7090</v>
      </c>
      <c r="AL452" s="210">
        <v>5042472</v>
      </c>
      <c r="AM452" s="210">
        <v>4178</v>
      </c>
      <c r="AN452" s="210">
        <v>10068</v>
      </c>
      <c r="AO452" s="210">
        <v>4787</v>
      </c>
      <c r="AP452" s="210">
        <v>626</v>
      </c>
      <c r="AQ452" s="210">
        <v>1288</v>
      </c>
      <c r="AR452" s="210">
        <v>4411</v>
      </c>
      <c r="AS452" s="210">
        <v>538</v>
      </c>
      <c r="AT452" s="210">
        <v>2335</v>
      </c>
      <c r="AU452" s="210">
        <v>2580</v>
      </c>
      <c r="AV452" s="210">
        <v>43181</v>
      </c>
      <c r="AW452" s="210">
        <v>6607</v>
      </c>
      <c r="AX452" s="210">
        <v>16327</v>
      </c>
      <c r="AY452" s="210">
        <v>66115</v>
      </c>
      <c r="AZ452" s="210">
        <v>11180</v>
      </c>
      <c r="BA452" s="210">
        <v>8641</v>
      </c>
      <c r="BB452" s="210">
        <v>7573</v>
      </c>
      <c r="BC452" s="210">
        <v>5942</v>
      </c>
      <c r="BD452" s="210">
        <v>59686</v>
      </c>
      <c r="BE452" s="210">
        <v>45556</v>
      </c>
      <c r="BF452" s="210">
        <v>22292</v>
      </c>
      <c r="BG452" s="210">
        <v>13410</v>
      </c>
      <c r="BH452" s="210">
        <v>2399</v>
      </c>
      <c r="BI452" s="210">
        <v>1308</v>
      </c>
      <c r="BJ452" s="210" t="s">
        <v>717</v>
      </c>
      <c r="BK452" s="210" t="s">
        <v>717</v>
      </c>
      <c r="BL452" s="210" t="s">
        <v>717</v>
      </c>
      <c r="BM452" s="210" t="s">
        <v>717</v>
      </c>
      <c r="BN452" s="210" t="s">
        <v>717</v>
      </c>
      <c r="BO452" s="210" t="s">
        <v>717</v>
      </c>
      <c r="BP452" s="210" t="s">
        <v>717</v>
      </c>
      <c r="BQ452" s="210" t="s">
        <v>717</v>
      </c>
      <c r="BR452" s="210" t="s">
        <v>717</v>
      </c>
      <c r="BS452" s="210" t="s">
        <v>717</v>
      </c>
      <c r="BT452" s="210" t="s">
        <v>717</v>
      </c>
      <c r="BU452" s="210" t="s">
        <v>717</v>
      </c>
      <c r="BV452" s="210" t="s">
        <v>717</v>
      </c>
      <c r="BW452" s="210" t="s">
        <v>717</v>
      </c>
      <c r="BX452" s="210" t="s">
        <v>717</v>
      </c>
      <c r="BY452" s="210" t="s">
        <v>717</v>
      </c>
      <c r="BZ452" s="210" t="s">
        <v>717</v>
      </c>
      <c r="CA452" s="210" t="s">
        <v>717</v>
      </c>
      <c r="CB452" s="210" t="s">
        <v>717</v>
      </c>
      <c r="CC452" s="210" t="s">
        <v>717</v>
      </c>
      <c r="CD452" s="210" t="s">
        <v>717</v>
      </c>
      <c r="CE452" s="210" t="s">
        <v>717</v>
      </c>
      <c r="CF452" s="210" t="s">
        <v>717</v>
      </c>
      <c r="CG452" s="210" t="s">
        <v>717</v>
      </c>
      <c r="CH452" s="210" t="s">
        <v>717</v>
      </c>
      <c r="CI452" s="210" t="s">
        <v>717</v>
      </c>
      <c r="CJ452" s="210" t="s">
        <v>717</v>
      </c>
      <c r="CK452" s="210" t="s">
        <v>717</v>
      </c>
      <c r="CL452" s="210" t="s">
        <v>717</v>
      </c>
      <c r="CM452" s="210" t="s">
        <v>717</v>
      </c>
      <c r="CN452" s="210" t="s">
        <v>717</v>
      </c>
      <c r="CO452" s="210" t="s">
        <v>717</v>
      </c>
      <c r="CP452" s="210" t="s">
        <v>717</v>
      </c>
      <c r="CQ452" s="210" t="s">
        <v>717</v>
      </c>
      <c r="CR452" s="210" t="s">
        <v>717</v>
      </c>
      <c r="CS452" s="210" t="s">
        <v>717</v>
      </c>
      <c r="CT452" s="210" t="s">
        <v>717</v>
      </c>
      <c r="CU452" s="210" t="s">
        <v>717</v>
      </c>
      <c r="CV452" s="210" t="s">
        <v>717</v>
      </c>
      <c r="CW452" s="210" t="s">
        <v>717</v>
      </c>
      <c r="CX452" s="210">
        <v>0</v>
      </c>
      <c r="CY452" s="210">
        <v>0</v>
      </c>
      <c r="CZ452" s="210">
        <v>0</v>
      </c>
      <c r="DA452" s="210">
        <v>0</v>
      </c>
      <c r="DB452" s="210">
        <v>3618</v>
      </c>
      <c r="DC452" s="210">
        <v>100379</v>
      </c>
      <c r="DD452" s="210">
        <v>28</v>
      </c>
      <c r="DE452" s="210">
        <v>49</v>
      </c>
      <c r="DF452" s="210" t="s">
        <v>717</v>
      </c>
      <c r="DG452" s="210" t="s">
        <v>717</v>
      </c>
      <c r="DH452" s="210" t="s">
        <v>717</v>
      </c>
      <c r="DI452" s="210" t="s">
        <v>717</v>
      </c>
      <c r="DJ452" s="210" t="s">
        <v>717</v>
      </c>
      <c r="DK452" s="210">
        <v>89</v>
      </c>
      <c r="DL452" s="210">
        <v>3513</v>
      </c>
      <c r="DM452" s="210">
        <v>206</v>
      </c>
      <c r="DN452" s="210">
        <v>52</v>
      </c>
      <c r="DO452" s="210">
        <v>2589</v>
      </c>
      <c r="DP452" s="210">
        <v>13557535</v>
      </c>
      <c r="DQ452" s="210">
        <v>3859</v>
      </c>
      <c r="DR452" s="210">
        <v>8148</v>
      </c>
      <c r="DS452" s="210">
        <v>733579</v>
      </c>
      <c r="DT452" s="210">
        <v>3561</v>
      </c>
      <c r="DU452" s="210">
        <v>7140</v>
      </c>
      <c r="DV452" s="210">
        <v>310083</v>
      </c>
      <c r="DW452" s="210">
        <v>5963</v>
      </c>
      <c r="DX452" s="210">
        <v>12414</v>
      </c>
      <c r="DY452" s="210">
        <v>18613028</v>
      </c>
      <c r="DZ452" s="210">
        <v>7189</v>
      </c>
      <c r="EA452" s="210">
        <v>16839</v>
      </c>
      <c r="EB452" s="271"/>
      <c r="EC452" s="201">
        <f t="shared" si="2133"/>
        <v>1</v>
      </c>
      <c r="ED452" s="208">
        <f t="shared" si="2134"/>
        <v>2019</v>
      </c>
      <c r="EE452" s="207">
        <f t="shared" si="2135"/>
        <v>43466</v>
      </c>
      <c r="EF452" s="189">
        <f t="shared" si="2136"/>
        <v>31</v>
      </c>
      <c r="EG452" s="209"/>
      <c r="EH452" s="201">
        <f t="shared" si="2127"/>
        <v>62240</v>
      </c>
      <c r="EI452" s="201" t="str">
        <f t="shared" si="2127"/>
        <v>-</v>
      </c>
      <c r="EJ452" s="201">
        <f t="shared" si="2127"/>
        <v>62240</v>
      </c>
      <c r="EK452" s="201">
        <f t="shared" si="2127"/>
        <v>1929440</v>
      </c>
      <c r="EL452" s="201">
        <f t="shared" si="2127"/>
        <v>3929744</v>
      </c>
      <c r="EM452" s="201">
        <f t="shared" si="2127"/>
        <v>3666264</v>
      </c>
      <c r="EN452" s="201">
        <f t="shared" si="2127"/>
        <v>101104984</v>
      </c>
      <c r="EO452" s="201">
        <f t="shared" si="2127"/>
        <v>86689430</v>
      </c>
      <c r="EP452" s="201">
        <f t="shared" si="2127"/>
        <v>12152076</v>
      </c>
      <c r="EQ452" s="201" t="str">
        <f t="shared" si="2127"/>
        <v>-</v>
      </c>
      <c r="ER452" s="201" t="str">
        <f t="shared" si="2128"/>
        <v>-</v>
      </c>
      <c r="ES452" s="201" t="str">
        <f t="shared" si="2128"/>
        <v>-</v>
      </c>
      <c r="ET452" s="201" t="str">
        <f t="shared" si="2128"/>
        <v>-</v>
      </c>
      <c r="EU452" s="201" t="str">
        <f t="shared" si="2128"/>
        <v>-</v>
      </c>
      <c r="EV452" s="201" t="str">
        <f t="shared" si="2128"/>
        <v>-</v>
      </c>
      <c r="EW452" s="201" t="str">
        <f t="shared" si="2128"/>
        <v>-</v>
      </c>
      <c r="EX452" s="201" t="str">
        <f t="shared" si="2128"/>
        <v>-</v>
      </c>
      <c r="EY452" s="201" t="str">
        <f t="shared" si="2128"/>
        <v>-</v>
      </c>
      <c r="EZ452" s="201" t="str">
        <f t="shared" si="2128"/>
        <v>-</v>
      </c>
      <c r="FA452" s="201" t="str">
        <f t="shared" si="2128"/>
        <v>-</v>
      </c>
      <c r="FB452" s="201">
        <f t="shared" si="2129"/>
        <v>0</v>
      </c>
      <c r="FC452" s="201">
        <f t="shared" si="2129"/>
        <v>177282</v>
      </c>
      <c r="FD452" s="201">
        <f t="shared" si="2129"/>
        <v>28623924</v>
      </c>
      <c r="FE452" s="201">
        <f t="shared" si="2129"/>
        <v>1470840</v>
      </c>
      <c r="FF452" s="201">
        <f t="shared" si="2129"/>
        <v>645528</v>
      </c>
      <c r="FG452" s="201">
        <f t="shared" si="2129"/>
        <v>43596171</v>
      </c>
      <c r="FH452" s="190"/>
      <c r="FI452" s="256"/>
      <c r="FJ452" s="256"/>
      <c r="FK452" s="256"/>
      <c r="FL452" s="256"/>
      <c r="FM452" s="256"/>
    </row>
    <row r="453" spans="1:169" s="257" customFormat="1" x14ac:dyDescent="0.2">
      <c r="A453" s="272" t="str">
        <f t="shared" si="2130"/>
        <v>2018-19FEBRUARYRX9</v>
      </c>
      <c r="B453" s="273" t="s">
        <v>773</v>
      </c>
      <c r="C453" s="273" t="s">
        <v>771</v>
      </c>
      <c r="D453" s="274" t="str">
        <f t="shared" si="2131"/>
        <v>Y60</v>
      </c>
      <c r="E453" s="274" t="str">
        <f t="shared" si="2132"/>
        <v>Midlands</v>
      </c>
      <c r="F453" s="275" t="s">
        <v>661</v>
      </c>
      <c r="G453" s="275" t="s">
        <v>662</v>
      </c>
      <c r="H453" s="107">
        <v>79506</v>
      </c>
      <c r="I453" s="107">
        <v>63436</v>
      </c>
      <c r="J453" s="107">
        <v>239795</v>
      </c>
      <c r="K453" s="107">
        <v>4</v>
      </c>
      <c r="L453" s="107">
        <v>2</v>
      </c>
      <c r="M453" s="107" t="s">
        <v>717</v>
      </c>
      <c r="N453" s="107">
        <v>10</v>
      </c>
      <c r="O453" s="107">
        <v>57</v>
      </c>
      <c r="P453" s="107" t="s">
        <v>717</v>
      </c>
      <c r="Q453" s="107" t="s">
        <v>717</v>
      </c>
      <c r="R453" s="107" t="s">
        <v>717</v>
      </c>
      <c r="S453" s="107" t="s">
        <v>717</v>
      </c>
      <c r="T453" s="107">
        <v>57462</v>
      </c>
      <c r="U453" s="107">
        <v>5449</v>
      </c>
      <c r="V453" s="107">
        <v>3570</v>
      </c>
      <c r="W453" s="107">
        <v>34163</v>
      </c>
      <c r="X453" s="107">
        <v>10804</v>
      </c>
      <c r="Y453" s="107">
        <v>442</v>
      </c>
      <c r="Z453" s="107">
        <v>2501698</v>
      </c>
      <c r="AA453" s="107">
        <v>459</v>
      </c>
      <c r="AB453" s="107">
        <v>822</v>
      </c>
      <c r="AC453" s="107">
        <v>3681003</v>
      </c>
      <c r="AD453" s="107">
        <v>1031</v>
      </c>
      <c r="AE453" s="107">
        <v>2361</v>
      </c>
      <c r="AF453" s="107">
        <v>62401233</v>
      </c>
      <c r="AG453" s="107">
        <v>1827</v>
      </c>
      <c r="AH453" s="107">
        <v>3885</v>
      </c>
      <c r="AI453" s="107">
        <v>48895076</v>
      </c>
      <c r="AJ453" s="107">
        <v>4526</v>
      </c>
      <c r="AK453" s="107">
        <v>11177</v>
      </c>
      <c r="AL453" s="107">
        <v>2066940</v>
      </c>
      <c r="AM453" s="107">
        <v>4676</v>
      </c>
      <c r="AN453" s="107">
        <v>10232</v>
      </c>
      <c r="AO453" s="107">
        <v>3693</v>
      </c>
      <c r="AP453" s="107">
        <v>1506</v>
      </c>
      <c r="AQ453" s="107">
        <v>795</v>
      </c>
      <c r="AR453" s="107">
        <v>8</v>
      </c>
      <c r="AS453" s="107">
        <v>705</v>
      </c>
      <c r="AT453" s="107">
        <v>687</v>
      </c>
      <c r="AU453" s="107">
        <v>9</v>
      </c>
      <c r="AV453" s="107">
        <v>35424</v>
      </c>
      <c r="AW453" s="107">
        <v>2672</v>
      </c>
      <c r="AX453" s="107">
        <v>15673</v>
      </c>
      <c r="AY453" s="107">
        <v>53769</v>
      </c>
      <c r="AZ453" s="107">
        <v>9945</v>
      </c>
      <c r="BA453" s="107">
        <v>7964</v>
      </c>
      <c r="BB453" s="107">
        <v>6734</v>
      </c>
      <c r="BC453" s="107">
        <v>5434</v>
      </c>
      <c r="BD453" s="107">
        <v>44414</v>
      </c>
      <c r="BE453" s="107">
        <v>36974</v>
      </c>
      <c r="BF453" s="107">
        <v>14594</v>
      </c>
      <c r="BG453" s="107">
        <v>11231</v>
      </c>
      <c r="BH453" s="107">
        <v>532</v>
      </c>
      <c r="BI453" s="107">
        <v>415</v>
      </c>
      <c r="BJ453" s="107" t="s">
        <v>717</v>
      </c>
      <c r="BK453" s="107" t="s">
        <v>717</v>
      </c>
      <c r="BL453" s="107" t="s">
        <v>717</v>
      </c>
      <c r="BM453" s="107" t="s">
        <v>717</v>
      </c>
      <c r="BN453" s="107" t="s">
        <v>717</v>
      </c>
      <c r="BO453" s="107" t="s">
        <v>717</v>
      </c>
      <c r="BP453" s="107" t="s">
        <v>717</v>
      </c>
      <c r="BQ453" s="107" t="s">
        <v>717</v>
      </c>
      <c r="BR453" s="107" t="s">
        <v>717</v>
      </c>
      <c r="BS453" s="107" t="s">
        <v>717</v>
      </c>
      <c r="BT453" s="107" t="s">
        <v>717</v>
      </c>
      <c r="BU453" s="107" t="s">
        <v>717</v>
      </c>
      <c r="BV453" s="107" t="s">
        <v>717</v>
      </c>
      <c r="BW453" s="107" t="s">
        <v>717</v>
      </c>
      <c r="BX453" s="107" t="s">
        <v>717</v>
      </c>
      <c r="BY453" s="107" t="s">
        <v>717</v>
      </c>
      <c r="BZ453" s="107" t="s">
        <v>717</v>
      </c>
      <c r="CA453" s="107" t="s">
        <v>717</v>
      </c>
      <c r="CB453" s="107" t="s">
        <v>717</v>
      </c>
      <c r="CC453" s="107" t="s">
        <v>717</v>
      </c>
      <c r="CD453" s="107" t="s">
        <v>717</v>
      </c>
      <c r="CE453" s="107" t="s">
        <v>717</v>
      </c>
      <c r="CF453" s="107" t="s">
        <v>717</v>
      </c>
      <c r="CG453" s="107" t="s">
        <v>717</v>
      </c>
      <c r="CH453" s="107" t="s">
        <v>717</v>
      </c>
      <c r="CI453" s="107" t="s">
        <v>717</v>
      </c>
      <c r="CJ453" s="107" t="s">
        <v>717</v>
      </c>
      <c r="CK453" s="107" t="s">
        <v>717</v>
      </c>
      <c r="CL453" s="107" t="s">
        <v>717</v>
      </c>
      <c r="CM453" s="107" t="s">
        <v>717</v>
      </c>
      <c r="CN453" s="107" t="s">
        <v>717</v>
      </c>
      <c r="CO453" s="107" t="s">
        <v>717</v>
      </c>
      <c r="CP453" s="107" t="s">
        <v>717</v>
      </c>
      <c r="CQ453" s="107" t="s">
        <v>717</v>
      </c>
      <c r="CR453" s="107" t="s">
        <v>717</v>
      </c>
      <c r="CS453" s="107" t="s">
        <v>717</v>
      </c>
      <c r="CT453" s="107" t="s">
        <v>717</v>
      </c>
      <c r="CU453" s="107" t="s">
        <v>717</v>
      </c>
      <c r="CV453" s="107" t="s">
        <v>717</v>
      </c>
      <c r="CW453" s="107" t="s">
        <v>717</v>
      </c>
      <c r="CX453" s="107">
        <v>295</v>
      </c>
      <c r="CY453" s="107">
        <v>90453</v>
      </c>
      <c r="CZ453" s="107">
        <v>307</v>
      </c>
      <c r="DA453" s="107">
        <v>536</v>
      </c>
      <c r="DB453" s="107">
        <v>2814</v>
      </c>
      <c r="DC453" s="107">
        <v>105935</v>
      </c>
      <c r="DD453" s="107">
        <v>38</v>
      </c>
      <c r="DE453" s="107">
        <v>69</v>
      </c>
      <c r="DF453" s="107" t="s">
        <v>717</v>
      </c>
      <c r="DG453" s="107" t="s">
        <v>717</v>
      </c>
      <c r="DH453" s="107" t="s">
        <v>717</v>
      </c>
      <c r="DI453" s="107" t="s">
        <v>717</v>
      </c>
      <c r="DJ453" s="107" t="s">
        <v>717</v>
      </c>
      <c r="DK453" s="107">
        <v>0</v>
      </c>
      <c r="DL453" s="107">
        <v>305</v>
      </c>
      <c r="DM453" s="107">
        <v>312</v>
      </c>
      <c r="DN453" s="107">
        <v>2</v>
      </c>
      <c r="DO453" s="107">
        <v>2292</v>
      </c>
      <c r="DP453" s="107">
        <v>1522992</v>
      </c>
      <c r="DQ453" s="107">
        <v>4993</v>
      </c>
      <c r="DR453" s="107">
        <v>9855</v>
      </c>
      <c r="DS453" s="107">
        <v>1707291</v>
      </c>
      <c r="DT453" s="107">
        <v>5472</v>
      </c>
      <c r="DU453" s="107">
        <v>10731</v>
      </c>
      <c r="DV453" s="107">
        <v>13522</v>
      </c>
      <c r="DW453" s="107">
        <v>6761</v>
      </c>
      <c r="DX453" s="107">
        <v>7247</v>
      </c>
      <c r="DY453" s="107">
        <v>17587042</v>
      </c>
      <c r="DZ453" s="107">
        <v>7673</v>
      </c>
      <c r="EA453" s="107">
        <v>15483</v>
      </c>
      <c r="EB453" s="255"/>
      <c r="EC453" s="204">
        <f t="shared" si="2133"/>
        <v>2</v>
      </c>
      <c r="ED453" s="199">
        <f t="shared" si="2134"/>
        <v>2019</v>
      </c>
      <c r="EE453" s="200">
        <f t="shared" si="2135"/>
        <v>43497</v>
      </c>
      <c r="EF453" s="196">
        <f t="shared" si="2136"/>
        <v>28</v>
      </c>
      <c r="EG453" s="195"/>
      <c r="EH453" s="204">
        <f t="shared" si="2127"/>
        <v>126872</v>
      </c>
      <c r="EI453" s="204" t="str">
        <f t="shared" si="2127"/>
        <v>-</v>
      </c>
      <c r="EJ453" s="204">
        <f t="shared" si="2127"/>
        <v>634360</v>
      </c>
      <c r="EK453" s="204">
        <f t="shared" si="2127"/>
        <v>3615852</v>
      </c>
      <c r="EL453" s="204">
        <f t="shared" si="2127"/>
        <v>4479078</v>
      </c>
      <c r="EM453" s="204">
        <f t="shared" si="2127"/>
        <v>8428770</v>
      </c>
      <c r="EN453" s="204">
        <f t="shared" si="2127"/>
        <v>132723255</v>
      </c>
      <c r="EO453" s="204">
        <f t="shared" si="2127"/>
        <v>120756308</v>
      </c>
      <c r="EP453" s="204">
        <f t="shared" si="2127"/>
        <v>4522544</v>
      </c>
      <c r="EQ453" s="204" t="str">
        <f t="shared" si="2127"/>
        <v>-</v>
      </c>
      <c r="ER453" s="203" t="str">
        <f t="shared" si="2128"/>
        <v>-</v>
      </c>
      <c r="ES453" s="203" t="str">
        <f t="shared" si="2128"/>
        <v>-</v>
      </c>
      <c r="ET453" s="203" t="str">
        <f t="shared" si="2128"/>
        <v>-</v>
      </c>
      <c r="EU453" s="203" t="str">
        <f t="shared" si="2128"/>
        <v>-</v>
      </c>
      <c r="EV453" s="203" t="str">
        <f t="shared" si="2128"/>
        <v>-</v>
      </c>
      <c r="EW453" s="203" t="str">
        <f t="shared" si="2128"/>
        <v>-</v>
      </c>
      <c r="EX453" s="203" t="str">
        <f t="shared" si="2128"/>
        <v>-</v>
      </c>
      <c r="EY453" s="203" t="str">
        <f t="shared" si="2128"/>
        <v>-</v>
      </c>
      <c r="EZ453" s="203" t="str">
        <f t="shared" si="2128"/>
        <v>-</v>
      </c>
      <c r="FA453" s="203" t="str">
        <f t="shared" si="2128"/>
        <v>-</v>
      </c>
      <c r="FB453" s="204">
        <f t="shared" si="2129"/>
        <v>158120</v>
      </c>
      <c r="FC453" s="204">
        <f t="shared" si="2129"/>
        <v>194166</v>
      </c>
      <c r="FD453" s="204">
        <f t="shared" si="2129"/>
        <v>3005775</v>
      </c>
      <c r="FE453" s="204">
        <f t="shared" si="2129"/>
        <v>3348072</v>
      </c>
      <c r="FF453" s="204">
        <f t="shared" si="2129"/>
        <v>14494</v>
      </c>
      <c r="FG453" s="204">
        <f t="shared" si="2129"/>
        <v>35487036</v>
      </c>
      <c r="FH453" s="191"/>
      <c r="FI453" s="256"/>
      <c r="FJ453" s="256"/>
      <c r="FK453" s="256"/>
      <c r="FL453" s="256"/>
      <c r="FM453" s="256"/>
    </row>
    <row r="454" spans="1:169" s="257" customFormat="1" x14ac:dyDescent="0.2">
      <c r="A454" s="263" t="str">
        <f t="shared" si="2130"/>
        <v>2018-19FEBRUARYRYC</v>
      </c>
      <c r="B454" s="257" t="s">
        <v>773</v>
      </c>
      <c r="C454" s="257" t="s">
        <v>771</v>
      </c>
      <c r="D454" s="264" t="str">
        <f t="shared" si="2131"/>
        <v>Y61</v>
      </c>
      <c r="E454" s="264" t="str">
        <f t="shared" si="2132"/>
        <v>East of England</v>
      </c>
      <c r="F454" s="265" t="s">
        <v>665</v>
      </c>
      <c r="G454" s="265" t="s">
        <v>666</v>
      </c>
      <c r="H454" s="108">
        <v>98468</v>
      </c>
      <c r="I454" s="108">
        <v>63078</v>
      </c>
      <c r="J454" s="108">
        <v>239851</v>
      </c>
      <c r="K454" s="108">
        <v>4</v>
      </c>
      <c r="L454" s="108">
        <v>1</v>
      </c>
      <c r="M454" s="108" t="s">
        <v>717</v>
      </c>
      <c r="N454" s="108">
        <v>15</v>
      </c>
      <c r="O454" s="108">
        <v>63</v>
      </c>
      <c r="P454" s="108" t="s">
        <v>717</v>
      </c>
      <c r="Q454" s="108" t="s">
        <v>717</v>
      </c>
      <c r="R454" s="108" t="s">
        <v>717</v>
      </c>
      <c r="S454" s="108" t="s">
        <v>717</v>
      </c>
      <c r="T454" s="108">
        <v>68742</v>
      </c>
      <c r="U454" s="108">
        <v>6707</v>
      </c>
      <c r="V454" s="108">
        <v>4410</v>
      </c>
      <c r="W454" s="108">
        <v>40400</v>
      </c>
      <c r="X454" s="108">
        <v>11050</v>
      </c>
      <c r="Y454" s="108">
        <v>1798</v>
      </c>
      <c r="Z454" s="108">
        <v>3149252</v>
      </c>
      <c r="AA454" s="108">
        <v>470</v>
      </c>
      <c r="AB454" s="108">
        <v>855</v>
      </c>
      <c r="AC454" s="108">
        <v>3404172</v>
      </c>
      <c r="AD454" s="108">
        <v>772</v>
      </c>
      <c r="AE454" s="108">
        <v>1376</v>
      </c>
      <c r="AF454" s="108">
        <v>63098791</v>
      </c>
      <c r="AG454" s="108">
        <v>1562</v>
      </c>
      <c r="AH454" s="108">
        <v>3227</v>
      </c>
      <c r="AI454" s="108">
        <v>57643744</v>
      </c>
      <c r="AJ454" s="108">
        <v>5217</v>
      </c>
      <c r="AK454" s="108">
        <v>12681</v>
      </c>
      <c r="AL454" s="108">
        <v>8765062</v>
      </c>
      <c r="AM454" s="108">
        <v>4875</v>
      </c>
      <c r="AN454" s="108">
        <v>12327</v>
      </c>
      <c r="AO454" s="108">
        <v>4756</v>
      </c>
      <c r="AP454" s="108">
        <v>81</v>
      </c>
      <c r="AQ454" s="108">
        <v>3439</v>
      </c>
      <c r="AR454" s="108">
        <v>748</v>
      </c>
      <c r="AS454" s="108">
        <v>29</v>
      </c>
      <c r="AT454" s="108">
        <v>1207</v>
      </c>
      <c r="AU454" s="108">
        <v>1180</v>
      </c>
      <c r="AV454" s="108">
        <v>40023</v>
      </c>
      <c r="AW454" s="108">
        <v>1909</v>
      </c>
      <c r="AX454" s="108">
        <v>22054</v>
      </c>
      <c r="AY454" s="108">
        <v>63986</v>
      </c>
      <c r="AZ454" s="108">
        <v>15821</v>
      </c>
      <c r="BA454" s="108">
        <v>11163</v>
      </c>
      <c r="BB454" s="108">
        <v>10367</v>
      </c>
      <c r="BC454" s="108">
        <v>7468</v>
      </c>
      <c r="BD454" s="108">
        <v>63931</v>
      </c>
      <c r="BE454" s="108">
        <v>46106</v>
      </c>
      <c r="BF454" s="108">
        <v>21874</v>
      </c>
      <c r="BG454" s="108">
        <v>12037</v>
      </c>
      <c r="BH454" s="108">
        <v>3285</v>
      </c>
      <c r="BI454" s="108">
        <v>1961</v>
      </c>
      <c r="BJ454" s="108" t="s">
        <v>717</v>
      </c>
      <c r="BK454" s="108" t="s">
        <v>717</v>
      </c>
      <c r="BL454" s="108" t="s">
        <v>717</v>
      </c>
      <c r="BM454" s="108" t="s">
        <v>717</v>
      </c>
      <c r="BN454" s="108" t="s">
        <v>717</v>
      </c>
      <c r="BO454" s="108" t="s">
        <v>717</v>
      </c>
      <c r="BP454" s="108" t="s">
        <v>717</v>
      </c>
      <c r="BQ454" s="108" t="s">
        <v>717</v>
      </c>
      <c r="BR454" s="108" t="s">
        <v>717</v>
      </c>
      <c r="BS454" s="108" t="s">
        <v>717</v>
      </c>
      <c r="BT454" s="108" t="s">
        <v>717</v>
      </c>
      <c r="BU454" s="108" t="s">
        <v>717</v>
      </c>
      <c r="BV454" s="108" t="s">
        <v>717</v>
      </c>
      <c r="BW454" s="108" t="s">
        <v>717</v>
      </c>
      <c r="BX454" s="108" t="s">
        <v>717</v>
      </c>
      <c r="BY454" s="108" t="s">
        <v>717</v>
      </c>
      <c r="BZ454" s="108" t="s">
        <v>717</v>
      </c>
      <c r="CA454" s="108" t="s">
        <v>717</v>
      </c>
      <c r="CB454" s="108" t="s">
        <v>717</v>
      </c>
      <c r="CC454" s="108" t="s">
        <v>717</v>
      </c>
      <c r="CD454" s="108" t="s">
        <v>717</v>
      </c>
      <c r="CE454" s="108" t="s">
        <v>717</v>
      </c>
      <c r="CF454" s="108" t="s">
        <v>717</v>
      </c>
      <c r="CG454" s="108" t="s">
        <v>717</v>
      </c>
      <c r="CH454" s="108" t="s">
        <v>717</v>
      </c>
      <c r="CI454" s="108" t="s">
        <v>717</v>
      </c>
      <c r="CJ454" s="108" t="s">
        <v>717</v>
      </c>
      <c r="CK454" s="108" t="s">
        <v>717</v>
      </c>
      <c r="CL454" s="108" t="s">
        <v>717</v>
      </c>
      <c r="CM454" s="108" t="s">
        <v>717</v>
      </c>
      <c r="CN454" s="108" t="s">
        <v>717</v>
      </c>
      <c r="CO454" s="108" t="s">
        <v>717</v>
      </c>
      <c r="CP454" s="108" t="s">
        <v>717</v>
      </c>
      <c r="CQ454" s="108" t="s">
        <v>717</v>
      </c>
      <c r="CR454" s="108" t="s">
        <v>717</v>
      </c>
      <c r="CS454" s="108" t="s">
        <v>717</v>
      </c>
      <c r="CT454" s="108" t="s">
        <v>717</v>
      </c>
      <c r="CU454" s="108" t="s">
        <v>717</v>
      </c>
      <c r="CV454" s="108" t="s">
        <v>717</v>
      </c>
      <c r="CW454" s="108" t="s">
        <v>717</v>
      </c>
      <c r="CX454" s="108">
        <v>523</v>
      </c>
      <c r="CY454" s="108">
        <v>158516</v>
      </c>
      <c r="CZ454" s="108">
        <v>303</v>
      </c>
      <c r="DA454" s="108">
        <v>526</v>
      </c>
      <c r="DB454" s="108">
        <v>6339</v>
      </c>
      <c r="DC454" s="108">
        <v>228552</v>
      </c>
      <c r="DD454" s="108">
        <v>36</v>
      </c>
      <c r="DE454" s="108">
        <v>64</v>
      </c>
      <c r="DF454" s="108" t="s">
        <v>717</v>
      </c>
      <c r="DG454" s="108" t="s">
        <v>717</v>
      </c>
      <c r="DH454" s="108" t="s">
        <v>717</v>
      </c>
      <c r="DI454" s="108" t="s">
        <v>717</v>
      </c>
      <c r="DJ454" s="108" t="s">
        <v>717</v>
      </c>
      <c r="DK454" s="108">
        <v>50</v>
      </c>
      <c r="DL454" s="108">
        <v>719</v>
      </c>
      <c r="DM454" s="108">
        <v>492</v>
      </c>
      <c r="DN454" s="108">
        <v>31</v>
      </c>
      <c r="DO454" s="108">
        <v>1219</v>
      </c>
      <c r="DP454" s="108">
        <v>6032814</v>
      </c>
      <c r="DQ454" s="108">
        <v>8391</v>
      </c>
      <c r="DR454" s="108">
        <v>20902</v>
      </c>
      <c r="DS454" s="108">
        <v>4309445</v>
      </c>
      <c r="DT454" s="108">
        <v>8759</v>
      </c>
      <c r="DU454" s="108">
        <v>20689</v>
      </c>
      <c r="DV454" s="108">
        <v>369937</v>
      </c>
      <c r="DW454" s="108">
        <v>11933</v>
      </c>
      <c r="DX454" s="108">
        <v>21604</v>
      </c>
      <c r="DY454" s="108">
        <v>13546282</v>
      </c>
      <c r="DZ454" s="108">
        <v>11113</v>
      </c>
      <c r="EA454" s="108">
        <v>27989</v>
      </c>
      <c r="EB454" s="255"/>
      <c r="EC454" s="198">
        <f t="shared" si="2133"/>
        <v>2</v>
      </c>
      <c r="ED454" s="199">
        <f t="shared" si="2134"/>
        <v>2019</v>
      </c>
      <c r="EE454" s="200">
        <f t="shared" si="2135"/>
        <v>43497</v>
      </c>
      <c r="EF454" s="196">
        <f t="shared" si="2136"/>
        <v>28</v>
      </c>
      <c r="EG454" s="195"/>
      <c r="EH454" s="198">
        <f t="shared" si="2127"/>
        <v>63078</v>
      </c>
      <c r="EI454" s="198" t="str">
        <f t="shared" si="2127"/>
        <v>-</v>
      </c>
      <c r="EJ454" s="198">
        <f t="shared" si="2127"/>
        <v>946170</v>
      </c>
      <c r="EK454" s="198">
        <f t="shared" si="2127"/>
        <v>3973914</v>
      </c>
      <c r="EL454" s="198">
        <f t="shared" si="2127"/>
        <v>5734485</v>
      </c>
      <c r="EM454" s="198">
        <f t="shared" si="2127"/>
        <v>6068160</v>
      </c>
      <c r="EN454" s="198">
        <f t="shared" si="2127"/>
        <v>130370800</v>
      </c>
      <c r="EO454" s="198">
        <f t="shared" si="2127"/>
        <v>140125050</v>
      </c>
      <c r="EP454" s="198">
        <f t="shared" si="2127"/>
        <v>22163946</v>
      </c>
      <c r="EQ454" s="198" t="str">
        <f t="shared" si="2127"/>
        <v>-</v>
      </c>
      <c r="ER454" s="198" t="str">
        <f t="shared" si="2128"/>
        <v>-</v>
      </c>
      <c r="ES454" s="198" t="str">
        <f t="shared" si="2128"/>
        <v>-</v>
      </c>
      <c r="ET454" s="198" t="str">
        <f t="shared" si="2128"/>
        <v>-</v>
      </c>
      <c r="EU454" s="198" t="str">
        <f t="shared" si="2128"/>
        <v>-</v>
      </c>
      <c r="EV454" s="198" t="str">
        <f t="shared" si="2128"/>
        <v>-</v>
      </c>
      <c r="EW454" s="198" t="str">
        <f t="shared" si="2128"/>
        <v>-</v>
      </c>
      <c r="EX454" s="198" t="str">
        <f t="shared" si="2128"/>
        <v>-</v>
      </c>
      <c r="EY454" s="198" t="str">
        <f t="shared" si="2128"/>
        <v>-</v>
      </c>
      <c r="EZ454" s="198" t="str">
        <f t="shared" si="2128"/>
        <v>-</v>
      </c>
      <c r="FA454" s="198" t="str">
        <f t="shared" si="2128"/>
        <v>-</v>
      </c>
      <c r="FB454" s="198">
        <f t="shared" si="2129"/>
        <v>275098</v>
      </c>
      <c r="FC454" s="198">
        <f t="shared" si="2129"/>
        <v>405696</v>
      </c>
      <c r="FD454" s="198">
        <f t="shared" si="2129"/>
        <v>15028538</v>
      </c>
      <c r="FE454" s="198">
        <f t="shared" si="2129"/>
        <v>10178988</v>
      </c>
      <c r="FF454" s="198">
        <f t="shared" si="2129"/>
        <v>669724</v>
      </c>
      <c r="FG454" s="198">
        <f t="shared" si="2129"/>
        <v>34118591</v>
      </c>
      <c r="FH454" s="191"/>
      <c r="FI454" s="256"/>
      <c r="FJ454" s="256"/>
      <c r="FK454" s="256"/>
      <c r="FL454" s="256"/>
      <c r="FM454" s="256"/>
    </row>
    <row r="455" spans="1:169" s="257" customFormat="1" x14ac:dyDescent="0.2">
      <c r="A455" s="251" t="str">
        <f t="shared" si="2130"/>
        <v>2018-19FEBRUARYR1F</v>
      </c>
      <c r="B455" s="252" t="s">
        <v>773</v>
      </c>
      <c r="C455" s="252" t="s">
        <v>771</v>
      </c>
      <c r="D455" s="253" t="str">
        <f t="shared" si="2131"/>
        <v>Y59</v>
      </c>
      <c r="E455" s="253" t="str">
        <f t="shared" si="2132"/>
        <v>South East</v>
      </c>
      <c r="F455" s="254" t="s">
        <v>650</v>
      </c>
      <c r="G455" s="254" t="s">
        <v>651</v>
      </c>
      <c r="H455" s="160">
        <v>2501</v>
      </c>
      <c r="I455" s="160">
        <v>1286</v>
      </c>
      <c r="J455" s="160">
        <v>12074</v>
      </c>
      <c r="K455" s="160">
        <v>9</v>
      </c>
      <c r="L455" s="160">
        <v>1</v>
      </c>
      <c r="M455" s="160" t="s">
        <v>717</v>
      </c>
      <c r="N455" s="160">
        <v>55</v>
      </c>
      <c r="O455" s="160">
        <v>121</v>
      </c>
      <c r="P455" s="160" t="s">
        <v>717</v>
      </c>
      <c r="Q455" s="160" t="s">
        <v>717</v>
      </c>
      <c r="R455" s="160" t="s">
        <v>717</v>
      </c>
      <c r="S455" s="160" t="s">
        <v>717</v>
      </c>
      <c r="T455" s="160">
        <v>1894</v>
      </c>
      <c r="U455" s="160">
        <v>78</v>
      </c>
      <c r="V455" s="160">
        <v>53</v>
      </c>
      <c r="W455" s="160">
        <v>840</v>
      </c>
      <c r="X455" s="160">
        <v>672</v>
      </c>
      <c r="Y455" s="160">
        <v>76</v>
      </c>
      <c r="Z455" s="160">
        <v>48724</v>
      </c>
      <c r="AA455" s="160">
        <v>625</v>
      </c>
      <c r="AB455" s="160">
        <v>1046</v>
      </c>
      <c r="AC455" s="160">
        <v>39927</v>
      </c>
      <c r="AD455" s="160">
        <v>753</v>
      </c>
      <c r="AE455" s="160">
        <v>1475</v>
      </c>
      <c r="AF455" s="160">
        <v>1066405</v>
      </c>
      <c r="AG455" s="160">
        <v>1270</v>
      </c>
      <c r="AH455" s="160">
        <v>2632</v>
      </c>
      <c r="AI455" s="160">
        <v>2492668</v>
      </c>
      <c r="AJ455" s="160">
        <v>3709</v>
      </c>
      <c r="AK455" s="160">
        <v>8784</v>
      </c>
      <c r="AL455" s="160">
        <v>459740</v>
      </c>
      <c r="AM455" s="160">
        <v>6049</v>
      </c>
      <c r="AN455" s="160">
        <v>11559</v>
      </c>
      <c r="AO455" s="160">
        <v>124</v>
      </c>
      <c r="AP455" s="160">
        <v>1</v>
      </c>
      <c r="AQ455" s="160">
        <v>12</v>
      </c>
      <c r="AR455" s="160">
        <v>13</v>
      </c>
      <c r="AS455" s="160">
        <v>2</v>
      </c>
      <c r="AT455" s="160">
        <v>109</v>
      </c>
      <c r="AU455" s="160">
        <v>0</v>
      </c>
      <c r="AV455" s="160">
        <v>1142</v>
      </c>
      <c r="AW455" s="160">
        <v>31</v>
      </c>
      <c r="AX455" s="160">
        <v>597</v>
      </c>
      <c r="AY455" s="160">
        <v>1770</v>
      </c>
      <c r="AZ455" s="160">
        <v>111</v>
      </c>
      <c r="BA455" s="160">
        <v>99</v>
      </c>
      <c r="BB455" s="160">
        <v>77</v>
      </c>
      <c r="BC455" s="160">
        <v>69</v>
      </c>
      <c r="BD455" s="160">
        <v>956</v>
      </c>
      <c r="BE455" s="160">
        <v>884</v>
      </c>
      <c r="BF455" s="160">
        <v>780</v>
      </c>
      <c r="BG455" s="160">
        <v>700</v>
      </c>
      <c r="BH455" s="160">
        <v>88</v>
      </c>
      <c r="BI455" s="160">
        <v>80</v>
      </c>
      <c r="BJ455" s="160" t="s">
        <v>717</v>
      </c>
      <c r="BK455" s="160" t="s">
        <v>717</v>
      </c>
      <c r="BL455" s="160" t="s">
        <v>717</v>
      </c>
      <c r="BM455" s="160" t="s">
        <v>717</v>
      </c>
      <c r="BN455" s="160" t="s">
        <v>717</v>
      </c>
      <c r="BO455" s="160" t="s">
        <v>717</v>
      </c>
      <c r="BP455" s="160" t="s">
        <v>717</v>
      </c>
      <c r="BQ455" s="160" t="s">
        <v>717</v>
      </c>
      <c r="BR455" s="160" t="s">
        <v>717</v>
      </c>
      <c r="BS455" s="160" t="s">
        <v>717</v>
      </c>
      <c r="BT455" s="160" t="s">
        <v>717</v>
      </c>
      <c r="BU455" s="160" t="s">
        <v>717</v>
      </c>
      <c r="BV455" s="160" t="s">
        <v>717</v>
      </c>
      <c r="BW455" s="160" t="s">
        <v>717</v>
      </c>
      <c r="BX455" s="160" t="s">
        <v>717</v>
      </c>
      <c r="BY455" s="160" t="s">
        <v>717</v>
      </c>
      <c r="BZ455" s="160" t="s">
        <v>717</v>
      </c>
      <c r="CA455" s="160" t="s">
        <v>717</v>
      </c>
      <c r="CB455" s="160" t="s">
        <v>717</v>
      </c>
      <c r="CC455" s="160" t="s">
        <v>717</v>
      </c>
      <c r="CD455" s="160" t="s">
        <v>717</v>
      </c>
      <c r="CE455" s="160" t="s">
        <v>717</v>
      </c>
      <c r="CF455" s="160" t="s">
        <v>717</v>
      </c>
      <c r="CG455" s="160" t="s">
        <v>717</v>
      </c>
      <c r="CH455" s="160" t="s">
        <v>717</v>
      </c>
      <c r="CI455" s="160" t="s">
        <v>717</v>
      </c>
      <c r="CJ455" s="160" t="s">
        <v>717</v>
      </c>
      <c r="CK455" s="160" t="s">
        <v>717</v>
      </c>
      <c r="CL455" s="160" t="s">
        <v>717</v>
      </c>
      <c r="CM455" s="160" t="s">
        <v>717</v>
      </c>
      <c r="CN455" s="160" t="s">
        <v>717</v>
      </c>
      <c r="CO455" s="160" t="s">
        <v>717</v>
      </c>
      <c r="CP455" s="160" t="s">
        <v>717</v>
      </c>
      <c r="CQ455" s="160" t="s">
        <v>717</v>
      </c>
      <c r="CR455" s="160" t="s">
        <v>717</v>
      </c>
      <c r="CS455" s="160" t="s">
        <v>717</v>
      </c>
      <c r="CT455" s="160" t="s">
        <v>717</v>
      </c>
      <c r="CU455" s="160" t="s">
        <v>717</v>
      </c>
      <c r="CV455" s="160" t="s">
        <v>717</v>
      </c>
      <c r="CW455" s="160" t="s">
        <v>717</v>
      </c>
      <c r="CX455" s="160">
        <v>3</v>
      </c>
      <c r="CY455" s="160">
        <v>1082</v>
      </c>
      <c r="CZ455" s="160">
        <v>361</v>
      </c>
      <c r="DA455" s="160">
        <v>621</v>
      </c>
      <c r="DB455" s="160">
        <v>63</v>
      </c>
      <c r="DC455" s="160">
        <v>4278</v>
      </c>
      <c r="DD455" s="160">
        <v>68</v>
      </c>
      <c r="DE455" s="160">
        <v>125</v>
      </c>
      <c r="DF455" s="160" t="s">
        <v>717</v>
      </c>
      <c r="DG455" s="160" t="s">
        <v>717</v>
      </c>
      <c r="DH455" s="160" t="s">
        <v>717</v>
      </c>
      <c r="DI455" s="160" t="s">
        <v>717</v>
      </c>
      <c r="DJ455" s="160" t="s">
        <v>717</v>
      </c>
      <c r="DK455" s="160">
        <v>0</v>
      </c>
      <c r="DL455" s="160">
        <v>49</v>
      </c>
      <c r="DM455" s="160">
        <v>42</v>
      </c>
      <c r="DN455" s="160">
        <v>0</v>
      </c>
      <c r="DO455" s="160">
        <v>13</v>
      </c>
      <c r="DP455" s="160">
        <v>180028</v>
      </c>
      <c r="DQ455" s="160">
        <v>3674</v>
      </c>
      <c r="DR455" s="160">
        <v>7176</v>
      </c>
      <c r="DS455" s="160">
        <v>341207</v>
      </c>
      <c r="DT455" s="160">
        <v>8124</v>
      </c>
      <c r="DU455" s="160">
        <v>12648</v>
      </c>
      <c r="DV455" s="160">
        <v>0</v>
      </c>
      <c r="DW455" s="160">
        <v>0</v>
      </c>
      <c r="DX455" s="160">
        <v>0</v>
      </c>
      <c r="DY455" s="160">
        <v>111573</v>
      </c>
      <c r="DZ455" s="160">
        <v>8583</v>
      </c>
      <c r="EA455" s="160">
        <v>21086</v>
      </c>
      <c r="EB455" s="255"/>
      <c r="EC455" s="203">
        <f t="shared" si="2133"/>
        <v>2</v>
      </c>
      <c r="ED455" s="199">
        <f t="shared" si="2134"/>
        <v>2019</v>
      </c>
      <c r="EE455" s="200">
        <f t="shared" si="2135"/>
        <v>43497</v>
      </c>
      <c r="EF455" s="196">
        <f t="shared" si="2136"/>
        <v>28</v>
      </c>
      <c r="EG455" s="195"/>
      <c r="EH455" s="203">
        <f t="shared" ref="EH455:EQ464" si="2137">IFERROR(INDEX($H455:$EB455,,MATCH(EH$1,$H$5:$EB$5,0))*INDEX($H455:$EB455,,MATCH(EH$2,$H$5:$EB$5,0)),$H$2)</f>
        <v>1286</v>
      </c>
      <c r="EI455" s="203" t="str">
        <f t="shared" si="2137"/>
        <v>-</v>
      </c>
      <c r="EJ455" s="203">
        <f t="shared" si="2137"/>
        <v>70730</v>
      </c>
      <c r="EK455" s="203">
        <f t="shared" si="2137"/>
        <v>155606</v>
      </c>
      <c r="EL455" s="203">
        <f t="shared" si="2137"/>
        <v>81588</v>
      </c>
      <c r="EM455" s="203">
        <f t="shared" si="2137"/>
        <v>78175</v>
      </c>
      <c r="EN455" s="203">
        <f t="shared" si="2137"/>
        <v>2210880</v>
      </c>
      <c r="EO455" s="203">
        <f t="shared" si="2137"/>
        <v>5902848</v>
      </c>
      <c r="EP455" s="203">
        <f t="shared" si="2137"/>
        <v>878484</v>
      </c>
      <c r="EQ455" s="203" t="str">
        <f t="shared" si="2137"/>
        <v>-</v>
      </c>
      <c r="ER455" s="203" t="str">
        <f t="shared" ref="ER455:FA464" si="2138">IFERROR(INDEX($H455:$EB455,,MATCH(ER$1,$H$5:$EB$5,0))*INDEX($H455:$EB455,,MATCH(ER$2,$H$5:$EB$5,0)),$H$2)</f>
        <v>-</v>
      </c>
      <c r="ES455" s="203" t="str">
        <f t="shared" si="2138"/>
        <v>-</v>
      </c>
      <c r="ET455" s="203" t="str">
        <f t="shared" si="2138"/>
        <v>-</v>
      </c>
      <c r="EU455" s="203" t="str">
        <f t="shared" si="2138"/>
        <v>-</v>
      </c>
      <c r="EV455" s="203" t="str">
        <f t="shared" si="2138"/>
        <v>-</v>
      </c>
      <c r="EW455" s="203" t="str">
        <f t="shared" si="2138"/>
        <v>-</v>
      </c>
      <c r="EX455" s="203" t="str">
        <f t="shared" si="2138"/>
        <v>-</v>
      </c>
      <c r="EY455" s="203" t="str">
        <f t="shared" si="2138"/>
        <v>-</v>
      </c>
      <c r="EZ455" s="203" t="str">
        <f t="shared" si="2138"/>
        <v>-</v>
      </c>
      <c r="FA455" s="203" t="str">
        <f t="shared" si="2138"/>
        <v>-</v>
      </c>
      <c r="FB455" s="203">
        <f t="shared" ref="FB455:FG464" si="2139">IFERROR(INDEX($H455:$EB455,,MATCH(FB$1,$H$5:$EB$5,0))*INDEX($H455:$EB455,,MATCH(FB$2,$H$5:$EB$5,0)),$H$2)</f>
        <v>1863</v>
      </c>
      <c r="FC455" s="203">
        <f t="shared" si="2139"/>
        <v>7875</v>
      </c>
      <c r="FD455" s="203">
        <f t="shared" si="2139"/>
        <v>351624</v>
      </c>
      <c r="FE455" s="203">
        <f t="shared" si="2139"/>
        <v>531216</v>
      </c>
      <c r="FF455" s="203">
        <f t="shared" si="2139"/>
        <v>0</v>
      </c>
      <c r="FG455" s="203">
        <f t="shared" si="2139"/>
        <v>274118</v>
      </c>
      <c r="FH455" s="191"/>
      <c r="FI455" s="256"/>
      <c r="FJ455" s="256"/>
      <c r="FK455" s="256"/>
      <c r="FL455" s="256"/>
      <c r="FM455" s="256"/>
    </row>
    <row r="456" spans="1:169" s="257" customFormat="1" x14ac:dyDescent="0.2">
      <c r="A456" s="258" t="str">
        <f t="shared" si="2130"/>
        <v>2018-19FEBRUARYRRU</v>
      </c>
      <c r="B456" s="259" t="s">
        <v>773</v>
      </c>
      <c r="C456" s="259" t="s">
        <v>771</v>
      </c>
      <c r="D456" s="260" t="str">
        <f t="shared" si="2131"/>
        <v>Y56</v>
      </c>
      <c r="E456" s="260" t="str">
        <f t="shared" si="2132"/>
        <v>London</v>
      </c>
      <c r="F456" s="261" t="s">
        <v>653</v>
      </c>
      <c r="G456" s="261" t="s">
        <v>654</v>
      </c>
      <c r="H456" s="211">
        <v>158421</v>
      </c>
      <c r="I456" s="211">
        <v>127765</v>
      </c>
      <c r="J456" s="211">
        <v>1410678</v>
      </c>
      <c r="K456" s="211">
        <v>11</v>
      </c>
      <c r="L456" s="211">
        <v>0</v>
      </c>
      <c r="M456" s="211" t="s">
        <v>717</v>
      </c>
      <c r="N456" s="211">
        <v>79</v>
      </c>
      <c r="O456" s="211">
        <v>155</v>
      </c>
      <c r="P456" s="211" t="s">
        <v>717</v>
      </c>
      <c r="Q456" s="211" t="s">
        <v>717</v>
      </c>
      <c r="R456" s="211" t="s">
        <v>717</v>
      </c>
      <c r="S456" s="211" t="s">
        <v>717</v>
      </c>
      <c r="T456" s="211">
        <v>98285</v>
      </c>
      <c r="U456" s="211">
        <v>11499</v>
      </c>
      <c r="V456" s="211">
        <v>8794</v>
      </c>
      <c r="W456" s="211">
        <v>54833</v>
      </c>
      <c r="X456" s="211">
        <v>17726</v>
      </c>
      <c r="Y456" s="211">
        <v>1459</v>
      </c>
      <c r="Z456" s="211">
        <v>4569382</v>
      </c>
      <c r="AA456" s="211">
        <v>397</v>
      </c>
      <c r="AB456" s="211">
        <v>659</v>
      </c>
      <c r="AC456" s="211">
        <v>6240009</v>
      </c>
      <c r="AD456" s="211">
        <v>710</v>
      </c>
      <c r="AE456" s="211">
        <v>1231</v>
      </c>
      <c r="AF456" s="211">
        <v>73534278</v>
      </c>
      <c r="AG456" s="211">
        <v>1341</v>
      </c>
      <c r="AH456" s="211">
        <v>2819</v>
      </c>
      <c r="AI456" s="211">
        <v>74087914</v>
      </c>
      <c r="AJ456" s="211">
        <v>4180</v>
      </c>
      <c r="AK456" s="211">
        <v>10387</v>
      </c>
      <c r="AL456" s="211">
        <v>7498026</v>
      </c>
      <c r="AM456" s="211">
        <v>5139</v>
      </c>
      <c r="AN456" s="211">
        <v>12283</v>
      </c>
      <c r="AO456" s="211">
        <v>7371</v>
      </c>
      <c r="AP456" s="211">
        <v>230</v>
      </c>
      <c r="AQ456" s="211">
        <v>998</v>
      </c>
      <c r="AR456" s="211">
        <v>5981</v>
      </c>
      <c r="AS456" s="211">
        <v>257</v>
      </c>
      <c r="AT456" s="211">
        <v>5886</v>
      </c>
      <c r="AU456" s="211">
        <v>0</v>
      </c>
      <c r="AV456" s="211">
        <v>60370</v>
      </c>
      <c r="AW456" s="211">
        <v>6330</v>
      </c>
      <c r="AX456" s="211">
        <v>24214</v>
      </c>
      <c r="AY456" s="211">
        <v>90914</v>
      </c>
      <c r="AZ456" s="211">
        <v>29928</v>
      </c>
      <c r="BA456" s="211">
        <v>22989</v>
      </c>
      <c r="BB456" s="211">
        <v>22607</v>
      </c>
      <c r="BC456" s="211">
        <v>17636</v>
      </c>
      <c r="BD456" s="211">
        <v>84763</v>
      </c>
      <c r="BE456" s="211">
        <v>62719</v>
      </c>
      <c r="BF456" s="211">
        <v>29340</v>
      </c>
      <c r="BG456" s="211">
        <v>20094</v>
      </c>
      <c r="BH456" s="211">
        <v>2095</v>
      </c>
      <c r="BI456" s="211">
        <v>1535</v>
      </c>
      <c r="BJ456" s="211" t="s">
        <v>717</v>
      </c>
      <c r="BK456" s="211" t="s">
        <v>717</v>
      </c>
      <c r="BL456" s="211" t="s">
        <v>717</v>
      </c>
      <c r="BM456" s="211" t="s">
        <v>717</v>
      </c>
      <c r="BN456" s="211" t="s">
        <v>717</v>
      </c>
      <c r="BO456" s="211" t="s">
        <v>717</v>
      </c>
      <c r="BP456" s="211" t="s">
        <v>717</v>
      </c>
      <c r="BQ456" s="211" t="s">
        <v>717</v>
      </c>
      <c r="BR456" s="211" t="s">
        <v>717</v>
      </c>
      <c r="BS456" s="211" t="s">
        <v>717</v>
      </c>
      <c r="BT456" s="211" t="s">
        <v>717</v>
      </c>
      <c r="BU456" s="211" t="s">
        <v>717</v>
      </c>
      <c r="BV456" s="211" t="s">
        <v>717</v>
      </c>
      <c r="BW456" s="211" t="s">
        <v>717</v>
      </c>
      <c r="BX456" s="211" t="s">
        <v>717</v>
      </c>
      <c r="BY456" s="211" t="s">
        <v>717</v>
      </c>
      <c r="BZ456" s="211" t="s">
        <v>717</v>
      </c>
      <c r="CA456" s="211" t="s">
        <v>717</v>
      </c>
      <c r="CB456" s="211" t="s">
        <v>717</v>
      </c>
      <c r="CC456" s="211" t="s">
        <v>717</v>
      </c>
      <c r="CD456" s="211" t="s">
        <v>717</v>
      </c>
      <c r="CE456" s="211" t="s">
        <v>717</v>
      </c>
      <c r="CF456" s="211" t="s">
        <v>717</v>
      </c>
      <c r="CG456" s="211" t="s">
        <v>717</v>
      </c>
      <c r="CH456" s="211" t="s">
        <v>717</v>
      </c>
      <c r="CI456" s="211" t="s">
        <v>717</v>
      </c>
      <c r="CJ456" s="211" t="s">
        <v>717</v>
      </c>
      <c r="CK456" s="211" t="s">
        <v>717</v>
      </c>
      <c r="CL456" s="211" t="s">
        <v>717</v>
      </c>
      <c r="CM456" s="211" t="s">
        <v>717</v>
      </c>
      <c r="CN456" s="211" t="s">
        <v>717</v>
      </c>
      <c r="CO456" s="211" t="s">
        <v>717</v>
      </c>
      <c r="CP456" s="211" t="s">
        <v>717</v>
      </c>
      <c r="CQ456" s="211" t="s">
        <v>717</v>
      </c>
      <c r="CR456" s="211" t="s">
        <v>717</v>
      </c>
      <c r="CS456" s="211" t="s">
        <v>717</v>
      </c>
      <c r="CT456" s="211" t="s">
        <v>717</v>
      </c>
      <c r="CU456" s="211" t="s">
        <v>717</v>
      </c>
      <c r="CV456" s="211" t="s">
        <v>717</v>
      </c>
      <c r="CW456" s="211" t="s">
        <v>717</v>
      </c>
      <c r="CX456" s="211">
        <v>0</v>
      </c>
      <c r="CY456" s="211">
        <v>0</v>
      </c>
      <c r="CZ456" s="211">
        <v>0</v>
      </c>
      <c r="DA456" s="211">
        <v>0</v>
      </c>
      <c r="DB456" s="211">
        <v>6671</v>
      </c>
      <c r="DC456" s="211">
        <v>431549</v>
      </c>
      <c r="DD456" s="211">
        <v>65</v>
      </c>
      <c r="DE456" s="211">
        <v>136</v>
      </c>
      <c r="DF456" s="211" t="s">
        <v>717</v>
      </c>
      <c r="DG456" s="211" t="s">
        <v>717</v>
      </c>
      <c r="DH456" s="211" t="s">
        <v>717</v>
      </c>
      <c r="DI456" s="211" t="s">
        <v>717</v>
      </c>
      <c r="DJ456" s="211" t="s">
        <v>717</v>
      </c>
      <c r="DK456" s="211">
        <v>25</v>
      </c>
      <c r="DL456" s="211">
        <v>463</v>
      </c>
      <c r="DM456" s="211">
        <v>1280</v>
      </c>
      <c r="DN456" s="211">
        <v>43</v>
      </c>
      <c r="DO456" s="211">
        <v>1280</v>
      </c>
      <c r="DP456" s="211">
        <v>3223593</v>
      </c>
      <c r="DQ456" s="211">
        <v>6962</v>
      </c>
      <c r="DR456" s="211">
        <v>15162</v>
      </c>
      <c r="DS456" s="211">
        <v>10852182</v>
      </c>
      <c r="DT456" s="211">
        <v>8478</v>
      </c>
      <c r="DU456" s="211">
        <v>17457</v>
      </c>
      <c r="DV456" s="211">
        <v>393487</v>
      </c>
      <c r="DW456" s="211">
        <v>9151</v>
      </c>
      <c r="DX456" s="211">
        <v>15929</v>
      </c>
      <c r="DY456" s="211">
        <v>12612894</v>
      </c>
      <c r="DZ456" s="211">
        <v>9854</v>
      </c>
      <c r="EA456" s="211">
        <v>18149</v>
      </c>
      <c r="EB456" s="262"/>
      <c r="EC456" s="212">
        <f t="shared" si="2133"/>
        <v>2</v>
      </c>
      <c r="ED456" s="213">
        <f t="shared" si="2134"/>
        <v>2019</v>
      </c>
      <c r="EE456" s="214">
        <f t="shared" si="2135"/>
        <v>43497</v>
      </c>
      <c r="EF456" s="215">
        <f t="shared" si="2136"/>
        <v>28</v>
      </c>
      <c r="EG456" s="216"/>
      <c r="EH456" s="212">
        <f t="shared" si="2137"/>
        <v>0</v>
      </c>
      <c r="EI456" s="212" t="str">
        <f t="shared" si="2137"/>
        <v>-</v>
      </c>
      <c r="EJ456" s="212">
        <f t="shared" si="2137"/>
        <v>10093435</v>
      </c>
      <c r="EK456" s="212">
        <f t="shared" si="2137"/>
        <v>19803575</v>
      </c>
      <c r="EL456" s="212">
        <f t="shared" si="2137"/>
        <v>7577841</v>
      </c>
      <c r="EM456" s="212">
        <f t="shared" si="2137"/>
        <v>10825414</v>
      </c>
      <c r="EN456" s="212">
        <f t="shared" si="2137"/>
        <v>154574227</v>
      </c>
      <c r="EO456" s="212">
        <f t="shared" si="2137"/>
        <v>184119962</v>
      </c>
      <c r="EP456" s="212">
        <f t="shared" si="2137"/>
        <v>17920897</v>
      </c>
      <c r="EQ456" s="212" t="str">
        <f t="shared" si="2137"/>
        <v>-</v>
      </c>
      <c r="ER456" s="212" t="str">
        <f t="shared" si="2138"/>
        <v>-</v>
      </c>
      <c r="ES456" s="212" t="str">
        <f t="shared" si="2138"/>
        <v>-</v>
      </c>
      <c r="ET456" s="212" t="str">
        <f t="shared" si="2138"/>
        <v>-</v>
      </c>
      <c r="EU456" s="212" t="str">
        <f t="shared" si="2138"/>
        <v>-</v>
      </c>
      <c r="EV456" s="212" t="str">
        <f t="shared" si="2138"/>
        <v>-</v>
      </c>
      <c r="EW456" s="212" t="str">
        <f t="shared" si="2138"/>
        <v>-</v>
      </c>
      <c r="EX456" s="212" t="str">
        <f t="shared" si="2138"/>
        <v>-</v>
      </c>
      <c r="EY456" s="212" t="str">
        <f t="shared" si="2138"/>
        <v>-</v>
      </c>
      <c r="EZ456" s="212" t="str">
        <f t="shared" si="2138"/>
        <v>-</v>
      </c>
      <c r="FA456" s="212" t="str">
        <f t="shared" si="2138"/>
        <v>-</v>
      </c>
      <c r="FB456" s="212">
        <f t="shared" si="2139"/>
        <v>0</v>
      </c>
      <c r="FC456" s="212">
        <f t="shared" si="2139"/>
        <v>907256</v>
      </c>
      <c r="FD456" s="212">
        <f t="shared" si="2139"/>
        <v>7020006</v>
      </c>
      <c r="FE456" s="212">
        <f t="shared" si="2139"/>
        <v>22344960</v>
      </c>
      <c r="FF456" s="212">
        <f t="shared" si="2139"/>
        <v>684947</v>
      </c>
      <c r="FG456" s="212">
        <f t="shared" si="2139"/>
        <v>23230720</v>
      </c>
      <c r="FH456" s="217"/>
      <c r="FI456" s="256"/>
      <c r="FJ456" s="256"/>
      <c r="FK456" s="256"/>
      <c r="FL456" s="256"/>
      <c r="FM456" s="256"/>
    </row>
    <row r="457" spans="1:169" s="257" customFormat="1" x14ac:dyDescent="0.2">
      <c r="A457" s="263" t="str">
        <f t="shared" si="2130"/>
        <v>2018-19FEBRUARYRX6</v>
      </c>
      <c r="B457" s="257" t="s">
        <v>773</v>
      </c>
      <c r="C457" s="257" t="s">
        <v>771</v>
      </c>
      <c r="D457" s="264" t="str">
        <f t="shared" si="2131"/>
        <v>Y63</v>
      </c>
      <c r="E457" s="264" t="str">
        <f t="shared" si="2132"/>
        <v>North East and Yorkshire</v>
      </c>
      <c r="F457" s="265" t="s">
        <v>655</v>
      </c>
      <c r="G457" s="265" t="s">
        <v>656</v>
      </c>
      <c r="H457" s="108">
        <v>43912</v>
      </c>
      <c r="I457" s="108">
        <v>29511</v>
      </c>
      <c r="J457" s="108">
        <v>259680</v>
      </c>
      <c r="K457" s="108">
        <v>9</v>
      </c>
      <c r="L457" s="108">
        <v>1</v>
      </c>
      <c r="M457" s="108" t="s">
        <v>717</v>
      </c>
      <c r="N457" s="108">
        <v>34</v>
      </c>
      <c r="O457" s="108">
        <v>76</v>
      </c>
      <c r="P457" s="108" t="s">
        <v>717</v>
      </c>
      <c r="Q457" s="108" t="s">
        <v>717</v>
      </c>
      <c r="R457" s="108" t="s">
        <v>717</v>
      </c>
      <c r="S457" s="108" t="s">
        <v>717</v>
      </c>
      <c r="T457" s="108">
        <v>32797</v>
      </c>
      <c r="U457" s="108">
        <v>2385</v>
      </c>
      <c r="V457" s="108">
        <v>1577</v>
      </c>
      <c r="W457" s="108">
        <v>18417</v>
      </c>
      <c r="X457" s="108">
        <v>7359</v>
      </c>
      <c r="Y457" s="108">
        <v>369</v>
      </c>
      <c r="Z457" s="108">
        <v>886236</v>
      </c>
      <c r="AA457" s="108">
        <v>372</v>
      </c>
      <c r="AB457" s="108">
        <v>637</v>
      </c>
      <c r="AC457" s="108">
        <v>726826</v>
      </c>
      <c r="AD457" s="108">
        <v>461</v>
      </c>
      <c r="AE457" s="108">
        <v>813</v>
      </c>
      <c r="AF457" s="108">
        <v>28944186</v>
      </c>
      <c r="AG457" s="108">
        <v>1572</v>
      </c>
      <c r="AH457" s="108">
        <v>3287</v>
      </c>
      <c r="AI457" s="108">
        <v>42418470</v>
      </c>
      <c r="AJ457" s="108">
        <v>5764</v>
      </c>
      <c r="AK457" s="108">
        <v>14221</v>
      </c>
      <c r="AL457" s="108">
        <v>1717742</v>
      </c>
      <c r="AM457" s="108">
        <v>4655</v>
      </c>
      <c r="AN457" s="108">
        <v>10591</v>
      </c>
      <c r="AO457" s="108">
        <v>1641</v>
      </c>
      <c r="AP457" s="108">
        <v>59</v>
      </c>
      <c r="AQ457" s="108">
        <v>344</v>
      </c>
      <c r="AR457" s="108">
        <v>2568</v>
      </c>
      <c r="AS457" s="108">
        <v>81</v>
      </c>
      <c r="AT457" s="108">
        <v>1157</v>
      </c>
      <c r="AU457" s="108">
        <v>0</v>
      </c>
      <c r="AV457" s="108">
        <v>19250</v>
      </c>
      <c r="AW457" s="108">
        <v>3434</v>
      </c>
      <c r="AX457" s="108">
        <v>8472</v>
      </c>
      <c r="AY457" s="108">
        <v>31156</v>
      </c>
      <c r="AZ457" s="108">
        <v>4502</v>
      </c>
      <c r="BA457" s="108">
        <v>3696</v>
      </c>
      <c r="BB457" s="108">
        <v>2930</v>
      </c>
      <c r="BC457" s="108">
        <v>2424</v>
      </c>
      <c r="BD457" s="108">
        <v>23897</v>
      </c>
      <c r="BE457" s="108">
        <v>20385</v>
      </c>
      <c r="BF457" s="108">
        <v>11258</v>
      </c>
      <c r="BG457" s="108">
        <v>7325</v>
      </c>
      <c r="BH457" s="108">
        <v>552</v>
      </c>
      <c r="BI457" s="108">
        <v>348</v>
      </c>
      <c r="BJ457" s="108" t="s">
        <v>717</v>
      </c>
      <c r="BK457" s="108" t="s">
        <v>717</v>
      </c>
      <c r="BL457" s="108" t="s">
        <v>717</v>
      </c>
      <c r="BM457" s="108" t="s">
        <v>717</v>
      </c>
      <c r="BN457" s="108" t="s">
        <v>717</v>
      </c>
      <c r="BO457" s="108" t="s">
        <v>717</v>
      </c>
      <c r="BP457" s="108" t="s">
        <v>717</v>
      </c>
      <c r="BQ457" s="108" t="s">
        <v>717</v>
      </c>
      <c r="BR457" s="108" t="s">
        <v>717</v>
      </c>
      <c r="BS457" s="108" t="s">
        <v>717</v>
      </c>
      <c r="BT457" s="108" t="s">
        <v>717</v>
      </c>
      <c r="BU457" s="108" t="s">
        <v>717</v>
      </c>
      <c r="BV457" s="108" t="s">
        <v>717</v>
      </c>
      <c r="BW457" s="108" t="s">
        <v>717</v>
      </c>
      <c r="BX457" s="108" t="s">
        <v>717</v>
      </c>
      <c r="BY457" s="108" t="s">
        <v>717</v>
      </c>
      <c r="BZ457" s="108" t="s">
        <v>717</v>
      </c>
      <c r="CA457" s="108" t="s">
        <v>717</v>
      </c>
      <c r="CB457" s="108" t="s">
        <v>717</v>
      </c>
      <c r="CC457" s="108" t="s">
        <v>717</v>
      </c>
      <c r="CD457" s="108" t="s">
        <v>717</v>
      </c>
      <c r="CE457" s="108" t="s">
        <v>717</v>
      </c>
      <c r="CF457" s="108" t="s">
        <v>717</v>
      </c>
      <c r="CG457" s="108" t="s">
        <v>717</v>
      </c>
      <c r="CH457" s="108" t="s">
        <v>717</v>
      </c>
      <c r="CI457" s="108" t="s">
        <v>717</v>
      </c>
      <c r="CJ457" s="108" t="s">
        <v>717</v>
      </c>
      <c r="CK457" s="108" t="s">
        <v>717</v>
      </c>
      <c r="CL457" s="108" t="s">
        <v>717</v>
      </c>
      <c r="CM457" s="108" t="s">
        <v>717</v>
      </c>
      <c r="CN457" s="108" t="s">
        <v>717</v>
      </c>
      <c r="CO457" s="108" t="s">
        <v>717</v>
      </c>
      <c r="CP457" s="108" t="s">
        <v>717</v>
      </c>
      <c r="CQ457" s="108" t="s">
        <v>717</v>
      </c>
      <c r="CR457" s="108" t="s">
        <v>717</v>
      </c>
      <c r="CS457" s="108" t="s">
        <v>717</v>
      </c>
      <c r="CT457" s="108" t="s">
        <v>717</v>
      </c>
      <c r="CU457" s="108" t="s">
        <v>717</v>
      </c>
      <c r="CV457" s="108" t="s">
        <v>717</v>
      </c>
      <c r="CW457" s="108" t="s">
        <v>717</v>
      </c>
      <c r="CX457" s="108">
        <v>92</v>
      </c>
      <c r="CY457" s="108">
        <v>49374</v>
      </c>
      <c r="CZ457" s="108">
        <v>537</v>
      </c>
      <c r="DA457" s="108">
        <v>764</v>
      </c>
      <c r="DB457" s="108">
        <v>1499</v>
      </c>
      <c r="DC457" s="108">
        <v>48177</v>
      </c>
      <c r="DD457" s="108">
        <v>32</v>
      </c>
      <c r="DE457" s="108">
        <v>66</v>
      </c>
      <c r="DF457" s="108" t="s">
        <v>717</v>
      </c>
      <c r="DG457" s="108" t="s">
        <v>717</v>
      </c>
      <c r="DH457" s="108" t="s">
        <v>717</v>
      </c>
      <c r="DI457" s="108" t="s">
        <v>717</v>
      </c>
      <c r="DJ457" s="108" t="s">
        <v>717</v>
      </c>
      <c r="DK457" s="108">
        <v>0</v>
      </c>
      <c r="DL457" s="108">
        <v>0</v>
      </c>
      <c r="DM457" s="108">
        <v>965</v>
      </c>
      <c r="DN457" s="108">
        <v>0</v>
      </c>
      <c r="DO457" s="108">
        <v>265</v>
      </c>
      <c r="DP457" s="108">
        <v>0</v>
      </c>
      <c r="DQ457" s="108">
        <v>0</v>
      </c>
      <c r="DR457" s="108">
        <v>0</v>
      </c>
      <c r="DS457" s="108">
        <v>9045400</v>
      </c>
      <c r="DT457" s="108">
        <v>9373</v>
      </c>
      <c r="DU457" s="108">
        <v>21942</v>
      </c>
      <c r="DV457" s="108">
        <v>0</v>
      </c>
      <c r="DW457" s="108">
        <v>0</v>
      </c>
      <c r="DX457" s="108">
        <v>0</v>
      </c>
      <c r="DY457" s="108">
        <v>3086508</v>
      </c>
      <c r="DZ457" s="108">
        <v>11647</v>
      </c>
      <c r="EA457" s="108">
        <v>27631</v>
      </c>
      <c r="EB457" s="255"/>
      <c r="EC457" s="198">
        <f t="shared" si="2133"/>
        <v>2</v>
      </c>
      <c r="ED457" s="199">
        <f t="shared" si="2134"/>
        <v>2019</v>
      </c>
      <c r="EE457" s="200">
        <f t="shared" si="2135"/>
        <v>43497</v>
      </c>
      <c r="EF457" s="196">
        <f t="shared" si="2136"/>
        <v>28</v>
      </c>
      <c r="EG457" s="195"/>
      <c r="EH457" s="198">
        <f t="shared" si="2137"/>
        <v>29511</v>
      </c>
      <c r="EI457" s="198" t="str">
        <f t="shared" si="2137"/>
        <v>-</v>
      </c>
      <c r="EJ457" s="198">
        <f t="shared" si="2137"/>
        <v>1003374</v>
      </c>
      <c r="EK457" s="198">
        <f t="shared" si="2137"/>
        <v>2242836</v>
      </c>
      <c r="EL457" s="198">
        <f t="shared" si="2137"/>
        <v>1519245</v>
      </c>
      <c r="EM457" s="198">
        <f t="shared" si="2137"/>
        <v>1282101</v>
      </c>
      <c r="EN457" s="198">
        <f t="shared" si="2137"/>
        <v>60536679</v>
      </c>
      <c r="EO457" s="198">
        <f t="shared" si="2137"/>
        <v>104652339</v>
      </c>
      <c r="EP457" s="198">
        <f t="shared" si="2137"/>
        <v>3908079</v>
      </c>
      <c r="EQ457" s="198" t="str">
        <f t="shared" si="2137"/>
        <v>-</v>
      </c>
      <c r="ER457" s="198" t="str">
        <f t="shared" si="2138"/>
        <v>-</v>
      </c>
      <c r="ES457" s="198" t="str">
        <f t="shared" si="2138"/>
        <v>-</v>
      </c>
      <c r="ET457" s="198" t="str">
        <f t="shared" si="2138"/>
        <v>-</v>
      </c>
      <c r="EU457" s="198" t="str">
        <f t="shared" si="2138"/>
        <v>-</v>
      </c>
      <c r="EV457" s="198" t="str">
        <f t="shared" si="2138"/>
        <v>-</v>
      </c>
      <c r="EW457" s="198" t="str">
        <f t="shared" si="2138"/>
        <v>-</v>
      </c>
      <c r="EX457" s="198" t="str">
        <f t="shared" si="2138"/>
        <v>-</v>
      </c>
      <c r="EY457" s="198" t="str">
        <f t="shared" si="2138"/>
        <v>-</v>
      </c>
      <c r="EZ457" s="198" t="str">
        <f t="shared" si="2138"/>
        <v>-</v>
      </c>
      <c r="FA457" s="198" t="str">
        <f t="shared" si="2138"/>
        <v>-</v>
      </c>
      <c r="FB457" s="198">
        <f t="shared" si="2139"/>
        <v>70288</v>
      </c>
      <c r="FC457" s="198">
        <f t="shared" si="2139"/>
        <v>98934</v>
      </c>
      <c r="FD457" s="198">
        <f t="shared" si="2139"/>
        <v>0</v>
      </c>
      <c r="FE457" s="198">
        <f t="shared" si="2139"/>
        <v>21174030</v>
      </c>
      <c r="FF457" s="198">
        <f t="shared" si="2139"/>
        <v>0</v>
      </c>
      <c r="FG457" s="198">
        <f t="shared" si="2139"/>
        <v>7322215</v>
      </c>
      <c r="FH457" s="191"/>
      <c r="FI457" s="256"/>
      <c r="FJ457" s="256"/>
      <c r="FK457" s="256"/>
      <c r="FL457" s="256"/>
      <c r="FM457" s="256"/>
    </row>
    <row r="458" spans="1:169" s="257" customFormat="1" x14ac:dyDescent="0.2">
      <c r="A458" s="263" t="str">
        <f t="shared" si="2130"/>
        <v>2018-19FEBRUARYRX7</v>
      </c>
      <c r="B458" s="257" t="s">
        <v>773</v>
      </c>
      <c r="C458" s="257" t="s">
        <v>771</v>
      </c>
      <c r="D458" s="264" t="str">
        <f t="shared" si="2131"/>
        <v>Y62</v>
      </c>
      <c r="E458" s="264" t="str">
        <f t="shared" si="2132"/>
        <v>North West</v>
      </c>
      <c r="F458" s="265" t="s">
        <v>657</v>
      </c>
      <c r="G458" s="265" t="s">
        <v>658</v>
      </c>
      <c r="H458" s="108">
        <v>119275</v>
      </c>
      <c r="I458" s="108">
        <v>95828</v>
      </c>
      <c r="J458" s="108">
        <v>1088632</v>
      </c>
      <c r="K458" s="108">
        <v>11</v>
      </c>
      <c r="L458" s="108">
        <v>1</v>
      </c>
      <c r="M458" s="108" t="s">
        <v>717</v>
      </c>
      <c r="N458" s="108">
        <v>74</v>
      </c>
      <c r="O458" s="108">
        <v>127</v>
      </c>
      <c r="P458" s="108" t="s">
        <v>717</v>
      </c>
      <c r="Q458" s="108" t="s">
        <v>717</v>
      </c>
      <c r="R458" s="108" t="s">
        <v>717</v>
      </c>
      <c r="S458" s="108" t="s">
        <v>717</v>
      </c>
      <c r="T458" s="108">
        <v>89472</v>
      </c>
      <c r="U458" s="108">
        <v>8763</v>
      </c>
      <c r="V458" s="108">
        <v>6281</v>
      </c>
      <c r="W458" s="108">
        <v>47234</v>
      </c>
      <c r="X458" s="108">
        <v>18713</v>
      </c>
      <c r="Y458" s="108">
        <v>3594</v>
      </c>
      <c r="Z458" s="108">
        <v>4217767</v>
      </c>
      <c r="AA458" s="108">
        <v>481</v>
      </c>
      <c r="AB458" s="108">
        <v>809</v>
      </c>
      <c r="AC458" s="108">
        <v>4153772</v>
      </c>
      <c r="AD458" s="108">
        <v>661</v>
      </c>
      <c r="AE458" s="108">
        <v>1115</v>
      </c>
      <c r="AF458" s="108">
        <v>76540749</v>
      </c>
      <c r="AG458" s="108">
        <v>1620</v>
      </c>
      <c r="AH458" s="108">
        <v>3479</v>
      </c>
      <c r="AI458" s="108">
        <v>87852230</v>
      </c>
      <c r="AJ458" s="108">
        <v>4695</v>
      </c>
      <c r="AK458" s="108">
        <v>11033</v>
      </c>
      <c r="AL458" s="108">
        <v>22316852</v>
      </c>
      <c r="AM458" s="108">
        <v>6209</v>
      </c>
      <c r="AN458" s="108">
        <v>12683</v>
      </c>
      <c r="AO458" s="108">
        <v>6382</v>
      </c>
      <c r="AP458" s="108">
        <v>515</v>
      </c>
      <c r="AQ458" s="108">
        <v>3757</v>
      </c>
      <c r="AR458" s="108">
        <v>5450</v>
      </c>
      <c r="AS458" s="108">
        <v>254</v>
      </c>
      <c r="AT458" s="108">
        <v>1856</v>
      </c>
      <c r="AU458" s="108">
        <v>0</v>
      </c>
      <c r="AV458" s="108">
        <v>54402</v>
      </c>
      <c r="AW458" s="108">
        <v>5394</v>
      </c>
      <c r="AX458" s="108">
        <v>23294</v>
      </c>
      <c r="AY458" s="108">
        <v>83090</v>
      </c>
      <c r="AZ458" s="108">
        <v>18023</v>
      </c>
      <c r="BA458" s="108">
        <v>14401</v>
      </c>
      <c r="BB458" s="108">
        <v>12786</v>
      </c>
      <c r="BC458" s="108">
        <v>10368</v>
      </c>
      <c r="BD458" s="108">
        <v>59985</v>
      </c>
      <c r="BE458" s="108">
        <v>50398</v>
      </c>
      <c r="BF458" s="108">
        <v>25953</v>
      </c>
      <c r="BG458" s="108">
        <v>19971</v>
      </c>
      <c r="BH458" s="108">
        <v>4508</v>
      </c>
      <c r="BI458" s="108">
        <v>3850</v>
      </c>
      <c r="BJ458" s="108" t="s">
        <v>717</v>
      </c>
      <c r="BK458" s="108" t="s">
        <v>717</v>
      </c>
      <c r="BL458" s="108" t="s">
        <v>717</v>
      </c>
      <c r="BM458" s="108" t="s">
        <v>717</v>
      </c>
      <c r="BN458" s="108" t="s">
        <v>717</v>
      </c>
      <c r="BO458" s="108" t="s">
        <v>717</v>
      </c>
      <c r="BP458" s="108" t="s">
        <v>717</v>
      </c>
      <c r="BQ458" s="108" t="s">
        <v>717</v>
      </c>
      <c r="BR458" s="108" t="s">
        <v>717</v>
      </c>
      <c r="BS458" s="108" t="s">
        <v>717</v>
      </c>
      <c r="BT458" s="108" t="s">
        <v>717</v>
      </c>
      <c r="BU458" s="108" t="s">
        <v>717</v>
      </c>
      <c r="BV458" s="108" t="s">
        <v>717</v>
      </c>
      <c r="BW458" s="108" t="s">
        <v>717</v>
      </c>
      <c r="BX458" s="108" t="s">
        <v>717</v>
      </c>
      <c r="BY458" s="108" t="s">
        <v>717</v>
      </c>
      <c r="BZ458" s="108" t="s">
        <v>717</v>
      </c>
      <c r="CA458" s="108" t="s">
        <v>717</v>
      </c>
      <c r="CB458" s="108" t="s">
        <v>717</v>
      </c>
      <c r="CC458" s="108" t="s">
        <v>717</v>
      </c>
      <c r="CD458" s="108" t="s">
        <v>717</v>
      </c>
      <c r="CE458" s="108" t="s">
        <v>717</v>
      </c>
      <c r="CF458" s="108" t="s">
        <v>717</v>
      </c>
      <c r="CG458" s="108" t="s">
        <v>717</v>
      </c>
      <c r="CH458" s="108" t="s">
        <v>717</v>
      </c>
      <c r="CI458" s="108" t="s">
        <v>717</v>
      </c>
      <c r="CJ458" s="108" t="s">
        <v>717</v>
      </c>
      <c r="CK458" s="108" t="s">
        <v>717</v>
      </c>
      <c r="CL458" s="108" t="s">
        <v>717</v>
      </c>
      <c r="CM458" s="108" t="s">
        <v>717</v>
      </c>
      <c r="CN458" s="108" t="s">
        <v>717</v>
      </c>
      <c r="CO458" s="108" t="s">
        <v>717</v>
      </c>
      <c r="CP458" s="108" t="s">
        <v>717</v>
      </c>
      <c r="CQ458" s="108" t="s">
        <v>717</v>
      </c>
      <c r="CR458" s="108" t="s">
        <v>717</v>
      </c>
      <c r="CS458" s="108" t="s">
        <v>717</v>
      </c>
      <c r="CT458" s="108" t="s">
        <v>717</v>
      </c>
      <c r="CU458" s="108" t="s">
        <v>717</v>
      </c>
      <c r="CV458" s="108" t="s">
        <v>717</v>
      </c>
      <c r="CW458" s="108" t="s">
        <v>717</v>
      </c>
      <c r="CX458" s="108">
        <v>0</v>
      </c>
      <c r="CY458" s="108">
        <v>0</v>
      </c>
      <c r="CZ458" s="108">
        <v>0</v>
      </c>
      <c r="DA458" s="108">
        <v>0</v>
      </c>
      <c r="DB458" s="108">
        <v>4832</v>
      </c>
      <c r="DC458" s="108">
        <v>181745</v>
      </c>
      <c r="DD458" s="108">
        <v>38</v>
      </c>
      <c r="DE458" s="108">
        <v>79</v>
      </c>
      <c r="DF458" s="108" t="s">
        <v>717</v>
      </c>
      <c r="DG458" s="108" t="s">
        <v>717</v>
      </c>
      <c r="DH458" s="108" t="s">
        <v>717</v>
      </c>
      <c r="DI458" s="108" t="s">
        <v>717</v>
      </c>
      <c r="DJ458" s="108" t="s">
        <v>717</v>
      </c>
      <c r="DK458" s="108">
        <v>1603</v>
      </c>
      <c r="DL458" s="108">
        <v>1187</v>
      </c>
      <c r="DM458" s="108">
        <v>746</v>
      </c>
      <c r="DN458" s="108">
        <v>27</v>
      </c>
      <c r="DO458" s="108">
        <v>610</v>
      </c>
      <c r="DP458" s="108">
        <v>5400690</v>
      </c>
      <c r="DQ458" s="108">
        <v>4550</v>
      </c>
      <c r="DR458" s="108">
        <v>9953</v>
      </c>
      <c r="DS458" s="108">
        <v>3649765</v>
      </c>
      <c r="DT458" s="108">
        <v>4892</v>
      </c>
      <c r="DU458" s="108">
        <v>10835</v>
      </c>
      <c r="DV458" s="108">
        <v>175217</v>
      </c>
      <c r="DW458" s="108">
        <v>6490</v>
      </c>
      <c r="DX458" s="108">
        <v>15235</v>
      </c>
      <c r="DY458" s="108">
        <v>4094502</v>
      </c>
      <c r="DZ458" s="108">
        <v>6712</v>
      </c>
      <c r="EA458" s="108">
        <v>14603</v>
      </c>
      <c r="EB458" s="255"/>
      <c r="EC458" s="198">
        <f t="shared" si="2133"/>
        <v>2</v>
      </c>
      <c r="ED458" s="199">
        <f t="shared" si="2134"/>
        <v>2019</v>
      </c>
      <c r="EE458" s="200">
        <f t="shared" si="2135"/>
        <v>43497</v>
      </c>
      <c r="EF458" s="196">
        <f t="shared" si="2136"/>
        <v>28</v>
      </c>
      <c r="EG458" s="195"/>
      <c r="EH458" s="198">
        <f t="shared" si="2137"/>
        <v>95828</v>
      </c>
      <c r="EI458" s="198" t="str">
        <f t="shared" si="2137"/>
        <v>-</v>
      </c>
      <c r="EJ458" s="198">
        <f t="shared" si="2137"/>
        <v>7091272</v>
      </c>
      <c r="EK458" s="198">
        <f t="shared" si="2137"/>
        <v>12170156</v>
      </c>
      <c r="EL458" s="198">
        <f t="shared" si="2137"/>
        <v>7089267</v>
      </c>
      <c r="EM458" s="198">
        <f t="shared" si="2137"/>
        <v>7003315</v>
      </c>
      <c r="EN458" s="198">
        <f t="shared" si="2137"/>
        <v>164327086</v>
      </c>
      <c r="EO458" s="198">
        <f t="shared" si="2137"/>
        <v>206460529</v>
      </c>
      <c r="EP458" s="198">
        <f t="shared" si="2137"/>
        <v>45582702</v>
      </c>
      <c r="EQ458" s="198" t="str">
        <f t="shared" si="2137"/>
        <v>-</v>
      </c>
      <c r="ER458" s="198" t="str">
        <f t="shared" si="2138"/>
        <v>-</v>
      </c>
      <c r="ES458" s="198" t="str">
        <f t="shared" si="2138"/>
        <v>-</v>
      </c>
      <c r="ET458" s="198" t="str">
        <f t="shared" si="2138"/>
        <v>-</v>
      </c>
      <c r="EU458" s="198" t="str">
        <f t="shared" si="2138"/>
        <v>-</v>
      </c>
      <c r="EV458" s="198" t="str">
        <f t="shared" si="2138"/>
        <v>-</v>
      </c>
      <c r="EW458" s="198" t="str">
        <f t="shared" si="2138"/>
        <v>-</v>
      </c>
      <c r="EX458" s="198" t="str">
        <f t="shared" si="2138"/>
        <v>-</v>
      </c>
      <c r="EY458" s="198" t="str">
        <f t="shared" si="2138"/>
        <v>-</v>
      </c>
      <c r="EZ458" s="198" t="str">
        <f t="shared" si="2138"/>
        <v>-</v>
      </c>
      <c r="FA458" s="198" t="str">
        <f t="shared" si="2138"/>
        <v>-</v>
      </c>
      <c r="FB458" s="198">
        <f t="shared" si="2139"/>
        <v>0</v>
      </c>
      <c r="FC458" s="198">
        <f t="shared" si="2139"/>
        <v>381728</v>
      </c>
      <c r="FD458" s="198">
        <f t="shared" si="2139"/>
        <v>11814211</v>
      </c>
      <c r="FE458" s="198">
        <f t="shared" si="2139"/>
        <v>8082910</v>
      </c>
      <c r="FF458" s="198">
        <f t="shared" si="2139"/>
        <v>411345</v>
      </c>
      <c r="FG458" s="198">
        <f t="shared" si="2139"/>
        <v>8907830</v>
      </c>
      <c r="FH458" s="191"/>
      <c r="FI458" s="256"/>
      <c r="FJ458" s="256"/>
      <c r="FK458" s="256"/>
      <c r="FL458" s="256"/>
      <c r="FM458" s="256"/>
    </row>
    <row r="459" spans="1:169" s="257" customFormat="1" x14ac:dyDescent="0.2">
      <c r="A459" s="258" t="str">
        <f t="shared" si="2130"/>
        <v>2018-19FEBRUARYRYE</v>
      </c>
      <c r="B459" s="259" t="s">
        <v>773</v>
      </c>
      <c r="C459" s="259" t="s">
        <v>771</v>
      </c>
      <c r="D459" s="260" t="str">
        <f t="shared" si="2131"/>
        <v>Y59</v>
      </c>
      <c r="E459" s="260" t="str">
        <f t="shared" si="2132"/>
        <v>South East</v>
      </c>
      <c r="F459" s="261" t="s">
        <v>669</v>
      </c>
      <c r="G459" s="261" t="s">
        <v>670</v>
      </c>
      <c r="H459" s="211">
        <v>65898</v>
      </c>
      <c r="I459" s="211">
        <v>40764</v>
      </c>
      <c r="J459" s="211">
        <v>440082</v>
      </c>
      <c r="K459" s="211">
        <v>11</v>
      </c>
      <c r="L459" s="211">
        <v>3</v>
      </c>
      <c r="M459" s="211" t="s">
        <v>717</v>
      </c>
      <c r="N459" s="211">
        <v>61</v>
      </c>
      <c r="O459" s="211">
        <v>120</v>
      </c>
      <c r="P459" s="211" t="s">
        <v>717</v>
      </c>
      <c r="Q459" s="211" t="s">
        <v>717</v>
      </c>
      <c r="R459" s="211" t="s">
        <v>717</v>
      </c>
      <c r="S459" s="211" t="s">
        <v>717</v>
      </c>
      <c r="T459" s="211">
        <v>45713</v>
      </c>
      <c r="U459" s="211">
        <v>2424</v>
      </c>
      <c r="V459" s="211">
        <v>1511</v>
      </c>
      <c r="W459" s="211">
        <v>22857</v>
      </c>
      <c r="X459" s="211">
        <v>12913</v>
      </c>
      <c r="Y459" s="211">
        <v>725</v>
      </c>
      <c r="Z459" s="211">
        <v>1113646</v>
      </c>
      <c r="AA459" s="211">
        <v>459</v>
      </c>
      <c r="AB459" s="211">
        <v>828</v>
      </c>
      <c r="AC459" s="211">
        <v>996703</v>
      </c>
      <c r="AD459" s="211">
        <v>660</v>
      </c>
      <c r="AE459" s="211">
        <v>1249</v>
      </c>
      <c r="AF459" s="211">
        <v>27417248</v>
      </c>
      <c r="AG459" s="211">
        <v>1200</v>
      </c>
      <c r="AH459" s="211">
        <v>2441</v>
      </c>
      <c r="AI459" s="211">
        <v>52905579</v>
      </c>
      <c r="AJ459" s="211">
        <v>4097</v>
      </c>
      <c r="AK459" s="211">
        <v>9561</v>
      </c>
      <c r="AL459" s="211">
        <v>4439466</v>
      </c>
      <c r="AM459" s="211">
        <v>6123</v>
      </c>
      <c r="AN459" s="211">
        <v>14774</v>
      </c>
      <c r="AO459" s="211">
        <v>3222</v>
      </c>
      <c r="AP459" s="211">
        <v>25</v>
      </c>
      <c r="AQ459" s="211">
        <v>158</v>
      </c>
      <c r="AR459" s="211">
        <v>293</v>
      </c>
      <c r="AS459" s="211">
        <v>230</v>
      </c>
      <c r="AT459" s="211">
        <v>2809</v>
      </c>
      <c r="AU459" s="211">
        <v>0</v>
      </c>
      <c r="AV459" s="211">
        <v>24315</v>
      </c>
      <c r="AW459" s="211">
        <v>3005</v>
      </c>
      <c r="AX459" s="211">
        <v>15171</v>
      </c>
      <c r="AY459" s="211">
        <v>42491</v>
      </c>
      <c r="AZ459" s="211">
        <v>4796</v>
      </c>
      <c r="BA459" s="211">
        <v>3657</v>
      </c>
      <c r="BB459" s="211">
        <v>3016</v>
      </c>
      <c r="BC459" s="211">
        <v>2325</v>
      </c>
      <c r="BD459" s="211">
        <v>30922</v>
      </c>
      <c r="BE459" s="211">
        <v>25093</v>
      </c>
      <c r="BF459" s="211">
        <v>19078</v>
      </c>
      <c r="BG459" s="211">
        <v>14572</v>
      </c>
      <c r="BH459" s="211">
        <v>1164</v>
      </c>
      <c r="BI459" s="211">
        <v>845</v>
      </c>
      <c r="BJ459" s="211" t="s">
        <v>717</v>
      </c>
      <c r="BK459" s="211" t="s">
        <v>717</v>
      </c>
      <c r="BL459" s="211" t="s">
        <v>717</v>
      </c>
      <c r="BM459" s="211" t="s">
        <v>717</v>
      </c>
      <c r="BN459" s="211" t="s">
        <v>717</v>
      </c>
      <c r="BO459" s="211" t="s">
        <v>717</v>
      </c>
      <c r="BP459" s="211" t="s">
        <v>717</v>
      </c>
      <c r="BQ459" s="211" t="s">
        <v>717</v>
      </c>
      <c r="BR459" s="211" t="s">
        <v>717</v>
      </c>
      <c r="BS459" s="211" t="s">
        <v>717</v>
      </c>
      <c r="BT459" s="211" t="s">
        <v>717</v>
      </c>
      <c r="BU459" s="211" t="s">
        <v>717</v>
      </c>
      <c r="BV459" s="211" t="s">
        <v>717</v>
      </c>
      <c r="BW459" s="211" t="s">
        <v>717</v>
      </c>
      <c r="BX459" s="211" t="s">
        <v>717</v>
      </c>
      <c r="BY459" s="211" t="s">
        <v>717</v>
      </c>
      <c r="BZ459" s="211" t="s">
        <v>717</v>
      </c>
      <c r="CA459" s="211" t="s">
        <v>717</v>
      </c>
      <c r="CB459" s="211" t="s">
        <v>717</v>
      </c>
      <c r="CC459" s="211" t="s">
        <v>717</v>
      </c>
      <c r="CD459" s="211" t="s">
        <v>717</v>
      </c>
      <c r="CE459" s="211" t="s">
        <v>717</v>
      </c>
      <c r="CF459" s="211" t="s">
        <v>717</v>
      </c>
      <c r="CG459" s="211" t="s">
        <v>717</v>
      </c>
      <c r="CH459" s="211" t="s">
        <v>717</v>
      </c>
      <c r="CI459" s="211" t="s">
        <v>717</v>
      </c>
      <c r="CJ459" s="211" t="s">
        <v>717</v>
      </c>
      <c r="CK459" s="211" t="s">
        <v>717</v>
      </c>
      <c r="CL459" s="211" t="s">
        <v>717</v>
      </c>
      <c r="CM459" s="211" t="s">
        <v>717</v>
      </c>
      <c r="CN459" s="211" t="s">
        <v>717</v>
      </c>
      <c r="CO459" s="211" t="s">
        <v>717</v>
      </c>
      <c r="CP459" s="211" t="s">
        <v>717</v>
      </c>
      <c r="CQ459" s="211" t="s">
        <v>717</v>
      </c>
      <c r="CR459" s="211" t="s">
        <v>717</v>
      </c>
      <c r="CS459" s="211" t="s">
        <v>717</v>
      </c>
      <c r="CT459" s="211" t="s">
        <v>717</v>
      </c>
      <c r="CU459" s="211" t="s">
        <v>717</v>
      </c>
      <c r="CV459" s="211" t="s">
        <v>717</v>
      </c>
      <c r="CW459" s="211" t="s">
        <v>717</v>
      </c>
      <c r="CX459" s="211">
        <v>168</v>
      </c>
      <c r="CY459" s="211">
        <v>55658</v>
      </c>
      <c r="CZ459" s="211">
        <v>331</v>
      </c>
      <c r="DA459" s="211">
        <v>522</v>
      </c>
      <c r="DB459" s="211">
        <v>1878</v>
      </c>
      <c r="DC459" s="211">
        <v>75236</v>
      </c>
      <c r="DD459" s="211">
        <v>40</v>
      </c>
      <c r="DE459" s="211">
        <v>85</v>
      </c>
      <c r="DF459" s="211" t="s">
        <v>717</v>
      </c>
      <c r="DG459" s="211" t="s">
        <v>717</v>
      </c>
      <c r="DH459" s="211" t="s">
        <v>717</v>
      </c>
      <c r="DI459" s="211" t="s">
        <v>717</v>
      </c>
      <c r="DJ459" s="211" t="s">
        <v>717</v>
      </c>
      <c r="DK459" s="211">
        <v>3</v>
      </c>
      <c r="DL459" s="211">
        <v>1954</v>
      </c>
      <c r="DM459" s="211">
        <v>1249</v>
      </c>
      <c r="DN459" s="211">
        <v>0</v>
      </c>
      <c r="DO459" s="211">
        <v>366</v>
      </c>
      <c r="DP459" s="211">
        <v>5858629</v>
      </c>
      <c r="DQ459" s="211">
        <v>2998</v>
      </c>
      <c r="DR459" s="211">
        <v>5340</v>
      </c>
      <c r="DS459" s="211">
        <v>8046629</v>
      </c>
      <c r="DT459" s="211">
        <v>6442</v>
      </c>
      <c r="DU459" s="211">
        <v>10795</v>
      </c>
      <c r="DV459" s="211">
        <v>0</v>
      </c>
      <c r="DW459" s="211">
        <v>0</v>
      </c>
      <c r="DX459" s="211">
        <v>0</v>
      </c>
      <c r="DY459" s="211">
        <v>3838898</v>
      </c>
      <c r="DZ459" s="211">
        <v>10489</v>
      </c>
      <c r="EA459" s="211">
        <v>18749</v>
      </c>
      <c r="EB459" s="262"/>
      <c r="EC459" s="212">
        <f t="shared" si="2133"/>
        <v>2</v>
      </c>
      <c r="ED459" s="213">
        <f t="shared" si="2134"/>
        <v>2019</v>
      </c>
      <c r="EE459" s="214">
        <f t="shared" si="2135"/>
        <v>43497</v>
      </c>
      <c r="EF459" s="215">
        <f t="shared" si="2136"/>
        <v>28</v>
      </c>
      <c r="EG459" s="216"/>
      <c r="EH459" s="212">
        <f t="shared" si="2137"/>
        <v>122292</v>
      </c>
      <c r="EI459" s="212" t="str">
        <f t="shared" si="2137"/>
        <v>-</v>
      </c>
      <c r="EJ459" s="212">
        <f t="shared" si="2137"/>
        <v>2486604</v>
      </c>
      <c r="EK459" s="212">
        <f t="shared" si="2137"/>
        <v>4891680</v>
      </c>
      <c r="EL459" s="212">
        <f t="shared" si="2137"/>
        <v>2007072</v>
      </c>
      <c r="EM459" s="212">
        <f t="shared" si="2137"/>
        <v>1887239</v>
      </c>
      <c r="EN459" s="212">
        <f t="shared" si="2137"/>
        <v>55793937</v>
      </c>
      <c r="EO459" s="212">
        <f t="shared" si="2137"/>
        <v>123461193</v>
      </c>
      <c r="EP459" s="212">
        <f t="shared" si="2137"/>
        <v>10711150</v>
      </c>
      <c r="EQ459" s="212" t="str">
        <f t="shared" si="2137"/>
        <v>-</v>
      </c>
      <c r="ER459" s="212" t="str">
        <f t="shared" si="2138"/>
        <v>-</v>
      </c>
      <c r="ES459" s="212" t="str">
        <f t="shared" si="2138"/>
        <v>-</v>
      </c>
      <c r="ET459" s="212" t="str">
        <f t="shared" si="2138"/>
        <v>-</v>
      </c>
      <c r="EU459" s="212" t="str">
        <f t="shared" si="2138"/>
        <v>-</v>
      </c>
      <c r="EV459" s="212" t="str">
        <f t="shared" si="2138"/>
        <v>-</v>
      </c>
      <c r="EW459" s="212" t="str">
        <f t="shared" si="2138"/>
        <v>-</v>
      </c>
      <c r="EX459" s="212" t="str">
        <f t="shared" si="2138"/>
        <v>-</v>
      </c>
      <c r="EY459" s="212" t="str">
        <f t="shared" si="2138"/>
        <v>-</v>
      </c>
      <c r="EZ459" s="212" t="str">
        <f t="shared" si="2138"/>
        <v>-</v>
      </c>
      <c r="FA459" s="212" t="str">
        <f t="shared" si="2138"/>
        <v>-</v>
      </c>
      <c r="FB459" s="212">
        <f t="shared" si="2139"/>
        <v>87696</v>
      </c>
      <c r="FC459" s="212">
        <f t="shared" si="2139"/>
        <v>159630</v>
      </c>
      <c r="FD459" s="212">
        <f t="shared" si="2139"/>
        <v>10434360</v>
      </c>
      <c r="FE459" s="212">
        <f t="shared" si="2139"/>
        <v>13482955</v>
      </c>
      <c r="FF459" s="212">
        <f t="shared" si="2139"/>
        <v>0</v>
      </c>
      <c r="FG459" s="212">
        <f t="shared" si="2139"/>
        <v>6862134</v>
      </c>
      <c r="FH459" s="217"/>
      <c r="FI459" s="256"/>
      <c r="FJ459" s="256"/>
      <c r="FK459" s="256"/>
      <c r="FL459" s="256"/>
      <c r="FM459" s="256"/>
    </row>
    <row r="460" spans="1:169" s="257" customFormat="1" x14ac:dyDescent="0.2">
      <c r="A460" s="263" t="str">
        <f t="shared" si="2130"/>
        <v>2018-19FEBRUARYRYD</v>
      </c>
      <c r="B460" s="257" t="s">
        <v>773</v>
      </c>
      <c r="C460" s="257" t="s">
        <v>771</v>
      </c>
      <c r="D460" s="264" t="str">
        <f t="shared" si="2131"/>
        <v>Y59</v>
      </c>
      <c r="E460" s="264" t="str">
        <f t="shared" si="2132"/>
        <v>South East</v>
      </c>
      <c r="F460" s="265" t="s">
        <v>667</v>
      </c>
      <c r="G460" s="265" t="s">
        <v>668</v>
      </c>
      <c r="H460" s="108">
        <v>81992</v>
      </c>
      <c r="I460" s="108">
        <v>64478</v>
      </c>
      <c r="J460" s="108">
        <v>475179</v>
      </c>
      <c r="K460" s="108">
        <v>7</v>
      </c>
      <c r="L460" s="108">
        <v>1</v>
      </c>
      <c r="M460" s="108" t="s">
        <v>717</v>
      </c>
      <c r="N460" s="108">
        <v>50</v>
      </c>
      <c r="O460" s="108">
        <v>111</v>
      </c>
      <c r="P460" s="108" t="s">
        <v>717</v>
      </c>
      <c r="Q460" s="108" t="s">
        <v>717</v>
      </c>
      <c r="R460" s="108" t="s">
        <v>717</v>
      </c>
      <c r="S460" s="108" t="s">
        <v>717</v>
      </c>
      <c r="T460" s="108">
        <v>56567</v>
      </c>
      <c r="U460" s="108">
        <v>3399</v>
      </c>
      <c r="V460" s="108">
        <v>2156</v>
      </c>
      <c r="W460" s="108">
        <v>31361</v>
      </c>
      <c r="X460" s="108">
        <v>15745</v>
      </c>
      <c r="Y460" s="108">
        <v>584</v>
      </c>
      <c r="Z460" s="108">
        <v>1596076</v>
      </c>
      <c r="AA460" s="108">
        <v>470</v>
      </c>
      <c r="AB460" s="108">
        <v>864</v>
      </c>
      <c r="AC460" s="108">
        <v>1339369</v>
      </c>
      <c r="AD460" s="108">
        <v>621</v>
      </c>
      <c r="AE460" s="108">
        <v>1165</v>
      </c>
      <c r="AF460" s="108">
        <v>42370945</v>
      </c>
      <c r="AG460" s="108">
        <v>1351</v>
      </c>
      <c r="AH460" s="108">
        <v>2599</v>
      </c>
      <c r="AI460" s="108">
        <v>117588823</v>
      </c>
      <c r="AJ460" s="108">
        <v>7468</v>
      </c>
      <c r="AK460" s="108">
        <v>17161</v>
      </c>
      <c r="AL460" s="108">
        <v>5322173</v>
      </c>
      <c r="AM460" s="108">
        <v>9113</v>
      </c>
      <c r="AN460" s="108">
        <v>18902</v>
      </c>
      <c r="AO460" s="108">
        <v>3695</v>
      </c>
      <c r="AP460" s="108">
        <v>190</v>
      </c>
      <c r="AQ460" s="108">
        <v>837</v>
      </c>
      <c r="AR460" s="108">
        <v>628</v>
      </c>
      <c r="AS460" s="108">
        <v>254</v>
      </c>
      <c r="AT460" s="108">
        <v>2414</v>
      </c>
      <c r="AU460" s="108">
        <v>504</v>
      </c>
      <c r="AV460" s="108">
        <v>34526</v>
      </c>
      <c r="AW460" s="108">
        <v>475</v>
      </c>
      <c r="AX460" s="108">
        <v>17871</v>
      </c>
      <c r="AY460" s="108">
        <v>52872</v>
      </c>
      <c r="AZ460" s="108">
        <v>7798</v>
      </c>
      <c r="BA460" s="108">
        <v>5726</v>
      </c>
      <c r="BB460" s="108">
        <v>4874</v>
      </c>
      <c r="BC460" s="108">
        <v>3629</v>
      </c>
      <c r="BD460" s="108">
        <v>43694</v>
      </c>
      <c r="BE460" s="108">
        <v>34002</v>
      </c>
      <c r="BF460" s="108">
        <v>28381</v>
      </c>
      <c r="BG460" s="108">
        <v>16644</v>
      </c>
      <c r="BH460" s="108">
        <v>987</v>
      </c>
      <c r="BI460" s="108">
        <v>614</v>
      </c>
      <c r="BJ460" s="108" t="s">
        <v>717</v>
      </c>
      <c r="BK460" s="108" t="s">
        <v>717</v>
      </c>
      <c r="BL460" s="108" t="s">
        <v>717</v>
      </c>
      <c r="BM460" s="108" t="s">
        <v>717</v>
      </c>
      <c r="BN460" s="108" t="s">
        <v>717</v>
      </c>
      <c r="BO460" s="108" t="s">
        <v>717</v>
      </c>
      <c r="BP460" s="108" t="s">
        <v>717</v>
      </c>
      <c r="BQ460" s="108" t="s">
        <v>717</v>
      </c>
      <c r="BR460" s="108" t="s">
        <v>717</v>
      </c>
      <c r="BS460" s="108" t="s">
        <v>717</v>
      </c>
      <c r="BT460" s="108" t="s">
        <v>717</v>
      </c>
      <c r="BU460" s="108" t="s">
        <v>717</v>
      </c>
      <c r="BV460" s="108" t="s">
        <v>717</v>
      </c>
      <c r="BW460" s="108" t="s">
        <v>717</v>
      </c>
      <c r="BX460" s="108" t="s">
        <v>717</v>
      </c>
      <c r="BY460" s="108" t="s">
        <v>717</v>
      </c>
      <c r="BZ460" s="108" t="s">
        <v>717</v>
      </c>
      <c r="CA460" s="108" t="s">
        <v>717</v>
      </c>
      <c r="CB460" s="108" t="s">
        <v>717</v>
      </c>
      <c r="CC460" s="108" t="s">
        <v>717</v>
      </c>
      <c r="CD460" s="108" t="s">
        <v>717</v>
      </c>
      <c r="CE460" s="108" t="s">
        <v>717</v>
      </c>
      <c r="CF460" s="108" t="s">
        <v>717</v>
      </c>
      <c r="CG460" s="108" t="s">
        <v>717</v>
      </c>
      <c r="CH460" s="108" t="s">
        <v>717</v>
      </c>
      <c r="CI460" s="108" t="s">
        <v>717</v>
      </c>
      <c r="CJ460" s="108" t="s">
        <v>717</v>
      </c>
      <c r="CK460" s="108" t="s">
        <v>717</v>
      </c>
      <c r="CL460" s="108" t="s">
        <v>717</v>
      </c>
      <c r="CM460" s="108" t="s">
        <v>717</v>
      </c>
      <c r="CN460" s="108" t="s">
        <v>717</v>
      </c>
      <c r="CO460" s="108" t="s">
        <v>717</v>
      </c>
      <c r="CP460" s="108" t="s">
        <v>717</v>
      </c>
      <c r="CQ460" s="108" t="s">
        <v>717</v>
      </c>
      <c r="CR460" s="108" t="s">
        <v>717</v>
      </c>
      <c r="CS460" s="108" t="s">
        <v>717</v>
      </c>
      <c r="CT460" s="108" t="s">
        <v>717</v>
      </c>
      <c r="CU460" s="108" t="s">
        <v>717</v>
      </c>
      <c r="CV460" s="108" t="s">
        <v>717</v>
      </c>
      <c r="CW460" s="108" t="s">
        <v>717</v>
      </c>
      <c r="CX460" s="108">
        <v>318</v>
      </c>
      <c r="CY460" s="108">
        <v>98766</v>
      </c>
      <c r="CZ460" s="108">
        <v>311</v>
      </c>
      <c r="DA460" s="108">
        <v>520</v>
      </c>
      <c r="DB460" s="108">
        <v>2502</v>
      </c>
      <c r="DC460" s="108">
        <v>128088</v>
      </c>
      <c r="DD460" s="108">
        <v>51</v>
      </c>
      <c r="DE460" s="108">
        <v>78</v>
      </c>
      <c r="DF460" s="108" t="s">
        <v>717</v>
      </c>
      <c r="DG460" s="108" t="s">
        <v>717</v>
      </c>
      <c r="DH460" s="108" t="s">
        <v>717</v>
      </c>
      <c r="DI460" s="108" t="s">
        <v>717</v>
      </c>
      <c r="DJ460" s="108" t="s">
        <v>717</v>
      </c>
      <c r="DK460" s="108">
        <v>2</v>
      </c>
      <c r="DL460" s="108">
        <v>170</v>
      </c>
      <c r="DM460" s="108">
        <v>1314</v>
      </c>
      <c r="DN460" s="108">
        <v>0</v>
      </c>
      <c r="DO460" s="108">
        <v>297</v>
      </c>
      <c r="DP460" s="108">
        <v>1011231</v>
      </c>
      <c r="DQ460" s="108">
        <v>5948</v>
      </c>
      <c r="DR460" s="108">
        <v>15290</v>
      </c>
      <c r="DS460" s="108">
        <v>10226107</v>
      </c>
      <c r="DT460" s="108">
        <v>7782</v>
      </c>
      <c r="DU460" s="108">
        <v>17886</v>
      </c>
      <c r="DV460" s="108">
        <v>0</v>
      </c>
      <c r="DW460" s="108">
        <v>0</v>
      </c>
      <c r="DX460" s="108">
        <v>0</v>
      </c>
      <c r="DY460" s="108">
        <v>3444307</v>
      </c>
      <c r="DZ460" s="108">
        <v>11597</v>
      </c>
      <c r="EA460" s="108">
        <v>25131</v>
      </c>
      <c r="EB460" s="255"/>
      <c r="EC460" s="198">
        <f t="shared" si="2133"/>
        <v>2</v>
      </c>
      <c r="ED460" s="199">
        <f t="shared" si="2134"/>
        <v>2019</v>
      </c>
      <c r="EE460" s="200">
        <f t="shared" si="2135"/>
        <v>43497</v>
      </c>
      <c r="EF460" s="196">
        <f t="shared" si="2136"/>
        <v>28</v>
      </c>
      <c r="EG460" s="195"/>
      <c r="EH460" s="198">
        <f t="shared" si="2137"/>
        <v>64478</v>
      </c>
      <c r="EI460" s="198" t="str">
        <f t="shared" si="2137"/>
        <v>-</v>
      </c>
      <c r="EJ460" s="198">
        <f t="shared" si="2137"/>
        <v>3223900</v>
      </c>
      <c r="EK460" s="198">
        <f t="shared" si="2137"/>
        <v>7157058</v>
      </c>
      <c r="EL460" s="198">
        <f t="shared" si="2137"/>
        <v>2936736</v>
      </c>
      <c r="EM460" s="198">
        <f t="shared" si="2137"/>
        <v>2511740</v>
      </c>
      <c r="EN460" s="198">
        <f t="shared" si="2137"/>
        <v>81507239</v>
      </c>
      <c r="EO460" s="198">
        <f t="shared" si="2137"/>
        <v>270199945</v>
      </c>
      <c r="EP460" s="198">
        <f t="shared" si="2137"/>
        <v>11038768</v>
      </c>
      <c r="EQ460" s="198" t="str">
        <f t="shared" si="2137"/>
        <v>-</v>
      </c>
      <c r="ER460" s="198" t="str">
        <f t="shared" si="2138"/>
        <v>-</v>
      </c>
      <c r="ES460" s="198" t="str">
        <f t="shared" si="2138"/>
        <v>-</v>
      </c>
      <c r="ET460" s="198" t="str">
        <f t="shared" si="2138"/>
        <v>-</v>
      </c>
      <c r="EU460" s="198" t="str">
        <f t="shared" si="2138"/>
        <v>-</v>
      </c>
      <c r="EV460" s="198" t="str">
        <f t="shared" si="2138"/>
        <v>-</v>
      </c>
      <c r="EW460" s="198" t="str">
        <f t="shared" si="2138"/>
        <v>-</v>
      </c>
      <c r="EX460" s="198" t="str">
        <f t="shared" si="2138"/>
        <v>-</v>
      </c>
      <c r="EY460" s="198" t="str">
        <f t="shared" si="2138"/>
        <v>-</v>
      </c>
      <c r="EZ460" s="198" t="str">
        <f t="shared" si="2138"/>
        <v>-</v>
      </c>
      <c r="FA460" s="198" t="str">
        <f t="shared" si="2138"/>
        <v>-</v>
      </c>
      <c r="FB460" s="198">
        <f t="shared" si="2139"/>
        <v>165360</v>
      </c>
      <c r="FC460" s="198">
        <f t="shared" si="2139"/>
        <v>195156</v>
      </c>
      <c r="FD460" s="198">
        <f t="shared" si="2139"/>
        <v>2599300</v>
      </c>
      <c r="FE460" s="198">
        <f t="shared" si="2139"/>
        <v>23502204</v>
      </c>
      <c r="FF460" s="198">
        <f t="shared" si="2139"/>
        <v>0</v>
      </c>
      <c r="FG460" s="198">
        <f t="shared" si="2139"/>
        <v>7463907</v>
      </c>
      <c r="FH460" s="191"/>
      <c r="FI460" s="256"/>
      <c r="FJ460" s="256"/>
      <c r="FK460" s="256"/>
      <c r="FL460" s="256"/>
      <c r="FM460" s="256"/>
    </row>
    <row r="461" spans="1:169" s="257" customFormat="1" x14ac:dyDescent="0.2">
      <c r="A461" s="263" t="str">
        <f t="shared" si="2130"/>
        <v>2018-19FEBRUARYRYF</v>
      </c>
      <c r="B461" s="257" t="s">
        <v>773</v>
      </c>
      <c r="C461" s="257" t="s">
        <v>771</v>
      </c>
      <c r="D461" s="264" t="str">
        <f t="shared" si="2131"/>
        <v>Y58</v>
      </c>
      <c r="E461" s="264" t="str">
        <f t="shared" si="2132"/>
        <v>South West</v>
      </c>
      <c r="F461" s="265" t="s">
        <v>671</v>
      </c>
      <c r="G461" s="265" t="s">
        <v>672</v>
      </c>
      <c r="H461" s="108">
        <v>99344</v>
      </c>
      <c r="I461" s="108">
        <v>75607</v>
      </c>
      <c r="J461" s="108">
        <v>414992</v>
      </c>
      <c r="K461" s="108">
        <v>5</v>
      </c>
      <c r="L461" s="108">
        <v>2</v>
      </c>
      <c r="M461" s="108" t="s">
        <v>717</v>
      </c>
      <c r="N461" s="108">
        <v>26</v>
      </c>
      <c r="O461" s="108">
        <v>63</v>
      </c>
      <c r="P461" s="108" t="s">
        <v>717</v>
      </c>
      <c r="Q461" s="108" t="s">
        <v>717</v>
      </c>
      <c r="R461" s="108" t="s">
        <v>717</v>
      </c>
      <c r="S461" s="108" t="s">
        <v>717</v>
      </c>
      <c r="T461" s="108">
        <v>68949</v>
      </c>
      <c r="U461" s="108">
        <v>3938</v>
      </c>
      <c r="V461" s="108">
        <v>2440</v>
      </c>
      <c r="W461" s="108">
        <v>37741</v>
      </c>
      <c r="X461" s="108">
        <v>16811</v>
      </c>
      <c r="Y461" s="108">
        <v>1409</v>
      </c>
      <c r="Z461" s="108">
        <v>1659779</v>
      </c>
      <c r="AA461" s="108">
        <v>421</v>
      </c>
      <c r="AB461" s="108">
        <v>768</v>
      </c>
      <c r="AC461" s="108">
        <v>1666827</v>
      </c>
      <c r="AD461" s="108">
        <v>683</v>
      </c>
      <c r="AE461" s="108">
        <v>1249</v>
      </c>
      <c r="AF461" s="108">
        <v>68034004</v>
      </c>
      <c r="AG461" s="108">
        <v>1803</v>
      </c>
      <c r="AH461" s="108">
        <v>3813</v>
      </c>
      <c r="AI461" s="108">
        <v>77819343</v>
      </c>
      <c r="AJ461" s="108">
        <v>4629</v>
      </c>
      <c r="AK461" s="108">
        <v>10685</v>
      </c>
      <c r="AL461" s="108">
        <v>8669278</v>
      </c>
      <c r="AM461" s="108">
        <v>6153</v>
      </c>
      <c r="AN461" s="108">
        <v>13258</v>
      </c>
      <c r="AO461" s="108">
        <v>4779</v>
      </c>
      <c r="AP461" s="108">
        <v>590</v>
      </c>
      <c r="AQ461" s="108">
        <v>1699</v>
      </c>
      <c r="AR461" s="108">
        <v>4076</v>
      </c>
      <c r="AS461" s="108">
        <v>575</v>
      </c>
      <c r="AT461" s="108">
        <v>1915</v>
      </c>
      <c r="AU461" s="108">
        <v>6</v>
      </c>
      <c r="AV461" s="108">
        <v>35940</v>
      </c>
      <c r="AW461" s="108">
        <v>3488</v>
      </c>
      <c r="AX461" s="108">
        <v>24742</v>
      </c>
      <c r="AY461" s="108">
        <v>64170</v>
      </c>
      <c r="AZ461" s="108">
        <v>8831</v>
      </c>
      <c r="BA461" s="108">
        <v>6902</v>
      </c>
      <c r="BB461" s="108">
        <v>5506</v>
      </c>
      <c r="BC461" s="108">
        <v>4346</v>
      </c>
      <c r="BD461" s="108">
        <v>51218</v>
      </c>
      <c r="BE461" s="108">
        <v>43293</v>
      </c>
      <c r="BF461" s="108">
        <v>24111</v>
      </c>
      <c r="BG461" s="108">
        <v>18006</v>
      </c>
      <c r="BH461" s="108">
        <v>1884</v>
      </c>
      <c r="BI461" s="108">
        <v>1469</v>
      </c>
      <c r="BJ461" s="108" t="s">
        <v>717</v>
      </c>
      <c r="BK461" s="108" t="s">
        <v>717</v>
      </c>
      <c r="BL461" s="108" t="s">
        <v>717</v>
      </c>
      <c r="BM461" s="108" t="s">
        <v>717</v>
      </c>
      <c r="BN461" s="108" t="s">
        <v>717</v>
      </c>
      <c r="BO461" s="108" t="s">
        <v>717</v>
      </c>
      <c r="BP461" s="108" t="s">
        <v>717</v>
      </c>
      <c r="BQ461" s="108" t="s">
        <v>717</v>
      </c>
      <c r="BR461" s="108" t="s">
        <v>717</v>
      </c>
      <c r="BS461" s="108" t="s">
        <v>717</v>
      </c>
      <c r="BT461" s="108" t="s">
        <v>717</v>
      </c>
      <c r="BU461" s="108" t="s">
        <v>717</v>
      </c>
      <c r="BV461" s="108" t="s">
        <v>717</v>
      </c>
      <c r="BW461" s="108" t="s">
        <v>717</v>
      </c>
      <c r="BX461" s="108" t="s">
        <v>717</v>
      </c>
      <c r="BY461" s="108" t="s">
        <v>717</v>
      </c>
      <c r="BZ461" s="108" t="s">
        <v>717</v>
      </c>
      <c r="CA461" s="108" t="s">
        <v>717</v>
      </c>
      <c r="CB461" s="108" t="s">
        <v>717</v>
      </c>
      <c r="CC461" s="108" t="s">
        <v>717</v>
      </c>
      <c r="CD461" s="108" t="s">
        <v>717</v>
      </c>
      <c r="CE461" s="108" t="s">
        <v>717</v>
      </c>
      <c r="CF461" s="108" t="s">
        <v>717</v>
      </c>
      <c r="CG461" s="108" t="s">
        <v>717</v>
      </c>
      <c r="CH461" s="108" t="s">
        <v>717</v>
      </c>
      <c r="CI461" s="108" t="s">
        <v>717</v>
      </c>
      <c r="CJ461" s="108" t="s">
        <v>717</v>
      </c>
      <c r="CK461" s="108" t="s">
        <v>717</v>
      </c>
      <c r="CL461" s="108" t="s">
        <v>717</v>
      </c>
      <c r="CM461" s="108" t="s">
        <v>717</v>
      </c>
      <c r="CN461" s="108" t="s">
        <v>717</v>
      </c>
      <c r="CO461" s="108" t="s">
        <v>717</v>
      </c>
      <c r="CP461" s="108" t="s">
        <v>717</v>
      </c>
      <c r="CQ461" s="108" t="s">
        <v>717</v>
      </c>
      <c r="CR461" s="108" t="s">
        <v>717</v>
      </c>
      <c r="CS461" s="108" t="s">
        <v>717</v>
      </c>
      <c r="CT461" s="108" t="s">
        <v>717</v>
      </c>
      <c r="CU461" s="108" t="s">
        <v>717</v>
      </c>
      <c r="CV461" s="108" t="s">
        <v>717</v>
      </c>
      <c r="CW461" s="108" t="s">
        <v>717</v>
      </c>
      <c r="CX461" s="108">
        <v>394</v>
      </c>
      <c r="CY461" s="108">
        <v>130854</v>
      </c>
      <c r="CZ461" s="108">
        <v>332</v>
      </c>
      <c r="DA461" s="108">
        <v>555</v>
      </c>
      <c r="DB461" s="108">
        <v>2344</v>
      </c>
      <c r="DC461" s="108">
        <v>91145</v>
      </c>
      <c r="DD461" s="108">
        <v>39</v>
      </c>
      <c r="DE461" s="108">
        <v>66</v>
      </c>
      <c r="DF461" s="108" t="s">
        <v>717</v>
      </c>
      <c r="DG461" s="108" t="s">
        <v>717</v>
      </c>
      <c r="DH461" s="108" t="s">
        <v>717</v>
      </c>
      <c r="DI461" s="108" t="s">
        <v>717</v>
      </c>
      <c r="DJ461" s="108" t="s">
        <v>717</v>
      </c>
      <c r="DK461" s="108">
        <v>155</v>
      </c>
      <c r="DL461" s="108">
        <v>750</v>
      </c>
      <c r="DM461" s="108">
        <v>630</v>
      </c>
      <c r="DN461" s="108">
        <v>10</v>
      </c>
      <c r="DO461" s="108">
        <v>979</v>
      </c>
      <c r="DP461" s="108">
        <v>5107671</v>
      </c>
      <c r="DQ461" s="108">
        <v>6810</v>
      </c>
      <c r="DR461" s="108">
        <v>14486</v>
      </c>
      <c r="DS461" s="108">
        <v>5028390</v>
      </c>
      <c r="DT461" s="108">
        <v>7982</v>
      </c>
      <c r="DU461" s="108">
        <v>16208</v>
      </c>
      <c r="DV461" s="108">
        <v>86068</v>
      </c>
      <c r="DW461" s="108">
        <v>8607</v>
      </c>
      <c r="DX461" s="108">
        <v>14154</v>
      </c>
      <c r="DY461" s="108">
        <v>9762601</v>
      </c>
      <c r="DZ461" s="108">
        <v>9972</v>
      </c>
      <c r="EA461" s="108">
        <v>21253</v>
      </c>
      <c r="EB461" s="255"/>
      <c r="EC461" s="198">
        <f t="shared" si="2133"/>
        <v>2</v>
      </c>
      <c r="ED461" s="199">
        <f t="shared" si="2134"/>
        <v>2019</v>
      </c>
      <c r="EE461" s="200">
        <f t="shared" si="2135"/>
        <v>43497</v>
      </c>
      <c r="EF461" s="196">
        <f t="shared" si="2136"/>
        <v>28</v>
      </c>
      <c r="EG461" s="195"/>
      <c r="EH461" s="198">
        <f t="shared" si="2137"/>
        <v>151214</v>
      </c>
      <c r="EI461" s="198" t="str">
        <f t="shared" si="2137"/>
        <v>-</v>
      </c>
      <c r="EJ461" s="198">
        <f t="shared" si="2137"/>
        <v>1965782</v>
      </c>
      <c r="EK461" s="198">
        <f t="shared" si="2137"/>
        <v>4763241</v>
      </c>
      <c r="EL461" s="198">
        <f t="shared" si="2137"/>
        <v>3024384</v>
      </c>
      <c r="EM461" s="198">
        <f t="shared" si="2137"/>
        <v>3047560</v>
      </c>
      <c r="EN461" s="198">
        <f t="shared" si="2137"/>
        <v>143906433</v>
      </c>
      <c r="EO461" s="198">
        <f t="shared" si="2137"/>
        <v>179625535</v>
      </c>
      <c r="EP461" s="198">
        <f t="shared" si="2137"/>
        <v>18680522</v>
      </c>
      <c r="EQ461" s="198" t="str">
        <f t="shared" si="2137"/>
        <v>-</v>
      </c>
      <c r="ER461" s="198" t="str">
        <f t="shared" si="2138"/>
        <v>-</v>
      </c>
      <c r="ES461" s="198" t="str">
        <f t="shared" si="2138"/>
        <v>-</v>
      </c>
      <c r="ET461" s="198" t="str">
        <f t="shared" si="2138"/>
        <v>-</v>
      </c>
      <c r="EU461" s="198" t="str">
        <f t="shared" si="2138"/>
        <v>-</v>
      </c>
      <c r="EV461" s="198" t="str">
        <f t="shared" si="2138"/>
        <v>-</v>
      </c>
      <c r="EW461" s="198" t="str">
        <f t="shared" si="2138"/>
        <v>-</v>
      </c>
      <c r="EX461" s="198" t="str">
        <f t="shared" si="2138"/>
        <v>-</v>
      </c>
      <c r="EY461" s="198" t="str">
        <f t="shared" si="2138"/>
        <v>-</v>
      </c>
      <c r="EZ461" s="198" t="str">
        <f t="shared" si="2138"/>
        <v>-</v>
      </c>
      <c r="FA461" s="198" t="str">
        <f t="shared" si="2138"/>
        <v>-</v>
      </c>
      <c r="FB461" s="198">
        <f t="shared" si="2139"/>
        <v>218670</v>
      </c>
      <c r="FC461" s="198">
        <f t="shared" si="2139"/>
        <v>154704</v>
      </c>
      <c r="FD461" s="198">
        <f t="shared" si="2139"/>
        <v>10864500</v>
      </c>
      <c r="FE461" s="198">
        <f t="shared" si="2139"/>
        <v>10211040</v>
      </c>
      <c r="FF461" s="198">
        <f t="shared" si="2139"/>
        <v>141540</v>
      </c>
      <c r="FG461" s="198">
        <f t="shared" si="2139"/>
        <v>20806687</v>
      </c>
      <c r="FH461" s="191"/>
      <c r="FI461" s="256"/>
      <c r="FJ461" s="256"/>
      <c r="FK461" s="256"/>
      <c r="FL461" s="256"/>
      <c r="FM461" s="256"/>
    </row>
    <row r="462" spans="1:169" s="257" customFormat="1" x14ac:dyDescent="0.2">
      <c r="A462" s="263" t="str">
        <f t="shared" si="2130"/>
        <v>2018-19FEBRUARYRYA</v>
      </c>
      <c r="B462" s="257" t="s">
        <v>773</v>
      </c>
      <c r="C462" s="257" t="s">
        <v>771</v>
      </c>
      <c r="D462" s="264" t="str">
        <f t="shared" si="2131"/>
        <v>Y60</v>
      </c>
      <c r="E462" s="264" t="str">
        <f t="shared" si="2132"/>
        <v>Midlands</v>
      </c>
      <c r="F462" s="265" t="s">
        <v>663</v>
      </c>
      <c r="G462" s="265" t="s">
        <v>664</v>
      </c>
      <c r="H462" s="108">
        <v>105300</v>
      </c>
      <c r="I462" s="108">
        <v>76561</v>
      </c>
      <c r="J462" s="108">
        <v>226570</v>
      </c>
      <c r="K462" s="108">
        <v>3</v>
      </c>
      <c r="L462" s="108">
        <v>1</v>
      </c>
      <c r="M462" s="108" t="s">
        <v>717</v>
      </c>
      <c r="N462" s="108">
        <v>14</v>
      </c>
      <c r="O462" s="108">
        <v>38</v>
      </c>
      <c r="P462" s="108" t="s">
        <v>717</v>
      </c>
      <c r="Q462" s="108" t="s">
        <v>717</v>
      </c>
      <c r="R462" s="108" t="s">
        <v>717</v>
      </c>
      <c r="S462" s="108" t="s">
        <v>717</v>
      </c>
      <c r="T462" s="108">
        <v>85675</v>
      </c>
      <c r="U462" s="108">
        <v>5151</v>
      </c>
      <c r="V462" s="108">
        <v>3324</v>
      </c>
      <c r="W462" s="108">
        <v>41426</v>
      </c>
      <c r="X462" s="108">
        <v>29761</v>
      </c>
      <c r="Y462" s="108">
        <v>1356</v>
      </c>
      <c r="Z462" s="108">
        <v>2090484</v>
      </c>
      <c r="AA462" s="108">
        <v>406</v>
      </c>
      <c r="AB462" s="108">
        <v>702</v>
      </c>
      <c r="AC462" s="108">
        <v>1561924</v>
      </c>
      <c r="AD462" s="108">
        <v>470</v>
      </c>
      <c r="AE462" s="108">
        <v>834</v>
      </c>
      <c r="AF462" s="108">
        <v>31140812</v>
      </c>
      <c r="AG462" s="108">
        <v>752</v>
      </c>
      <c r="AH462" s="108">
        <v>1369</v>
      </c>
      <c r="AI462" s="108">
        <v>68524002</v>
      </c>
      <c r="AJ462" s="108">
        <v>2302</v>
      </c>
      <c r="AK462" s="108">
        <v>5251</v>
      </c>
      <c r="AL462" s="108">
        <v>4162980</v>
      </c>
      <c r="AM462" s="108">
        <v>3070</v>
      </c>
      <c r="AN462" s="108">
        <v>7410</v>
      </c>
      <c r="AO462" s="108">
        <v>2747</v>
      </c>
      <c r="AP462" s="108">
        <v>15</v>
      </c>
      <c r="AQ462" s="108">
        <v>27</v>
      </c>
      <c r="AR462" s="108">
        <v>0</v>
      </c>
      <c r="AS462" s="108">
        <v>153</v>
      </c>
      <c r="AT462" s="108">
        <v>2552</v>
      </c>
      <c r="AU462" s="108">
        <v>2005</v>
      </c>
      <c r="AV462" s="108">
        <v>49510</v>
      </c>
      <c r="AW462" s="108">
        <v>3183</v>
      </c>
      <c r="AX462" s="108">
        <v>30235</v>
      </c>
      <c r="AY462" s="108">
        <v>82928</v>
      </c>
      <c r="AZ462" s="108">
        <v>9631</v>
      </c>
      <c r="BA462" s="108">
        <v>7123</v>
      </c>
      <c r="BB462" s="108">
        <v>6110</v>
      </c>
      <c r="BC462" s="108">
        <v>4605</v>
      </c>
      <c r="BD462" s="108">
        <v>52512</v>
      </c>
      <c r="BE462" s="108">
        <v>43548</v>
      </c>
      <c r="BF462" s="108">
        <v>53880</v>
      </c>
      <c r="BG462" s="108">
        <v>31030</v>
      </c>
      <c r="BH462" s="108">
        <v>3244</v>
      </c>
      <c r="BI462" s="108">
        <v>1426</v>
      </c>
      <c r="BJ462" s="108" t="s">
        <v>717</v>
      </c>
      <c r="BK462" s="108" t="s">
        <v>717</v>
      </c>
      <c r="BL462" s="108" t="s">
        <v>717</v>
      </c>
      <c r="BM462" s="108" t="s">
        <v>717</v>
      </c>
      <c r="BN462" s="108" t="s">
        <v>717</v>
      </c>
      <c r="BO462" s="108" t="s">
        <v>717</v>
      </c>
      <c r="BP462" s="108" t="s">
        <v>717</v>
      </c>
      <c r="BQ462" s="108" t="s">
        <v>717</v>
      </c>
      <c r="BR462" s="108" t="s">
        <v>717</v>
      </c>
      <c r="BS462" s="108" t="s">
        <v>717</v>
      </c>
      <c r="BT462" s="108" t="s">
        <v>717</v>
      </c>
      <c r="BU462" s="108" t="s">
        <v>717</v>
      </c>
      <c r="BV462" s="108" t="s">
        <v>717</v>
      </c>
      <c r="BW462" s="108" t="s">
        <v>717</v>
      </c>
      <c r="BX462" s="108" t="s">
        <v>717</v>
      </c>
      <c r="BY462" s="108" t="s">
        <v>717</v>
      </c>
      <c r="BZ462" s="108" t="s">
        <v>717</v>
      </c>
      <c r="CA462" s="108" t="s">
        <v>717</v>
      </c>
      <c r="CB462" s="108" t="s">
        <v>717</v>
      </c>
      <c r="CC462" s="108" t="s">
        <v>717</v>
      </c>
      <c r="CD462" s="108" t="s">
        <v>717</v>
      </c>
      <c r="CE462" s="108" t="s">
        <v>717</v>
      </c>
      <c r="CF462" s="108" t="s">
        <v>717</v>
      </c>
      <c r="CG462" s="108" t="s">
        <v>717</v>
      </c>
      <c r="CH462" s="108" t="s">
        <v>717</v>
      </c>
      <c r="CI462" s="108" t="s">
        <v>717</v>
      </c>
      <c r="CJ462" s="108" t="s">
        <v>717</v>
      </c>
      <c r="CK462" s="108" t="s">
        <v>717</v>
      </c>
      <c r="CL462" s="108" t="s">
        <v>717</v>
      </c>
      <c r="CM462" s="108" t="s">
        <v>717</v>
      </c>
      <c r="CN462" s="108" t="s">
        <v>717</v>
      </c>
      <c r="CO462" s="108" t="s">
        <v>717</v>
      </c>
      <c r="CP462" s="108" t="s">
        <v>717</v>
      </c>
      <c r="CQ462" s="108" t="s">
        <v>717</v>
      </c>
      <c r="CR462" s="108" t="s">
        <v>717</v>
      </c>
      <c r="CS462" s="108" t="s">
        <v>717</v>
      </c>
      <c r="CT462" s="108" t="s">
        <v>717</v>
      </c>
      <c r="CU462" s="108" t="s">
        <v>717</v>
      </c>
      <c r="CV462" s="108" t="s">
        <v>717</v>
      </c>
      <c r="CW462" s="108" t="s">
        <v>717</v>
      </c>
      <c r="CX462" s="108">
        <v>224</v>
      </c>
      <c r="CY462" s="108">
        <v>59486</v>
      </c>
      <c r="CZ462" s="108">
        <v>266</v>
      </c>
      <c r="DA462" s="108">
        <v>472</v>
      </c>
      <c r="DB462" s="108">
        <v>3315</v>
      </c>
      <c r="DC462" s="108">
        <v>89894</v>
      </c>
      <c r="DD462" s="108">
        <v>27</v>
      </c>
      <c r="DE462" s="108">
        <v>53</v>
      </c>
      <c r="DF462" s="108" t="s">
        <v>717</v>
      </c>
      <c r="DG462" s="108" t="s">
        <v>717</v>
      </c>
      <c r="DH462" s="108" t="s">
        <v>717</v>
      </c>
      <c r="DI462" s="108" t="s">
        <v>717</v>
      </c>
      <c r="DJ462" s="108" t="s">
        <v>717</v>
      </c>
      <c r="DK462" s="108">
        <v>416</v>
      </c>
      <c r="DL462" s="108">
        <v>0</v>
      </c>
      <c r="DM462" s="108">
        <v>3255</v>
      </c>
      <c r="DN462" s="108">
        <v>0</v>
      </c>
      <c r="DO462" s="108">
        <v>1563</v>
      </c>
      <c r="DP462" s="108">
        <v>0</v>
      </c>
      <c r="DQ462" s="108">
        <v>0</v>
      </c>
      <c r="DR462" s="108">
        <v>0</v>
      </c>
      <c r="DS462" s="108">
        <v>13239577</v>
      </c>
      <c r="DT462" s="108">
        <v>4067</v>
      </c>
      <c r="DU462" s="108">
        <v>9373</v>
      </c>
      <c r="DV462" s="108">
        <v>0</v>
      </c>
      <c r="DW462" s="108">
        <v>0</v>
      </c>
      <c r="DX462" s="108">
        <v>0</v>
      </c>
      <c r="DY462" s="108">
        <v>10121847</v>
      </c>
      <c r="DZ462" s="108">
        <v>6476</v>
      </c>
      <c r="EA462" s="108">
        <v>15506</v>
      </c>
      <c r="EB462" s="255"/>
      <c r="EC462" s="198">
        <f t="shared" si="2133"/>
        <v>2</v>
      </c>
      <c r="ED462" s="199">
        <f t="shared" si="2134"/>
        <v>2019</v>
      </c>
      <c r="EE462" s="200">
        <f t="shared" si="2135"/>
        <v>43497</v>
      </c>
      <c r="EF462" s="196">
        <f t="shared" si="2136"/>
        <v>28</v>
      </c>
      <c r="EG462" s="195"/>
      <c r="EH462" s="198">
        <f t="shared" si="2137"/>
        <v>76561</v>
      </c>
      <c r="EI462" s="198" t="str">
        <f t="shared" si="2137"/>
        <v>-</v>
      </c>
      <c r="EJ462" s="198">
        <f t="shared" si="2137"/>
        <v>1071854</v>
      </c>
      <c r="EK462" s="198">
        <f t="shared" si="2137"/>
        <v>2909318</v>
      </c>
      <c r="EL462" s="198">
        <f t="shared" si="2137"/>
        <v>3616002</v>
      </c>
      <c r="EM462" s="198">
        <f t="shared" si="2137"/>
        <v>2772216</v>
      </c>
      <c r="EN462" s="198">
        <f t="shared" si="2137"/>
        <v>56712194</v>
      </c>
      <c r="EO462" s="198">
        <f t="shared" si="2137"/>
        <v>156275011</v>
      </c>
      <c r="EP462" s="198">
        <f t="shared" si="2137"/>
        <v>10047960</v>
      </c>
      <c r="EQ462" s="198" t="str">
        <f t="shared" si="2137"/>
        <v>-</v>
      </c>
      <c r="ER462" s="198" t="str">
        <f t="shared" si="2138"/>
        <v>-</v>
      </c>
      <c r="ES462" s="198" t="str">
        <f t="shared" si="2138"/>
        <v>-</v>
      </c>
      <c r="ET462" s="198" t="str">
        <f t="shared" si="2138"/>
        <v>-</v>
      </c>
      <c r="EU462" s="198" t="str">
        <f t="shared" si="2138"/>
        <v>-</v>
      </c>
      <c r="EV462" s="198" t="str">
        <f t="shared" si="2138"/>
        <v>-</v>
      </c>
      <c r="EW462" s="198" t="str">
        <f t="shared" si="2138"/>
        <v>-</v>
      </c>
      <c r="EX462" s="198" t="str">
        <f t="shared" si="2138"/>
        <v>-</v>
      </c>
      <c r="EY462" s="198" t="str">
        <f t="shared" si="2138"/>
        <v>-</v>
      </c>
      <c r="EZ462" s="198" t="str">
        <f t="shared" si="2138"/>
        <v>-</v>
      </c>
      <c r="FA462" s="198" t="str">
        <f t="shared" si="2138"/>
        <v>-</v>
      </c>
      <c r="FB462" s="198">
        <f t="shared" si="2139"/>
        <v>105728</v>
      </c>
      <c r="FC462" s="198">
        <f t="shared" si="2139"/>
        <v>175695</v>
      </c>
      <c r="FD462" s="198">
        <f t="shared" si="2139"/>
        <v>0</v>
      </c>
      <c r="FE462" s="198">
        <f t="shared" si="2139"/>
        <v>30509115</v>
      </c>
      <c r="FF462" s="198">
        <f t="shared" si="2139"/>
        <v>0</v>
      </c>
      <c r="FG462" s="198">
        <f t="shared" si="2139"/>
        <v>24235878</v>
      </c>
      <c r="FH462" s="191"/>
      <c r="FI462" s="256"/>
      <c r="FJ462" s="256"/>
      <c r="FK462" s="256"/>
      <c r="FL462" s="256"/>
      <c r="FM462" s="256"/>
    </row>
    <row r="463" spans="1:169" s="257" customFormat="1" x14ac:dyDescent="0.2">
      <c r="A463" s="267" t="str">
        <f t="shared" si="2130"/>
        <v>2018-19FEBRUARYRX8</v>
      </c>
      <c r="B463" s="268" t="s">
        <v>773</v>
      </c>
      <c r="C463" s="268" t="s">
        <v>771</v>
      </c>
      <c r="D463" s="269" t="str">
        <f t="shared" si="2131"/>
        <v>Y63</v>
      </c>
      <c r="E463" s="269" t="str">
        <f t="shared" si="2132"/>
        <v>North East and Yorkshire</v>
      </c>
      <c r="F463" s="270" t="s">
        <v>659</v>
      </c>
      <c r="G463" s="270" t="s">
        <v>660</v>
      </c>
      <c r="H463" s="210">
        <v>77835</v>
      </c>
      <c r="I463" s="210">
        <v>57002</v>
      </c>
      <c r="J463" s="210">
        <v>92340</v>
      </c>
      <c r="K463" s="210">
        <v>2</v>
      </c>
      <c r="L463" s="210">
        <v>1</v>
      </c>
      <c r="M463" s="210" t="s">
        <v>717</v>
      </c>
      <c r="N463" s="210">
        <v>1</v>
      </c>
      <c r="O463" s="210">
        <v>31</v>
      </c>
      <c r="P463" s="210" t="s">
        <v>717</v>
      </c>
      <c r="Q463" s="210" t="s">
        <v>717</v>
      </c>
      <c r="R463" s="210" t="s">
        <v>717</v>
      </c>
      <c r="S463" s="210" t="s">
        <v>717</v>
      </c>
      <c r="T463" s="210">
        <v>63553</v>
      </c>
      <c r="U463" s="210">
        <v>4855</v>
      </c>
      <c r="V463" s="210">
        <v>3471</v>
      </c>
      <c r="W463" s="210">
        <v>36537</v>
      </c>
      <c r="X463" s="210">
        <v>10553</v>
      </c>
      <c r="Y463" s="210">
        <v>1091</v>
      </c>
      <c r="Z463" s="210">
        <v>2051348</v>
      </c>
      <c r="AA463" s="210">
        <v>423</v>
      </c>
      <c r="AB463" s="210">
        <v>725</v>
      </c>
      <c r="AC463" s="210">
        <v>1866982</v>
      </c>
      <c r="AD463" s="210">
        <v>538</v>
      </c>
      <c r="AE463" s="210">
        <v>970</v>
      </c>
      <c r="AF463" s="210">
        <v>43919415</v>
      </c>
      <c r="AG463" s="210">
        <v>1202</v>
      </c>
      <c r="AH463" s="210">
        <v>2510</v>
      </c>
      <c r="AI463" s="210">
        <v>29976217</v>
      </c>
      <c r="AJ463" s="210">
        <v>2841</v>
      </c>
      <c r="AK463" s="210">
        <v>6791</v>
      </c>
      <c r="AL463" s="210">
        <v>4149273</v>
      </c>
      <c r="AM463" s="210">
        <v>3803</v>
      </c>
      <c r="AN463" s="210">
        <v>9183</v>
      </c>
      <c r="AO463" s="210">
        <v>4744</v>
      </c>
      <c r="AP463" s="210">
        <v>620</v>
      </c>
      <c r="AQ463" s="210">
        <v>1479</v>
      </c>
      <c r="AR463" s="210">
        <v>4174</v>
      </c>
      <c r="AS463" s="210">
        <v>361</v>
      </c>
      <c r="AT463" s="210">
        <v>2284</v>
      </c>
      <c r="AU463" s="210">
        <v>2285</v>
      </c>
      <c r="AV463" s="210">
        <v>38340</v>
      </c>
      <c r="AW463" s="210">
        <v>5944</v>
      </c>
      <c r="AX463" s="210">
        <v>14525</v>
      </c>
      <c r="AY463" s="210">
        <v>58809</v>
      </c>
      <c r="AZ463" s="210">
        <v>10100</v>
      </c>
      <c r="BA463" s="210">
        <v>7851</v>
      </c>
      <c r="BB463" s="210">
        <v>7017</v>
      </c>
      <c r="BC463" s="210">
        <v>5532</v>
      </c>
      <c r="BD463" s="210">
        <v>53693</v>
      </c>
      <c r="BE463" s="210">
        <v>41133</v>
      </c>
      <c r="BF463" s="210">
        <v>19458</v>
      </c>
      <c r="BG463" s="210">
        <v>11667</v>
      </c>
      <c r="BH463" s="210">
        <v>2137</v>
      </c>
      <c r="BI463" s="210">
        <v>1176</v>
      </c>
      <c r="BJ463" s="210" t="s">
        <v>717</v>
      </c>
      <c r="BK463" s="210" t="s">
        <v>717</v>
      </c>
      <c r="BL463" s="210" t="s">
        <v>717</v>
      </c>
      <c r="BM463" s="210" t="s">
        <v>717</v>
      </c>
      <c r="BN463" s="210" t="s">
        <v>717</v>
      </c>
      <c r="BO463" s="210" t="s">
        <v>717</v>
      </c>
      <c r="BP463" s="210" t="s">
        <v>717</v>
      </c>
      <c r="BQ463" s="210" t="s">
        <v>717</v>
      </c>
      <c r="BR463" s="210" t="s">
        <v>717</v>
      </c>
      <c r="BS463" s="210" t="s">
        <v>717</v>
      </c>
      <c r="BT463" s="210" t="s">
        <v>717</v>
      </c>
      <c r="BU463" s="210" t="s">
        <v>717</v>
      </c>
      <c r="BV463" s="210" t="s">
        <v>717</v>
      </c>
      <c r="BW463" s="210" t="s">
        <v>717</v>
      </c>
      <c r="BX463" s="210" t="s">
        <v>717</v>
      </c>
      <c r="BY463" s="210" t="s">
        <v>717</v>
      </c>
      <c r="BZ463" s="210" t="s">
        <v>717</v>
      </c>
      <c r="CA463" s="210" t="s">
        <v>717</v>
      </c>
      <c r="CB463" s="210" t="s">
        <v>717</v>
      </c>
      <c r="CC463" s="210" t="s">
        <v>717</v>
      </c>
      <c r="CD463" s="210" t="s">
        <v>717</v>
      </c>
      <c r="CE463" s="210" t="s">
        <v>717</v>
      </c>
      <c r="CF463" s="210" t="s">
        <v>717</v>
      </c>
      <c r="CG463" s="210" t="s">
        <v>717</v>
      </c>
      <c r="CH463" s="210" t="s">
        <v>717</v>
      </c>
      <c r="CI463" s="210" t="s">
        <v>717</v>
      </c>
      <c r="CJ463" s="210" t="s">
        <v>717</v>
      </c>
      <c r="CK463" s="210" t="s">
        <v>717</v>
      </c>
      <c r="CL463" s="210" t="s">
        <v>717</v>
      </c>
      <c r="CM463" s="210" t="s">
        <v>717</v>
      </c>
      <c r="CN463" s="210" t="s">
        <v>717</v>
      </c>
      <c r="CO463" s="210" t="s">
        <v>717</v>
      </c>
      <c r="CP463" s="210" t="s">
        <v>717</v>
      </c>
      <c r="CQ463" s="210" t="s">
        <v>717</v>
      </c>
      <c r="CR463" s="210" t="s">
        <v>717</v>
      </c>
      <c r="CS463" s="210" t="s">
        <v>717</v>
      </c>
      <c r="CT463" s="210" t="s">
        <v>717</v>
      </c>
      <c r="CU463" s="210" t="s">
        <v>717</v>
      </c>
      <c r="CV463" s="210" t="s">
        <v>717</v>
      </c>
      <c r="CW463" s="210" t="s">
        <v>717</v>
      </c>
      <c r="CX463" s="210">
        <v>0</v>
      </c>
      <c r="CY463" s="210">
        <v>0</v>
      </c>
      <c r="CZ463" s="210">
        <v>0</v>
      </c>
      <c r="DA463" s="210">
        <v>0</v>
      </c>
      <c r="DB463" s="210">
        <v>2707</v>
      </c>
      <c r="DC463" s="210">
        <v>78671</v>
      </c>
      <c r="DD463" s="210">
        <v>29</v>
      </c>
      <c r="DE463" s="210">
        <v>49</v>
      </c>
      <c r="DF463" s="210" t="s">
        <v>717</v>
      </c>
      <c r="DG463" s="210" t="s">
        <v>717</v>
      </c>
      <c r="DH463" s="210" t="s">
        <v>717</v>
      </c>
      <c r="DI463" s="210" t="s">
        <v>717</v>
      </c>
      <c r="DJ463" s="210" t="s">
        <v>717</v>
      </c>
      <c r="DK463" s="210">
        <v>9</v>
      </c>
      <c r="DL463" s="210">
        <v>3281</v>
      </c>
      <c r="DM463" s="210">
        <v>135</v>
      </c>
      <c r="DN463" s="210">
        <v>49</v>
      </c>
      <c r="DO463" s="210">
        <v>2299</v>
      </c>
      <c r="DP463" s="210">
        <v>13338323</v>
      </c>
      <c r="DQ463" s="210">
        <v>4065</v>
      </c>
      <c r="DR463" s="210">
        <v>8650</v>
      </c>
      <c r="DS463" s="210">
        <v>629168</v>
      </c>
      <c r="DT463" s="210">
        <v>4661</v>
      </c>
      <c r="DU463" s="210">
        <v>9566</v>
      </c>
      <c r="DV463" s="210">
        <v>288679</v>
      </c>
      <c r="DW463" s="210">
        <v>5891</v>
      </c>
      <c r="DX463" s="210">
        <v>11010</v>
      </c>
      <c r="DY463" s="210">
        <v>15948236</v>
      </c>
      <c r="DZ463" s="210">
        <v>6937</v>
      </c>
      <c r="EA463" s="210">
        <v>16287</v>
      </c>
      <c r="EB463" s="271"/>
      <c r="EC463" s="201">
        <f t="shared" si="2133"/>
        <v>2</v>
      </c>
      <c r="ED463" s="208">
        <f t="shared" si="2134"/>
        <v>2019</v>
      </c>
      <c r="EE463" s="207">
        <f t="shared" si="2135"/>
        <v>43497</v>
      </c>
      <c r="EF463" s="189">
        <f t="shared" si="2136"/>
        <v>28</v>
      </c>
      <c r="EG463" s="209"/>
      <c r="EH463" s="201">
        <f t="shared" si="2137"/>
        <v>57002</v>
      </c>
      <c r="EI463" s="201" t="str">
        <f t="shared" si="2137"/>
        <v>-</v>
      </c>
      <c r="EJ463" s="201">
        <f t="shared" si="2137"/>
        <v>57002</v>
      </c>
      <c r="EK463" s="201">
        <f t="shared" si="2137"/>
        <v>1767062</v>
      </c>
      <c r="EL463" s="201">
        <f t="shared" si="2137"/>
        <v>3519875</v>
      </c>
      <c r="EM463" s="201">
        <f t="shared" si="2137"/>
        <v>3366870</v>
      </c>
      <c r="EN463" s="201">
        <f t="shared" si="2137"/>
        <v>91707870</v>
      </c>
      <c r="EO463" s="201">
        <f t="shared" si="2137"/>
        <v>71665423</v>
      </c>
      <c r="EP463" s="201">
        <f t="shared" si="2137"/>
        <v>10018653</v>
      </c>
      <c r="EQ463" s="201" t="str">
        <f t="shared" si="2137"/>
        <v>-</v>
      </c>
      <c r="ER463" s="201" t="str">
        <f t="shared" si="2138"/>
        <v>-</v>
      </c>
      <c r="ES463" s="201" t="str">
        <f t="shared" si="2138"/>
        <v>-</v>
      </c>
      <c r="ET463" s="201" t="str">
        <f t="shared" si="2138"/>
        <v>-</v>
      </c>
      <c r="EU463" s="201" t="str">
        <f t="shared" si="2138"/>
        <v>-</v>
      </c>
      <c r="EV463" s="201" t="str">
        <f t="shared" si="2138"/>
        <v>-</v>
      </c>
      <c r="EW463" s="201" t="str">
        <f t="shared" si="2138"/>
        <v>-</v>
      </c>
      <c r="EX463" s="201" t="str">
        <f t="shared" si="2138"/>
        <v>-</v>
      </c>
      <c r="EY463" s="201" t="str">
        <f t="shared" si="2138"/>
        <v>-</v>
      </c>
      <c r="EZ463" s="201" t="str">
        <f t="shared" si="2138"/>
        <v>-</v>
      </c>
      <c r="FA463" s="201" t="str">
        <f t="shared" si="2138"/>
        <v>-</v>
      </c>
      <c r="FB463" s="201">
        <f t="shared" si="2139"/>
        <v>0</v>
      </c>
      <c r="FC463" s="201">
        <f t="shared" si="2139"/>
        <v>132643</v>
      </c>
      <c r="FD463" s="201">
        <f t="shared" si="2139"/>
        <v>28380650</v>
      </c>
      <c r="FE463" s="201">
        <f t="shared" si="2139"/>
        <v>1291410</v>
      </c>
      <c r="FF463" s="201">
        <f t="shared" si="2139"/>
        <v>539490</v>
      </c>
      <c r="FG463" s="201">
        <f t="shared" si="2139"/>
        <v>37443813</v>
      </c>
      <c r="FH463" s="190"/>
      <c r="FI463" s="256"/>
      <c r="FJ463" s="256"/>
      <c r="FK463" s="256"/>
      <c r="FL463" s="256"/>
      <c r="FM463" s="256"/>
    </row>
    <row r="464" spans="1:169" s="257" customFormat="1" x14ac:dyDescent="0.2">
      <c r="A464" s="272" t="str">
        <f t="shared" si="2130"/>
        <v>2018-19MARCHRX9</v>
      </c>
      <c r="B464" s="273" t="s">
        <v>773</v>
      </c>
      <c r="C464" s="273" t="s">
        <v>772</v>
      </c>
      <c r="D464" s="274" t="str">
        <f t="shared" si="2131"/>
        <v>Y60</v>
      </c>
      <c r="E464" s="274" t="str">
        <f t="shared" si="2132"/>
        <v>Midlands</v>
      </c>
      <c r="F464" s="275" t="s">
        <v>661</v>
      </c>
      <c r="G464" s="275" t="s">
        <v>662</v>
      </c>
      <c r="H464" s="107">
        <v>85476</v>
      </c>
      <c r="I464" s="107">
        <v>68259</v>
      </c>
      <c r="J464" s="107">
        <v>269815</v>
      </c>
      <c r="K464" s="107">
        <v>4</v>
      </c>
      <c r="L464" s="107">
        <v>2</v>
      </c>
      <c r="M464" s="107" t="s">
        <v>717</v>
      </c>
      <c r="N464" s="107">
        <v>12</v>
      </c>
      <c r="O464" s="107">
        <v>57</v>
      </c>
      <c r="P464" s="107" t="s">
        <v>717</v>
      </c>
      <c r="Q464" s="107" t="s">
        <v>717</v>
      </c>
      <c r="R464" s="107" t="s">
        <v>717</v>
      </c>
      <c r="S464" s="107" t="s">
        <v>717</v>
      </c>
      <c r="T464" s="107">
        <v>63143</v>
      </c>
      <c r="U464" s="107">
        <v>6251</v>
      </c>
      <c r="V464" s="107">
        <v>4101</v>
      </c>
      <c r="W464" s="107">
        <v>36529</v>
      </c>
      <c r="X464" s="107">
        <v>12608</v>
      </c>
      <c r="Y464" s="107">
        <v>765</v>
      </c>
      <c r="Z464" s="107">
        <v>2809282</v>
      </c>
      <c r="AA464" s="107">
        <v>449</v>
      </c>
      <c r="AB464" s="107">
        <v>809</v>
      </c>
      <c r="AC464" s="107">
        <v>3989136</v>
      </c>
      <c r="AD464" s="107">
        <v>973</v>
      </c>
      <c r="AE464" s="107">
        <v>2174</v>
      </c>
      <c r="AF464" s="107">
        <v>58117933</v>
      </c>
      <c r="AG464" s="107">
        <v>1591</v>
      </c>
      <c r="AH464" s="107">
        <v>3273</v>
      </c>
      <c r="AI464" s="107">
        <v>50675134</v>
      </c>
      <c r="AJ464" s="107">
        <v>4019</v>
      </c>
      <c r="AK464" s="107">
        <v>9880</v>
      </c>
      <c r="AL464" s="107">
        <v>3767935</v>
      </c>
      <c r="AM464" s="107">
        <v>4925</v>
      </c>
      <c r="AN464" s="107">
        <v>10417</v>
      </c>
      <c r="AO464" s="107">
        <v>3784</v>
      </c>
      <c r="AP464" s="107">
        <v>1512</v>
      </c>
      <c r="AQ464" s="107">
        <v>695</v>
      </c>
      <c r="AR464" s="107">
        <v>10</v>
      </c>
      <c r="AS464" s="107">
        <v>837</v>
      </c>
      <c r="AT464" s="107">
        <v>740</v>
      </c>
      <c r="AU464" s="107">
        <v>18</v>
      </c>
      <c r="AV464" s="107">
        <v>39132</v>
      </c>
      <c r="AW464" s="107">
        <v>3042</v>
      </c>
      <c r="AX464" s="107">
        <v>17185</v>
      </c>
      <c r="AY464" s="107">
        <v>59359</v>
      </c>
      <c r="AZ464" s="107">
        <v>11503</v>
      </c>
      <c r="BA464" s="107">
        <v>9131</v>
      </c>
      <c r="BB464" s="107">
        <v>7767</v>
      </c>
      <c r="BC464" s="107">
        <v>6217</v>
      </c>
      <c r="BD464" s="107">
        <v>47107</v>
      </c>
      <c r="BE464" s="107">
        <v>39364</v>
      </c>
      <c r="BF464" s="107">
        <v>16975</v>
      </c>
      <c r="BG464" s="107">
        <v>13120</v>
      </c>
      <c r="BH464" s="107">
        <v>980</v>
      </c>
      <c r="BI464" s="107">
        <v>751</v>
      </c>
      <c r="BJ464" s="107" t="s">
        <v>717</v>
      </c>
      <c r="BK464" s="107" t="s">
        <v>717</v>
      </c>
      <c r="BL464" s="107" t="s">
        <v>717</v>
      </c>
      <c r="BM464" s="107" t="s">
        <v>717</v>
      </c>
      <c r="BN464" s="107" t="s">
        <v>717</v>
      </c>
      <c r="BO464" s="107" t="s">
        <v>717</v>
      </c>
      <c r="BP464" s="107" t="s">
        <v>717</v>
      </c>
      <c r="BQ464" s="107" t="s">
        <v>717</v>
      </c>
      <c r="BR464" s="107" t="s">
        <v>717</v>
      </c>
      <c r="BS464" s="107" t="s">
        <v>717</v>
      </c>
      <c r="BT464" s="107" t="s">
        <v>717</v>
      </c>
      <c r="BU464" s="107" t="s">
        <v>717</v>
      </c>
      <c r="BV464" s="107" t="s">
        <v>717</v>
      </c>
      <c r="BW464" s="107" t="s">
        <v>717</v>
      </c>
      <c r="BX464" s="107" t="s">
        <v>717</v>
      </c>
      <c r="BY464" s="107" t="s">
        <v>717</v>
      </c>
      <c r="BZ464" s="107" t="s">
        <v>717</v>
      </c>
      <c r="CA464" s="107" t="s">
        <v>717</v>
      </c>
      <c r="CB464" s="107" t="s">
        <v>717</v>
      </c>
      <c r="CC464" s="107" t="s">
        <v>717</v>
      </c>
      <c r="CD464" s="107" t="s">
        <v>717</v>
      </c>
      <c r="CE464" s="107" t="s">
        <v>717</v>
      </c>
      <c r="CF464" s="107" t="s">
        <v>717</v>
      </c>
      <c r="CG464" s="107" t="s">
        <v>717</v>
      </c>
      <c r="CH464" s="107" t="s">
        <v>717</v>
      </c>
      <c r="CI464" s="107" t="s">
        <v>717</v>
      </c>
      <c r="CJ464" s="107" t="s">
        <v>717</v>
      </c>
      <c r="CK464" s="107" t="s">
        <v>717</v>
      </c>
      <c r="CL464" s="107" t="s">
        <v>717</v>
      </c>
      <c r="CM464" s="107" t="s">
        <v>717</v>
      </c>
      <c r="CN464" s="107" t="s">
        <v>717</v>
      </c>
      <c r="CO464" s="107" t="s">
        <v>717</v>
      </c>
      <c r="CP464" s="107" t="s">
        <v>717</v>
      </c>
      <c r="CQ464" s="107" t="s">
        <v>717</v>
      </c>
      <c r="CR464" s="107" t="s">
        <v>717</v>
      </c>
      <c r="CS464" s="107" t="s">
        <v>717</v>
      </c>
      <c r="CT464" s="107" t="s">
        <v>717</v>
      </c>
      <c r="CU464" s="107" t="s">
        <v>717</v>
      </c>
      <c r="CV464" s="107" t="s">
        <v>717</v>
      </c>
      <c r="CW464" s="107" t="s">
        <v>717</v>
      </c>
      <c r="CX464" s="107">
        <v>282</v>
      </c>
      <c r="CY464" s="107">
        <v>77984</v>
      </c>
      <c r="CZ464" s="107">
        <v>277</v>
      </c>
      <c r="DA464" s="107">
        <v>464</v>
      </c>
      <c r="DB464" s="107">
        <v>3268</v>
      </c>
      <c r="DC464" s="107">
        <v>125315</v>
      </c>
      <c r="DD464" s="107">
        <v>38</v>
      </c>
      <c r="DE464" s="107">
        <v>75</v>
      </c>
      <c r="DF464" s="107" t="s">
        <v>717</v>
      </c>
      <c r="DG464" s="107" t="s">
        <v>717</v>
      </c>
      <c r="DH464" s="107" t="s">
        <v>717</v>
      </c>
      <c r="DI464" s="107" t="s">
        <v>717</v>
      </c>
      <c r="DJ464" s="107" t="s">
        <v>717</v>
      </c>
      <c r="DK464" s="107">
        <v>0</v>
      </c>
      <c r="DL464" s="107">
        <v>419</v>
      </c>
      <c r="DM464" s="107">
        <v>461</v>
      </c>
      <c r="DN464" s="107">
        <v>1</v>
      </c>
      <c r="DO464" s="107">
        <v>2325</v>
      </c>
      <c r="DP464" s="107">
        <v>2401090</v>
      </c>
      <c r="DQ464" s="107">
        <v>5731</v>
      </c>
      <c r="DR464" s="107">
        <v>11973</v>
      </c>
      <c r="DS464" s="107">
        <v>2628358</v>
      </c>
      <c r="DT464" s="107">
        <v>5701</v>
      </c>
      <c r="DU464" s="107">
        <v>11360</v>
      </c>
      <c r="DV464" s="107">
        <v>2879</v>
      </c>
      <c r="DW464" s="107">
        <v>2879</v>
      </c>
      <c r="DX464" s="107">
        <v>2879</v>
      </c>
      <c r="DY464" s="107">
        <v>17967887</v>
      </c>
      <c r="DZ464" s="107">
        <v>7728</v>
      </c>
      <c r="EA464" s="107">
        <v>15874</v>
      </c>
      <c r="EB464" s="255"/>
      <c r="EC464" s="204">
        <f t="shared" si="2133"/>
        <v>3</v>
      </c>
      <c r="ED464" s="199">
        <f t="shared" si="2134"/>
        <v>2019</v>
      </c>
      <c r="EE464" s="200">
        <f t="shared" si="2135"/>
        <v>43525</v>
      </c>
      <c r="EF464" s="196">
        <f t="shared" si="2136"/>
        <v>31</v>
      </c>
      <c r="EG464" s="195"/>
      <c r="EH464" s="204">
        <f t="shared" si="2137"/>
        <v>136518</v>
      </c>
      <c r="EI464" s="204" t="str">
        <f t="shared" si="2137"/>
        <v>-</v>
      </c>
      <c r="EJ464" s="204">
        <f t="shared" si="2137"/>
        <v>819108</v>
      </c>
      <c r="EK464" s="204">
        <f t="shared" si="2137"/>
        <v>3890763</v>
      </c>
      <c r="EL464" s="204">
        <f t="shared" si="2137"/>
        <v>5057059</v>
      </c>
      <c r="EM464" s="204">
        <f t="shared" si="2137"/>
        <v>8915574</v>
      </c>
      <c r="EN464" s="204">
        <f t="shared" si="2137"/>
        <v>119559417</v>
      </c>
      <c r="EO464" s="204">
        <f t="shared" si="2137"/>
        <v>124567040</v>
      </c>
      <c r="EP464" s="204">
        <f t="shared" si="2137"/>
        <v>7969005</v>
      </c>
      <c r="EQ464" s="204" t="str">
        <f t="shared" si="2137"/>
        <v>-</v>
      </c>
      <c r="ER464" s="203" t="str">
        <f t="shared" si="2138"/>
        <v>-</v>
      </c>
      <c r="ES464" s="203" t="str">
        <f t="shared" si="2138"/>
        <v>-</v>
      </c>
      <c r="ET464" s="203" t="str">
        <f t="shared" si="2138"/>
        <v>-</v>
      </c>
      <c r="EU464" s="203" t="str">
        <f t="shared" si="2138"/>
        <v>-</v>
      </c>
      <c r="EV464" s="203" t="str">
        <f t="shared" si="2138"/>
        <v>-</v>
      </c>
      <c r="EW464" s="203" t="str">
        <f t="shared" si="2138"/>
        <v>-</v>
      </c>
      <c r="EX464" s="203" t="str">
        <f t="shared" si="2138"/>
        <v>-</v>
      </c>
      <c r="EY464" s="203" t="str">
        <f t="shared" si="2138"/>
        <v>-</v>
      </c>
      <c r="EZ464" s="203" t="str">
        <f t="shared" si="2138"/>
        <v>-</v>
      </c>
      <c r="FA464" s="203" t="str">
        <f t="shared" si="2138"/>
        <v>-</v>
      </c>
      <c r="FB464" s="204">
        <f t="shared" si="2139"/>
        <v>130848</v>
      </c>
      <c r="FC464" s="204">
        <f t="shared" si="2139"/>
        <v>245100</v>
      </c>
      <c r="FD464" s="204">
        <f t="shared" si="2139"/>
        <v>5016687</v>
      </c>
      <c r="FE464" s="204">
        <f t="shared" si="2139"/>
        <v>5236960</v>
      </c>
      <c r="FF464" s="204">
        <f t="shared" si="2139"/>
        <v>2879</v>
      </c>
      <c r="FG464" s="204">
        <f t="shared" si="2139"/>
        <v>36907050</v>
      </c>
      <c r="FH464" s="191"/>
      <c r="FI464" s="256"/>
      <c r="FJ464" s="256"/>
      <c r="FK464" s="256"/>
      <c r="FL464" s="256"/>
      <c r="FM464" s="256"/>
    </row>
    <row r="465" spans="1:169" s="257" customFormat="1" x14ac:dyDescent="0.2">
      <c r="A465" s="263" t="str">
        <f t="shared" si="2130"/>
        <v>2018-19MARCHRYC</v>
      </c>
      <c r="B465" s="257" t="s">
        <v>773</v>
      </c>
      <c r="C465" s="257" t="s">
        <v>772</v>
      </c>
      <c r="D465" s="264" t="str">
        <f t="shared" si="2131"/>
        <v>Y61</v>
      </c>
      <c r="E465" s="264" t="str">
        <f t="shared" si="2132"/>
        <v>East of England</v>
      </c>
      <c r="F465" s="265" t="s">
        <v>665</v>
      </c>
      <c r="G465" s="265" t="s">
        <v>666</v>
      </c>
      <c r="H465" s="108">
        <v>106416</v>
      </c>
      <c r="I465" s="108">
        <v>68855</v>
      </c>
      <c r="J465" s="108">
        <v>230032</v>
      </c>
      <c r="K465" s="108">
        <v>3</v>
      </c>
      <c r="L465" s="108">
        <v>1</v>
      </c>
      <c r="M465" s="108" t="s">
        <v>717</v>
      </c>
      <c r="N465" s="108">
        <v>10</v>
      </c>
      <c r="O465" s="108">
        <v>55</v>
      </c>
      <c r="P465" s="108" t="s">
        <v>717</v>
      </c>
      <c r="Q465" s="108" t="s">
        <v>717</v>
      </c>
      <c r="R465" s="108" t="s">
        <v>717</v>
      </c>
      <c r="S465" s="108" t="s">
        <v>717</v>
      </c>
      <c r="T465" s="108">
        <v>74563</v>
      </c>
      <c r="U465" s="108">
        <v>7197</v>
      </c>
      <c r="V465" s="108">
        <v>4715</v>
      </c>
      <c r="W465" s="108">
        <v>43269</v>
      </c>
      <c r="X465" s="108">
        <v>12365</v>
      </c>
      <c r="Y465" s="108">
        <v>2046</v>
      </c>
      <c r="Z465" s="108">
        <v>3276840</v>
      </c>
      <c r="AA465" s="108">
        <v>455</v>
      </c>
      <c r="AB465" s="108">
        <v>820</v>
      </c>
      <c r="AC465" s="108">
        <v>3538361</v>
      </c>
      <c r="AD465" s="108">
        <v>750</v>
      </c>
      <c r="AE465" s="108">
        <v>1342</v>
      </c>
      <c r="AF465" s="108">
        <v>65467887</v>
      </c>
      <c r="AG465" s="108">
        <v>1513</v>
      </c>
      <c r="AH465" s="108">
        <v>3098</v>
      </c>
      <c r="AI465" s="108">
        <v>59824948</v>
      </c>
      <c r="AJ465" s="108">
        <v>4838</v>
      </c>
      <c r="AK465" s="108">
        <v>12079</v>
      </c>
      <c r="AL465" s="108">
        <v>9871443</v>
      </c>
      <c r="AM465" s="108">
        <v>4825</v>
      </c>
      <c r="AN465" s="108">
        <v>12498</v>
      </c>
      <c r="AO465" s="108">
        <v>5245</v>
      </c>
      <c r="AP465" s="108">
        <v>91</v>
      </c>
      <c r="AQ465" s="108">
        <v>3559</v>
      </c>
      <c r="AR465" s="108">
        <v>827</v>
      </c>
      <c r="AS465" s="108">
        <v>36</v>
      </c>
      <c r="AT465" s="108">
        <v>1559</v>
      </c>
      <c r="AU465" s="108">
        <v>1544</v>
      </c>
      <c r="AV465" s="108">
        <v>43619</v>
      </c>
      <c r="AW465" s="108">
        <v>2216</v>
      </c>
      <c r="AX465" s="108">
        <v>23483</v>
      </c>
      <c r="AY465" s="108">
        <v>69318</v>
      </c>
      <c r="AZ465" s="108">
        <v>16668</v>
      </c>
      <c r="BA465" s="108">
        <v>11997</v>
      </c>
      <c r="BB465" s="108">
        <v>10886</v>
      </c>
      <c r="BC465" s="108">
        <v>7956</v>
      </c>
      <c r="BD465" s="108">
        <v>67519</v>
      </c>
      <c r="BE465" s="108">
        <v>49215</v>
      </c>
      <c r="BF465" s="108">
        <v>23741</v>
      </c>
      <c r="BG465" s="108">
        <v>13475</v>
      </c>
      <c r="BH465" s="108">
        <v>3803</v>
      </c>
      <c r="BI465" s="108">
        <v>2224</v>
      </c>
      <c r="BJ465" s="108" t="s">
        <v>717</v>
      </c>
      <c r="BK465" s="108" t="s">
        <v>717</v>
      </c>
      <c r="BL465" s="108" t="s">
        <v>717</v>
      </c>
      <c r="BM465" s="108" t="s">
        <v>717</v>
      </c>
      <c r="BN465" s="108" t="s">
        <v>717</v>
      </c>
      <c r="BO465" s="108" t="s">
        <v>717</v>
      </c>
      <c r="BP465" s="108" t="s">
        <v>717</v>
      </c>
      <c r="BQ465" s="108" t="s">
        <v>717</v>
      </c>
      <c r="BR465" s="108" t="s">
        <v>717</v>
      </c>
      <c r="BS465" s="108" t="s">
        <v>717</v>
      </c>
      <c r="BT465" s="108" t="s">
        <v>717</v>
      </c>
      <c r="BU465" s="108" t="s">
        <v>717</v>
      </c>
      <c r="BV465" s="108" t="s">
        <v>717</v>
      </c>
      <c r="BW465" s="108" t="s">
        <v>717</v>
      </c>
      <c r="BX465" s="108" t="s">
        <v>717</v>
      </c>
      <c r="BY465" s="108" t="s">
        <v>717</v>
      </c>
      <c r="BZ465" s="108" t="s">
        <v>717</v>
      </c>
      <c r="CA465" s="108" t="s">
        <v>717</v>
      </c>
      <c r="CB465" s="108" t="s">
        <v>717</v>
      </c>
      <c r="CC465" s="108" t="s">
        <v>717</v>
      </c>
      <c r="CD465" s="108" t="s">
        <v>717</v>
      </c>
      <c r="CE465" s="108" t="s">
        <v>717</v>
      </c>
      <c r="CF465" s="108" t="s">
        <v>717</v>
      </c>
      <c r="CG465" s="108" t="s">
        <v>717</v>
      </c>
      <c r="CH465" s="108" t="s">
        <v>717</v>
      </c>
      <c r="CI465" s="108" t="s">
        <v>717</v>
      </c>
      <c r="CJ465" s="108" t="s">
        <v>717</v>
      </c>
      <c r="CK465" s="108" t="s">
        <v>717</v>
      </c>
      <c r="CL465" s="108" t="s">
        <v>717</v>
      </c>
      <c r="CM465" s="108" t="s">
        <v>717</v>
      </c>
      <c r="CN465" s="108" t="s">
        <v>717</v>
      </c>
      <c r="CO465" s="108" t="s">
        <v>717</v>
      </c>
      <c r="CP465" s="108" t="s">
        <v>717</v>
      </c>
      <c r="CQ465" s="108" t="s">
        <v>717</v>
      </c>
      <c r="CR465" s="108" t="s">
        <v>717</v>
      </c>
      <c r="CS465" s="108" t="s">
        <v>717</v>
      </c>
      <c r="CT465" s="108" t="s">
        <v>717</v>
      </c>
      <c r="CU465" s="108" t="s">
        <v>717</v>
      </c>
      <c r="CV465" s="108" t="s">
        <v>717</v>
      </c>
      <c r="CW465" s="108" t="s">
        <v>717</v>
      </c>
      <c r="CX465" s="108">
        <v>542</v>
      </c>
      <c r="CY465" s="108">
        <v>146825</v>
      </c>
      <c r="CZ465" s="108">
        <v>271</v>
      </c>
      <c r="DA465" s="108">
        <v>461</v>
      </c>
      <c r="DB465" s="108">
        <v>6808</v>
      </c>
      <c r="DC465" s="108">
        <v>237108</v>
      </c>
      <c r="DD465" s="108">
        <v>35</v>
      </c>
      <c r="DE465" s="108">
        <v>61</v>
      </c>
      <c r="DF465" s="108" t="s">
        <v>717</v>
      </c>
      <c r="DG465" s="108" t="s">
        <v>717</v>
      </c>
      <c r="DH465" s="108" t="s">
        <v>717</v>
      </c>
      <c r="DI465" s="108" t="s">
        <v>717</v>
      </c>
      <c r="DJ465" s="108" t="s">
        <v>717</v>
      </c>
      <c r="DK465" s="108">
        <v>36</v>
      </c>
      <c r="DL465" s="108">
        <v>881</v>
      </c>
      <c r="DM465" s="108">
        <v>483</v>
      </c>
      <c r="DN465" s="108">
        <v>32</v>
      </c>
      <c r="DO465" s="108">
        <v>1275</v>
      </c>
      <c r="DP465" s="108">
        <v>6723588</v>
      </c>
      <c r="DQ465" s="108">
        <v>7632</v>
      </c>
      <c r="DR465" s="108">
        <v>17409</v>
      </c>
      <c r="DS465" s="108">
        <v>3806157</v>
      </c>
      <c r="DT465" s="108">
        <v>7880</v>
      </c>
      <c r="DU465" s="108">
        <v>17962</v>
      </c>
      <c r="DV465" s="108">
        <v>332972</v>
      </c>
      <c r="DW465" s="108">
        <v>10405</v>
      </c>
      <c r="DX465" s="108">
        <v>24925</v>
      </c>
      <c r="DY465" s="108">
        <v>12497797</v>
      </c>
      <c r="DZ465" s="108">
        <v>9802</v>
      </c>
      <c r="EA465" s="108">
        <v>23114</v>
      </c>
      <c r="EB465" s="255"/>
      <c r="EC465" s="198">
        <f t="shared" si="2133"/>
        <v>3</v>
      </c>
      <c r="ED465" s="199">
        <f t="shared" si="2134"/>
        <v>2019</v>
      </c>
      <c r="EE465" s="200">
        <f t="shared" si="2135"/>
        <v>43525</v>
      </c>
      <c r="EF465" s="196">
        <f t="shared" si="2136"/>
        <v>31</v>
      </c>
      <c r="EG465" s="195"/>
      <c r="EH465" s="198">
        <f t="shared" ref="EH465:EQ474" si="2140">IFERROR(INDEX($H465:$EB465,,MATCH(EH$1,$H$5:$EB$5,0))*INDEX($H465:$EB465,,MATCH(EH$2,$H$5:$EB$5,0)),$H$2)</f>
        <v>68855</v>
      </c>
      <c r="EI465" s="198" t="str">
        <f t="shared" si="2140"/>
        <v>-</v>
      </c>
      <c r="EJ465" s="198">
        <f t="shared" si="2140"/>
        <v>688550</v>
      </c>
      <c r="EK465" s="198">
        <f t="shared" si="2140"/>
        <v>3787025</v>
      </c>
      <c r="EL465" s="198">
        <f t="shared" si="2140"/>
        <v>5901540</v>
      </c>
      <c r="EM465" s="198">
        <f t="shared" si="2140"/>
        <v>6327530</v>
      </c>
      <c r="EN465" s="198">
        <f t="shared" si="2140"/>
        <v>134047362</v>
      </c>
      <c r="EO465" s="198">
        <f t="shared" si="2140"/>
        <v>149356835</v>
      </c>
      <c r="EP465" s="198">
        <f t="shared" si="2140"/>
        <v>25570908</v>
      </c>
      <c r="EQ465" s="198" t="str">
        <f t="shared" si="2140"/>
        <v>-</v>
      </c>
      <c r="ER465" s="198" t="str">
        <f t="shared" ref="ER465:FA474" si="2141">IFERROR(INDEX($H465:$EB465,,MATCH(ER$1,$H$5:$EB$5,0))*INDEX($H465:$EB465,,MATCH(ER$2,$H$5:$EB$5,0)),$H$2)</f>
        <v>-</v>
      </c>
      <c r="ES465" s="198" t="str">
        <f t="shared" si="2141"/>
        <v>-</v>
      </c>
      <c r="ET465" s="198" t="str">
        <f t="shared" si="2141"/>
        <v>-</v>
      </c>
      <c r="EU465" s="198" t="str">
        <f t="shared" si="2141"/>
        <v>-</v>
      </c>
      <c r="EV465" s="198" t="str">
        <f t="shared" si="2141"/>
        <v>-</v>
      </c>
      <c r="EW465" s="198" t="str">
        <f t="shared" si="2141"/>
        <v>-</v>
      </c>
      <c r="EX465" s="198" t="str">
        <f t="shared" si="2141"/>
        <v>-</v>
      </c>
      <c r="EY465" s="198" t="str">
        <f t="shared" si="2141"/>
        <v>-</v>
      </c>
      <c r="EZ465" s="198" t="str">
        <f t="shared" si="2141"/>
        <v>-</v>
      </c>
      <c r="FA465" s="198" t="str">
        <f t="shared" si="2141"/>
        <v>-</v>
      </c>
      <c r="FB465" s="198">
        <f t="shared" ref="FB465:FG474" si="2142">IFERROR(INDEX($H465:$EB465,,MATCH(FB$1,$H$5:$EB$5,0))*INDEX($H465:$EB465,,MATCH(FB$2,$H$5:$EB$5,0)),$H$2)</f>
        <v>249862</v>
      </c>
      <c r="FC465" s="198">
        <f t="shared" si="2142"/>
        <v>415288</v>
      </c>
      <c r="FD465" s="198">
        <f t="shared" si="2142"/>
        <v>15337329</v>
      </c>
      <c r="FE465" s="198">
        <f t="shared" si="2142"/>
        <v>8675646</v>
      </c>
      <c r="FF465" s="198">
        <f t="shared" si="2142"/>
        <v>797600</v>
      </c>
      <c r="FG465" s="198">
        <f t="shared" si="2142"/>
        <v>29470350</v>
      </c>
      <c r="FH465" s="191"/>
      <c r="FI465" s="256"/>
      <c r="FJ465" s="256"/>
      <c r="FK465" s="256"/>
      <c r="FL465" s="256"/>
      <c r="FM465" s="256"/>
    </row>
    <row r="466" spans="1:169" s="257" customFormat="1" x14ac:dyDescent="0.2">
      <c r="A466" s="251" t="str">
        <f t="shared" si="2130"/>
        <v>2018-19MARCHR1F</v>
      </c>
      <c r="B466" s="252" t="s">
        <v>773</v>
      </c>
      <c r="C466" s="252" t="s">
        <v>772</v>
      </c>
      <c r="D466" s="253" t="str">
        <f t="shared" si="2131"/>
        <v>Y59</v>
      </c>
      <c r="E466" s="253" t="str">
        <f t="shared" si="2132"/>
        <v>South East</v>
      </c>
      <c r="F466" s="254" t="s">
        <v>650</v>
      </c>
      <c r="G466" s="254" t="s">
        <v>651</v>
      </c>
      <c r="H466" s="160">
        <v>2457</v>
      </c>
      <c r="I466" s="160">
        <v>1358</v>
      </c>
      <c r="J466" s="160">
        <v>13630</v>
      </c>
      <c r="K466" s="160">
        <v>10</v>
      </c>
      <c r="L466" s="160">
        <v>1</v>
      </c>
      <c r="M466" s="160" t="s">
        <v>717</v>
      </c>
      <c r="N466" s="160">
        <v>37</v>
      </c>
      <c r="O466" s="160">
        <v>257</v>
      </c>
      <c r="P466" s="160" t="s">
        <v>717</v>
      </c>
      <c r="Q466" s="160" t="s">
        <v>717</v>
      </c>
      <c r="R466" s="160" t="s">
        <v>717</v>
      </c>
      <c r="S466" s="160" t="s">
        <v>717</v>
      </c>
      <c r="T466" s="160">
        <v>1933</v>
      </c>
      <c r="U466" s="160">
        <v>85</v>
      </c>
      <c r="V466" s="160">
        <v>53</v>
      </c>
      <c r="W466" s="160">
        <v>831</v>
      </c>
      <c r="X466" s="160">
        <v>684</v>
      </c>
      <c r="Y466" s="160">
        <v>80</v>
      </c>
      <c r="Z466" s="160">
        <v>50569</v>
      </c>
      <c r="AA466" s="160">
        <v>595</v>
      </c>
      <c r="AB466" s="160">
        <v>1154</v>
      </c>
      <c r="AC466" s="160">
        <v>41880</v>
      </c>
      <c r="AD466" s="160">
        <v>790</v>
      </c>
      <c r="AE466" s="160">
        <v>1368</v>
      </c>
      <c r="AF466" s="160">
        <v>957251</v>
      </c>
      <c r="AG466" s="160">
        <v>1152</v>
      </c>
      <c r="AH466" s="160">
        <v>2356</v>
      </c>
      <c r="AI466" s="160">
        <v>2175668</v>
      </c>
      <c r="AJ466" s="160">
        <v>3181</v>
      </c>
      <c r="AK466" s="160">
        <v>7379</v>
      </c>
      <c r="AL466" s="160">
        <v>431342</v>
      </c>
      <c r="AM466" s="160">
        <v>5392</v>
      </c>
      <c r="AN466" s="160">
        <v>13039</v>
      </c>
      <c r="AO466" s="160">
        <v>132</v>
      </c>
      <c r="AP466" s="160">
        <v>0</v>
      </c>
      <c r="AQ466" s="160">
        <v>5</v>
      </c>
      <c r="AR466" s="160">
        <v>15</v>
      </c>
      <c r="AS466" s="160">
        <v>3</v>
      </c>
      <c r="AT466" s="160">
        <v>124</v>
      </c>
      <c r="AU466" s="160">
        <v>0</v>
      </c>
      <c r="AV466" s="160">
        <v>1178</v>
      </c>
      <c r="AW466" s="160">
        <v>38</v>
      </c>
      <c r="AX466" s="160">
        <v>585</v>
      </c>
      <c r="AY466" s="160">
        <v>1801</v>
      </c>
      <c r="AZ466" s="160">
        <v>124</v>
      </c>
      <c r="BA466" s="160">
        <v>111</v>
      </c>
      <c r="BB466" s="160">
        <v>77</v>
      </c>
      <c r="BC466" s="160">
        <v>71</v>
      </c>
      <c r="BD466" s="160">
        <v>956</v>
      </c>
      <c r="BE466" s="160">
        <v>882</v>
      </c>
      <c r="BF466" s="160">
        <v>824</v>
      </c>
      <c r="BG466" s="160">
        <v>725</v>
      </c>
      <c r="BH466" s="160">
        <v>91</v>
      </c>
      <c r="BI466" s="160">
        <v>82</v>
      </c>
      <c r="BJ466" s="160" t="s">
        <v>717</v>
      </c>
      <c r="BK466" s="160" t="s">
        <v>717</v>
      </c>
      <c r="BL466" s="160" t="s">
        <v>717</v>
      </c>
      <c r="BM466" s="160" t="s">
        <v>717</v>
      </c>
      <c r="BN466" s="160" t="s">
        <v>717</v>
      </c>
      <c r="BO466" s="160" t="s">
        <v>717</v>
      </c>
      <c r="BP466" s="160" t="s">
        <v>717</v>
      </c>
      <c r="BQ466" s="160" t="s">
        <v>717</v>
      </c>
      <c r="BR466" s="160" t="s">
        <v>717</v>
      </c>
      <c r="BS466" s="160" t="s">
        <v>717</v>
      </c>
      <c r="BT466" s="160" t="s">
        <v>717</v>
      </c>
      <c r="BU466" s="160" t="s">
        <v>717</v>
      </c>
      <c r="BV466" s="160" t="s">
        <v>717</v>
      </c>
      <c r="BW466" s="160" t="s">
        <v>717</v>
      </c>
      <c r="BX466" s="160" t="s">
        <v>717</v>
      </c>
      <c r="BY466" s="160" t="s">
        <v>717</v>
      </c>
      <c r="BZ466" s="160" t="s">
        <v>717</v>
      </c>
      <c r="CA466" s="160" t="s">
        <v>717</v>
      </c>
      <c r="CB466" s="160" t="s">
        <v>717</v>
      </c>
      <c r="CC466" s="160" t="s">
        <v>717</v>
      </c>
      <c r="CD466" s="160" t="s">
        <v>717</v>
      </c>
      <c r="CE466" s="160" t="s">
        <v>717</v>
      </c>
      <c r="CF466" s="160" t="s">
        <v>717</v>
      </c>
      <c r="CG466" s="160" t="s">
        <v>717</v>
      </c>
      <c r="CH466" s="160" t="s">
        <v>717</v>
      </c>
      <c r="CI466" s="160" t="s">
        <v>717</v>
      </c>
      <c r="CJ466" s="160" t="s">
        <v>717</v>
      </c>
      <c r="CK466" s="160" t="s">
        <v>717</v>
      </c>
      <c r="CL466" s="160" t="s">
        <v>717</v>
      </c>
      <c r="CM466" s="160" t="s">
        <v>717</v>
      </c>
      <c r="CN466" s="160" t="s">
        <v>717</v>
      </c>
      <c r="CO466" s="160" t="s">
        <v>717</v>
      </c>
      <c r="CP466" s="160" t="s">
        <v>717</v>
      </c>
      <c r="CQ466" s="160" t="s">
        <v>717</v>
      </c>
      <c r="CR466" s="160" t="s">
        <v>717</v>
      </c>
      <c r="CS466" s="160" t="s">
        <v>717</v>
      </c>
      <c r="CT466" s="160" t="s">
        <v>717</v>
      </c>
      <c r="CU466" s="160" t="s">
        <v>717</v>
      </c>
      <c r="CV466" s="160" t="s">
        <v>717</v>
      </c>
      <c r="CW466" s="160" t="s">
        <v>717</v>
      </c>
      <c r="CX466" s="160">
        <v>9</v>
      </c>
      <c r="CY466" s="160">
        <v>3756</v>
      </c>
      <c r="CZ466" s="160">
        <v>417</v>
      </c>
      <c r="DA466" s="160">
        <v>690</v>
      </c>
      <c r="DB466" s="160">
        <v>66</v>
      </c>
      <c r="DC466" s="160">
        <v>3197</v>
      </c>
      <c r="DD466" s="160">
        <v>48</v>
      </c>
      <c r="DE466" s="160">
        <v>91</v>
      </c>
      <c r="DF466" s="160" t="s">
        <v>717</v>
      </c>
      <c r="DG466" s="160" t="s">
        <v>717</v>
      </c>
      <c r="DH466" s="160" t="s">
        <v>717</v>
      </c>
      <c r="DI466" s="160" t="s">
        <v>717</v>
      </c>
      <c r="DJ466" s="160" t="s">
        <v>717</v>
      </c>
      <c r="DK466" s="160">
        <v>2</v>
      </c>
      <c r="DL466" s="160">
        <v>60</v>
      </c>
      <c r="DM466" s="160">
        <v>45</v>
      </c>
      <c r="DN466" s="160">
        <v>0</v>
      </c>
      <c r="DO466" s="160">
        <v>14</v>
      </c>
      <c r="DP466" s="160">
        <v>239042</v>
      </c>
      <c r="DQ466" s="160">
        <v>3984</v>
      </c>
      <c r="DR466" s="160">
        <v>6818</v>
      </c>
      <c r="DS466" s="160">
        <v>284899</v>
      </c>
      <c r="DT466" s="160">
        <v>6331</v>
      </c>
      <c r="DU466" s="160">
        <v>11858</v>
      </c>
      <c r="DV466" s="160">
        <v>0</v>
      </c>
      <c r="DW466" s="160">
        <v>0</v>
      </c>
      <c r="DX466" s="160">
        <v>0</v>
      </c>
      <c r="DY466" s="160">
        <v>142144</v>
      </c>
      <c r="DZ466" s="160">
        <v>10153</v>
      </c>
      <c r="EA466" s="160">
        <v>20113</v>
      </c>
      <c r="EB466" s="255"/>
      <c r="EC466" s="203">
        <f t="shared" si="2133"/>
        <v>3</v>
      </c>
      <c r="ED466" s="199">
        <f t="shared" si="2134"/>
        <v>2019</v>
      </c>
      <c r="EE466" s="200">
        <f t="shared" si="2135"/>
        <v>43525</v>
      </c>
      <c r="EF466" s="196">
        <f t="shared" si="2136"/>
        <v>31</v>
      </c>
      <c r="EG466" s="195"/>
      <c r="EH466" s="203">
        <f t="shared" si="2140"/>
        <v>1358</v>
      </c>
      <c r="EI466" s="203" t="str">
        <f t="shared" si="2140"/>
        <v>-</v>
      </c>
      <c r="EJ466" s="203">
        <f t="shared" si="2140"/>
        <v>50246</v>
      </c>
      <c r="EK466" s="203">
        <f t="shared" si="2140"/>
        <v>349006</v>
      </c>
      <c r="EL466" s="203">
        <f t="shared" si="2140"/>
        <v>98090</v>
      </c>
      <c r="EM466" s="203">
        <f t="shared" si="2140"/>
        <v>72504</v>
      </c>
      <c r="EN466" s="203">
        <f t="shared" si="2140"/>
        <v>1957836</v>
      </c>
      <c r="EO466" s="203">
        <f t="shared" si="2140"/>
        <v>5047236</v>
      </c>
      <c r="EP466" s="203">
        <f t="shared" si="2140"/>
        <v>1043120</v>
      </c>
      <c r="EQ466" s="203" t="str">
        <f t="shared" si="2140"/>
        <v>-</v>
      </c>
      <c r="ER466" s="203" t="str">
        <f t="shared" si="2141"/>
        <v>-</v>
      </c>
      <c r="ES466" s="203" t="str">
        <f t="shared" si="2141"/>
        <v>-</v>
      </c>
      <c r="ET466" s="203" t="str">
        <f t="shared" si="2141"/>
        <v>-</v>
      </c>
      <c r="EU466" s="203" t="str">
        <f t="shared" si="2141"/>
        <v>-</v>
      </c>
      <c r="EV466" s="203" t="str">
        <f t="shared" si="2141"/>
        <v>-</v>
      </c>
      <c r="EW466" s="203" t="str">
        <f t="shared" si="2141"/>
        <v>-</v>
      </c>
      <c r="EX466" s="203" t="str">
        <f t="shared" si="2141"/>
        <v>-</v>
      </c>
      <c r="EY466" s="203" t="str">
        <f t="shared" si="2141"/>
        <v>-</v>
      </c>
      <c r="EZ466" s="203" t="str">
        <f t="shared" si="2141"/>
        <v>-</v>
      </c>
      <c r="FA466" s="203" t="str">
        <f t="shared" si="2141"/>
        <v>-</v>
      </c>
      <c r="FB466" s="203">
        <f t="shared" si="2142"/>
        <v>6210</v>
      </c>
      <c r="FC466" s="203">
        <f t="shared" si="2142"/>
        <v>6006</v>
      </c>
      <c r="FD466" s="203">
        <f t="shared" si="2142"/>
        <v>409080</v>
      </c>
      <c r="FE466" s="203">
        <f t="shared" si="2142"/>
        <v>533610</v>
      </c>
      <c r="FF466" s="203">
        <f t="shared" si="2142"/>
        <v>0</v>
      </c>
      <c r="FG466" s="203">
        <f t="shared" si="2142"/>
        <v>281582</v>
      </c>
      <c r="FH466" s="191"/>
      <c r="FI466" s="256"/>
      <c r="FJ466" s="256"/>
      <c r="FK466" s="256"/>
      <c r="FL466" s="256"/>
      <c r="FM466" s="256"/>
    </row>
    <row r="467" spans="1:169" s="257" customFormat="1" x14ac:dyDescent="0.2">
      <c r="A467" s="258" t="str">
        <f t="shared" si="2130"/>
        <v>2018-19MARCHRRU</v>
      </c>
      <c r="B467" s="259" t="s">
        <v>773</v>
      </c>
      <c r="C467" s="259" t="s">
        <v>772</v>
      </c>
      <c r="D467" s="260" t="str">
        <f t="shared" si="2131"/>
        <v>Y56</v>
      </c>
      <c r="E467" s="260" t="str">
        <f t="shared" si="2132"/>
        <v>London</v>
      </c>
      <c r="F467" s="261" t="s">
        <v>653</v>
      </c>
      <c r="G467" s="261" t="s">
        <v>654</v>
      </c>
      <c r="H467" s="211">
        <v>165881</v>
      </c>
      <c r="I467" s="211">
        <v>133585</v>
      </c>
      <c r="J467" s="211">
        <v>983404</v>
      </c>
      <c r="K467" s="211">
        <v>7</v>
      </c>
      <c r="L467" s="211">
        <v>0</v>
      </c>
      <c r="M467" s="211" t="s">
        <v>717</v>
      </c>
      <c r="N467" s="211">
        <v>55</v>
      </c>
      <c r="O467" s="211">
        <v>125</v>
      </c>
      <c r="P467" s="211" t="s">
        <v>717</v>
      </c>
      <c r="Q467" s="211" t="s">
        <v>717</v>
      </c>
      <c r="R467" s="211" t="s">
        <v>717</v>
      </c>
      <c r="S467" s="211" t="s">
        <v>717</v>
      </c>
      <c r="T467" s="211">
        <v>107706</v>
      </c>
      <c r="U467" s="211">
        <v>12566</v>
      </c>
      <c r="V467" s="211">
        <v>9526</v>
      </c>
      <c r="W467" s="211">
        <v>58412</v>
      </c>
      <c r="X467" s="211">
        <v>22335</v>
      </c>
      <c r="Y467" s="211">
        <v>1606</v>
      </c>
      <c r="Z467" s="211">
        <v>4754467</v>
      </c>
      <c r="AA467" s="211">
        <v>378</v>
      </c>
      <c r="AB467" s="211">
        <v>624</v>
      </c>
      <c r="AC467" s="211">
        <v>6307886</v>
      </c>
      <c r="AD467" s="211">
        <v>662</v>
      </c>
      <c r="AE467" s="211">
        <v>1140</v>
      </c>
      <c r="AF467" s="211">
        <v>63981785</v>
      </c>
      <c r="AG467" s="211">
        <v>1095</v>
      </c>
      <c r="AH467" s="211">
        <v>2233</v>
      </c>
      <c r="AI467" s="211">
        <v>67214791</v>
      </c>
      <c r="AJ467" s="211">
        <v>3009</v>
      </c>
      <c r="AK467" s="211">
        <v>7076</v>
      </c>
      <c r="AL467" s="211">
        <v>7123514</v>
      </c>
      <c r="AM467" s="211">
        <v>4436</v>
      </c>
      <c r="AN467" s="211">
        <v>10422</v>
      </c>
      <c r="AO467" s="211">
        <v>7538</v>
      </c>
      <c r="AP467" s="211">
        <v>216</v>
      </c>
      <c r="AQ467" s="211">
        <v>966</v>
      </c>
      <c r="AR467" s="211">
        <v>5074</v>
      </c>
      <c r="AS467" s="211">
        <v>247</v>
      </c>
      <c r="AT467" s="211">
        <v>6109</v>
      </c>
      <c r="AU467" s="211">
        <v>0</v>
      </c>
      <c r="AV467" s="211">
        <v>66012</v>
      </c>
      <c r="AW467" s="211">
        <v>7096</v>
      </c>
      <c r="AX467" s="211">
        <v>27060</v>
      </c>
      <c r="AY467" s="211">
        <v>100168</v>
      </c>
      <c r="AZ467" s="211">
        <v>32645</v>
      </c>
      <c r="BA467" s="211">
        <v>25123</v>
      </c>
      <c r="BB467" s="211">
        <v>24529</v>
      </c>
      <c r="BC467" s="211">
        <v>19204</v>
      </c>
      <c r="BD467" s="211">
        <v>87301</v>
      </c>
      <c r="BE467" s="211">
        <v>65853</v>
      </c>
      <c r="BF467" s="211">
        <v>35835</v>
      </c>
      <c r="BG467" s="211">
        <v>24953</v>
      </c>
      <c r="BH467" s="211">
        <v>2213</v>
      </c>
      <c r="BI467" s="211">
        <v>1687</v>
      </c>
      <c r="BJ467" s="211" t="s">
        <v>717</v>
      </c>
      <c r="BK467" s="211" t="s">
        <v>717</v>
      </c>
      <c r="BL467" s="211" t="s">
        <v>717</v>
      </c>
      <c r="BM467" s="211" t="s">
        <v>717</v>
      </c>
      <c r="BN467" s="211" t="s">
        <v>717</v>
      </c>
      <c r="BO467" s="211" t="s">
        <v>717</v>
      </c>
      <c r="BP467" s="211" t="s">
        <v>717</v>
      </c>
      <c r="BQ467" s="211" t="s">
        <v>717</v>
      </c>
      <c r="BR467" s="211" t="s">
        <v>717</v>
      </c>
      <c r="BS467" s="211" t="s">
        <v>717</v>
      </c>
      <c r="BT467" s="211" t="s">
        <v>717</v>
      </c>
      <c r="BU467" s="211" t="s">
        <v>717</v>
      </c>
      <c r="BV467" s="211" t="s">
        <v>717</v>
      </c>
      <c r="BW467" s="211" t="s">
        <v>717</v>
      </c>
      <c r="BX467" s="211" t="s">
        <v>717</v>
      </c>
      <c r="BY467" s="211" t="s">
        <v>717</v>
      </c>
      <c r="BZ467" s="211" t="s">
        <v>717</v>
      </c>
      <c r="CA467" s="211" t="s">
        <v>717</v>
      </c>
      <c r="CB467" s="211" t="s">
        <v>717</v>
      </c>
      <c r="CC467" s="211" t="s">
        <v>717</v>
      </c>
      <c r="CD467" s="211" t="s">
        <v>717</v>
      </c>
      <c r="CE467" s="211" t="s">
        <v>717</v>
      </c>
      <c r="CF467" s="211" t="s">
        <v>717</v>
      </c>
      <c r="CG467" s="211" t="s">
        <v>717</v>
      </c>
      <c r="CH467" s="211" t="s">
        <v>717</v>
      </c>
      <c r="CI467" s="211" t="s">
        <v>717</v>
      </c>
      <c r="CJ467" s="211" t="s">
        <v>717</v>
      </c>
      <c r="CK467" s="211" t="s">
        <v>717</v>
      </c>
      <c r="CL467" s="211" t="s">
        <v>717</v>
      </c>
      <c r="CM467" s="211" t="s">
        <v>717</v>
      </c>
      <c r="CN467" s="211" t="s">
        <v>717</v>
      </c>
      <c r="CO467" s="211" t="s">
        <v>717</v>
      </c>
      <c r="CP467" s="211" t="s">
        <v>717</v>
      </c>
      <c r="CQ467" s="211" t="s">
        <v>717</v>
      </c>
      <c r="CR467" s="211" t="s">
        <v>717</v>
      </c>
      <c r="CS467" s="211" t="s">
        <v>717</v>
      </c>
      <c r="CT467" s="211" t="s">
        <v>717</v>
      </c>
      <c r="CU467" s="211" t="s">
        <v>717</v>
      </c>
      <c r="CV467" s="211" t="s">
        <v>717</v>
      </c>
      <c r="CW467" s="211" t="s">
        <v>717</v>
      </c>
      <c r="CX467" s="211">
        <v>0</v>
      </c>
      <c r="CY467" s="211">
        <v>0</v>
      </c>
      <c r="CZ467" s="211">
        <v>0</v>
      </c>
      <c r="DA467" s="211">
        <v>0</v>
      </c>
      <c r="DB467" s="211">
        <v>7409</v>
      </c>
      <c r="DC467" s="211">
        <v>434005</v>
      </c>
      <c r="DD467" s="211">
        <v>59</v>
      </c>
      <c r="DE467" s="211">
        <v>122</v>
      </c>
      <c r="DF467" s="211" t="s">
        <v>717</v>
      </c>
      <c r="DG467" s="211" t="s">
        <v>717</v>
      </c>
      <c r="DH467" s="211" t="s">
        <v>717</v>
      </c>
      <c r="DI467" s="211" t="s">
        <v>717</v>
      </c>
      <c r="DJ467" s="211" t="s">
        <v>717</v>
      </c>
      <c r="DK467" s="211">
        <v>25</v>
      </c>
      <c r="DL467" s="211">
        <v>511</v>
      </c>
      <c r="DM467" s="211">
        <v>1329</v>
      </c>
      <c r="DN467" s="211">
        <v>39</v>
      </c>
      <c r="DO467" s="211">
        <v>1221</v>
      </c>
      <c r="DP467" s="211">
        <v>2582478</v>
      </c>
      <c r="DQ467" s="211">
        <v>5054</v>
      </c>
      <c r="DR467" s="211">
        <v>10122</v>
      </c>
      <c r="DS467" s="211">
        <v>8548534</v>
      </c>
      <c r="DT467" s="211">
        <v>6432</v>
      </c>
      <c r="DU467" s="211">
        <v>11698</v>
      </c>
      <c r="DV467" s="211">
        <v>251132</v>
      </c>
      <c r="DW467" s="211">
        <v>6439</v>
      </c>
      <c r="DX467" s="211">
        <v>10641</v>
      </c>
      <c r="DY467" s="211">
        <v>10299099</v>
      </c>
      <c r="DZ467" s="211">
        <v>8435</v>
      </c>
      <c r="EA467" s="211">
        <v>15512</v>
      </c>
      <c r="EB467" s="262"/>
      <c r="EC467" s="212">
        <f t="shared" si="2133"/>
        <v>3</v>
      </c>
      <c r="ED467" s="213">
        <f t="shared" si="2134"/>
        <v>2019</v>
      </c>
      <c r="EE467" s="214">
        <f t="shared" si="2135"/>
        <v>43525</v>
      </c>
      <c r="EF467" s="215">
        <f t="shared" si="2136"/>
        <v>31</v>
      </c>
      <c r="EG467" s="216"/>
      <c r="EH467" s="212">
        <f t="shared" si="2140"/>
        <v>0</v>
      </c>
      <c r="EI467" s="212" t="str">
        <f t="shared" si="2140"/>
        <v>-</v>
      </c>
      <c r="EJ467" s="212">
        <f t="shared" si="2140"/>
        <v>7347175</v>
      </c>
      <c r="EK467" s="212">
        <f t="shared" si="2140"/>
        <v>16698125</v>
      </c>
      <c r="EL467" s="212">
        <f t="shared" si="2140"/>
        <v>7841184</v>
      </c>
      <c r="EM467" s="212">
        <f t="shared" si="2140"/>
        <v>10859640</v>
      </c>
      <c r="EN467" s="212">
        <f t="shared" si="2140"/>
        <v>130433996</v>
      </c>
      <c r="EO467" s="212">
        <f t="shared" si="2140"/>
        <v>158042460</v>
      </c>
      <c r="EP467" s="212">
        <f t="shared" si="2140"/>
        <v>16737732</v>
      </c>
      <c r="EQ467" s="212" t="str">
        <f t="shared" si="2140"/>
        <v>-</v>
      </c>
      <c r="ER467" s="212" t="str">
        <f t="shared" si="2141"/>
        <v>-</v>
      </c>
      <c r="ES467" s="212" t="str">
        <f t="shared" si="2141"/>
        <v>-</v>
      </c>
      <c r="ET467" s="212" t="str">
        <f t="shared" si="2141"/>
        <v>-</v>
      </c>
      <c r="EU467" s="212" t="str">
        <f t="shared" si="2141"/>
        <v>-</v>
      </c>
      <c r="EV467" s="212" t="str">
        <f t="shared" si="2141"/>
        <v>-</v>
      </c>
      <c r="EW467" s="212" t="str">
        <f t="shared" si="2141"/>
        <v>-</v>
      </c>
      <c r="EX467" s="212" t="str">
        <f t="shared" si="2141"/>
        <v>-</v>
      </c>
      <c r="EY467" s="212" t="str">
        <f t="shared" si="2141"/>
        <v>-</v>
      </c>
      <c r="EZ467" s="212" t="str">
        <f t="shared" si="2141"/>
        <v>-</v>
      </c>
      <c r="FA467" s="212" t="str">
        <f t="shared" si="2141"/>
        <v>-</v>
      </c>
      <c r="FB467" s="212">
        <f t="shared" si="2142"/>
        <v>0</v>
      </c>
      <c r="FC467" s="212">
        <f t="shared" si="2142"/>
        <v>903898</v>
      </c>
      <c r="FD467" s="212">
        <f t="shared" si="2142"/>
        <v>5172342</v>
      </c>
      <c r="FE467" s="212">
        <f t="shared" si="2142"/>
        <v>15546642</v>
      </c>
      <c r="FF467" s="212">
        <f t="shared" si="2142"/>
        <v>414999</v>
      </c>
      <c r="FG467" s="212">
        <f t="shared" si="2142"/>
        <v>18940152</v>
      </c>
      <c r="FH467" s="217"/>
      <c r="FI467" s="256"/>
      <c r="FJ467" s="256"/>
      <c r="FK467" s="256"/>
      <c r="FL467" s="256"/>
      <c r="FM467" s="256"/>
    </row>
    <row r="468" spans="1:169" s="257" customFormat="1" x14ac:dyDescent="0.2">
      <c r="A468" s="263" t="str">
        <f t="shared" si="2130"/>
        <v>2018-19MARCHRX6</v>
      </c>
      <c r="B468" s="257" t="s">
        <v>773</v>
      </c>
      <c r="C468" s="257" t="s">
        <v>772</v>
      </c>
      <c r="D468" s="264" t="str">
        <f t="shared" si="2131"/>
        <v>Y63</v>
      </c>
      <c r="E468" s="264" t="str">
        <f t="shared" si="2132"/>
        <v>North East and Yorkshire</v>
      </c>
      <c r="F468" s="265" t="s">
        <v>655</v>
      </c>
      <c r="G468" s="265" t="s">
        <v>656</v>
      </c>
      <c r="H468" s="108">
        <v>46789</v>
      </c>
      <c r="I468" s="108">
        <v>31750</v>
      </c>
      <c r="J468" s="108">
        <v>121341</v>
      </c>
      <c r="K468" s="108">
        <v>4</v>
      </c>
      <c r="L468" s="108">
        <v>1</v>
      </c>
      <c r="M468" s="108" t="s">
        <v>717</v>
      </c>
      <c r="N468" s="108">
        <v>15</v>
      </c>
      <c r="O468" s="108">
        <v>43</v>
      </c>
      <c r="P468" s="108" t="s">
        <v>717</v>
      </c>
      <c r="Q468" s="108" t="s">
        <v>717</v>
      </c>
      <c r="R468" s="108" t="s">
        <v>717</v>
      </c>
      <c r="S468" s="108" t="s">
        <v>717</v>
      </c>
      <c r="T468" s="108">
        <v>36071</v>
      </c>
      <c r="U468" s="108">
        <v>2565</v>
      </c>
      <c r="V468" s="108">
        <v>1694</v>
      </c>
      <c r="W468" s="108">
        <v>19766</v>
      </c>
      <c r="X468" s="108">
        <v>8065</v>
      </c>
      <c r="Y468" s="108">
        <v>399</v>
      </c>
      <c r="Z468" s="108">
        <v>944355</v>
      </c>
      <c r="AA468" s="108">
        <v>368</v>
      </c>
      <c r="AB468" s="108">
        <v>651</v>
      </c>
      <c r="AC468" s="108">
        <v>765093</v>
      </c>
      <c r="AD468" s="108">
        <v>452</v>
      </c>
      <c r="AE468" s="108">
        <v>832</v>
      </c>
      <c r="AF468" s="108">
        <v>28300488</v>
      </c>
      <c r="AG468" s="108">
        <v>1432</v>
      </c>
      <c r="AH468" s="108">
        <v>2908</v>
      </c>
      <c r="AI468" s="108">
        <v>39229726</v>
      </c>
      <c r="AJ468" s="108">
        <v>4864</v>
      </c>
      <c r="AK468" s="108">
        <v>11936</v>
      </c>
      <c r="AL468" s="108">
        <v>1854300</v>
      </c>
      <c r="AM468" s="108">
        <v>4647</v>
      </c>
      <c r="AN468" s="108">
        <v>11678</v>
      </c>
      <c r="AO468" s="108">
        <v>1699</v>
      </c>
      <c r="AP468" s="108">
        <v>43</v>
      </c>
      <c r="AQ468" s="108">
        <v>309</v>
      </c>
      <c r="AR468" s="108">
        <v>2943</v>
      </c>
      <c r="AS468" s="108">
        <v>103</v>
      </c>
      <c r="AT468" s="108">
        <v>1244</v>
      </c>
      <c r="AU468" s="108">
        <v>0</v>
      </c>
      <c r="AV468" s="108">
        <v>21164</v>
      </c>
      <c r="AW468" s="108">
        <v>4009</v>
      </c>
      <c r="AX468" s="108">
        <v>9199</v>
      </c>
      <c r="AY468" s="108">
        <v>34372</v>
      </c>
      <c r="AZ468" s="108">
        <v>4818</v>
      </c>
      <c r="BA468" s="108">
        <v>3998</v>
      </c>
      <c r="BB468" s="108">
        <v>3169</v>
      </c>
      <c r="BC468" s="108">
        <v>2647</v>
      </c>
      <c r="BD468" s="108">
        <v>25502</v>
      </c>
      <c r="BE468" s="108">
        <v>22015</v>
      </c>
      <c r="BF468" s="108">
        <v>12557</v>
      </c>
      <c r="BG468" s="108">
        <v>8214</v>
      </c>
      <c r="BH468" s="108">
        <v>663</v>
      </c>
      <c r="BI468" s="108">
        <v>377</v>
      </c>
      <c r="BJ468" s="108" t="s">
        <v>717</v>
      </c>
      <c r="BK468" s="108" t="s">
        <v>717</v>
      </c>
      <c r="BL468" s="108" t="s">
        <v>717</v>
      </c>
      <c r="BM468" s="108" t="s">
        <v>717</v>
      </c>
      <c r="BN468" s="108" t="s">
        <v>717</v>
      </c>
      <c r="BO468" s="108" t="s">
        <v>717</v>
      </c>
      <c r="BP468" s="108" t="s">
        <v>717</v>
      </c>
      <c r="BQ468" s="108" t="s">
        <v>717</v>
      </c>
      <c r="BR468" s="108" t="s">
        <v>717</v>
      </c>
      <c r="BS468" s="108" t="s">
        <v>717</v>
      </c>
      <c r="BT468" s="108" t="s">
        <v>717</v>
      </c>
      <c r="BU468" s="108" t="s">
        <v>717</v>
      </c>
      <c r="BV468" s="108" t="s">
        <v>717</v>
      </c>
      <c r="BW468" s="108" t="s">
        <v>717</v>
      </c>
      <c r="BX468" s="108" t="s">
        <v>717</v>
      </c>
      <c r="BY468" s="108" t="s">
        <v>717</v>
      </c>
      <c r="BZ468" s="108" t="s">
        <v>717</v>
      </c>
      <c r="CA468" s="108" t="s">
        <v>717</v>
      </c>
      <c r="CB468" s="108" t="s">
        <v>717</v>
      </c>
      <c r="CC468" s="108" t="s">
        <v>717</v>
      </c>
      <c r="CD468" s="108" t="s">
        <v>717</v>
      </c>
      <c r="CE468" s="108" t="s">
        <v>717</v>
      </c>
      <c r="CF468" s="108" t="s">
        <v>717</v>
      </c>
      <c r="CG468" s="108" t="s">
        <v>717</v>
      </c>
      <c r="CH468" s="108" t="s">
        <v>717</v>
      </c>
      <c r="CI468" s="108" t="s">
        <v>717</v>
      </c>
      <c r="CJ468" s="108" t="s">
        <v>717</v>
      </c>
      <c r="CK468" s="108" t="s">
        <v>717</v>
      </c>
      <c r="CL468" s="108" t="s">
        <v>717</v>
      </c>
      <c r="CM468" s="108" t="s">
        <v>717</v>
      </c>
      <c r="CN468" s="108" t="s">
        <v>717</v>
      </c>
      <c r="CO468" s="108" t="s">
        <v>717</v>
      </c>
      <c r="CP468" s="108" t="s">
        <v>717</v>
      </c>
      <c r="CQ468" s="108" t="s">
        <v>717</v>
      </c>
      <c r="CR468" s="108" t="s">
        <v>717</v>
      </c>
      <c r="CS468" s="108" t="s">
        <v>717</v>
      </c>
      <c r="CT468" s="108" t="s">
        <v>717</v>
      </c>
      <c r="CU468" s="108" t="s">
        <v>717</v>
      </c>
      <c r="CV468" s="108" t="s">
        <v>717</v>
      </c>
      <c r="CW468" s="108" t="s">
        <v>717</v>
      </c>
      <c r="CX468" s="108">
        <v>90</v>
      </c>
      <c r="CY468" s="108">
        <v>34747</v>
      </c>
      <c r="CZ468" s="108">
        <v>386</v>
      </c>
      <c r="DA468" s="108">
        <v>702</v>
      </c>
      <c r="DB468" s="108">
        <v>1559</v>
      </c>
      <c r="DC468" s="108">
        <v>43235</v>
      </c>
      <c r="DD468" s="108">
        <v>28</v>
      </c>
      <c r="DE468" s="108">
        <v>51</v>
      </c>
      <c r="DF468" s="108" t="s">
        <v>717</v>
      </c>
      <c r="DG468" s="108" t="s">
        <v>717</v>
      </c>
      <c r="DH468" s="108" t="s">
        <v>717</v>
      </c>
      <c r="DI468" s="108" t="s">
        <v>717</v>
      </c>
      <c r="DJ468" s="108" t="s">
        <v>717</v>
      </c>
      <c r="DK468" s="108">
        <v>0</v>
      </c>
      <c r="DL468" s="108">
        <v>0</v>
      </c>
      <c r="DM468" s="108">
        <v>787</v>
      </c>
      <c r="DN468" s="108">
        <v>0</v>
      </c>
      <c r="DO468" s="108">
        <v>632</v>
      </c>
      <c r="DP468" s="108">
        <v>0</v>
      </c>
      <c r="DQ468" s="108">
        <v>0</v>
      </c>
      <c r="DR468" s="108">
        <v>0</v>
      </c>
      <c r="DS468" s="108">
        <v>5758269</v>
      </c>
      <c r="DT468" s="108">
        <v>7317</v>
      </c>
      <c r="DU468" s="108">
        <v>16045</v>
      </c>
      <c r="DV468" s="108">
        <v>0</v>
      </c>
      <c r="DW468" s="108">
        <v>0</v>
      </c>
      <c r="DX468" s="108">
        <v>0</v>
      </c>
      <c r="DY468" s="108">
        <v>7422072</v>
      </c>
      <c r="DZ468" s="108">
        <v>11744</v>
      </c>
      <c r="EA468" s="108">
        <v>25945</v>
      </c>
      <c r="EB468" s="255"/>
      <c r="EC468" s="198">
        <f t="shared" si="2133"/>
        <v>3</v>
      </c>
      <c r="ED468" s="199">
        <f t="shared" si="2134"/>
        <v>2019</v>
      </c>
      <c r="EE468" s="200">
        <f t="shared" si="2135"/>
        <v>43525</v>
      </c>
      <c r="EF468" s="196">
        <f t="shared" si="2136"/>
        <v>31</v>
      </c>
      <c r="EG468" s="195"/>
      <c r="EH468" s="198">
        <f t="shared" si="2140"/>
        <v>31750</v>
      </c>
      <c r="EI468" s="198" t="str">
        <f t="shared" si="2140"/>
        <v>-</v>
      </c>
      <c r="EJ468" s="198">
        <f t="shared" si="2140"/>
        <v>476250</v>
      </c>
      <c r="EK468" s="198">
        <f t="shared" si="2140"/>
        <v>1365250</v>
      </c>
      <c r="EL468" s="198">
        <f t="shared" si="2140"/>
        <v>1669815</v>
      </c>
      <c r="EM468" s="198">
        <f t="shared" si="2140"/>
        <v>1409408</v>
      </c>
      <c r="EN468" s="198">
        <f t="shared" si="2140"/>
        <v>57479528</v>
      </c>
      <c r="EO468" s="198">
        <f t="shared" si="2140"/>
        <v>96263840</v>
      </c>
      <c r="EP468" s="198">
        <f t="shared" si="2140"/>
        <v>4659522</v>
      </c>
      <c r="EQ468" s="198" t="str">
        <f t="shared" si="2140"/>
        <v>-</v>
      </c>
      <c r="ER468" s="198" t="str">
        <f t="shared" si="2141"/>
        <v>-</v>
      </c>
      <c r="ES468" s="198" t="str">
        <f t="shared" si="2141"/>
        <v>-</v>
      </c>
      <c r="ET468" s="198" t="str">
        <f t="shared" si="2141"/>
        <v>-</v>
      </c>
      <c r="EU468" s="198" t="str">
        <f t="shared" si="2141"/>
        <v>-</v>
      </c>
      <c r="EV468" s="198" t="str">
        <f t="shared" si="2141"/>
        <v>-</v>
      </c>
      <c r="EW468" s="198" t="str">
        <f t="shared" si="2141"/>
        <v>-</v>
      </c>
      <c r="EX468" s="198" t="str">
        <f t="shared" si="2141"/>
        <v>-</v>
      </c>
      <c r="EY468" s="198" t="str">
        <f t="shared" si="2141"/>
        <v>-</v>
      </c>
      <c r="EZ468" s="198" t="str">
        <f t="shared" si="2141"/>
        <v>-</v>
      </c>
      <c r="FA468" s="198" t="str">
        <f t="shared" si="2141"/>
        <v>-</v>
      </c>
      <c r="FB468" s="198">
        <f t="shared" si="2142"/>
        <v>63180</v>
      </c>
      <c r="FC468" s="198">
        <f t="shared" si="2142"/>
        <v>79509</v>
      </c>
      <c r="FD468" s="198">
        <f t="shared" si="2142"/>
        <v>0</v>
      </c>
      <c r="FE468" s="198">
        <f t="shared" si="2142"/>
        <v>12627415</v>
      </c>
      <c r="FF468" s="198">
        <f t="shared" si="2142"/>
        <v>0</v>
      </c>
      <c r="FG468" s="198">
        <f t="shared" si="2142"/>
        <v>16397240</v>
      </c>
      <c r="FH468" s="191"/>
      <c r="FI468" s="256"/>
      <c r="FJ468" s="256"/>
      <c r="FK468" s="256"/>
      <c r="FL468" s="256"/>
      <c r="FM468" s="256"/>
    </row>
    <row r="469" spans="1:169" s="257" customFormat="1" x14ac:dyDescent="0.2">
      <c r="A469" s="263" t="str">
        <f t="shared" si="2130"/>
        <v>2018-19MARCHRX7</v>
      </c>
      <c r="B469" s="257" t="s">
        <v>773</v>
      </c>
      <c r="C469" s="257" t="s">
        <v>772</v>
      </c>
      <c r="D469" s="264" t="str">
        <f t="shared" si="2131"/>
        <v>Y62</v>
      </c>
      <c r="E469" s="264" t="str">
        <f t="shared" si="2132"/>
        <v>North West</v>
      </c>
      <c r="F469" s="265" t="s">
        <v>657</v>
      </c>
      <c r="G469" s="265" t="s">
        <v>658</v>
      </c>
      <c r="H469" s="108">
        <v>125183</v>
      </c>
      <c r="I469" s="108">
        <v>100378</v>
      </c>
      <c r="J469" s="108">
        <v>717376</v>
      </c>
      <c r="K469" s="108">
        <v>7</v>
      </c>
      <c r="L469" s="108">
        <v>1</v>
      </c>
      <c r="M469" s="108" t="s">
        <v>717</v>
      </c>
      <c r="N469" s="108">
        <v>54</v>
      </c>
      <c r="O469" s="108">
        <v>112</v>
      </c>
      <c r="P469" s="108" t="s">
        <v>717</v>
      </c>
      <c r="Q469" s="108" t="s">
        <v>717</v>
      </c>
      <c r="R469" s="108" t="s">
        <v>717</v>
      </c>
      <c r="S469" s="108" t="s">
        <v>717</v>
      </c>
      <c r="T469" s="108">
        <v>98958</v>
      </c>
      <c r="U469" s="108">
        <v>9321</v>
      </c>
      <c r="V469" s="108">
        <v>6685</v>
      </c>
      <c r="W469" s="108">
        <v>51474</v>
      </c>
      <c r="X469" s="108">
        <v>21211</v>
      </c>
      <c r="Y469" s="108">
        <v>4288</v>
      </c>
      <c r="Z469" s="108">
        <v>4172602</v>
      </c>
      <c r="AA469" s="108">
        <v>448</v>
      </c>
      <c r="AB469" s="108">
        <v>757</v>
      </c>
      <c r="AC469" s="108">
        <v>4057306</v>
      </c>
      <c r="AD469" s="108">
        <v>607</v>
      </c>
      <c r="AE469" s="108">
        <v>1032</v>
      </c>
      <c r="AF469" s="108">
        <v>69336287</v>
      </c>
      <c r="AG469" s="108">
        <v>1347</v>
      </c>
      <c r="AH469" s="108">
        <v>2860</v>
      </c>
      <c r="AI469" s="108">
        <v>78090908</v>
      </c>
      <c r="AJ469" s="108">
        <v>3682</v>
      </c>
      <c r="AK469" s="108">
        <v>8790</v>
      </c>
      <c r="AL469" s="108">
        <v>22444259</v>
      </c>
      <c r="AM469" s="108">
        <v>5234</v>
      </c>
      <c r="AN469" s="108">
        <v>10884</v>
      </c>
      <c r="AO469" s="108">
        <v>7350</v>
      </c>
      <c r="AP469" s="108">
        <v>491</v>
      </c>
      <c r="AQ469" s="108">
        <v>4320</v>
      </c>
      <c r="AR469" s="108">
        <v>3944</v>
      </c>
      <c r="AS469" s="108">
        <v>298</v>
      </c>
      <c r="AT469" s="108">
        <v>2241</v>
      </c>
      <c r="AU469" s="108">
        <v>0</v>
      </c>
      <c r="AV469" s="108">
        <v>59494</v>
      </c>
      <c r="AW469" s="108">
        <v>6177</v>
      </c>
      <c r="AX469" s="108">
        <v>25937</v>
      </c>
      <c r="AY469" s="108">
        <v>91608</v>
      </c>
      <c r="AZ469" s="108">
        <v>19365</v>
      </c>
      <c r="BA469" s="108">
        <v>15500</v>
      </c>
      <c r="BB469" s="108">
        <v>13722</v>
      </c>
      <c r="BC469" s="108">
        <v>11156</v>
      </c>
      <c r="BD469" s="108">
        <v>65301</v>
      </c>
      <c r="BE469" s="108">
        <v>54985</v>
      </c>
      <c r="BF469" s="108">
        <v>29430</v>
      </c>
      <c r="BG469" s="108">
        <v>22580</v>
      </c>
      <c r="BH469" s="108">
        <v>5334</v>
      </c>
      <c r="BI469" s="108">
        <v>4605</v>
      </c>
      <c r="BJ469" s="108" t="s">
        <v>717</v>
      </c>
      <c r="BK469" s="108" t="s">
        <v>717</v>
      </c>
      <c r="BL469" s="108" t="s">
        <v>717</v>
      </c>
      <c r="BM469" s="108" t="s">
        <v>717</v>
      </c>
      <c r="BN469" s="108" t="s">
        <v>717</v>
      </c>
      <c r="BO469" s="108" t="s">
        <v>717</v>
      </c>
      <c r="BP469" s="108" t="s">
        <v>717</v>
      </c>
      <c r="BQ469" s="108" t="s">
        <v>717</v>
      </c>
      <c r="BR469" s="108" t="s">
        <v>717</v>
      </c>
      <c r="BS469" s="108" t="s">
        <v>717</v>
      </c>
      <c r="BT469" s="108" t="s">
        <v>717</v>
      </c>
      <c r="BU469" s="108" t="s">
        <v>717</v>
      </c>
      <c r="BV469" s="108" t="s">
        <v>717</v>
      </c>
      <c r="BW469" s="108" t="s">
        <v>717</v>
      </c>
      <c r="BX469" s="108" t="s">
        <v>717</v>
      </c>
      <c r="BY469" s="108" t="s">
        <v>717</v>
      </c>
      <c r="BZ469" s="108" t="s">
        <v>717</v>
      </c>
      <c r="CA469" s="108" t="s">
        <v>717</v>
      </c>
      <c r="CB469" s="108" t="s">
        <v>717</v>
      </c>
      <c r="CC469" s="108" t="s">
        <v>717</v>
      </c>
      <c r="CD469" s="108" t="s">
        <v>717</v>
      </c>
      <c r="CE469" s="108" t="s">
        <v>717</v>
      </c>
      <c r="CF469" s="108" t="s">
        <v>717</v>
      </c>
      <c r="CG469" s="108" t="s">
        <v>717</v>
      </c>
      <c r="CH469" s="108" t="s">
        <v>717</v>
      </c>
      <c r="CI469" s="108" t="s">
        <v>717</v>
      </c>
      <c r="CJ469" s="108" t="s">
        <v>717</v>
      </c>
      <c r="CK469" s="108" t="s">
        <v>717</v>
      </c>
      <c r="CL469" s="108" t="s">
        <v>717</v>
      </c>
      <c r="CM469" s="108" t="s">
        <v>717</v>
      </c>
      <c r="CN469" s="108" t="s">
        <v>717</v>
      </c>
      <c r="CO469" s="108" t="s">
        <v>717</v>
      </c>
      <c r="CP469" s="108" t="s">
        <v>717</v>
      </c>
      <c r="CQ469" s="108" t="s">
        <v>717</v>
      </c>
      <c r="CR469" s="108" t="s">
        <v>717</v>
      </c>
      <c r="CS469" s="108" t="s">
        <v>717</v>
      </c>
      <c r="CT469" s="108" t="s">
        <v>717</v>
      </c>
      <c r="CU469" s="108" t="s">
        <v>717</v>
      </c>
      <c r="CV469" s="108" t="s">
        <v>717</v>
      </c>
      <c r="CW469" s="108" t="s">
        <v>717</v>
      </c>
      <c r="CX469" s="108">
        <v>0</v>
      </c>
      <c r="CY469" s="108">
        <v>0</v>
      </c>
      <c r="CZ469" s="108">
        <v>0</v>
      </c>
      <c r="DA469" s="108">
        <v>0</v>
      </c>
      <c r="DB469" s="108">
        <v>5182</v>
      </c>
      <c r="DC469" s="108">
        <v>173438</v>
      </c>
      <c r="DD469" s="108">
        <v>33</v>
      </c>
      <c r="DE469" s="108">
        <v>65</v>
      </c>
      <c r="DF469" s="108" t="s">
        <v>717</v>
      </c>
      <c r="DG469" s="108" t="s">
        <v>717</v>
      </c>
      <c r="DH469" s="108" t="s">
        <v>717</v>
      </c>
      <c r="DI469" s="108" t="s">
        <v>717</v>
      </c>
      <c r="DJ469" s="108" t="s">
        <v>717</v>
      </c>
      <c r="DK469" s="108">
        <v>1969</v>
      </c>
      <c r="DL469" s="108">
        <v>1317</v>
      </c>
      <c r="DM469" s="108">
        <v>790</v>
      </c>
      <c r="DN469" s="108">
        <v>43</v>
      </c>
      <c r="DO469" s="108">
        <v>587</v>
      </c>
      <c r="DP469" s="108">
        <v>5248689</v>
      </c>
      <c r="DQ469" s="108">
        <v>3985</v>
      </c>
      <c r="DR469" s="108">
        <v>9046</v>
      </c>
      <c r="DS469" s="108">
        <v>3062952</v>
      </c>
      <c r="DT469" s="108">
        <v>3877</v>
      </c>
      <c r="DU469" s="108">
        <v>8448</v>
      </c>
      <c r="DV469" s="108">
        <v>287031</v>
      </c>
      <c r="DW469" s="108">
        <v>6675</v>
      </c>
      <c r="DX469" s="108">
        <v>11808</v>
      </c>
      <c r="DY469" s="108">
        <v>3378093</v>
      </c>
      <c r="DZ469" s="108">
        <v>5755</v>
      </c>
      <c r="EA469" s="108">
        <v>11829</v>
      </c>
      <c r="EB469" s="255"/>
      <c r="EC469" s="198">
        <f t="shared" si="2133"/>
        <v>3</v>
      </c>
      <c r="ED469" s="199">
        <f t="shared" si="2134"/>
        <v>2019</v>
      </c>
      <c r="EE469" s="200">
        <f t="shared" si="2135"/>
        <v>43525</v>
      </c>
      <c r="EF469" s="196">
        <f t="shared" si="2136"/>
        <v>31</v>
      </c>
      <c r="EG469" s="195"/>
      <c r="EH469" s="198">
        <f t="shared" si="2140"/>
        <v>100378</v>
      </c>
      <c r="EI469" s="198" t="str">
        <f t="shared" si="2140"/>
        <v>-</v>
      </c>
      <c r="EJ469" s="198">
        <f t="shared" si="2140"/>
        <v>5420412</v>
      </c>
      <c r="EK469" s="198">
        <f t="shared" si="2140"/>
        <v>11242336</v>
      </c>
      <c r="EL469" s="198">
        <f t="shared" si="2140"/>
        <v>7055997</v>
      </c>
      <c r="EM469" s="198">
        <f t="shared" si="2140"/>
        <v>6898920</v>
      </c>
      <c r="EN469" s="198">
        <f t="shared" si="2140"/>
        <v>147215640</v>
      </c>
      <c r="EO469" s="198">
        <f t="shared" si="2140"/>
        <v>186444690</v>
      </c>
      <c r="EP469" s="198">
        <f t="shared" si="2140"/>
        <v>46670592</v>
      </c>
      <c r="EQ469" s="198" t="str">
        <f t="shared" si="2140"/>
        <v>-</v>
      </c>
      <c r="ER469" s="198" t="str">
        <f t="shared" si="2141"/>
        <v>-</v>
      </c>
      <c r="ES469" s="198" t="str">
        <f t="shared" si="2141"/>
        <v>-</v>
      </c>
      <c r="ET469" s="198" t="str">
        <f t="shared" si="2141"/>
        <v>-</v>
      </c>
      <c r="EU469" s="198" t="str">
        <f t="shared" si="2141"/>
        <v>-</v>
      </c>
      <c r="EV469" s="198" t="str">
        <f t="shared" si="2141"/>
        <v>-</v>
      </c>
      <c r="EW469" s="198" t="str">
        <f t="shared" si="2141"/>
        <v>-</v>
      </c>
      <c r="EX469" s="198" t="str">
        <f t="shared" si="2141"/>
        <v>-</v>
      </c>
      <c r="EY469" s="198" t="str">
        <f t="shared" si="2141"/>
        <v>-</v>
      </c>
      <c r="EZ469" s="198" t="str">
        <f t="shared" si="2141"/>
        <v>-</v>
      </c>
      <c r="FA469" s="198" t="str">
        <f t="shared" si="2141"/>
        <v>-</v>
      </c>
      <c r="FB469" s="198">
        <f t="shared" si="2142"/>
        <v>0</v>
      </c>
      <c r="FC469" s="198">
        <f t="shared" si="2142"/>
        <v>336830</v>
      </c>
      <c r="FD469" s="198">
        <f t="shared" si="2142"/>
        <v>11913582</v>
      </c>
      <c r="FE469" s="198">
        <f t="shared" si="2142"/>
        <v>6673920</v>
      </c>
      <c r="FF469" s="198">
        <f t="shared" si="2142"/>
        <v>507744</v>
      </c>
      <c r="FG469" s="198">
        <f t="shared" si="2142"/>
        <v>6943623</v>
      </c>
      <c r="FH469" s="191"/>
      <c r="FI469" s="256"/>
      <c r="FJ469" s="256"/>
      <c r="FK469" s="256"/>
      <c r="FL469" s="256"/>
      <c r="FM469" s="256"/>
    </row>
    <row r="470" spans="1:169" s="257" customFormat="1" x14ac:dyDescent="0.2">
      <c r="A470" s="258" t="str">
        <f t="shared" si="2130"/>
        <v>2018-19MARCHRYE</v>
      </c>
      <c r="B470" s="259" t="s">
        <v>773</v>
      </c>
      <c r="C470" s="259" t="s">
        <v>772</v>
      </c>
      <c r="D470" s="260" t="str">
        <f t="shared" si="2131"/>
        <v>Y59</v>
      </c>
      <c r="E470" s="260" t="str">
        <f t="shared" si="2132"/>
        <v>South East</v>
      </c>
      <c r="F470" s="261" t="s">
        <v>669</v>
      </c>
      <c r="G470" s="261" t="s">
        <v>670</v>
      </c>
      <c r="H470" s="211">
        <v>69718</v>
      </c>
      <c r="I470" s="211">
        <v>41588</v>
      </c>
      <c r="J470" s="211">
        <v>426361</v>
      </c>
      <c r="K470" s="211">
        <v>10</v>
      </c>
      <c r="L470" s="211">
        <v>3</v>
      </c>
      <c r="M470" s="211" t="s">
        <v>717</v>
      </c>
      <c r="N470" s="211">
        <v>58</v>
      </c>
      <c r="O470" s="211">
        <v>118</v>
      </c>
      <c r="P470" s="211" t="s">
        <v>717</v>
      </c>
      <c r="Q470" s="211" t="s">
        <v>717</v>
      </c>
      <c r="R470" s="211" t="s">
        <v>717</v>
      </c>
      <c r="S470" s="211" t="s">
        <v>717</v>
      </c>
      <c r="T470" s="211">
        <v>49663</v>
      </c>
      <c r="U470" s="211">
        <v>2671</v>
      </c>
      <c r="V470" s="211">
        <v>1619</v>
      </c>
      <c r="W470" s="211">
        <v>24383</v>
      </c>
      <c r="X470" s="211">
        <v>14587</v>
      </c>
      <c r="Y470" s="211">
        <v>838</v>
      </c>
      <c r="Z470" s="211">
        <v>1151579</v>
      </c>
      <c r="AA470" s="211">
        <v>431</v>
      </c>
      <c r="AB470" s="211">
        <v>779</v>
      </c>
      <c r="AC470" s="211">
        <v>980598</v>
      </c>
      <c r="AD470" s="211">
        <v>606</v>
      </c>
      <c r="AE470" s="211">
        <v>1100</v>
      </c>
      <c r="AF470" s="211">
        <v>26710595</v>
      </c>
      <c r="AG470" s="211">
        <v>1095</v>
      </c>
      <c r="AH470" s="211">
        <v>2220</v>
      </c>
      <c r="AI470" s="211">
        <v>50061776</v>
      </c>
      <c r="AJ470" s="211">
        <v>3432</v>
      </c>
      <c r="AK470" s="211">
        <v>7887</v>
      </c>
      <c r="AL470" s="211">
        <v>4215142</v>
      </c>
      <c r="AM470" s="211">
        <v>5030</v>
      </c>
      <c r="AN470" s="211">
        <v>11876</v>
      </c>
      <c r="AO470" s="211">
        <v>3525</v>
      </c>
      <c r="AP470" s="211">
        <v>17</v>
      </c>
      <c r="AQ470" s="211">
        <v>192</v>
      </c>
      <c r="AR470" s="211">
        <v>342</v>
      </c>
      <c r="AS470" s="211">
        <v>217</v>
      </c>
      <c r="AT470" s="211">
        <v>3099</v>
      </c>
      <c r="AU470" s="211">
        <v>0</v>
      </c>
      <c r="AV470" s="211">
        <v>26013</v>
      </c>
      <c r="AW470" s="211">
        <v>3327</v>
      </c>
      <c r="AX470" s="211">
        <v>16798</v>
      </c>
      <c r="AY470" s="211">
        <v>46138</v>
      </c>
      <c r="AZ470" s="211">
        <v>5336</v>
      </c>
      <c r="BA470" s="211">
        <v>4102</v>
      </c>
      <c r="BB470" s="211">
        <v>3247</v>
      </c>
      <c r="BC470" s="211">
        <v>2541</v>
      </c>
      <c r="BD470" s="211">
        <v>33154</v>
      </c>
      <c r="BE470" s="211">
        <v>26960</v>
      </c>
      <c r="BF470" s="211">
        <v>21718</v>
      </c>
      <c r="BG470" s="211">
        <v>16536</v>
      </c>
      <c r="BH470" s="211">
        <v>1316</v>
      </c>
      <c r="BI470" s="211">
        <v>959</v>
      </c>
      <c r="BJ470" s="211" t="s">
        <v>717</v>
      </c>
      <c r="BK470" s="211" t="s">
        <v>717</v>
      </c>
      <c r="BL470" s="211" t="s">
        <v>717</v>
      </c>
      <c r="BM470" s="211" t="s">
        <v>717</v>
      </c>
      <c r="BN470" s="211" t="s">
        <v>717</v>
      </c>
      <c r="BO470" s="211" t="s">
        <v>717</v>
      </c>
      <c r="BP470" s="211" t="s">
        <v>717</v>
      </c>
      <c r="BQ470" s="211" t="s">
        <v>717</v>
      </c>
      <c r="BR470" s="211" t="s">
        <v>717</v>
      </c>
      <c r="BS470" s="211" t="s">
        <v>717</v>
      </c>
      <c r="BT470" s="211" t="s">
        <v>717</v>
      </c>
      <c r="BU470" s="211" t="s">
        <v>717</v>
      </c>
      <c r="BV470" s="211" t="s">
        <v>717</v>
      </c>
      <c r="BW470" s="211" t="s">
        <v>717</v>
      </c>
      <c r="BX470" s="211" t="s">
        <v>717</v>
      </c>
      <c r="BY470" s="211" t="s">
        <v>717</v>
      </c>
      <c r="BZ470" s="211" t="s">
        <v>717</v>
      </c>
      <c r="CA470" s="211" t="s">
        <v>717</v>
      </c>
      <c r="CB470" s="211" t="s">
        <v>717</v>
      </c>
      <c r="CC470" s="211" t="s">
        <v>717</v>
      </c>
      <c r="CD470" s="211" t="s">
        <v>717</v>
      </c>
      <c r="CE470" s="211" t="s">
        <v>717</v>
      </c>
      <c r="CF470" s="211" t="s">
        <v>717</v>
      </c>
      <c r="CG470" s="211" t="s">
        <v>717</v>
      </c>
      <c r="CH470" s="211" t="s">
        <v>717</v>
      </c>
      <c r="CI470" s="211" t="s">
        <v>717</v>
      </c>
      <c r="CJ470" s="211" t="s">
        <v>717</v>
      </c>
      <c r="CK470" s="211" t="s">
        <v>717</v>
      </c>
      <c r="CL470" s="211" t="s">
        <v>717</v>
      </c>
      <c r="CM470" s="211" t="s">
        <v>717</v>
      </c>
      <c r="CN470" s="211" t="s">
        <v>717</v>
      </c>
      <c r="CO470" s="211" t="s">
        <v>717</v>
      </c>
      <c r="CP470" s="211" t="s">
        <v>717</v>
      </c>
      <c r="CQ470" s="211" t="s">
        <v>717</v>
      </c>
      <c r="CR470" s="211" t="s">
        <v>717</v>
      </c>
      <c r="CS470" s="211" t="s">
        <v>717</v>
      </c>
      <c r="CT470" s="211" t="s">
        <v>717</v>
      </c>
      <c r="CU470" s="211" t="s">
        <v>717</v>
      </c>
      <c r="CV470" s="211" t="s">
        <v>717</v>
      </c>
      <c r="CW470" s="211" t="s">
        <v>717</v>
      </c>
      <c r="CX470" s="211">
        <v>189</v>
      </c>
      <c r="CY470" s="211">
        <v>56281</v>
      </c>
      <c r="CZ470" s="211">
        <v>298</v>
      </c>
      <c r="DA470" s="211">
        <v>514</v>
      </c>
      <c r="DB470" s="211">
        <v>2127</v>
      </c>
      <c r="DC470" s="211">
        <v>85157</v>
      </c>
      <c r="DD470" s="211">
        <v>40</v>
      </c>
      <c r="DE470" s="211">
        <v>86</v>
      </c>
      <c r="DF470" s="211" t="s">
        <v>717</v>
      </c>
      <c r="DG470" s="211" t="s">
        <v>717</v>
      </c>
      <c r="DH470" s="211" t="s">
        <v>717</v>
      </c>
      <c r="DI470" s="211" t="s">
        <v>717</v>
      </c>
      <c r="DJ470" s="211" t="s">
        <v>717</v>
      </c>
      <c r="DK470" s="211">
        <v>5</v>
      </c>
      <c r="DL470" s="211">
        <v>2087</v>
      </c>
      <c r="DM470" s="211">
        <v>1225</v>
      </c>
      <c r="DN470" s="211">
        <v>0</v>
      </c>
      <c r="DO470" s="211">
        <v>343</v>
      </c>
      <c r="DP470" s="211">
        <v>5900061</v>
      </c>
      <c r="DQ470" s="211">
        <v>2827</v>
      </c>
      <c r="DR470" s="211">
        <v>5089</v>
      </c>
      <c r="DS470" s="211">
        <v>6767232</v>
      </c>
      <c r="DT470" s="211">
        <v>5524</v>
      </c>
      <c r="DU470" s="211">
        <v>9862</v>
      </c>
      <c r="DV470" s="211">
        <v>0</v>
      </c>
      <c r="DW470" s="211">
        <v>0</v>
      </c>
      <c r="DX470" s="211">
        <v>0</v>
      </c>
      <c r="DY470" s="211">
        <v>3068194</v>
      </c>
      <c r="DZ470" s="211">
        <v>8945</v>
      </c>
      <c r="EA470" s="211">
        <v>17223</v>
      </c>
      <c r="EB470" s="262"/>
      <c r="EC470" s="212">
        <f t="shared" si="2133"/>
        <v>3</v>
      </c>
      <c r="ED470" s="213">
        <f t="shared" si="2134"/>
        <v>2019</v>
      </c>
      <c r="EE470" s="214">
        <f t="shared" si="2135"/>
        <v>43525</v>
      </c>
      <c r="EF470" s="215">
        <f t="shared" si="2136"/>
        <v>31</v>
      </c>
      <c r="EG470" s="216"/>
      <c r="EH470" s="212">
        <f t="shared" si="2140"/>
        <v>124764</v>
      </c>
      <c r="EI470" s="212" t="str">
        <f t="shared" si="2140"/>
        <v>-</v>
      </c>
      <c r="EJ470" s="212">
        <f t="shared" si="2140"/>
        <v>2412104</v>
      </c>
      <c r="EK470" s="212">
        <f t="shared" si="2140"/>
        <v>4907384</v>
      </c>
      <c r="EL470" s="212">
        <f t="shared" si="2140"/>
        <v>2080709</v>
      </c>
      <c r="EM470" s="212">
        <f t="shared" si="2140"/>
        <v>1780900</v>
      </c>
      <c r="EN470" s="212">
        <f t="shared" si="2140"/>
        <v>54130260</v>
      </c>
      <c r="EO470" s="212">
        <f t="shared" si="2140"/>
        <v>115047669</v>
      </c>
      <c r="EP470" s="212">
        <f t="shared" si="2140"/>
        <v>9952088</v>
      </c>
      <c r="EQ470" s="212" t="str">
        <f t="shared" si="2140"/>
        <v>-</v>
      </c>
      <c r="ER470" s="212" t="str">
        <f t="shared" si="2141"/>
        <v>-</v>
      </c>
      <c r="ES470" s="212" t="str">
        <f t="shared" si="2141"/>
        <v>-</v>
      </c>
      <c r="ET470" s="212" t="str">
        <f t="shared" si="2141"/>
        <v>-</v>
      </c>
      <c r="EU470" s="212" t="str">
        <f t="shared" si="2141"/>
        <v>-</v>
      </c>
      <c r="EV470" s="212" t="str">
        <f t="shared" si="2141"/>
        <v>-</v>
      </c>
      <c r="EW470" s="212" t="str">
        <f t="shared" si="2141"/>
        <v>-</v>
      </c>
      <c r="EX470" s="212" t="str">
        <f t="shared" si="2141"/>
        <v>-</v>
      </c>
      <c r="EY470" s="212" t="str">
        <f t="shared" si="2141"/>
        <v>-</v>
      </c>
      <c r="EZ470" s="212" t="str">
        <f t="shared" si="2141"/>
        <v>-</v>
      </c>
      <c r="FA470" s="212" t="str">
        <f t="shared" si="2141"/>
        <v>-</v>
      </c>
      <c r="FB470" s="212">
        <f t="shared" si="2142"/>
        <v>97146</v>
      </c>
      <c r="FC470" s="212">
        <f t="shared" si="2142"/>
        <v>182922</v>
      </c>
      <c r="FD470" s="212">
        <f t="shared" si="2142"/>
        <v>10620743</v>
      </c>
      <c r="FE470" s="212">
        <f t="shared" si="2142"/>
        <v>12080950</v>
      </c>
      <c r="FF470" s="212">
        <f t="shared" si="2142"/>
        <v>0</v>
      </c>
      <c r="FG470" s="212">
        <f t="shared" si="2142"/>
        <v>5907489</v>
      </c>
      <c r="FH470" s="217"/>
      <c r="FI470" s="256"/>
      <c r="FJ470" s="256"/>
      <c r="FK470" s="256"/>
      <c r="FL470" s="256"/>
      <c r="FM470" s="256"/>
    </row>
    <row r="471" spans="1:169" s="257" customFormat="1" x14ac:dyDescent="0.2">
      <c r="A471" s="263" t="str">
        <f t="shared" si="2130"/>
        <v>2018-19MARCHRYD</v>
      </c>
      <c r="B471" s="257" t="s">
        <v>773</v>
      </c>
      <c r="C471" s="257" t="s">
        <v>772</v>
      </c>
      <c r="D471" s="264" t="str">
        <f t="shared" si="2131"/>
        <v>Y59</v>
      </c>
      <c r="E471" s="264" t="str">
        <f t="shared" si="2132"/>
        <v>South East</v>
      </c>
      <c r="F471" s="265" t="s">
        <v>667</v>
      </c>
      <c r="G471" s="265" t="s">
        <v>668</v>
      </c>
      <c r="H471" s="108">
        <v>85096</v>
      </c>
      <c r="I471" s="108">
        <v>66945</v>
      </c>
      <c r="J471" s="108">
        <v>384835</v>
      </c>
      <c r="K471" s="108">
        <v>6</v>
      </c>
      <c r="L471" s="108">
        <v>1</v>
      </c>
      <c r="M471" s="108" t="s">
        <v>717</v>
      </c>
      <c r="N471" s="108">
        <v>37</v>
      </c>
      <c r="O471" s="108">
        <v>96</v>
      </c>
      <c r="P471" s="108" t="s">
        <v>717</v>
      </c>
      <c r="Q471" s="108" t="s">
        <v>717</v>
      </c>
      <c r="R471" s="108" t="s">
        <v>717</v>
      </c>
      <c r="S471" s="108" t="s">
        <v>717</v>
      </c>
      <c r="T471" s="108">
        <v>60991</v>
      </c>
      <c r="U471" s="108">
        <v>3708</v>
      </c>
      <c r="V471" s="108">
        <v>2376</v>
      </c>
      <c r="W471" s="108">
        <v>32586</v>
      </c>
      <c r="X471" s="108">
        <v>18478</v>
      </c>
      <c r="Y471" s="108">
        <v>745</v>
      </c>
      <c r="Z471" s="108">
        <v>1671763</v>
      </c>
      <c r="AA471" s="108">
        <v>451</v>
      </c>
      <c r="AB471" s="108">
        <v>830</v>
      </c>
      <c r="AC471" s="108">
        <v>1394415</v>
      </c>
      <c r="AD471" s="108">
        <v>587</v>
      </c>
      <c r="AE471" s="108">
        <v>1093</v>
      </c>
      <c r="AF471" s="108">
        <v>39483248</v>
      </c>
      <c r="AG471" s="108">
        <v>1212</v>
      </c>
      <c r="AH471" s="108">
        <v>2290</v>
      </c>
      <c r="AI471" s="108">
        <v>118079211</v>
      </c>
      <c r="AJ471" s="108">
        <v>6390</v>
      </c>
      <c r="AK471" s="108">
        <v>14981</v>
      </c>
      <c r="AL471" s="108">
        <v>6047391</v>
      </c>
      <c r="AM471" s="108">
        <v>8117</v>
      </c>
      <c r="AN471" s="108">
        <v>18379</v>
      </c>
      <c r="AO471" s="108">
        <v>3346</v>
      </c>
      <c r="AP471" s="108">
        <v>128</v>
      </c>
      <c r="AQ471" s="108">
        <v>699</v>
      </c>
      <c r="AR471" s="108">
        <v>788</v>
      </c>
      <c r="AS471" s="108">
        <v>231</v>
      </c>
      <c r="AT471" s="108">
        <v>2288</v>
      </c>
      <c r="AU471" s="108">
        <v>675</v>
      </c>
      <c r="AV471" s="108">
        <v>37703</v>
      </c>
      <c r="AW471" s="108">
        <v>526</v>
      </c>
      <c r="AX471" s="108">
        <v>19416</v>
      </c>
      <c r="AY471" s="108">
        <v>57645</v>
      </c>
      <c r="AZ471" s="108">
        <v>8549</v>
      </c>
      <c r="BA471" s="108">
        <v>6192</v>
      </c>
      <c r="BB471" s="108">
        <v>5444</v>
      </c>
      <c r="BC471" s="108">
        <v>4024</v>
      </c>
      <c r="BD471" s="108">
        <v>44858</v>
      </c>
      <c r="BE471" s="108">
        <v>35344</v>
      </c>
      <c r="BF471" s="108">
        <v>33392</v>
      </c>
      <c r="BG471" s="108">
        <v>19582</v>
      </c>
      <c r="BH471" s="108">
        <v>1325</v>
      </c>
      <c r="BI471" s="108">
        <v>779</v>
      </c>
      <c r="BJ471" s="108" t="s">
        <v>717</v>
      </c>
      <c r="BK471" s="108" t="s">
        <v>717</v>
      </c>
      <c r="BL471" s="108" t="s">
        <v>717</v>
      </c>
      <c r="BM471" s="108" t="s">
        <v>717</v>
      </c>
      <c r="BN471" s="108" t="s">
        <v>717</v>
      </c>
      <c r="BO471" s="108" t="s">
        <v>717</v>
      </c>
      <c r="BP471" s="108" t="s">
        <v>717</v>
      </c>
      <c r="BQ471" s="108" t="s">
        <v>717</v>
      </c>
      <c r="BR471" s="108" t="s">
        <v>717</v>
      </c>
      <c r="BS471" s="108" t="s">
        <v>717</v>
      </c>
      <c r="BT471" s="108" t="s">
        <v>717</v>
      </c>
      <c r="BU471" s="108" t="s">
        <v>717</v>
      </c>
      <c r="BV471" s="108" t="s">
        <v>717</v>
      </c>
      <c r="BW471" s="108" t="s">
        <v>717</v>
      </c>
      <c r="BX471" s="108" t="s">
        <v>717</v>
      </c>
      <c r="BY471" s="108" t="s">
        <v>717</v>
      </c>
      <c r="BZ471" s="108" t="s">
        <v>717</v>
      </c>
      <c r="CA471" s="108" t="s">
        <v>717</v>
      </c>
      <c r="CB471" s="108" t="s">
        <v>717</v>
      </c>
      <c r="CC471" s="108" t="s">
        <v>717</v>
      </c>
      <c r="CD471" s="108" t="s">
        <v>717</v>
      </c>
      <c r="CE471" s="108" t="s">
        <v>717</v>
      </c>
      <c r="CF471" s="108" t="s">
        <v>717</v>
      </c>
      <c r="CG471" s="108" t="s">
        <v>717</v>
      </c>
      <c r="CH471" s="108" t="s">
        <v>717</v>
      </c>
      <c r="CI471" s="108" t="s">
        <v>717</v>
      </c>
      <c r="CJ471" s="108" t="s">
        <v>717</v>
      </c>
      <c r="CK471" s="108" t="s">
        <v>717</v>
      </c>
      <c r="CL471" s="108" t="s">
        <v>717</v>
      </c>
      <c r="CM471" s="108" t="s">
        <v>717</v>
      </c>
      <c r="CN471" s="108" t="s">
        <v>717</v>
      </c>
      <c r="CO471" s="108" t="s">
        <v>717</v>
      </c>
      <c r="CP471" s="108" t="s">
        <v>717</v>
      </c>
      <c r="CQ471" s="108" t="s">
        <v>717</v>
      </c>
      <c r="CR471" s="108" t="s">
        <v>717</v>
      </c>
      <c r="CS471" s="108" t="s">
        <v>717</v>
      </c>
      <c r="CT471" s="108" t="s">
        <v>717</v>
      </c>
      <c r="CU471" s="108" t="s">
        <v>717</v>
      </c>
      <c r="CV471" s="108" t="s">
        <v>717</v>
      </c>
      <c r="CW471" s="108" t="s">
        <v>717</v>
      </c>
      <c r="CX471" s="108">
        <v>375</v>
      </c>
      <c r="CY471" s="108">
        <v>114252</v>
      </c>
      <c r="CZ471" s="108">
        <v>305</v>
      </c>
      <c r="DA471" s="108">
        <v>496</v>
      </c>
      <c r="DB471" s="108">
        <v>2755</v>
      </c>
      <c r="DC471" s="108">
        <v>122591</v>
      </c>
      <c r="DD471" s="108">
        <v>44</v>
      </c>
      <c r="DE471" s="108">
        <v>72</v>
      </c>
      <c r="DF471" s="108" t="s">
        <v>717</v>
      </c>
      <c r="DG471" s="108" t="s">
        <v>717</v>
      </c>
      <c r="DH471" s="108" t="s">
        <v>717</v>
      </c>
      <c r="DI471" s="108" t="s">
        <v>717</v>
      </c>
      <c r="DJ471" s="108" t="s">
        <v>717</v>
      </c>
      <c r="DK471" s="108">
        <v>4</v>
      </c>
      <c r="DL471" s="108">
        <v>178</v>
      </c>
      <c r="DM471" s="108">
        <v>1653</v>
      </c>
      <c r="DN471" s="108">
        <v>0</v>
      </c>
      <c r="DO471" s="108">
        <v>293</v>
      </c>
      <c r="DP471" s="108">
        <v>1135928</v>
      </c>
      <c r="DQ471" s="108">
        <v>6382</v>
      </c>
      <c r="DR471" s="108">
        <v>13990</v>
      </c>
      <c r="DS471" s="108">
        <v>11255285</v>
      </c>
      <c r="DT471" s="108">
        <v>6809</v>
      </c>
      <c r="DU471" s="108">
        <v>14863</v>
      </c>
      <c r="DV471" s="108">
        <v>0</v>
      </c>
      <c r="DW471" s="108">
        <v>0</v>
      </c>
      <c r="DX471" s="108">
        <v>0</v>
      </c>
      <c r="DY471" s="108">
        <v>2810062</v>
      </c>
      <c r="DZ471" s="108">
        <v>9591</v>
      </c>
      <c r="EA471" s="108">
        <v>21961</v>
      </c>
      <c r="EB471" s="255"/>
      <c r="EC471" s="198">
        <f t="shared" si="2133"/>
        <v>3</v>
      </c>
      <c r="ED471" s="199">
        <f t="shared" si="2134"/>
        <v>2019</v>
      </c>
      <c r="EE471" s="200">
        <f t="shared" si="2135"/>
        <v>43525</v>
      </c>
      <c r="EF471" s="196">
        <f t="shared" si="2136"/>
        <v>31</v>
      </c>
      <c r="EG471" s="195"/>
      <c r="EH471" s="198">
        <f t="shared" si="2140"/>
        <v>66945</v>
      </c>
      <c r="EI471" s="198" t="str">
        <f t="shared" si="2140"/>
        <v>-</v>
      </c>
      <c r="EJ471" s="198">
        <f t="shared" si="2140"/>
        <v>2476965</v>
      </c>
      <c r="EK471" s="198">
        <f t="shared" si="2140"/>
        <v>6426720</v>
      </c>
      <c r="EL471" s="198">
        <f t="shared" si="2140"/>
        <v>3077640</v>
      </c>
      <c r="EM471" s="198">
        <f t="shared" si="2140"/>
        <v>2596968</v>
      </c>
      <c r="EN471" s="198">
        <f t="shared" si="2140"/>
        <v>74621940</v>
      </c>
      <c r="EO471" s="198">
        <f t="shared" si="2140"/>
        <v>276818918</v>
      </c>
      <c r="EP471" s="198">
        <f t="shared" si="2140"/>
        <v>13692355</v>
      </c>
      <c r="EQ471" s="198" t="str">
        <f t="shared" si="2140"/>
        <v>-</v>
      </c>
      <c r="ER471" s="198" t="str">
        <f t="shared" si="2141"/>
        <v>-</v>
      </c>
      <c r="ES471" s="198" t="str">
        <f t="shared" si="2141"/>
        <v>-</v>
      </c>
      <c r="ET471" s="198" t="str">
        <f t="shared" si="2141"/>
        <v>-</v>
      </c>
      <c r="EU471" s="198" t="str">
        <f t="shared" si="2141"/>
        <v>-</v>
      </c>
      <c r="EV471" s="198" t="str">
        <f t="shared" si="2141"/>
        <v>-</v>
      </c>
      <c r="EW471" s="198" t="str">
        <f t="shared" si="2141"/>
        <v>-</v>
      </c>
      <c r="EX471" s="198" t="str">
        <f t="shared" si="2141"/>
        <v>-</v>
      </c>
      <c r="EY471" s="198" t="str">
        <f t="shared" si="2141"/>
        <v>-</v>
      </c>
      <c r="EZ471" s="198" t="str">
        <f t="shared" si="2141"/>
        <v>-</v>
      </c>
      <c r="FA471" s="198" t="str">
        <f t="shared" si="2141"/>
        <v>-</v>
      </c>
      <c r="FB471" s="198">
        <f t="shared" si="2142"/>
        <v>186000</v>
      </c>
      <c r="FC471" s="198">
        <f t="shared" si="2142"/>
        <v>198360</v>
      </c>
      <c r="FD471" s="198">
        <f t="shared" si="2142"/>
        <v>2490220</v>
      </c>
      <c r="FE471" s="198">
        <f t="shared" si="2142"/>
        <v>24568539</v>
      </c>
      <c r="FF471" s="198">
        <f t="shared" si="2142"/>
        <v>0</v>
      </c>
      <c r="FG471" s="198">
        <f t="shared" si="2142"/>
        <v>6434573</v>
      </c>
      <c r="FH471" s="191"/>
      <c r="FI471" s="256"/>
      <c r="FJ471" s="256"/>
      <c r="FK471" s="256"/>
      <c r="FL471" s="256"/>
      <c r="FM471" s="256"/>
    </row>
    <row r="472" spans="1:169" s="257" customFormat="1" x14ac:dyDescent="0.2">
      <c r="A472" s="263" t="str">
        <f t="shared" si="2130"/>
        <v>2018-19MARCHRYF</v>
      </c>
      <c r="B472" s="257" t="s">
        <v>773</v>
      </c>
      <c r="C472" s="257" t="s">
        <v>772</v>
      </c>
      <c r="D472" s="264" t="str">
        <f t="shared" si="2131"/>
        <v>Y58</v>
      </c>
      <c r="E472" s="264" t="str">
        <f t="shared" si="2132"/>
        <v>South West</v>
      </c>
      <c r="F472" s="265" t="s">
        <v>671</v>
      </c>
      <c r="G472" s="265" t="s">
        <v>672</v>
      </c>
      <c r="H472" s="108">
        <v>108540</v>
      </c>
      <c r="I472" s="108">
        <v>83304</v>
      </c>
      <c r="J472" s="108">
        <v>427001</v>
      </c>
      <c r="K472" s="108">
        <v>5</v>
      </c>
      <c r="L472" s="108">
        <v>2</v>
      </c>
      <c r="M472" s="108" t="s">
        <v>717</v>
      </c>
      <c r="N472" s="108">
        <v>24</v>
      </c>
      <c r="O472" s="108">
        <v>59</v>
      </c>
      <c r="P472" s="108" t="s">
        <v>717</v>
      </c>
      <c r="Q472" s="108" t="s">
        <v>717</v>
      </c>
      <c r="R472" s="108" t="s">
        <v>717</v>
      </c>
      <c r="S472" s="108" t="s">
        <v>717</v>
      </c>
      <c r="T472" s="108">
        <v>75293</v>
      </c>
      <c r="U472" s="108">
        <v>4415</v>
      </c>
      <c r="V472" s="108">
        <v>2744</v>
      </c>
      <c r="W472" s="108">
        <v>41075</v>
      </c>
      <c r="X472" s="108">
        <v>18729</v>
      </c>
      <c r="Y472" s="108">
        <v>1424</v>
      </c>
      <c r="Z472" s="108">
        <v>1796545</v>
      </c>
      <c r="AA472" s="108">
        <v>407</v>
      </c>
      <c r="AB472" s="108">
        <v>735</v>
      </c>
      <c r="AC472" s="108">
        <v>1771383</v>
      </c>
      <c r="AD472" s="108">
        <v>646</v>
      </c>
      <c r="AE472" s="108">
        <v>1253</v>
      </c>
      <c r="AF472" s="108">
        <v>73252344</v>
      </c>
      <c r="AG472" s="108">
        <v>1783</v>
      </c>
      <c r="AH472" s="108">
        <v>3739</v>
      </c>
      <c r="AI472" s="108">
        <v>84439355</v>
      </c>
      <c r="AJ472" s="108">
        <v>4508</v>
      </c>
      <c r="AK472" s="108">
        <v>10553</v>
      </c>
      <c r="AL472" s="108">
        <v>8668587</v>
      </c>
      <c r="AM472" s="108">
        <v>6087</v>
      </c>
      <c r="AN472" s="108">
        <v>13314</v>
      </c>
      <c r="AO472" s="108">
        <v>4869</v>
      </c>
      <c r="AP472" s="108">
        <v>599</v>
      </c>
      <c r="AQ472" s="108">
        <v>1682</v>
      </c>
      <c r="AR472" s="108">
        <v>3903</v>
      </c>
      <c r="AS472" s="108">
        <v>681</v>
      </c>
      <c r="AT472" s="108">
        <v>1907</v>
      </c>
      <c r="AU472" s="108">
        <v>7</v>
      </c>
      <c r="AV472" s="108">
        <v>39908</v>
      </c>
      <c r="AW472" s="108">
        <v>3581</v>
      </c>
      <c r="AX472" s="108">
        <v>26935</v>
      </c>
      <c r="AY472" s="108">
        <v>70424</v>
      </c>
      <c r="AZ472" s="108">
        <v>9989</v>
      </c>
      <c r="BA472" s="108">
        <v>7751</v>
      </c>
      <c r="BB472" s="108">
        <v>6270</v>
      </c>
      <c r="BC472" s="108">
        <v>4903</v>
      </c>
      <c r="BD472" s="108">
        <v>56044</v>
      </c>
      <c r="BE472" s="108">
        <v>47410</v>
      </c>
      <c r="BF472" s="108">
        <v>26684</v>
      </c>
      <c r="BG472" s="108">
        <v>20107</v>
      </c>
      <c r="BH472" s="108">
        <v>1878</v>
      </c>
      <c r="BI472" s="108">
        <v>1493</v>
      </c>
      <c r="BJ472" s="108" t="s">
        <v>717</v>
      </c>
      <c r="BK472" s="108" t="s">
        <v>717</v>
      </c>
      <c r="BL472" s="108" t="s">
        <v>717</v>
      </c>
      <c r="BM472" s="108" t="s">
        <v>717</v>
      </c>
      <c r="BN472" s="108" t="s">
        <v>717</v>
      </c>
      <c r="BO472" s="108" t="s">
        <v>717</v>
      </c>
      <c r="BP472" s="108" t="s">
        <v>717</v>
      </c>
      <c r="BQ472" s="108" t="s">
        <v>717</v>
      </c>
      <c r="BR472" s="108" t="s">
        <v>717</v>
      </c>
      <c r="BS472" s="108" t="s">
        <v>717</v>
      </c>
      <c r="BT472" s="108" t="s">
        <v>717</v>
      </c>
      <c r="BU472" s="108" t="s">
        <v>717</v>
      </c>
      <c r="BV472" s="108" t="s">
        <v>717</v>
      </c>
      <c r="BW472" s="108" t="s">
        <v>717</v>
      </c>
      <c r="BX472" s="108" t="s">
        <v>717</v>
      </c>
      <c r="BY472" s="108" t="s">
        <v>717</v>
      </c>
      <c r="BZ472" s="108" t="s">
        <v>717</v>
      </c>
      <c r="CA472" s="108" t="s">
        <v>717</v>
      </c>
      <c r="CB472" s="108" t="s">
        <v>717</v>
      </c>
      <c r="CC472" s="108" t="s">
        <v>717</v>
      </c>
      <c r="CD472" s="108" t="s">
        <v>717</v>
      </c>
      <c r="CE472" s="108" t="s">
        <v>717</v>
      </c>
      <c r="CF472" s="108" t="s">
        <v>717</v>
      </c>
      <c r="CG472" s="108" t="s">
        <v>717</v>
      </c>
      <c r="CH472" s="108" t="s">
        <v>717</v>
      </c>
      <c r="CI472" s="108" t="s">
        <v>717</v>
      </c>
      <c r="CJ472" s="108" t="s">
        <v>717</v>
      </c>
      <c r="CK472" s="108" t="s">
        <v>717</v>
      </c>
      <c r="CL472" s="108" t="s">
        <v>717</v>
      </c>
      <c r="CM472" s="108" t="s">
        <v>717</v>
      </c>
      <c r="CN472" s="108" t="s">
        <v>717</v>
      </c>
      <c r="CO472" s="108" t="s">
        <v>717</v>
      </c>
      <c r="CP472" s="108" t="s">
        <v>717</v>
      </c>
      <c r="CQ472" s="108" t="s">
        <v>717</v>
      </c>
      <c r="CR472" s="108" t="s">
        <v>717</v>
      </c>
      <c r="CS472" s="108" t="s">
        <v>717</v>
      </c>
      <c r="CT472" s="108" t="s">
        <v>717</v>
      </c>
      <c r="CU472" s="108" t="s">
        <v>717</v>
      </c>
      <c r="CV472" s="108" t="s">
        <v>717</v>
      </c>
      <c r="CW472" s="108" t="s">
        <v>717</v>
      </c>
      <c r="CX472" s="108">
        <v>422</v>
      </c>
      <c r="CY472" s="108">
        <v>151740</v>
      </c>
      <c r="CZ472" s="108">
        <v>360</v>
      </c>
      <c r="DA472" s="108">
        <v>578</v>
      </c>
      <c r="DB472" s="108">
        <v>2685</v>
      </c>
      <c r="DC472" s="108">
        <v>102239</v>
      </c>
      <c r="DD472" s="108">
        <v>38</v>
      </c>
      <c r="DE472" s="108">
        <v>67</v>
      </c>
      <c r="DF472" s="108" t="s">
        <v>717</v>
      </c>
      <c r="DG472" s="108" t="s">
        <v>717</v>
      </c>
      <c r="DH472" s="108" t="s">
        <v>717</v>
      </c>
      <c r="DI472" s="108" t="s">
        <v>717</v>
      </c>
      <c r="DJ472" s="108" t="s">
        <v>717</v>
      </c>
      <c r="DK472" s="108">
        <v>175</v>
      </c>
      <c r="DL472" s="108">
        <v>878</v>
      </c>
      <c r="DM472" s="108">
        <v>734</v>
      </c>
      <c r="DN472" s="108">
        <v>12</v>
      </c>
      <c r="DO472" s="108">
        <v>1034</v>
      </c>
      <c r="DP472" s="108">
        <v>5388919</v>
      </c>
      <c r="DQ472" s="108">
        <v>6138</v>
      </c>
      <c r="DR472" s="108">
        <v>13133</v>
      </c>
      <c r="DS472" s="108">
        <v>5989959</v>
      </c>
      <c r="DT472" s="108">
        <v>8161</v>
      </c>
      <c r="DU472" s="108">
        <v>16818</v>
      </c>
      <c r="DV472" s="108">
        <v>59672</v>
      </c>
      <c r="DW472" s="108">
        <v>4973</v>
      </c>
      <c r="DX472" s="108">
        <v>9223</v>
      </c>
      <c r="DY472" s="108">
        <v>10763393</v>
      </c>
      <c r="DZ472" s="108">
        <v>10409</v>
      </c>
      <c r="EA472" s="108">
        <v>21497</v>
      </c>
      <c r="EB472" s="255"/>
      <c r="EC472" s="198">
        <f t="shared" si="2133"/>
        <v>3</v>
      </c>
      <c r="ED472" s="199">
        <f t="shared" si="2134"/>
        <v>2019</v>
      </c>
      <c r="EE472" s="200">
        <f t="shared" si="2135"/>
        <v>43525</v>
      </c>
      <c r="EF472" s="196">
        <f t="shared" si="2136"/>
        <v>31</v>
      </c>
      <c r="EG472" s="195"/>
      <c r="EH472" s="198">
        <f t="shared" si="2140"/>
        <v>166608</v>
      </c>
      <c r="EI472" s="198" t="str">
        <f t="shared" si="2140"/>
        <v>-</v>
      </c>
      <c r="EJ472" s="198">
        <f t="shared" si="2140"/>
        <v>1999296</v>
      </c>
      <c r="EK472" s="198">
        <f t="shared" si="2140"/>
        <v>4914936</v>
      </c>
      <c r="EL472" s="198">
        <f t="shared" si="2140"/>
        <v>3245025</v>
      </c>
      <c r="EM472" s="198">
        <f t="shared" si="2140"/>
        <v>3438232</v>
      </c>
      <c r="EN472" s="198">
        <f t="shared" si="2140"/>
        <v>153579425</v>
      </c>
      <c r="EO472" s="198">
        <f t="shared" si="2140"/>
        <v>197647137</v>
      </c>
      <c r="EP472" s="198">
        <f t="shared" si="2140"/>
        <v>18959136</v>
      </c>
      <c r="EQ472" s="198" t="str">
        <f t="shared" si="2140"/>
        <v>-</v>
      </c>
      <c r="ER472" s="198" t="str">
        <f t="shared" si="2141"/>
        <v>-</v>
      </c>
      <c r="ES472" s="198" t="str">
        <f t="shared" si="2141"/>
        <v>-</v>
      </c>
      <c r="ET472" s="198" t="str">
        <f t="shared" si="2141"/>
        <v>-</v>
      </c>
      <c r="EU472" s="198" t="str">
        <f t="shared" si="2141"/>
        <v>-</v>
      </c>
      <c r="EV472" s="198" t="str">
        <f t="shared" si="2141"/>
        <v>-</v>
      </c>
      <c r="EW472" s="198" t="str">
        <f t="shared" si="2141"/>
        <v>-</v>
      </c>
      <c r="EX472" s="198" t="str">
        <f t="shared" si="2141"/>
        <v>-</v>
      </c>
      <c r="EY472" s="198" t="str">
        <f t="shared" si="2141"/>
        <v>-</v>
      </c>
      <c r="EZ472" s="198" t="str">
        <f t="shared" si="2141"/>
        <v>-</v>
      </c>
      <c r="FA472" s="198" t="str">
        <f t="shared" si="2141"/>
        <v>-</v>
      </c>
      <c r="FB472" s="198">
        <f t="shared" si="2142"/>
        <v>243916</v>
      </c>
      <c r="FC472" s="198">
        <f t="shared" si="2142"/>
        <v>179895</v>
      </c>
      <c r="FD472" s="198">
        <f t="shared" si="2142"/>
        <v>11530774</v>
      </c>
      <c r="FE472" s="198">
        <f t="shared" si="2142"/>
        <v>12344412</v>
      </c>
      <c r="FF472" s="198">
        <f t="shared" si="2142"/>
        <v>110676</v>
      </c>
      <c r="FG472" s="198">
        <f t="shared" si="2142"/>
        <v>22227898</v>
      </c>
      <c r="FH472" s="191"/>
      <c r="FI472" s="256"/>
      <c r="FJ472" s="256"/>
      <c r="FK472" s="256"/>
      <c r="FL472" s="256"/>
      <c r="FM472" s="256"/>
    </row>
    <row r="473" spans="1:169" s="257" customFormat="1" x14ac:dyDescent="0.2">
      <c r="A473" s="263" t="str">
        <f t="shared" si="2130"/>
        <v>2018-19MARCHRYA</v>
      </c>
      <c r="B473" s="257" t="s">
        <v>773</v>
      </c>
      <c r="C473" s="257" t="s">
        <v>772</v>
      </c>
      <c r="D473" s="264" t="str">
        <f t="shared" si="2131"/>
        <v>Y60</v>
      </c>
      <c r="E473" s="264" t="str">
        <f t="shared" si="2132"/>
        <v>Midlands</v>
      </c>
      <c r="F473" s="265" t="s">
        <v>663</v>
      </c>
      <c r="G473" s="265" t="s">
        <v>664</v>
      </c>
      <c r="H473" s="108">
        <v>112201</v>
      </c>
      <c r="I473" s="108">
        <v>81644</v>
      </c>
      <c r="J473" s="108">
        <v>193403</v>
      </c>
      <c r="K473" s="108">
        <v>2</v>
      </c>
      <c r="L473" s="108">
        <v>1</v>
      </c>
      <c r="M473" s="108" t="s">
        <v>717</v>
      </c>
      <c r="N473" s="108">
        <v>9</v>
      </c>
      <c r="O473" s="108">
        <v>33</v>
      </c>
      <c r="P473" s="108" t="s">
        <v>717</v>
      </c>
      <c r="Q473" s="108" t="s">
        <v>717</v>
      </c>
      <c r="R473" s="108" t="s">
        <v>717</v>
      </c>
      <c r="S473" s="108" t="s">
        <v>717</v>
      </c>
      <c r="T473" s="108">
        <v>92602</v>
      </c>
      <c r="U473" s="108">
        <v>5611</v>
      </c>
      <c r="V473" s="108">
        <v>3549</v>
      </c>
      <c r="W473" s="108">
        <v>43651</v>
      </c>
      <c r="X473" s="108">
        <v>33017</v>
      </c>
      <c r="Y473" s="108">
        <v>1657</v>
      </c>
      <c r="Z473" s="108">
        <v>2278819</v>
      </c>
      <c r="AA473" s="108">
        <v>406</v>
      </c>
      <c r="AB473" s="108">
        <v>710</v>
      </c>
      <c r="AC473" s="108">
        <v>1629684</v>
      </c>
      <c r="AD473" s="108">
        <v>459</v>
      </c>
      <c r="AE473" s="108">
        <v>831</v>
      </c>
      <c r="AF473" s="108">
        <v>31333156</v>
      </c>
      <c r="AG473" s="108">
        <v>718</v>
      </c>
      <c r="AH473" s="108">
        <v>1306</v>
      </c>
      <c r="AI473" s="108">
        <v>64839959</v>
      </c>
      <c r="AJ473" s="108">
        <v>1964</v>
      </c>
      <c r="AK473" s="108">
        <v>4384</v>
      </c>
      <c r="AL473" s="108">
        <v>4545988</v>
      </c>
      <c r="AM473" s="108">
        <v>2744</v>
      </c>
      <c r="AN473" s="108">
        <v>6584</v>
      </c>
      <c r="AO473" s="108">
        <v>2996</v>
      </c>
      <c r="AP473" s="108">
        <v>19</v>
      </c>
      <c r="AQ473" s="108">
        <v>29</v>
      </c>
      <c r="AR473" s="108">
        <v>0</v>
      </c>
      <c r="AS473" s="108">
        <v>189</v>
      </c>
      <c r="AT473" s="108">
        <v>2759</v>
      </c>
      <c r="AU473" s="108">
        <v>2267</v>
      </c>
      <c r="AV473" s="108">
        <v>53416</v>
      </c>
      <c r="AW473" s="108">
        <v>3295</v>
      </c>
      <c r="AX473" s="108">
        <v>32895</v>
      </c>
      <c r="AY473" s="108">
        <v>89606</v>
      </c>
      <c r="AZ473" s="108">
        <v>10415</v>
      </c>
      <c r="BA473" s="108">
        <v>7636</v>
      </c>
      <c r="BB473" s="108">
        <v>6435</v>
      </c>
      <c r="BC473" s="108">
        <v>4582</v>
      </c>
      <c r="BD473" s="108">
        <v>55065</v>
      </c>
      <c r="BE473" s="108">
        <v>45771</v>
      </c>
      <c r="BF473" s="108">
        <v>58587</v>
      </c>
      <c r="BG473" s="108">
        <v>34405</v>
      </c>
      <c r="BH473" s="108">
        <v>3862</v>
      </c>
      <c r="BI473" s="108">
        <v>1742</v>
      </c>
      <c r="BJ473" s="108" t="s">
        <v>717</v>
      </c>
      <c r="BK473" s="108" t="s">
        <v>717</v>
      </c>
      <c r="BL473" s="108" t="s">
        <v>717</v>
      </c>
      <c r="BM473" s="108" t="s">
        <v>717</v>
      </c>
      <c r="BN473" s="108" t="s">
        <v>717</v>
      </c>
      <c r="BO473" s="108" t="s">
        <v>717</v>
      </c>
      <c r="BP473" s="108" t="s">
        <v>717</v>
      </c>
      <c r="BQ473" s="108" t="s">
        <v>717</v>
      </c>
      <c r="BR473" s="108" t="s">
        <v>717</v>
      </c>
      <c r="BS473" s="108" t="s">
        <v>717</v>
      </c>
      <c r="BT473" s="108" t="s">
        <v>717</v>
      </c>
      <c r="BU473" s="108" t="s">
        <v>717</v>
      </c>
      <c r="BV473" s="108" t="s">
        <v>717</v>
      </c>
      <c r="BW473" s="108" t="s">
        <v>717</v>
      </c>
      <c r="BX473" s="108" t="s">
        <v>717</v>
      </c>
      <c r="BY473" s="108" t="s">
        <v>717</v>
      </c>
      <c r="BZ473" s="108" t="s">
        <v>717</v>
      </c>
      <c r="CA473" s="108" t="s">
        <v>717</v>
      </c>
      <c r="CB473" s="108" t="s">
        <v>717</v>
      </c>
      <c r="CC473" s="108" t="s">
        <v>717</v>
      </c>
      <c r="CD473" s="108" t="s">
        <v>717</v>
      </c>
      <c r="CE473" s="108" t="s">
        <v>717</v>
      </c>
      <c r="CF473" s="108" t="s">
        <v>717</v>
      </c>
      <c r="CG473" s="108" t="s">
        <v>717</v>
      </c>
      <c r="CH473" s="108" t="s">
        <v>717</v>
      </c>
      <c r="CI473" s="108" t="s">
        <v>717</v>
      </c>
      <c r="CJ473" s="108" t="s">
        <v>717</v>
      </c>
      <c r="CK473" s="108" t="s">
        <v>717</v>
      </c>
      <c r="CL473" s="108" t="s">
        <v>717</v>
      </c>
      <c r="CM473" s="108" t="s">
        <v>717</v>
      </c>
      <c r="CN473" s="108" t="s">
        <v>717</v>
      </c>
      <c r="CO473" s="108" t="s">
        <v>717</v>
      </c>
      <c r="CP473" s="108" t="s">
        <v>717</v>
      </c>
      <c r="CQ473" s="108" t="s">
        <v>717</v>
      </c>
      <c r="CR473" s="108" t="s">
        <v>717</v>
      </c>
      <c r="CS473" s="108" t="s">
        <v>717</v>
      </c>
      <c r="CT473" s="108" t="s">
        <v>717</v>
      </c>
      <c r="CU473" s="108" t="s">
        <v>717</v>
      </c>
      <c r="CV473" s="108" t="s">
        <v>717</v>
      </c>
      <c r="CW473" s="108" t="s">
        <v>717</v>
      </c>
      <c r="CX473" s="108">
        <v>227</v>
      </c>
      <c r="CY473" s="108">
        <v>60875</v>
      </c>
      <c r="CZ473" s="108">
        <v>268</v>
      </c>
      <c r="DA473" s="108">
        <v>484</v>
      </c>
      <c r="DB473" s="108">
        <v>3610</v>
      </c>
      <c r="DC473" s="108">
        <v>93014</v>
      </c>
      <c r="DD473" s="108">
        <v>26</v>
      </c>
      <c r="DE473" s="108">
        <v>49</v>
      </c>
      <c r="DF473" s="108" t="s">
        <v>717</v>
      </c>
      <c r="DG473" s="108" t="s">
        <v>717</v>
      </c>
      <c r="DH473" s="108" t="s">
        <v>717</v>
      </c>
      <c r="DI473" s="108" t="s">
        <v>717</v>
      </c>
      <c r="DJ473" s="108" t="s">
        <v>717</v>
      </c>
      <c r="DK473" s="108">
        <v>412</v>
      </c>
      <c r="DL473" s="108">
        <v>0</v>
      </c>
      <c r="DM473" s="108">
        <v>3703</v>
      </c>
      <c r="DN473" s="108">
        <v>0</v>
      </c>
      <c r="DO473" s="108">
        <v>1555</v>
      </c>
      <c r="DP473" s="108">
        <v>0</v>
      </c>
      <c r="DQ473" s="108">
        <v>0</v>
      </c>
      <c r="DR473" s="108">
        <v>0</v>
      </c>
      <c r="DS473" s="108">
        <v>13557902</v>
      </c>
      <c r="DT473" s="108">
        <v>3661</v>
      </c>
      <c r="DU473" s="108">
        <v>8465</v>
      </c>
      <c r="DV473" s="108">
        <v>0</v>
      </c>
      <c r="DW473" s="108">
        <v>0</v>
      </c>
      <c r="DX473" s="108">
        <v>0</v>
      </c>
      <c r="DY473" s="108">
        <v>9185600</v>
      </c>
      <c r="DZ473" s="108">
        <v>5907</v>
      </c>
      <c r="EA473" s="108">
        <v>13992</v>
      </c>
      <c r="EB473" s="255"/>
      <c r="EC473" s="198">
        <f t="shared" si="2133"/>
        <v>3</v>
      </c>
      <c r="ED473" s="199">
        <f t="shared" si="2134"/>
        <v>2019</v>
      </c>
      <c r="EE473" s="200">
        <f t="shared" si="2135"/>
        <v>43525</v>
      </c>
      <c r="EF473" s="196">
        <f t="shared" si="2136"/>
        <v>31</v>
      </c>
      <c r="EG473" s="195"/>
      <c r="EH473" s="198">
        <f t="shared" si="2140"/>
        <v>81644</v>
      </c>
      <c r="EI473" s="198" t="str">
        <f t="shared" si="2140"/>
        <v>-</v>
      </c>
      <c r="EJ473" s="198">
        <f t="shared" si="2140"/>
        <v>734796</v>
      </c>
      <c r="EK473" s="198">
        <f t="shared" si="2140"/>
        <v>2694252</v>
      </c>
      <c r="EL473" s="198">
        <f t="shared" si="2140"/>
        <v>3983810</v>
      </c>
      <c r="EM473" s="198">
        <f t="shared" si="2140"/>
        <v>2949219</v>
      </c>
      <c r="EN473" s="198">
        <f t="shared" si="2140"/>
        <v>57008206</v>
      </c>
      <c r="EO473" s="198">
        <f t="shared" si="2140"/>
        <v>144746528</v>
      </c>
      <c r="EP473" s="198">
        <f t="shared" si="2140"/>
        <v>10909688</v>
      </c>
      <c r="EQ473" s="198" t="str">
        <f t="shared" si="2140"/>
        <v>-</v>
      </c>
      <c r="ER473" s="198" t="str">
        <f t="shared" si="2141"/>
        <v>-</v>
      </c>
      <c r="ES473" s="198" t="str">
        <f t="shared" si="2141"/>
        <v>-</v>
      </c>
      <c r="ET473" s="198" t="str">
        <f t="shared" si="2141"/>
        <v>-</v>
      </c>
      <c r="EU473" s="198" t="str">
        <f t="shared" si="2141"/>
        <v>-</v>
      </c>
      <c r="EV473" s="198" t="str">
        <f t="shared" si="2141"/>
        <v>-</v>
      </c>
      <c r="EW473" s="198" t="str">
        <f t="shared" si="2141"/>
        <v>-</v>
      </c>
      <c r="EX473" s="198" t="str">
        <f t="shared" si="2141"/>
        <v>-</v>
      </c>
      <c r="EY473" s="198" t="str">
        <f t="shared" si="2141"/>
        <v>-</v>
      </c>
      <c r="EZ473" s="198" t="str">
        <f t="shared" si="2141"/>
        <v>-</v>
      </c>
      <c r="FA473" s="198" t="str">
        <f t="shared" si="2141"/>
        <v>-</v>
      </c>
      <c r="FB473" s="198">
        <f t="shared" si="2142"/>
        <v>109868</v>
      </c>
      <c r="FC473" s="198">
        <f t="shared" si="2142"/>
        <v>176890</v>
      </c>
      <c r="FD473" s="198">
        <f t="shared" si="2142"/>
        <v>0</v>
      </c>
      <c r="FE473" s="198">
        <f t="shared" si="2142"/>
        <v>31345895</v>
      </c>
      <c r="FF473" s="198">
        <f t="shared" si="2142"/>
        <v>0</v>
      </c>
      <c r="FG473" s="198">
        <f t="shared" si="2142"/>
        <v>21757560</v>
      </c>
      <c r="FH473" s="191"/>
      <c r="FI473" s="256"/>
      <c r="FJ473" s="256"/>
      <c r="FK473" s="256"/>
      <c r="FL473" s="256"/>
      <c r="FM473" s="256"/>
    </row>
    <row r="474" spans="1:169" s="257" customFormat="1" x14ac:dyDescent="0.2">
      <c r="A474" s="267" t="str">
        <f t="shared" si="2130"/>
        <v>2018-19MARCHRX8</v>
      </c>
      <c r="B474" s="268" t="s">
        <v>773</v>
      </c>
      <c r="C474" s="268" t="s">
        <v>772</v>
      </c>
      <c r="D474" s="269" t="str">
        <f t="shared" si="2131"/>
        <v>Y63</v>
      </c>
      <c r="E474" s="269" t="str">
        <f t="shared" si="2132"/>
        <v>North East and Yorkshire</v>
      </c>
      <c r="F474" s="270" t="s">
        <v>659</v>
      </c>
      <c r="G474" s="270" t="s">
        <v>660</v>
      </c>
      <c r="H474" s="210">
        <v>83359</v>
      </c>
      <c r="I474" s="210">
        <v>60741</v>
      </c>
      <c r="J474" s="210">
        <v>171615</v>
      </c>
      <c r="K474" s="210">
        <v>3</v>
      </c>
      <c r="L474" s="210">
        <v>1</v>
      </c>
      <c r="M474" s="210" t="s">
        <v>717</v>
      </c>
      <c r="N474" s="210">
        <v>1</v>
      </c>
      <c r="O474" s="210">
        <v>28</v>
      </c>
      <c r="P474" s="210" t="s">
        <v>717</v>
      </c>
      <c r="Q474" s="210" t="s">
        <v>717</v>
      </c>
      <c r="R474" s="210" t="s">
        <v>717</v>
      </c>
      <c r="S474" s="210" t="s">
        <v>717</v>
      </c>
      <c r="T474" s="210">
        <v>69054</v>
      </c>
      <c r="U474" s="210">
        <v>5170</v>
      </c>
      <c r="V474" s="210">
        <v>3655</v>
      </c>
      <c r="W474" s="210">
        <v>38865</v>
      </c>
      <c r="X474" s="210">
        <v>12656</v>
      </c>
      <c r="Y474" s="210">
        <v>1399</v>
      </c>
      <c r="Z474" s="210">
        <v>2088095</v>
      </c>
      <c r="AA474" s="210">
        <v>404</v>
      </c>
      <c r="AB474" s="210">
        <v>688</v>
      </c>
      <c r="AC474" s="210">
        <v>1853078</v>
      </c>
      <c r="AD474" s="210">
        <v>507</v>
      </c>
      <c r="AE474" s="210">
        <v>929</v>
      </c>
      <c r="AF474" s="210">
        <v>41205646</v>
      </c>
      <c r="AG474" s="210">
        <v>1060</v>
      </c>
      <c r="AH474" s="210">
        <v>2135</v>
      </c>
      <c r="AI474" s="210">
        <v>29060691</v>
      </c>
      <c r="AJ474" s="210">
        <v>2296</v>
      </c>
      <c r="AK474" s="210">
        <v>5382</v>
      </c>
      <c r="AL474" s="210">
        <v>4662543</v>
      </c>
      <c r="AM474" s="210">
        <v>3333</v>
      </c>
      <c r="AN474" s="210">
        <v>8465</v>
      </c>
      <c r="AO474" s="210">
        <v>4519</v>
      </c>
      <c r="AP474" s="210">
        <v>537</v>
      </c>
      <c r="AQ474" s="210">
        <v>1089</v>
      </c>
      <c r="AR474" s="210">
        <v>3790</v>
      </c>
      <c r="AS474" s="210">
        <v>331</v>
      </c>
      <c r="AT474" s="210">
        <v>2562</v>
      </c>
      <c r="AU474" s="210">
        <v>2763</v>
      </c>
      <c r="AV474" s="210">
        <v>41574</v>
      </c>
      <c r="AW474" s="210">
        <v>6714</v>
      </c>
      <c r="AX474" s="210">
        <v>16247</v>
      </c>
      <c r="AY474" s="210">
        <v>64535</v>
      </c>
      <c r="AZ474" s="210">
        <v>10724</v>
      </c>
      <c r="BA474" s="210">
        <v>8281</v>
      </c>
      <c r="BB474" s="210">
        <v>7345</v>
      </c>
      <c r="BC474" s="210">
        <v>5720</v>
      </c>
      <c r="BD474" s="210">
        <v>56119</v>
      </c>
      <c r="BE474" s="210">
        <v>43379</v>
      </c>
      <c r="BF474" s="210">
        <v>22186</v>
      </c>
      <c r="BG474" s="210">
        <v>13858</v>
      </c>
      <c r="BH474" s="210">
        <v>2791</v>
      </c>
      <c r="BI474" s="210">
        <v>1468</v>
      </c>
      <c r="BJ474" s="210" t="s">
        <v>717</v>
      </c>
      <c r="BK474" s="210" t="s">
        <v>717</v>
      </c>
      <c r="BL474" s="210" t="s">
        <v>717</v>
      </c>
      <c r="BM474" s="210" t="s">
        <v>717</v>
      </c>
      <c r="BN474" s="210" t="s">
        <v>717</v>
      </c>
      <c r="BO474" s="210" t="s">
        <v>717</v>
      </c>
      <c r="BP474" s="210" t="s">
        <v>717</v>
      </c>
      <c r="BQ474" s="210" t="s">
        <v>717</v>
      </c>
      <c r="BR474" s="210" t="s">
        <v>717</v>
      </c>
      <c r="BS474" s="210" t="s">
        <v>717</v>
      </c>
      <c r="BT474" s="210" t="s">
        <v>717</v>
      </c>
      <c r="BU474" s="210" t="s">
        <v>717</v>
      </c>
      <c r="BV474" s="210" t="s">
        <v>717</v>
      </c>
      <c r="BW474" s="210" t="s">
        <v>717</v>
      </c>
      <c r="BX474" s="210" t="s">
        <v>717</v>
      </c>
      <c r="BY474" s="210" t="s">
        <v>717</v>
      </c>
      <c r="BZ474" s="210" t="s">
        <v>717</v>
      </c>
      <c r="CA474" s="210" t="s">
        <v>717</v>
      </c>
      <c r="CB474" s="210" t="s">
        <v>717</v>
      </c>
      <c r="CC474" s="210" t="s">
        <v>717</v>
      </c>
      <c r="CD474" s="210" t="s">
        <v>717</v>
      </c>
      <c r="CE474" s="210" t="s">
        <v>717</v>
      </c>
      <c r="CF474" s="210" t="s">
        <v>717</v>
      </c>
      <c r="CG474" s="210" t="s">
        <v>717</v>
      </c>
      <c r="CH474" s="210" t="s">
        <v>717</v>
      </c>
      <c r="CI474" s="210" t="s">
        <v>717</v>
      </c>
      <c r="CJ474" s="210" t="s">
        <v>717</v>
      </c>
      <c r="CK474" s="210" t="s">
        <v>717</v>
      </c>
      <c r="CL474" s="210" t="s">
        <v>717</v>
      </c>
      <c r="CM474" s="210" t="s">
        <v>717</v>
      </c>
      <c r="CN474" s="210" t="s">
        <v>717</v>
      </c>
      <c r="CO474" s="210" t="s">
        <v>717</v>
      </c>
      <c r="CP474" s="210" t="s">
        <v>717</v>
      </c>
      <c r="CQ474" s="210" t="s">
        <v>717</v>
      </c>
      <c r="CR474" s="210" t="s">
        <v>717</v>
      </c>
      <c r="CS474" s="210" t="s">
        <v>717</v>
      </c>
      <c r="CT474" s="210" t="s">
        <v>717</v>
      </c>
      <c r="CU474" s="210" t="s">
        <v>717</v>
      </c>
      <c r="CV474" s="210" t="s">
        <v>717</v>
      </c>
      <c r="CW474" s="210" t="s">
        <v>717</v>
      </c>
      <c r="CX474" s="210">
        <v>0</v>
      </c>
      <c r="CY474" s="210">
        <v>0</v>
      </c>
      <c r="CZ474" s="210">
        <v>0</v>
      </c>
      <c r="DA474" s="210">
        <v>0</v>
      </c>
      <c r="DB474" s="210">
        <v>2860</v>
      </c>
      <c r="DC474" s="210">
        <v>79518</v>
      </c>
      <c r="DD474" s="210">
        <v>28</v>
      </c>
      <c r="DE474" s="210">
        <v>49</v>
      </c>
      <c r="DF474" s="210" t="s">
        <v>717</v>
      </c>
      <c r="DG474" s="210" t="s">
        <v>717</v>
      </c>
      <c r="DH474" s="210" t="s">
        <v>717</v>
      </c>
      <c r="DI474" s="210" t="s">
        <v>717</v>
      </c>
      <c r="DJ474" s="210" t="s">
        <v>717</v>
      </c>
      <c r="DK474" s="210">
        <v>25</v>
      </c>
      <c r="DL474" s="210">
        <v>3719</v>
      </c>
      <c r="DM474" s="210">
        <v>170</v>
      </c>
      <c r="DN474" s="210">
        <v>37</v>
      </c>
      <c r="DO474" s="210">
        <v>2494</v>
      </c>
      <c r="DP474" s="210">
        <v>13175426</v>
      </c>
      <c r="DQ474" s="210">
        <v>3543</v>
      </c>
      <c r="DR474" s="210">
        <v>7420</v>
      </c>
      <c r="DS474" s="210">
        <v>631765</v>
      </c>
      <c r="DT474" s="210">
        <v>3716</v>
      </c>
      <c r="DU474" s="210">
        <v>6840</v>
      </c>
      <c r="DV474" s="210">
        <v>246281</v>
      </c>
      <c r="DW474" s="210">
        <v>6656</v>
      </c>
      <c r="DX474" s="210">
        <v>12563</v>
      </c>
      <c r="DY474" s="210">
        <v>15192642</v>
      </c>
      <c r="DZ474" s="210">
        <v>6092</v>
      </c>
      <c r="EA474" s="210">
        <v>13943</v>
      </c>
      <c r="EB474" s="271"/>
      <c r="EC474" s="201">
        <f t="shared" si="2133"/>
        <v>3</v>
      </c>
      <c r="ED474" s="208">
        <f t="shared" si="2134"/>
        <v>2019</v>
      </c>
      <c r="EE474" s="207">
        <f t="shared" si="2135"/>
        <v>43525</v>
      </c>
      <c r="EF474" s="189">
        <f t="shared" si="2136"/>
        <v>31</v>
      </c>
      <c r="EG474" s="209"/>
      <c r="EH474" s="201">
        <f t="shared" si="2140"/>
        <v>60741</v>
      </c>
      <c r="EI474" s="201" t="str">
        <f t="shared" si="2140"/>
        <v>-</v>
      </c>
      <c r="EJ474" s="201">
        <f t="shared" si="2140"/>
        <v>60741</v>
      </c>
      <c r="EK474" s="201">
        <f t="shared" si="2140"/>
        <v>1700748</v>
      </c>
      <c r="EL474" s="201">
        <f t="shared" si="2140"/>
        <v>3556960</v>
      </c>
      <c r="EM474" s="201">
        <f t="shared" si="2140"/>
        <v>3395495</v>
      </c>
      <c r="EN474" s="201">
        <f t="shared" si="2140"/>
        <v>82976775</v>
      </c>
      <c r="EO474" s="201">
        <f t="shared" si="2140"/>
        <v>68114592</v>
      </c>
      <c r="EP474" s="201">
        <f t="shared" si="2140"/>
        <v>11842535</v>
      </c>
      <c r="EQ474" s="201" t="str">
        <f t="shared" si="2140"/>
        <v>-</v>
      </c>
      <c r="ER474" s="201" t="str">
        <f t="shared" si="2141"/>
        <v>-</v>
      </c>
      <c r="ES474" s="201" t="str">
        <f t="shared" si="2141"/>
        <v>-</v>
      </c>
      <c r="ET474" s="201" t="str">
        <f t="shared" si="2141"/>
        <v>-</v>
      </c>
      <c r="EU474" s="201" t="str">
        <f t="shared" si="2141"/>
        <v>-</v>
      </c>
      <c r="EV474" s="201" t="str">
        <f t="shared" si="2141"/>
        <v>-</v>
      </c>
      <c r="EW474" s="201" t="str">
        <f t="shared" si="2141"/>
        <v>-</v>
      </c>
      <c r="EX474" s="201" t="str">
        <f t="shared" si="2141"/>
        <v>-</v>
      </c>
      <c r="EY474" s="201" t="str">
        <f t="shared" si="2141"/>
        <v>-</v>
      </c>
      <c r="EZ474" s="201" t="str">
        <f t="shared" si="2141"/>
        <v>-</v>
      </c>
      <c r="FA474" s="201" t="str">
        <f t="shared" si="2141"/>
        <v>-</v>
      </c>
      <c r="FB474" s="201">
        <f t="shared" si="2142"/>
        <v>0</v>
      </c>
      <c r="FC474" s="201">
        <f t="shared" si="2142"/>
        <v>140140</v>
      </c>
      <c r="FD474" s="201">
        <f t="shared" si="2142"/>
        <v>27594980</v>
      </c>
      <c r="FE474" s="201">
        <f t="shared" si="2142"/>
        <v>1162800</v>
      </c>
      <c r="FF474" s="201">
        <f t="shared" si="2142"/>
        <v>464831</v>
      </c>
      <c r="FG474" s="201">
        <f t="shared" si="2142"/>
        <v>34773842</v>
      </c>
      <c r="FH474" s="190"/>
      <c r="FI474" s="256"/>
      <c r="FJ474" s="256"/>
      <c r="FK474" s="256"/>
      <c r="FL474" s="256"/>
      <c r="FM474" s="256"/>
    </row>
    <row r="475" spans="1:169" s="257" customFormat="1" x14ac:dyDescent="0.2">
      <c r="A475" s="272" t="str">
        <f t="shared" si="2130"/>
        <v>2019-20APRILRX9</v>
      </c>
      <c r="B475" s="273" t="s">
        <v>868</v>
      </c>
      <c r="C475" s="273" t="s">
        <v>774</v>
      </c>
      <c r="D475" s="274" t="str">
        <f t="shared" si="2131"/>
        <v>Y60</v>
      </c>
      <c r="E475" s="274" t="str">
        <f t="shared" si="2132"/>
        <v>Midlands</v>
      </c>
      <c r="F475" s="275" t="s">
        <v>661</v>
      </c>
      <c r="G475" s="275" t="s">
        <v>662</v>
      </c>
      <c r="H475" s="107">
        <v>81447</v>
      </c>
      <c r="I475" s="107">
        <v>65190</v>
      </c>
      <c r="J475" s="107">
        <v>174155</v>
      </c>
      <c r="K475" s="107">
        <v>3</v>
      </c>
      <c r="L475" s="107">
        <v>2</v>
      </c>
      <c r="M475" s="107">
        <v>3</v>
      </c>
      <c r="N475" s="107">
        <v>4</v>
      </c>
      <c r="O475" s="107">
        <v>33</v>
      </c>
      <c r="P475" s="107" t="s">
        <v>717</v>
      </c>
      <c r="Q475" s="107" t="s">
        <v>717</v>
      </c>
      <c r="R475" s="107" t="s">
        <v>717</v>
      </c>
      <c r="S475" s="107" t="s">
        <v>717</v>
      </c>
      <c r="T475" s="107">
        <v>61645</v>
      </c>
      <c r="U475" s="107">
        <v>5790</v>
      </c>
      <c r="V475" s="107">
        <v>3834</v>
      </c>
      <c r="W475" s="107">
        <v>35707</v>
      </c>
      <c r="X475" s="107">
        <v>12231</v>
      </c>
      <c r="Y475" s="107">
        <v>687</v>
      </c>
      <c r="Z475" s="107">
        <v>2533354</v>
      </c>
      <c r="AA475" s="107">
        <v>438</v>
      </c>
      <c r="AB475" s="107">
        <v>782</v>
      </c>
      <c r="AC475" s="107">
        <v>3693159</v>
      </c>
      <c r="AD475" s="107">
        <v>963</v>
      </c>
      <c r="AE475" s="107">
        <v>2216</v>
      </c>
      <c r="AF475" s="107">
        <v>55550560</v>
      </c>
      <c r="AG475" s="107">
        <v>1556</v>
      </c>
      <c r="AH475" s="107">
        <v>3267</v>
      </c>
      <c r="AI475" s="107">
        <v>43137508</v>
      </c>
      <c r="AJ475" s="107">
        <v>3527</v>
      </c>
      <c r="AK475" s="107">
        <v>8868</v>
      </c>
      <c r="AL475" s="107">
        <v>2774881</v>
      </c>
      <c r="AM475" s="107">
        <v>4039</v>
      </c>
      <c r="AN475" s="107">
        <v>8700</v>
      </c>
      <c r="AO475" s="107">
        <v>4124</v>
      </c>
      <c r="AP475" s="107">
        <v>1591</v>
      </c>
      <c r="AQ475" s="107">
        <v>872</v>
      </c>
      <c r="AR475" s="107">
        <v>11</v>
      </c>
      <c r="AS475" s="107">
        <v>856</v>
      </c>
      <c r="AT475" s="107">
        <v>805</v>
      </c>
      <c r="AU475" s="107">
        <v>9</v>
      </c>
      <c r="AV475" s="107">
        <v>38251</v>
      </c>
      <c r="AW475" s="107">
        <v>2786</v>
      </c>
      <c r="AX475" s="107">
        <v>16484</v>
      </c>
      <c r="AY475" s="107">
        <v>57521</v>
      </c>
      <c r="AZ475" s="107">
        <v>10618</v>
      </c>
      <c r="BA475" s="107">
        <v>8415</v>
      </c>
      <c r="BB475" s="107">
        <v>7258</v>
      </c>
      <c r="BC475" s="107">
        <v>5841</v>
      </c>
      <c r="BD475" s="107">
        <v>45663</v>
      </c>
      <c r="BE475" s="107">
        <v>38289</v>
      </c>
      <c r="BF475" s="107">
        <v>16496</v>
      </c>
      <c r="BG475" s="107">
        <v>12709</v>
      </c>
      <c r="BH475" s="107">
        <v>826</v>
      </c>
      <c r="BI475" s="107">
        <v>672</v>
      </c>
      <c r="BJ475" s="107" t="s">
        <v>717</v>
      </c>
      <c r="BK475" s="107" t="s">
        <v>717</v>
      </c>
      <c r="BL475" s="107" t="s">
        <v>717</v>
      </c>
      <c r="BM475" s="107" t="s">
        <v>717</v>
      </c>
      <c r="BN475" s="107" t="s">
        <v>717</v>
      </c>
      <c r="BO475" s="107" t="s">
        <v>717</v>
      </c>
      <c r="BP475" s="107" t="s">
        <v>717</v>
      </c>
      <c r="BQ475" s="107" t="s">
        <v>717</v>
      </c>
      <c r="BR475" s="107" t="s">
        <v>717</v>
      </c>
      <c r="BS475" s="107" t="s">
        <v>717</v>
      </c>
      <c r="BT475" s="107" t="s">
        <v>717</v>
      </c>
      <c r="BU475" s="107" t="s">
        <v>717</v>
      </c>
      <c r="BV475" s="107" t="s">
        <v>717</v>
      </c>
      <c r="BW475" s="107" t="s">
        <v>717</v>
      </c>
      <c r="BX475" s="107" t="s">
        <v>717</v>
      </c>
      <c r="BY475" s="107" t="s">
        <v>717</v>
      </c>
      <c r="BZ475" s="107" t="s">
        <v>717</v>
      </c>
      <c r="CA475" s="107" t="s">
        <v>717</v>
      </c>
      <c r="CB475" s="107" t="s">
        <v>717</v>
      </c>
      <c r="CC475" s="107" t="s">
        <v>717</v>
      </c>
      <c r="CD475" s="107" t="s">
        <v>717</v>
      </c>
      <c r="CE475" s="107" t="s">
        <v>717</v>
      </c>
      <c r="CF475" s="107" t="s">
        <v>717</v>
      </c>
      <c r="CG475" s="107" t="s">
        <v>717</v>
      </c>
      <c r="CH475" s="107" t="s">
        <v>717</v>
      </c>
      <c r="CI475" s="107" t="s">
        <v>717</v>
      </c>
      <c r="CJ475" s="107" t="s">
        <v>717</v>
      </c>
      <c r="CK475" s="107" t="s">
        <v>717</v>
      </c>
      <c r="CL475" s="107" t="s">
        <v>717</v>
      </c>
      <c r="CM475" s="107" t="s">
        <v>717</v>
      </c>
      <c r="CN475" s="107" t="s">
        <v>717</v>
      </c>
      <c r="CO475" s="107" t="s">
        <v>717</v>
      </c>
      <c r="CP475" s="107" t="s">
        <v>717</v>
      </c>
      <c r="CQ475" s="107" t="s">
        <v>717</v>
      </c>
      <c r="CR475" s="107" t="s">
        <v>717</v>
      </c>
      <c r="CS475" s="107" t="s">
        <v>717</v>
      </c>
      <c r="CT475" s="107" t="s">
        <v>717</v>
      </c>
      <c r="CU475" s="107" t="s">
        <v>717</v>
      </c>
      <c r="CV475" s="107" t="s">
        <v>717</v>
      </c>
      <c r="CW475" s="107" t="s">
        <v>717</v>
      </c>
      <c r="CX475" s="107">
        <v>318</v>
      </c>
      <c r="CY475" s="107">
        <v>90464</v>
      </c>
      <c r="CZ475" s="107">
        <v>284</v>
      </c>
      <c r="DA475" s="107">
        <v>507</v>
      </c>
      <c r="DB475" s="107">
        <v>2968</v>
      </c>
      <c r="DC475" s="107">
        <v>109510</v>
      </c>
      <c r="DD475" s="107">
        <v>37</v>
      </c>
      <c r="DE475" s="107">
        <v>68</v>
      </c>
      <c r="DF475" s="107">
        <v>32</v>
      </c>
      <c r="DG475" s="107">
        <v>44093</v>
      </c>
      <c r="DH475" s="107">
        <v>1378</v>
      </c>
      <c r="DI475" s="107">
        <v>3277</v>
      </c>
      <c r="DJ475" s="107">
        <v>25</v>
      </c>
      <c r="DK475" s="107">
        <v>0</v>
      </c>
      <c r="DL475" s="107">
        <v>494</v>
      </c>
      <c r="DM475" s="107">
        <v>665</v>
      </c>
      <c r="DN475" s="107">
        <v>4</v>
      </c>
      <c r="DO475" s="107">
        <v>1943</v>
      </c>
      <c r="DP475" s="107">
        <v>2099982</v>
      </c>
      <c r="DQ475" s="107">
        <v>4251</v>
      </c>
      <c r="DR475" s="107">
        <v>9098</v>
      </c>
      <c r="DS475" s="107">
        <v>3088147</v>
      </c>
      <c r="DT475" s="107">
        <v>4644</v>
      </c>
      <c r="DU475" s="107">
        <v>9025</v>
      </c>
      <c r="DV475" s="107">
        <v>10316</v>
      </c>
      <c r="DW475" s="107">
        <v>2579</v>
      </c>
      <c r="DX475" s="107">
        <v>3314</v>
      </c>
      <c r="DY475" s="107">
        <v>12379062</v>
      </c>
      <c r="DZ475" s="107">
        <v>6371</v>
      </c>
      <c r="EA475" s="107">
        <v>13759</v>
      </c>
      <c r="EB475" s="255"/>
      <c r="EC475" s="204">
        <f t="shared" si="2133"/>
        <v>4</v>
      </c>
      <c r="ED475" s="199">
        <f t="shared" si="2134"/>
        <v>2019</v>
      </c>
      <c r="EE475" s="200">
        <f t="shared" si="2135"/>
        <v>43556</v>
      </c>
      <c r="EF475" s="196">
        <f t="shared" si="2136"/>
        <v>30</v>
      </c>
      <c r="EG475" s="195"/>
      <c r="EH475" s="204">
        <f t="shared" ref="EH475:EQ484" si="2143">IFERROR(INDEX($H475:$EB475,,MATCH(EH$1,$H$5:$EB$5,0))*INDEX($H475:$EB475,,MATCH(EH$2,$H$5:$EB$5,0)),$H$2)</f>
        <v>130380</v>
      </c>
      <c r="EI475" s="204">
        <f t="shared" si="2143"/>
        <v>195570</v>
      </c>
      <c r="EJ475" s="204">
        <f t="shared" si="2143"/>
        <v>260760</v>
      </c>
      <c r="EK475" s="204">
        <f t="shared" si="2143"/>
        <v>2151270</v>
      </c>
      <c r="EL475" s="204">
        <f t="shared" si="2143"/>
        <v>4527780</v>
      </c>
      <c r="EM475" s="204">
        <f t="shared" si="2143"/>
        <v>8496144</v>
      </c>
      <c r="EN475" s="204">
        <f t="shared" si="2143"/>
        <v>116654769</v>
      </c>
      <c r="EO475" s="204">
        <f t="shared" si="2143"/>
        <v>108464508</v>
      </c>
      <c r="EP475" s="204">
        <f t="shared" si="2143"/>
        <v>5976900</v>
      </c>
      <c r="EQ475" s="204" t="str">
        <f t="shared" si="2143"/>
        <v>-</v>
      </c>
      <c r="ER475" s="203" t="str">
        <f t="shared" ref="ER475:FA484" si="2144">IFERROR(INDEX($H475:$EB475,,MATCH(ER$1,$H$5:$EB$5,0))*INDEX($H475:$EB475,,MATCH(ER$2,$H$5:$EB$5,0)),$H$2)</f>
        <v>-</v>
      </c>
      <c r="ES475" s="203" t="str">
        <f t="shared" si="2144"/>
        <v>-</v>
      </c>
      <c r="ET475" s="203" t="str">
        <f t="shared" si="2144"/>
        <v>-</v>
      </c>
      <c r="EU475" s="203" t="str">
        <f t="shared" si="2144"/>
        <v>-</v>
      </c>
      <c r="EV475" s="203" t="str">
        <f t="shared" si="2144"/>
        <v>-</v>
      </c>
      <c r="EW475" s="203" t="str">
        <f t="shared" si="2144"/>
        <v>-</v>
      </c>
      <c r="EX475" s="203" t="str">
        <f t="shared" si="2144"/>
        <v>-</v>
      </c>
      <c r="EY475" s="203" t="str">
        <f t="shared" si="2144"/>
        <v>-</v>
      </c>
      <c r="EZ475" s="203" t="str">
        <f t="shared" si="2144"/>
        <v>-</v>
      </c>
      <c r="FA475" s="203">
        <f t="shared" si="2144"/>
        <v>104864</v>
      </c>
      <c r="FB475" s="204">
        <f t="shared" ref="FB475:FG484" si="2145">IFERROR(INDEX($H475:$EB475,,MATCH(FB$1,$H$5:$EB$5,0))*INDEX($H475:$EB475,,MATCH(FB$2,$H$5:$EB$5,0)),$H$2)</f>
        <v>161226</v>
      </c>
      <c r="FC475" s="204">
        <f t="shared" si="2145"/>
        <v>201824</v>
      </c>
      <c r="FD475" s="204">
        <f t="shared" si="2145"/>
        <v>4494412</v>
      </c>
      <c r="FE475" s="204">
        <f t="shared" si="2145"/>
        <v>6001625</v>
      </c>
      <c r="FF475" s="204">
        <f t="shared" si="2145"/>
        <v>13256</v>
      </c>
      <c r="FG475" s="204">
        <f t="shared" si="2145"/>
        <v>26733737</v>
      </c>
      <c r="FH475" s="191"/>
      <c r="FI475" s="256"/>
      <c r="FJ475" s="256"/>
      <c r="FK475" s="256"/>
      <c r="FL475" s="256"/>
      <c r="FM475" s="256"/>
    </row>
    <row r="476" spans="1:169" s="257" customFormat="1" x14ac:dyDescent="0.2">
      <c r="A476" s="263" t="str">
        <f t="shared" si="2130"/>
        <v>2019-20APRILRYC</v>
      </c>
      <c r="B476" s="257" t="s">
        <v>868</v>
      </c>
      <c r="C476" s="257" t="s">
        <v>774</v>
      </c>
      <c r="D476" s="264" t="str">
        <f t="shared" si="2131"/>
        <v>Y61</v>
      </c>
      <c r="E476" s="264" t="str">
        <f t="shared" si="2132"/>
        <v>East of England</v>
      </c>
      <c r="F476" s="265" t="s">
        <v>665</v>
      </c>
      <c r="G476" s="265" t="s">
        <v>666</v>
      </c>
      <c r="H476" s="108">
        <v>104242</v>
      </c>
      <c r="I476" s="108">
        <v>67493</v>
      </c>
      <c r="J476" s="108">
        <v>323463</v>
      </c>
      <c r="K476" s="108">
        <v>5</v>
      </c>
      <c r="L476" s="108">
        <v>1</v>
      </c>
      <c r="M476" s="108">
        <v>6</v>
      </c>
      <c r="N476" s="108">
        <v>24</v>
      </c>
      <c r="O476" s="108">
        <v>77</v>
      </c>
      <c r="P476" s="108" t="s">
        <v>717</v>
      </c>
      <c r="Q476" s="108" t="s">
        <v>717</v>
      </c>
      <c r="R476" s="108" t="s">
        <v>717</v>
      </c>
      <c r="S476" s="108" t="s">
        <v>717</v>
      </c>
      <c r="T476" s="108">
        <v>71027</v>
      </c>
      <c r="U476" s="108">
        <v>6975</v>
      </c>
      <c r="V476" s="108">
        <v>4559</v>
      </c>
      <c r="W476" s="108">
        <v>42070</v>
      </c>
      <c r="X476" s="108">
        <v>11322</v>
      </c>
      <c r="Y476" s="108">
        <v>1899</v>
      </c>
      <c r="Z476" s="108">
        <v>3291725</v>
      </c>
      <c r="AA476" s="108">
        <v>472</v>
      </c>
      <c r="AB476" s="108">
        <v>848</v>
      </c>
      <c r="AC476" s="108">
        <v>3380091</v>
      </c>
      <c r="AD476" s="108">
        <v>741</v>
      </c>
      <c r="AE476" s="108">
        <v>1317</v>
      </c>
      <c r="AF476" s="108">
        <v>67772303</v>
      </c>
      <c r="AG476" s="108">
        <v>1611</v>
      </c>
      <c r="AH476" s="108">
        <v>3323</v>
      </c>
      <c r="AI476" s="108">
        <v>63413592</v>
      </c>
      <c r="AJ476" s="108">
        <v>5601</v>
      </c>
      <c r="AK476" s="108">
        <v>14654</v>
      </c>
      <c r="AL476" s="108">
        <v>10560807</v>
      </c>
      <c r="AM476" s="108">
        <v>5561</v>
      </c>
      <c r="AN476" s="108">
        <v>15050</v>
      </c>
      <c r="AO476" s="108">
        <v>4573</v>
      </c>
      <c r="AP476" s="108">
        <v>74</v>
      </c>
      <c r="AQ476" s="108">
        <v>3147</v>
      </c>
      <c r="AR476" s="108">
        <v>711</v>
      </c>
      <c r="AS476" s="108">
        <v>33</v>
      </c>
      <c r="AT476" s="108">
        <v>1319</v>
      </c>
      <c r="AU476" s="108">
        <v>1205</v>
      </c>
      <c r="AV476" s="108">
        <v>41798</v>
      </c>
      <c r="AW476" s="108">
        <v>2006</v>
      </c>
      <c r="AX476" s="108">
        <v>22650</v>
      </c>
      <c r="AY476" s="108">
        <v>66454</v>
      </c>
      <c r="AZ476" s="108">
        <v>16282</v>
      </c>
      <c r="BA476" s="108">
        <v>11650</v>
      </c>
      <c r="BB476" s="108">
        <v>10487</v>
      </c>
      <c r="BC476" s="108">
        <v>7654</v>
      </c>
      <c r="BD476" s="108">
        <v>65838</v>
      </c>
      <c r="BE476" s="108">
        <v>47597</v>
      </c>
      <c r="BF476" s="108">
        <v>21976</v>
      </c>
      <c r="BG476" s="108">
        <v>12344</v>
      </c>
      <c r="BH476" s="108">
        <v>3449</v>
      </c>
      <c r="BI476" s="108">
        <v>2035</v>
      </c>
      <c r="BJ476" s="108" t="s">
        <v>717</v>
      </c>
      <c r="BK476" s="108" t="s">
        <v>717</v>
      </c>
      <c r="BL476" s="108" t="s">
        <v>717</v>
      </c>
      <c r="BM476" s="108" t="s">
        <v>717</v>
      </c>
      <c r="BN476" s="108" t="s">
        <v>717</v>
      </c>
      <c r="BO476" s="108" t="s">
        <v>717</v>
      </c>
      <c r="BP476" s="108" t="s">
        <v>717</v>
      </c>
      <c r="BQ476" s="108" t="s">
        <v>717</v>
      </c>
      <c r="BR476" s="108" t="s">
        <v>717</v>
      </c>
      <c r="BS476" s="108" t="s">
        <v>717</v>
      </c>
      <c r="BT476" s="108" t="s">
        <v>717</v>
      </c>
      <c r="BU476" s="108" t="s">
        <v>717</v>
      </c>
      <c r="BV476" s="108" t="s">
        <v>717</v>
      </c>
      <c r="BW476" s="108" t="s">
        <v>717</v>
      </c>
      <c r="BX476" s="108" t="s">
        <v>717</v>
      </c>
      <c r="BY476" s="108" t="s">
        <v>717</v>
      </c>
      <c r="BZ476" s="108" t="s">
        <v>717</v>
      </c>
      <c r="CA476" s="108" t="s">
        <v>717</v>
      </c>
      <c r="CB476" s="108" t="s">
        <v>717</v>
      </c>
      <c r="CC476" s="108" t="s">
        <v>717</v>
      </c>
      <c r="CD476" s="108" t="s">
        <v>717</v>
      </c>
      <c r="CE476" s="108" t="s">
        <v>717</v>
      </c>
      <c r="CF476" s="108" t="s">
        <v>717</v>
      </c>
      <c r="CG476" s="108" t="s">
        <v>717</v>
      </c>
      <c r="CH476" s="108" t="s">
        <v>717</v>
      </c>
      <c r="CI476" s="108" t="s">
        <v>717</v>
      </c>
      <c r="CJ476" s="108" t="s">
        <v>717</v>
      </c>
      <c r="CK476" s="108" t="s">
        <v>717</v>
      </c>
      <c r="CL476" s="108" t="s">
        <v>717</v>
      </c>
      <c r="CM476" s="108" t="s">
        <v>717</v>
      </c>
      <c r="CN476" s="108" t="s">
        <v>717</v>
      </c>
      <c r="CO476" s="108" t="s">
        <v>717</v>
      </c>
      <c r="CP476" s="108" t="s">
        <v>717</v>
      </c>
      <c r="CQ476" s="108" t="s">
        <v>717</v>
      </c>
      <c r="CR476" s="108" t="s">
        <v>717</v>
      </c>
      <c r="CS476" s="108" t="s">
        <v>717</v>
      </c>
      <c r="CT476" s="108" t="s">
        <v>717</v>
      </c>
      <c r="CU476" s="108" t="s">
        <v>717</v>
      </c>
      <c r="CV476" s="108" t="s">
        <v>717</v>
      </c>
      <c r="CW476" s="108" t="s">
        <v>717</v>
      </c>
      <c r="CX476" s="108">
        <v>542</v>
      </c>
      <c r="CY476" s="108">
        <v>148490</v>
      </c>
      <c r="CZ476" s="108">
        <v>274</v>
      </c>
      <c r="DA476" s="108">
        <v>481</v>
      </c>
      <c r="DB476" s="108">
        <v>6636</v>
      </c>
      <c r="DC476" s="108">
        <v>247827</v>
      </c>
      <c r="DD476" s="108">
        <v>37</v>
      </c>
      <c r="DE476" s="108">
        <v>66</v>
      </c>
      <c r="DF476" s="108">
        <v>145</v>
      </c>
      <c r="DG476" s="108">
        <v>230992</v>
      </c>
      <c r="DH476" s="108">
        <v>1593</v>
      </c>
      <c r="DI476" s="108">
        <v>3198</v>
      </c>
      <c r="DJ476" s="108">
        <v>129</v>
      </c>
      <c r="DK476" s="108">
        <v>35</v>
      </c>
      <c r="DL476" s="108">
        <v>800</v>
      </c>
      <c r="DM476" s="108">
        <v>410</v>
      </c>
      <c r="DN476" s="108">
        <v>31</v>
      </c>
      <c r="DO476" s="108">
        <v>1168</v>
      </c>
      <c r="DP476" s="108">
        <v>6852830</v>
      </c>
      <c r="DQ476" s="108">
        <v>8566</v>
      </c>
      <c r="DR476" s="108">
        <v>20325</v>
      </c>
      <c r="DS476" s="108">
        <v>3786708</v>
      </c>
      <c r="DT476" s="108">
        <v>9236</v>
      </c>
      <c r="DU476" s="108">
        <v>23026</v>
      </c>
      <c r="DV476" s="108">
        <v>363652</v>
      </c>
      <c r="DW476" s="108">
        <v>11731</v>
      </c>
      <c r="DX476" s="108">
        <v>26123</v>
      </c>
      <c r="DY476" s="108">
        <v>14259632</v>
      </c>
      <c r="DZ476" s="108">
        <v>12209</v>
      </c>
      <c r="EA476" s="108">
        <v>30518</v>
      </c>
      <c r="EB476" s="255"/>
      <c r="EC476" s="198">
        <f t="shared" si="2133"/>
        <v>4</v>
      </c>
      <c r="ED476" s="199">
        <f t="shared" si="2134"/>
        <v>2019</v>
      </c>
      <c r="EE476" s="200">
        <f t="shared" si="2135"/>
        <v>43556</v>
      </c>
      <c r="EF476" s="196">
        <f t="shared" si="2136"/>
        <v>30</v>
      </c>
      <c r="EG476" s="195"/>
      <c r="EH476" s="198">
        <f t="shared" si="2143"/>
        <v>67493</v>
      </c>
      <c r="EI476" s="198">
        <f t="shared" si="2143"/>
        <v>404958</v>
      </c>
      <c r="EJ476" s="198">
        <f t="shared" si="2143"/>
        <v>1619832</v>
      </c>
      <c r="EK476" s="198">
        <f t="shared" si="2143"/>
        <v>5196961</v>
      </c>
      <c r="EL476" s="198">
        <f t="shared" si="2143"/>
        <v>5914800</v>
      </c>
      <c r="EM476" s="198">
        <f t="shared" si="2143"/>
        <v>6004203</v>
      </c>
      <c r="EN476" s="198">
        <f t="shared" si="2143"/>
        <v>139798610</v>
      </c>
      <c r="EO476" s="198">
        <f t="shared" si="2143"/>
        <v>165912588</v>
      </c>
      <c r="EP476" s="198">
        <f t="shared" si="2143"/>
        <v>28579950</v>
      </c>
      <c r="EQ476" s="198" t="str">
        <f t="shared" si="2143"/>
        <v>-</v>
      </c>
      <c r="ER476" s="198" t="str">
        <f t="shared" si="2144"/>
        <v>-</v>
      </c>
      <c r="ES476" s="198" t="str">
        <f t="shared" si="2144"/>
        <v>-</v>
      </c>
      <c r="ET476" s="198" t="str">
        <f t="shared" si="2144"/>
        <v>-</v>
      </c>
      <c r="EU476" s="198" t="str">
        <f t="shared" si="2144"/>
        <v>-</v>
      </c>
      <c r="EV476" s="198" t="str">
        <f t="shared" si="2144"/>
        <v>-</v>
      </c>
      <c r="EW476" s="198" t="str">
        <f t="shared" si="2144"/>
        <v>-</v>
      </c>
      <c r="EX476" s="198" t="str">
        <f t="shared" si="2144"/>
        <v>-</v>
      </c>
      <c r="EY476" s="198" t="str">
        <f t="shared" si="2144"/>
        <v>-</v>
      </c>
      <c r="EZ476" s="198" t="str">
        <f t="shared" si="2144"/>
        <v>-</v>
      </c>
      <c r="FA476" s="198">
        <f t="shared" si="2144"/>
        <v>463710</v>
      </c>
      <c r="FB476" s="198">
        <f t="shared" si="2145"/>
        <v>260702</v>
      </c>
      <c r="FC476" s="198">
        <f t="shared" si="2145"/>
        <v>437976</v>
      </c>
      <c r="FD476" s="198">
        <f t="shared" si="2145"/>
        <v>16260000</v>
      </c>
      <c r="FE476" s="198">
        <f t="shared" si="2145"/>
        <v>9440660</v>
      </c>
      <c r="FF476" s="198">
        <f t="shared" si="2145"/>
        <v>809813</v>
      </c>
      <c r="FG476" s="198">
        <f t="shared" si="2145"/>
        <v>35645024</v>
      </c>
      <c r="FH476" s="191"/>
      <c r="FI476" s="256"/>
      <c r="FJ476" s="256"/>
      <c r="FK476" s="256"/>
      <c r="FL476" s="256"/>
      <c r="FM476" s="256"/>
    </row>
    <row r="477" spans="1:169" s="257" customFormat="1" x14ac:dyDescent="0.2">
      <c r="A477" s="251" t="str">
        <f t="shared" si="2130"/>
        <v>2019-20APRILR1F</v>
      </c>
      <c r="B477" s="252" t="s">
        <v>868</v>
      </c>
      <c r="C477" s="252" t="s">
        <v>774</v>
      </c>
      <c r="D477" s="253" t="str">
        <f t="shared" si="2131"/>
        <v>Y59</v>
      </c>
      <c r="E477" s="253" t="str">
        <f t="shared" si="2132"/>
        <v>South East</v>
      </c>
      <c r="F477" s="254" t="s">
        <v>650</v>
      </c>
      <c r="G477" s="254" t="s">
        <v>651</v>
      </c>
      <c r="H477" s="160">
        <v>2614</v>
      </c>
      <c r="I477" s="160">
        <v>1448</v>
      </c>
      <c r="J477" s="160">
        <v>13026</v>
      </c>
      <c r="K477" s="160">
        <v>9</v>
      </c>
      <c r="L477" s="160">
        <v>1</v>
      </c>
      <c r="M477" s="160">
        <v>11</v>
      </c>
      <c r="N477" s="160">
        <v>44</v>
      </c>
      <c r="O477" s="160">
        <v>202</v>
      </c>
      <c r="P477" s="160" t="s">
        <v>717</v>
      </c>
      <c r="Q477" s="160" t="s">
        <v>717</v>
      </c>
      <c r="R477" s="160" t="s">
        <v>717</v>
      </c>
      <c r="S477" s="160" t="s">
        <v>717</v>
      </c>
      <c r="T477" s="160">
        <v>1961</v>
      </c>
      <c r="U477" s="160">
        <v>105</v>
      </c>
      <c r="V477" s="160">
        <v>72</v>
      </c>
      <c r="W477" s="160">
        <v>802</v>
      </c>
      <c r="X477" s="160">
        <v>742</v>
      </c>
      <c r="Y477" s="160">
        <v>79</v>
      </c>
      <c r="Z477" s="160">
        <v>68774</v>
      </c>
      <c r="AA477" s="160">
        <v>655</v>
      </c>
      <c r="AB477" s="160">
        <v>1148</v>
      </c>
      <c r="AC477" s="160">
        <v>62702</v>
      </c>
      <c r="AD477" s="160">
        <v>871</v>
      </c>
      <c r="AE477" s="160">
        <v>1731</v>
      </c>
      <c r="AF477" s="160">
        <v>962231</v>
      </c>
      <c r="AG477" s="160">
        <v>1200</v>
      </c>
      <c r="AH477" s="160">
        <v>2346</v>
      </c>
      <c r="AI477" s="160">
        <v>2598385</v>
      </c>
      <c r="AJ477" s="160">
        <v>3502</v>
      </c>
      <c r="AK477" s="160">
        <v>8091</v>
      </c>
      <c r="AL477" s="160">
        <v>572065</v>
      </c>
      <c r="AM477" s="160">
        <v>7241</v>
      </c>
      <c r="AN477" s="160">
        <v>15897</v>
      </c>
      <c r="AO477" s="160">
        <v>118</v>
      </c>
      <c r="AP477" s="160">
        <v>1</v>
      </c>
      <c r="AQ477" s="160">
        <v>2</v>
      </c>
      <c r="AR477" s="160">
        <v>6</v>
      </c>
      <c r="AS477" s="160">
        <v>2</v>
      </c>
      <c r="AT477" s="160">
        <v>113</v>
      </c>
      <c r="AU477" s="160">
        <v>0</v>
      </c>
      <c r="AV477" s="160">
        <v>1202</v>
      </c>
      <c r="AW477" s="160">
        <v>39</v>
      </c>
      <c r="AX477" s="160">
        <v>602</v>
      </c>
      <c r="AY477" s="160">
        <v>1843</v>
      </c>
      <c r="AZ477" s="160">
        <v>162</v>
      </c>
      <c r="BA477" s="160">
        <v>134</v>
      </c>
      <c r="BB477" s="160">
        <v>115</v>
      </c>
      <c r="BC477" s="160">
        <v>95</v>
      </c>
      <c r="BD477" s="160">
        <v>936</v>
      </c>
      <c r="BE477" s="160">
        <v>867</v>
      </c>
      <c r="BF477" s="160">
        <v>913</v>
      </c>
      <c r="BG477" s="160">
        <v>790</v>
      </c>
      <c r="BH477" s="160">
        <v>95</v>
      </c>
      <c r="BI477" s="160">
        <v>86</v>
      </c>
      <c r="BJ477" s="160" t="s">
        <v>717</v>
      </c>
      <c r="BK477" s="160" t="s">
        <v>717</v>
      </c>
      <c r="BL477" s="160" t="s">
        <v>717</v>
      </c>
      <c r="BM477" s="160" t="s">
        <v>717</v>
      </c>
      <c r="BN477" s="160" t="s">
        <v>717</v>
      </c>
      <c r="BO477" s="160" t="s">
        <v>717</v>
      </c>
      <c r="BP477" s="160" t="s">
        <v>717</v>
      </c>
      <c r="BQ477" s="160" t="s">
        <v>717</v>
      </c>
      <c r="BR477" s="160" t="s">
        <v>717</v>
      </c>
      <c r="BS477" s="160" t="s">
        <v>717</v>
      </c>
      <c r="BT477" s="160" t="s">
        <v>717</v>
      </c>
      <c r="BU477" s="160" t="s">
        <v>717</v>
      </c>
      <c r="BV477" s="160" t="s">
        <v>717</v>
      </c>
      <c r="BW477" s="160" t="s">
        <v>717</v>
      </c>
      <c r="BX477" s="160" t="s">
        <v>717</v>
      </c>
      <c r="BY477" s="160" t="s">
        <v>717</v>
      </c>
      <c r="BZ477" s="160" t="s">
        <v>717</v>
      </c>
      <c r="CA477" s="160" t="s">
        <v>717</v>
      </c>
      <c r="CB477" s="160" t="s">
        <v>717</v>
      </c>
      <c r="CC477" s="160" t="s">
        <v>717</v>
      </c>
      <c r="CD477" s="160" t="s">
        <v>717</v>
      </c>
      <c r="CE477" s="160" t="s">
        <v>717</v>
      </c>
      <c r="CF477" s="160" t="s">
        <v>717</v>
      </c>
      <c r="CG477" s="160" t="s">
        <v>717</v>
      </c>
      <c r="CH477" s="160" t="s">
        <v>717</v>
      </c>
      <c r="CI477" s="160" t="s">
        <v>717</v>
      </c>
      <c r="CJ477" s="160" t="s">
        <v>717</v>
      </c>
      <c r="CK477" s="160" t="s">
        <v>717</v>
      </c>
      <c r="CL477" s="160" t="s">
        <v>717</v>
      </c>
      <c r="CM477" s="160" t="s">
        <v>717</v>
      </c>
      <c r="CN477" s="160" t="s">
        <v>717</v>
      </c>
      <c r="CO477" s="160" t="s">
        <v>717</v>
      </c>
      <c r="CP477" s="160" t="s">
        <v>717</v>
      </c>
      <c r="CQ477" s="160" t="s">
        <v>717</v>
      </c>
      <c r="CR477" s="160" t="s">
        <v>717</v>
      </c>
      <c r="CS477" s="160" t="s">
        <v>717</v>
      </c>
      <c r="CT477" s="160" t="s">
        <v>717</v>
      </c>
      <c r="CU477" s="160" t="s">
        <v>717</v>
      </c>
      <c r="CV477" s="160" t="s">
        <v>717</v>
      </c>
      <c r="CW477" s="160" t="s">
        <v>717</v>
      </c>
      <c r="CX477" s="160">
        <v>9</v>
      </c>
      <c r="CY477" s="160">
        <v>3274</v>
      </c>
      <c r="CZ477" s="160">
        <v>364</v>
      </c>
      <c r="DA477" s="160">
        <v>640</v>
      </c>
      <c r="DB477" s="160">
        <v>89</v>
      </c>
      <c r="DC477" s="160">
        <v>4130</v>
      </c>
      <c r="DD477" s="160">
        <v>46</v>
      </c>
      <c r="DE477" s="160">
        <v>77</v>
      </c>
      <c r="DF477" s="160">
        <v>0</v>
      </c>
      <c r="DG477" s="160">
        <v>0</v>
      </c>
      <c r="DH477" s="160">
        <v>0</v>
      </c>
      <c r="DI477" s="160">
        <v>0</v>
      </c>
      <c r="DJ477" s="160">
        <v>0</v>
      </c>
      <c r="DK477" s="160">
        <v>3</v>
      </c>
      <c r="DL477" s="160">
        <v>58</v>
      </c>
      <c r="DM477" s="160">
        <v>43</v>
      </c>
      <c r="DN477" s="160">
        <v>0</v>
      </c>
      <c r="DO477" s="160">
        <v>11</v>
      </c>
      <c r="DP477" s="160">
        <v>198326</v>
      </c>
      <c r="DQ477" s="160">
        <v>3419</v>
      </c>
      <c r="DR477" s="160">
        <v>5926</v>
      </c>
      <c r="DS477" s="160">
        <v>317461</v>
      </c>
      <c r="DT477" s="160">
        <v>7383</v>
      </c>
      <c r="DU477" s="160">
        <v>12559</v>
      </c>
      <c r="DV477" s="160">
        <v>0</v>
      </c>
      <c r="DW477" s="160">
        <v>0</v>
      </c>
      <c r="DX477" s="160">
        <v>0</v>
      </c>
      <c r="DY477" s="160">
        <v>59516</v>
      </c>
      <c r="DZ477" s="160">
        <v>5411</v>
      </c>
      <c r="EA477" s="160">
        <v>15560</v>
      </c>
      <c r="EB477" s="255"/>
      <c r="EC477" s="203">
        <f t="shared" si="2133"/>
        <v>4</v>
      </c>
      <c r="ED477" s="199">
        <f t="shared" si="2134"/>
        <v>2019</v>
      </c>
      <c r="EE477" s="200">
        <f t="shared" si="2135"/>
        <v>43556</v>
      </c>
      <c r="EF477" s="196">
        <f t="shared" si="2136"/>
        <v>30</v>
      </c>
      <c r="EG477" s="195"/>
      <c r="EH477" s="203">
        <f t="shared" si="2143"/>
        <v>1448</v>
      </c>
      <c r="EI477" s="203">
        <f t="shared" si="2143"/>
        <v>15928</v>
      </c>
      <c r="EJ477" s="203">
        <f t="shared" si="2143"/>
        <v>63712</v>
      </c>
      <c r="EK477" s="203">
        <f t="shared" si="2143"/>
        <v>292496</v>
      </c>
      <c r="EL477" s="203">
        <f t="shared" si="2143"/>
        <v>120540</v>
      </c>
      <c r="EM477" s="203">
        <f t="shared" si="2143"/>
        <v>124632</v>
      </c>
      <c r="EN477" s="203">
        <f t="shared" si="2143"/>
        <v>1881492</v>
      </c>
      <c r="EO477" s="203">
        <f t="shared" si="2143"/>
        <v>6003522</v>
      </c>
      <c r="EP477" s="203">
        <f t="shared" si="2143"/>
        <v>1255863</v>
      </c>
      <c r="EQ477" s="203" t="str">
        <f t="shared" si="2143"/>
        <v>-</v>
      </c>
      <c r="ER477" s="203" t="str">
        <f t="shared" si="2144"/>
        <v>-</v>
      </c>
      <c r="ES477" s="203" t="str">
        <f t="shared" si="2144"/>
        <v>-</v>
      </c>
      <c r="ET477" s="203" t="str">
        <f t="shared" si="2144"/>
        <v>-</v>
      </c>
      <c r="EU477" s="203" t="str">
        <f t="shared" si="2144"/>
        <v>-</v>
      </c>
      <c r="EV477" s="203" t="str">
        <f t="shared" si="2144"/>
        <v>-</v>
      </c>
      <c r="EW477" s="203" t="str">
        <f t="shared" si="2144"/>
        <v>-</v>
      </c>
      <c r="EX477" s="203" t="str">
        <f t="shared" si="2144"/>
        <v>-</v>
      </c>
      <c r="EY477" s="203" t="str">
        <f t="shared" si="2144"/>
        <v>-</v>
      </c>
      <c r="EZ477" s="203" t="str">
        <f t="shared" si="2144"/>
        <v>-</v>
      </c>
      <c r="FA477" s="203">
        <f t="shared" si="2144"/>
        <v>0</v>
      </c>
      <c r="FB477" s="203">
        <f t="shared" si="2145"/>
        <v>5760</v>
      </c>
      <c r="FC477" s="203">
        <f t="shared" si="2145"/>
        <v>6853</v>
      </c>
      <c r="FD477" s="203">
        <f t="shared" si="2145"/>
        <v>343708</v>
      </c>
      <c r="FE477" s="203">
        <f t="shared" si="2145"/>
        <v>540037</v>
      </c>
      <c r="FF477" s="203">
        <f t="shared" si="2145"/>
        <v>0</v>
      </c>
      <c r="FG477" s="203">
        <f t="shared" si="2145"/>
        <v>171160</v>
      </c>
      <c r="FH477" s="191"/>
      <c r="FI477" s="256"/>
      <c r="FJ477" s="256"/>
      <c r="FK477" s="256"/>
      <c r="FL477" s="256"/>
      <c r="FM477" s="256"/>
    </row>
    <row r="478" spans="1:169" s="257" customFormat="1" x14ac:dyDescent="0.2">
      <c r="A478" s="258" t="str">
        <f t="shared" si="2130"/>
        <v>2019-20APRILRRU</v>
      </c>
      <c r="B478" s="259" t="s">
        <v>868</v>
      </c>
      <c r="C478" s="259" t="s">
        <v>774</v>
      </c>
      <c r="D478" s="260" t="str">
        <f t="shared" si="2131"/>
        <v>Y56</v>
      </c>
      <c r="E478" s="260" t="str">
        <f t="shared" si="2132"/>
        <v>London</v>
      </c>
      <c r="F478" s="261" t="s">
        <v>653</v>
      </c>
      <c r="G478" s="261" t="s">
        <v>654</v>
      </c>
      <c r="H478" s="211">
        <v>156626</v>
      </c>
      <c r="I478" s="211">
        <v>124527</v>
      </c>
      <c r="J478" s="211">
        <v>564984</v>
      </c>
      <c r="K478" s="211">
        <v>5</v>
      </c>
      <c r="L478" s="211">
        <v>0</v>
      </c>
      <c r="M478" s="211">
        <v>1</v>
      </c>
      <c r="N478" s="211">
        <v>29</v>
      </c>
      <c r="O478" s="211">
        <v>102</v>
      </c>
      <c r="P478" s="211" t="s">
        <v>717</v>
      </c>
      <c r="Q478" s="211" t="s">
        <v>717</v>
      </c>
      <c r="R478" s="211" t="s">
        <v>717</v>
      </c>
      <c r="S478" s="211" t="s">
        <v>717</v>
      </c>
      <c r="T478" s="211">
        <v>104127</v>
      </c>
      <c r="U478" s="211">
        <v>11459</v>
      </c>
      <c r="V478" s="211">
        <v>8549</v>
      </c>
      <c r="W478" s="211">
        <v>57116</v>
      </c>
      <c r="X478" s="211">
        <v>21971</v>
      </c>
      <c r="Y478" s="211">
        <v>1699</v>
      </c>
      <c r="Z478" s="211">
        <v>4153384</v>
      </c>
      <c r="AA478" s="211">
        <v>362</v>
      </c>
      <c r="AB478" s="211">
        <v>610</v>
      </c>
      <c r="AC478" s="211">
        <v>5247760</v>
      </c>
      <c r="AD478" s="211">
        <v>614</v>
      </c>
      <c r="AE478" s="211">
        <v>1045</v>
      </c>
      <c r="AF478" s="211">
        <v>56381771</v>
      </c>
      <c r="AG478" s="211">
        <v>987</v>
      </c>
      <c r="AH478" s="211">
        <v>1977</v>
      </c>
      <c r="AI478" s="211">
        <v>60203011</v>
      </c>
      <c r="AJ478" s="211">
        <v>2740</v>
      </c>
      <c r="AK478" s="211">
        <v>6503</v>
      </c>
      <c r="AL478" s="211">
        <v>8504967</v>
      </c>
      <c r="AM478" s="211">
        <v>5006</v>
      </c>
      <c r="AN478" s="211">
        <v>11708</v>
      </c>
      <c r="AO478" s="211">
        <v>7439</v>
      </c>
      <c r="AP478" s="211">
        <v>193</v>
      </c>
      <c r="AQ478" s="211">
        <v>1120</v>
      </c>
      <c r="AR478" s="211">
        <v>2772</v>
      </c>
      <c r="AS478" s="211">
        <v>219</v>
      </c>
      <c r="AT478" s="211">
        <v>5907</v>
      </c>
      <c r="AU478" s="211">
        <v>0</v>
      </c>
      <c r="AV478" s="211">
        <v>63527</v>
      </c>
      <c r="AW478" s="211">
        <v>6674</v>
      </c>
      <c r="AX478" s="211">
        <v>26487</v>
      </c>
      <c r="AY478" s="211">
        <v>96688</v>
      </c>
      <c r="AZ478" s="211">
        <v>29841</v>
      </c>
      <c r="BA478" s="211">
        <v>23086</v>
      </c>
      <c r="BB478" s="211">
        <v>22038</v>
      </c>
      <c r="BC478" s="211">
        <v>17352</v>
      </c>
      <c r="BD478" s="211">
        <v>83186</v>
      </c>
      <c r="BE478" s="211">
        <v>63823</v>
      </c>
      <c r="BF478" s="211">
        <v>33799</v>
      </c>
      <c r="BG478" s="211">
        <v>24464</v>
      </c>
      <c r="BH478" s="211">
        <v>2247</v>
      </c>
      <c r="BI478" s="211">
        <v>1789</v>
      </c>
      <c r="BJ478" s="211" t="s">
        <v>717</v>
      </c>
      <c r="BK478" s="211" t="s">
        <v>717</v>
      </c>
      <c r="BL478" s="211" t="s">
        <v>717</v>
      </c>
      <c r="BM478" s="211" t="s">
        <v>717</v>
      </c>
      <c r="BN478" s="211" t="s">
        <v>717</v>
      </c>
      <c r="BO478" s="211" t="s">
        <v>717</v>
      </c>
      <c r="BP478" s="211" t="s">
        <v>717</v>
      </c>
      <c r="BQ478" s="211" t="s">
        <v>717</v>
      </c>
      <c r="BR478" s="211" t="s">
        <v>717</v>
      </c>
      <c r="BS478" s="211" t="s">
        <v>717</v>
      </c>
      <c r="BT478" s="211" t="s">
        <v>717</v>
      </c>
      <c r="BU478" s="211" t="s">
        <v>717</v>
      </c>
      <c r="BV478" s="211" t="s">
        <v>717</v>
      </c>
      <c r="BW478" s="211" t="s">
        <v>717</v>
      </c>
      <c r="BX478" s="211" t="s">
        <v>717</v>
      </c>
      <c r="BY478" s="211" t="s">
        <v>717</v>
      </c>
      <c r="BZ478" s="211" t="s">
        <v>717</v>
      </c>
      <c r="CA478" s="211" t="s">
        <v>717</v>
      </c>
      <c r="CB478" s="211" t="s">
        <v>717</v>
      </c>
      <c r="CC478" s="211" t="s">
        <v>717</v>
      </c>
      <c r="CD478" s="211" t="s">
        <v>717</v>
      </c>
      <c r="CE478" s="211" t="s">
        <v>717</v>
      </c>
      <c r="CF478" s="211" t="s">
        <v>717</v>
      </c>
      <c r="CG478" s="211" t="s">
        <v>717</v>
      </c>
      <c r="CH478" s="211" t="s">
        <v>717</v>
      </c>
      <c r="CI478" s="211" t="s">
        <v>717</v>
      </c>
      <c r="CJ478" s="211" t="s">
        <v>717</v>
      </c>
      <c r="CK478" s="211" t="s">
        <v>717</v>
      </c>
      <c r="CL478" s="211" t="s">
        <v>717</v>
      </c>
      <c r="CM478" s="211" t="s">
        <v>717</v>
      </c>
      <c r="CN478" s="211" t="s">
        <v>717</v>
      </c>
      <c r="CO478" s="211" t="s">
        <v>717</v>
      </c>
      <c r="CP478" s="211" t="s">
        <v>717</v>
      </c>
      <c r="CQ478" s="211" t="s">
        <v>717</v>
      </c>
      <c r="CR478" s="211" t="s">
        <v>717</v>
      </c>
      <c r="CS478" s="211" t="s">
        <v>717</v>
      </c>
      <c r="CT478" s="211" t="s">
        <v>717</v>
      </c>
      <c r="CU478" s="211" t="s">
        <v>717</v>
      </c>
      <c r="CV478" s="211" t="s">
        <v>717</v>
      </c>
      <c r="CW478" s="211" t="s">
        <v>717</v>
      </c>
      <c r="CX478" s="211">
        <v>599</v>
      </c>
      <c r="CY478" s="211">
        <v>172377</v>
      </c>
      <c r="CZ478" s="211">
        <v>288</v>
      </c>
      <c r="DA478" s="211">
        <v>480</v>
      </c>
      <c r="DB478" s="211">
        <v>6898</v>
      </c>
      <c r="DC478" s="211">
        <v>402792</v>
      </c>
      <c r="DD478" s="211">
        <v>58</v>
      </c>
      <c r="DE478" s="211">
        <v>118</v>
      </c>
      <c r="DF478" s="211">
        <v>138</v>
      </c>
      <c r="DG478" s="211">
        <v>270818</v>
      </c>
      <c r="DH478" s="211">
        <v>1962</v>
      </c>
      <c r="DI478" s="211">
        <v>4787</v>
      </c>
      <c r="DJ478" s="211">
        <v>132</v>
      </c>
      <c r="DK478" s="211">
        <v>17</v>
      </c>
      <c r="DL478" s="211">
        <v>516</v>
      </c>
      <c r="DM478" s="211">
        <v>1331</v>
      </c>
      <c r="DN478" s="211">
        <v>45</v>
      </c>
      <c r="DO478" s="211">
        <v>1227</v>
      </c>
      <c r="DP478" s="211">
        <v>2612267</v>
      </c>
      <c r="DQ478" s="211">
        <v>5063</v>
      </c>
      <c r="DR478" s="211">
        <v>10150</v>
      </c>
      <c r="DS478" s="211">
        <v>8153479</v>
      </c>
      <c r="DT478" s="211">
        <v>6126</v>
      </c>
      <c r="DU478" s="211">
        <v>11492</v>
      </c>
      <c r="DV478" s="211">
        <v>326009</v>
      </c>
      <c r="DW478" s="211">
        <v>7245</v>
      </c>
      <c r="DX478" s="211">
        <v>12519</v>
      </c>
      <c r="DY478" s="211">
        <v>10094483</v>
      </c>
      <c r="DZ478" s="211">
        <v>8227</v>
      </c>
      <c r="EA478" s="211">
        <v>15120</v>
      </c>
      <c r="EB478" s="262"/>
      <c r="EC478" s="212">
        <f t="shared" si="2133"/>
        <v>4</v>
      </c>
      <c r="ED478" s="213">
        <f t="shared" si="2134"/>
        <v>2019</v>
      </c>
      <c r="EE478" s="214">
        <f t="shared" si="2135"/>
        <v>43556</v>
      </c>
      <c r="EF478" s="215">
        <f t="shared" si="2136"/>
        <v>30</v>
      </c>
      <c r="EG478" s="216"/>
      <c r="EH478" s="212">
        <f t="shared" si="2143"/>
        <v>0</v>
      </c>
      <c r="EI478" s="212">
        <f t="shared" si="2143"/>
        <v>124527</v>
      </c>
      <c r="EJ478" s="212">
        <f t="shared" si="2143"/>
        <v>3611283</v>
      </c>
      <c r="EK478" s="212">
        <f t="shared" si="2143"/>
        <v>12701754</v>
      </c>
      <c r="EL478" s="212">
        <f t="shared" si="2143"/>
        <v>6989990</v>
      </c>
      <c r="EM478" s="212">
        <f t="shared" si="2143"/>
        <v>8933705</v>
      </c>
      <c r="EN478" s="212">
        <f t="shared" si="2143"/>
        <v>112918332</v>
      </c>
      <c r="EO478" s="212">
        <f t="shared" si="2143"/>
        <v>142877413</v>
      </c>
      <c r="EP478" s="212">
        <f t="shared" si="2143"/>
        <v>19891892</v>
      </c>
      <c r="EQ478" s="212" t="str">
        <f t="shared" si="2143"/>
        <v>-</v>
      </c>
      <c r="ER478" s="212" t="str">
        <f t="shared" si="2144"/>
        <v>-</v>
      </c>
      <c r="ES478" s="212" t="str">
        <f t="shared" si="2144"/>
        <v>-</v>
      </c>
      <c r="ET478" s="212" t="str">
        <f t="shared" si="2144"/>
        <v>-</v>
      </c>
      <c r="EU478" s="212" t="str">
        <f t="shared" si="2144"/>
        <v>-</v>
      </c>
      <c r="EV478" s="212" t="str">
        <f t="shared" si="2144"/>
        <v>-</v>
      </c>
      <c r="EW478" s="212" t="str">
        <f t="shared" si="2144"/>
        <v>-</v>
      </c>
      <c r="EX478" s="212" t="str">
        <f t="shared" si="2144"/>
        <v>-</v>
      </c>
      <c r="EY478" s="212" t="str">
        <f t="shared" si="2144"/>
        <v>-</v>
      </c>
      <c r="EZ478" s="212" t="str">
        <f t="shared" si="2144"/>
        <v>-</v>
      </c>
      <c r="FA478" s="212">
        <f t="shared" si="2144"/>
        <v>660606</v>
      </c>
      <c r="FB478" s="212">
        <f t="shared" si="2145"/>
        <v>287520</v>
      </c>
      <c r="FC478" s="212">
        <f t="shared" si="2145"/>
        <v>813964</v>
      </c>
      <c r="FD478" s="212">
        <f t="shared" si="2145"/>
        <v>5237400</v>
      </c>
      <c r="FE478" s="212">
        <f t="shared" si="2145"/>
        <v>15295852</v>
      </c>
      <c r="FF478" s="212">
        <f t="shared" si="2145"/>
        <v>563355</v>
      </c>
      <c r="FG478" s="212">
        <f t="shared" si="2145"/>
        <v>18552240</v>
      </c>
      <c r="FH478" s="217"/>
      <c r="FI478" s="256"/>
      <c r="FJ478" s="256"/>
      <c r="FK478" s="256"/>
      <c r="FL478" s="256"/>
      <c r="FM478" s="256"/>
    </row>
    <row r="479" spans="1:169" s="257" customFormat="1" x14ac:dyDescent="0.2">
      <c r="A479" s="263" t="str">
        <f t="shared" si="2130"/>
        <v>2019-20APRILRX6</v>
      </c>
      <c r="B479" s="257" t="s">
        <v>868</v>
      </c>
      <c r="C479" s="257" t="s">
        <v>774</v>
      </c>
      <c r="D479" s="264" t="str">
        <f t="shared" si="2131"/>
        <v>Y63</v>
      </c>
      <c r="E479" s="264" t="str">
        <f t="shared" si="2132"/>
        <v>North East and Yorkshire</v>
      </c>
      <c r="F479" s="265" t="s">
        <v>655</v>
      </c>
      <c r="G479" s="265" t="s">
        <v>656</v>
      </c>
      <c r="H479" s="108">
        <v>45101</v>
      </c>
      <c r="I479" s="108">
        <v>31206</v>
      </c>
      <c r="J479" s="108">
        <v>136229</v>
      </c>
      <c r="K479" s="108">
        <v>4</v>
      </c>
      <c r="L479" s="108">
        <v>1</v>
      </c>
      <c r="M479" s="108">
        <v>9</v>
      </c>
      <c r="N479" s="108">
        <v>19</v>
      </c>
      <c r="O479" s="108">
        <v>40</v>
      </c>
      <c r="P479" s="108" t="s">
        <v>717</v>
      </c>
      <c r="Q479" s="108" t="s">
        <v>717</v>
      </c>
      <c r="R479" s="108" t="s">
        <v>717</v>
      </c>
      <c r="S479" s="108" t="s">
        <v>717</v>
      </c>
      <c r="T479" s="108">
        <v>32350</v>
      </c>
      <c r="U479" s="108">
        <v>2326</v>
      </c>
      <c r="V479" s="108">
        <v>1524</v>
      </c>
      <c r="W479" s="108">
        <v>18714</v>
      </c>
      <c r="X479" s="108">
        <v>7275</v>
      </c>
      <c r="Y479" s="108">
        <v>361</v>
      </c>
      <c r="Z479" s="108">
        <v>872374</v>
      </c>
      <c r="AA479" s="108">
        <v>375</v>
      </c>
      <c r="AB479" s="108">
        <v>636</v>
      </c>
      <c r="AC479" s="108">
        <v>701194</v>
      </c>
      <c r="AD479" s="108">
        <v>460</v>
      </c>
      <c r="AE479" s="108">
        <v>844</v>
      </c>
      <c r="AF479" s="108">
        <v>29167206</v>
      </c>
      <c r="AG479" s="108">
        <v>1559</v>
      </c>
      <c r="AH479" s="108">
        <v>3278</v>
      </c>
      <c r="AI479" s="108">
        <v>37921046</v>
      </c>
      <c r="AJ479" s="108">
        <v>5213</v>
      </c>
      <c r="AK479" s="108">
        <v>14005</v>
      </c>
      <c r="AL479" s="108">
        <v>1453927</v>
      </c>
      <c r="AM479" s="108">
        <v>4027</v>
      </c>
      <c r="AN479" s="108">
        <v>10901</v>
      </c>
      <c r="AO479" s="108">
        <v>1508</v>
      </c>
      <c r="AP479" s="108">
        <v>50</v>
      </c>
      <c r="AQ479" s="108">
        <v>239</v>
      </c>
      <c r="AR479" s="108">
        <v>2987</v>
      </c>
      <c r="AS479" s="108">
        <v>83</v>
      </c>
      <c r="AT479" s="108">
        <v>1136</v>
      </c>
      <c r="AU479" s="108">
        <v>0</v>
      </c>
      <c r="AV479" s="108">
        <v>19043</v>
      </c>
      <c r="AW479" s="108">
        <v>3467</v>
      </c>
      <c r="AX479" s="108">
        <v>8332</v>
      </c>
      <c r="AY479" s="108">
        <v>30842</v>
      </c>
      <c r="AZ479" s="108">
        <v>4336</v>
      </c>
      <c r="BA479" s="108">
        <v>3605</v>
      </c>
      <c r="BB479" s="108">
        <v>2861</v>
      </c>
      <c r="BC479" s="108">
        <v>2391</v>
      </c>
      <c r="BD479" s="108">
        <v>24496</v>
      </c>
      <c r="BE479" s="108">
        <v>20827</v>
      </c>
      <c r="BF479" s="108">
        <v>10653</v>
      </c>
      <c r="BG479" s="108">
        <v>7187</v>
      </c>
      <c r="BH479" s="108">
        <v>558</v>
      </c>
      <c r="BI479" s="108">
        <v>356</v>
      </c>
      <c r="BJ479" s="108" t="s">
        <v>717</v>
      </c>
      <c r="BK479" s="108" t="s">
        <v>717</v>
      </c>
      <c r="BL479" s="108" t="s">
        <v>717</v>
      </c>
      <c r="BM479" s="108" t="s">
        <v>717</v>
      </c>
      <c r="BN479" s="108" t="s">
        <v>717</v>
      </c>
      <c r="BO479" s="108" t="s">
        <v>717</v>
      </c>
      <c r="BP479" s="108" t="s">
        <v>717</v>
      </c>
      <c r="BQ479" s="108" t="s">
        <v>717</v>
      </c>
      <c r="BR479" s="108" t="s">
        <v>717</v>
      </c>
      <c r="BS479" s="108" t="s">
        <v>717</v>
      </c>
      <c r="BT479" s="108" t="s">
        <v>717</v>
      </c>
      <c r="BU479" s="108" t="s">
        <v>717</v>
      </c>
      <c r="BV479" s="108" t="s">
        <v>717</v>
      </c>
      <c r="BW479" s="108" t="s">
        <v>717</v>
      </c>
      <c r="BX479" s="108" t="s">
        <v>717</v>
      </c>
      <c r="BY479" s="108" t="s">
        <v>717</v>
      </c>
      <c r="BZ479" s="108" t="s">
        <v>717</v>
      </c>
      <c r="CA479" s="108" t="s">
        <v>717</v>
      </c>
      <c r="CB479" s="108" t="s">
        <v>717</v>
      </c>
      <c r="CC479" s="108" t="s">
        <v>717</v>
      </c>
      <c r="CD479" s="108" t="s">
        <v>717</v>
      </c>
      <c r="CE479" s="108" t="s">
        <v>717</v>
      </c>
      <c r="CF479" s="108" t="s">
        <v>717</v>
      </c>
      <c r="CG479" s="108" t="s">
        <v>717</v>
      </c>
      <c r="CH479" s="108" t="s">
        <v>717</v>
      </c>
      <c r="CI479" s="108" t="s">
        <v>717</v>
      </c>
      <c r="CJ479" s="108" t="s">
        <v>717</v>
      </c>
      <c r="CK479" s="108" t="s">
        <v>717</v>
      </c>
      <c r="CL479" s="108" t="s">
        <v>717</v>
      </c>
      <c r="CM479" s="108" t="s">
        <v>717</v>
      </c>
      <c r="CN479" s="108" t="s">
        <v>717</v>
      </c>
      <c r="CO479" s="108" t="s">
        <v>717</v>
      </c>
      <c r="CP479" s="108" t="s">
        <v>717</v>
      </c>
      <c r="CQ479" s="108" t="s">
        <v>717</v>
      </c>
      <c r="CR479" s="108" t="s">
        <v>717</v>
      </c>
      <c r="CS479" s="108" t="s">
        <v>717</v>
      </c>
      <c r="CT479" s="108" t="s">
        <v>717</v>
      </c>
      <c r="CU479" s="108" t="s">
        <v>717</v>
      </c>
      <c r="CV479" s="108" t="s">
        <v>717</v>
      </c>
      <c r="CW479" s="108" t="s">
        <v>717</v>
      </c>
      <c r="CX479" s="108">
        <v>64</v>
      </c>
      <c r="CY479" s="108">
        <v>25898</v>
      </c>
      <c r="CZ479" s="108">
        <v>405</v>
      </c>
      <c r="DA479" s="108">
        <v>663</v>
      </c>
      <c r="DB479" s="108">
        <v>1461</v>
      </c>
      <c r="DC479" s="108">
        <v>42485</v>
      </c>
      <c r="DD479" s="108">
        <v>29</v>
      </c>
      <c r="DE479" s="108">
        <v>56</v>
      </c>
      <c r="DF479" s="108">
        <v>0</v>
      </c>
      <c r="DG479" s="108">
        <v>0</v>
      </c>
      <c r="DH479" s="108">
        <v>0</v>
      </c>
      <c r="DI479" s="108">
        <v>0</v>
      </c>
      <c r="DJ479" s="108">
        <v>0</v>
      </c>
      <c r="DK479" s="108">
        <v>0</v>
      </c>
      <c r="DL479" s="108">
        <v>0</v>
      </c>
      <c r="DM479" s="108">
        <v>983</v>
      </c>
      <c r="DN479" s="108">
        <v>0</v>
      </c>
      <c r="DO479" s="108">
        <v>1146</v>
      </c>
      <c r="DP479" s="108">
        <v>0</v>
      </c>
      <c r="DQ479" s="108">
        <v>0</v>
      </c>
      <c r="DR479" s="108">
        <v>0</v>
      </c>
      <c r="DS479" s="108">
        <v>7137967</v>
      </c>
      <c r="DT479" s="108">
        <v>7261</v>
      </c>
      <c r="DU479" s="108">
        <v>14727</v>
      </c>
      <c r="DV479" s="108">
        <v>0</v>
      </c>
      <c r="DW479" s="108">
        <v>0</v>
      </c>
      <c r="DX479" s="108">
        <v>0</v>
      </c>
      <c r="DY479" s="108">
        <v>11919649</v>
      </c>
      <c r="DZ479" s="108">
        <v>10401</v>
      </c>
      <c r="EA479" s="108">
        <v>21307</v>
      </c>
      <c r="EB479" s="255"/>
      <c r="EC479" s="198">
        <f t="shared" si="2133"/>
        <v>4</v>
      </c>
      <c r="ED479" s="199">
        <f t="shared" si="2134"/>
        <v>2019</v>
      </c>
      <c r="EE479" s="200">
        <f t="shared" si="2135"/>
        <v>43556</v>
      </c>
      <c r="EF479" s="196">
        <f t="shared" si="2136"/>
        <v>30</v>
      </c>
      <c r="EG479" s="195"/>
      <c r="EH479" s="198">
        <f t="shared" si="2143"/>
        <v>31206</v>
      </c>
      <c r="EI479" s="198">
        <f t="shared" si="2143"/>
        <v>280854</v>
      </c>
      <c r="EJ479" s="198">
        <f t="shared" si="2143"/>
        <v>592914</v>
      </c>
      <c r="EK479" s="198">
        <f t="shared" si="2143"/>
        <v>1248240</v>
      </c>
      <c r="EL479" s="198">
        <f t="shared" si="2143"/>
        <v>1479336</v>
      </c>
      <c r="EM479" s="198">
        <f t="shared" si="2143"/>
        <v>1286256</v>
      </c>
      <c r="EN479" s="198">
        <f t="shared" si="2143"/>
        <v>61344492</v>
      </c>
      <c r="EO479" s="198">
        <f t="shared" si="2143"/>
        <v>101886375</v>
      </c>
      <c r="EP479" s="198">
        <f t="shared" si="2143"/>
        <v>3935261</v>
      </c>
      <c r="EQ479" s="198" t="str">
        <f t="shared" si="2143"/>
        <v>-</v>
      </c>
      <c r="ER479" s="198" t="str">
        <f t="shared" si="2144"/>
        <v>-</v>
      </c>
      <c r="ES479" s="198" t="str">
        <f t="shared" si="2144"/>
        <v>-</v>
      </c>
      <c r="ET479" s="198" t="str">
        <f t="shared" si="2144"/>
        <v>-</v>
      </c>
      <c r="EU479" s="198" t="str">
        <f t="shared" si="2144"/>
        <v>-</v>
      </c>
      <c r="EV479" s="198" t="str">
        <f t="shared" si="2144"/>
        <v>-</v>
      </c>
      <c r="EW479" s="198" t="str">
        <f t="shared" si="2144"/>
        <v>-</v>
      </c>
      <c r="EX479" s="198" t="str">
        <f t="shared" si="2144"/>
        <v>-</v>
      </c>
      <c r="EY479" s="198" t="str">
        <f t="shared" si="2144"/>
        <v>-</v>
      </c>
      <c r="EZ479" s="198" t="str">
        <f t="shared" si="2144"/>
        <v>-</v>
      </c>
      <c r="FA479" s="198">
        <f t="shared" si="2144"/>
        <v>0</v>
      </c>
      <c r="FB479" s="198">
        <f t="shared" si="2145"/>
        <v>42432</v>
      </c>
      <c r="FC479" s="198">
        <f t="shared" si="2145"/>
        <v>81816</v>
      </c>
      <c r="FD479" s="198">
        <f t="shared" si="2145"/>
        <v>0</v>
      </c>
      <c r="FE479" s="198">
        <f t="shared" si="2145"/>
        <v>14476641</v>
      </c>
      <c r="FF479" s="198">
        <f t="shared" si="2145"/>
        <v>0</v>
      </c>
      <c r="FG479" s="198">
        <f t="shared" si="2145"/>
        <v>24417822</v>
      </c>
      <c r="FH479" s="191"/>
      <c r="FI479" s="256"/>
      <c r="FJ479" s="256"/>
      <c r="FK479" s="256"/>
      <c r="FL479" s="256"/>
      <c r="FM479" s="256"/>
    </row>
    <row r="480" spans="1:169" s="257" customFormat="1" x14ac:dyDescent="0.2">
      <c r="A480" s="263" t="str">
        <f t="shared" si="2130"/>
        <v>2019-20APRILRX7</v>
      </c>
      <c r="B480" s="257" t="s">
        <v>868</v>
      </c>
      <c r="C480" s="257" t="s">
        <v>774</v>
      </c>
      <c r="D480" s="264" t="str">
        <f t="shared" si="2131"/>
        <v>Y62</v>
      </c>
      <c r="E480" s="264" t="str">
        <f t="shared" si="2132"/>
        <v>North West</v>
      </c>
      <c r="F480" s="265" t="s">
        <v>657</v>
      </c>
      <c r="G480" s="265" t="s">
        <v>658</v>
      </c>
      <c r="H480" s="108">
        <v>126070</v>
      </c>
      <c r="I480" s="108">
        <v>100133</v>
      </c>
      <c r="J480" s="108">
        <v>967044</v>
      </c>
      <c r="K480" s="108">
        <v>10</v>
      </c>
      <c r="L480" s="108">
        <v>1</v>
      </c>
      <c r="M480" s="108">
        <v>34</v>
      </c>
      <c r="N480" s="108">
        <v>66</v>
      </c>
      <c r="O480" s="108">
        <v>127</v>
      </c>
      <c r="P480" s="108" t="s">
        <v>717</v>
      </c>
      <c r="Q480" s="108" t="s">
        <v>717</v>
      </c>
      <c r="R480" s="108" t="s">
        <v>717</v>
      </c>
      <c r="S480" s="108" t="s">
        <v>717</v>
      </c>
      <c r="T480" s="108">
        <v>98817</v>
      </c>
      <c r="U480" s="108">
        <v>9360</v>
      </c>
      <c r="V480" s="108">
        <v>6598</v>
      </c>
      <c r="W480" s="108">
        <v>51539</v>
      </c>
      <c r="X480" s="108">
        <v>20057</v>
      </c>
      <c r="Y480" s="108">
        <v>4198</v>
      </c>
      <c r="Z480" s="108">
        <v>4196275</v>
      </c>
      <c r="AA480" s="108">
        <v>448</v>
      </c>
      <c r="AB480" s="108">
        <v>757</v>
      </c>
      <c r="AC480" s="108">
        <v>4089892</v>
      </c>
      <c r="AD480" s="108">
        <v>620</v>
      </c>
      <c r="AE480" s="108">
        <v>1052</v>
      </c>
      <c r="AF480" s="108">
        <v>72192728</v>
      </c>
      <c r="AG480" s="108">
        <v>1401</v>
      </c>
      <c r="AH480" s="108">
        <v>2983</v>
      </c>
      <c r="AI480" s="108">
        <v>79245207</v>
      </c>
      <c r="AJ480" s="108">
        <v>3951</v>
      </c>
      <c r="AK480" s="108">
        <v>9430</v>
      </c>
      <c r="AL480" s="108">
        <v>21046235</v>
      </c>
      <c r="AM480" s="108">
        <v>5013</v>
      </c>
      <c r="AN480" s="108">
        <v>10541</v>
      </c>
      <c r="AO480" s="108">
        <v>8120</v>
      </c>
      <c r="AP480" s="108">
        <v>474</v>
      </c>
      <c r="AQ480" s="108">
        <v>5101</v>
      </c>
      <c r="AR480" s="108">
        <v>5896</v>
      </c>
      <c r="AS480" s="108">
        <v>255</v>
      </c>
      <c r="AT480" s="108">
        <v>2290</v>
      </c>
      <c r="AU480" s="108">
        <v>0</v>
      </c>
      <c r="AV480" s="108">
        <v>58305</v>
      </c>
      <c r="AW480" s="108">
        <v>6148</v>
      </c>
      <c r="AX480" s="108">
        <v>26244</v>
      </c>
      <c r="AY480" s="108">
        <v>90697</v>
      </c>
      <c r="AZ480" s="108">
        <v>19390</v>
      </c>
      <c r="BA480" s="108">
        <v>15750</v>
      </c>
      <c r="BB480" s="108">
        <v>13476</v>
      </c>
      <c r="BC480" s="108">
        <v>11123</v>
      </c>
      <c r="BD480" s="108">
        <v>65911</v>
      </c>
      <c r="BE480" s="108">
        <v>55037</v>
      </c>
      <c r="BF480" s="108">
        <v>28021</v>
      </c>
      <c r="BG480" s="108">
        <v>21380</v>
      </c>
      <c r="BH480" s="108">
        <v>5230</v>
      </c>
      <c r="BI480" s="108">
        <v>4510</v>
      </c>
      <c r="BJ480" s="108" t="s">
        <v>717</v>
      </c>
      <c r="BK480" s="108" t="s">
        <v>717</v>
      </c>
      <c r="BL480" s="108" t="s">
        <v>717</v>
      </c>
      <c r="BM480" s="108" t="s">
        <v>717</v>
      </c>
      <c r="BN480" s="108" t="s">
        <v>717</v>
      </c>
      <c r="BO480" s="108" t="s">
        <v>717</v>
      </c>
      <c r="BP480" s="108" t="s">
        <v>717</v>
      </c>
      <c r="BQ480" s="108" t="s">
        <v>717</v>
      </c>
      <c r="BR480" s="108" t="s">
        <v>717</v>
      </c>
      <c r="BS480" s="108" t="s">
        <v>717</v>
      </c>
      <c r="BT480" s="108" t="s">
        <v>717</v>
      </c>
      <c r="BU480" s="108" t="s">
        <v>717</v>
      </c>
      <c r="BV480" s="108" t="s">
        <v>717</v>
      </c>
      <c r="BW480" s="108" t="s">
        <v>717</v>
      </c>
      <c r="BX480" s="108" t="s">
        <v>717</v>
      </c>
      <c r="BY480" s="108" t="s">
        <v>717</v>
      </c>
      <c r="BZ480" s="108" t="s">
        <v>717</v>
      </c>
      <c r="CA480" s="108" t="s">
        <v>717</v>
      </c>
      <c r="CB480" s="108" t="s">
        <v>717</v>
      </c>
      <c r="CC480" s="108" t="s">
        <v>717</v>
      </c>
      <c r="CD480" s="108" t="s">
        <v>717</v>
      </c>
      <c r="CE480" s="108" t="s">
        <v>717</v>
      </c>
      <c r="CF480" s="108" t="s">
        <v>717</v>
      </c>
      <c r="CG480" s="108" t="s">
        <v>717</v>
      </c>
      <c r="CH480" s="108" t="s">
        <v>717</v>
      </c>
      <c r="CI480" s="108" t="s">
        <v>717</v>
      </c>
      <c r="CJ480" s="108" t="s">
        <v>717</v>
      </c>
      <c r="CK480" s="108" t="s">
        <v>717</v>
      </c>
      <c r="CL480" s="108" t="s">
        <v>717</v>
      </c>
      <c r="CM480" s="108" t="s">
        <v>717</v>
      </c>
      <c r="CN480" s="108" t="s">
        <v>717</v>
      </c>
      <c r="CO480" s="108" t="s">
        <v>717</v>
      </c>
      <c r="CP480" s="108" t="s">
        <v>717</v>
      </c>
      <c r="CQ480" s="108" t="s">
        <v>717</v>
      </c>
      <c r="CR480" s="108" t="s">
        <v>717</v>
      </c>
      <c r="CS480" s="108" t="s">
        <v>717</v>
      </c>
      <c r="CT480" s="108" t="s">
        <v>717</v>
      </c>
      <c r="CU480" s="108" t="s">
        <v>717</v>
      </c>
      <c r="CV480" s="108" t="s">
        <v>717</v>
      </c>
      <c r="CW480" s="108" t="s">
        <v>717</v>
      </c>
      <c r="CX480" s="108">
        <v>0</v>
      </c>
      <c r="CY480" s="108">
        <v>0</v>
      </c>
      <c r="CZ480" s="108">
        <v>0</v>
      </c>
      <c r="DA480" s="108">
        <v>0</v>
      </c>
      <c r="DB480" s="108">
        <v>5114</v>
      </c>
      <c r="DC480" s="108">
        <v>183573</v>
      </c>
      <c r="DD480" s="108">
        <v>36</v>
      </c>
      <c r="DE480" s="108">
        <v>72</v>
      </c>
      <c r="DF480" s="108">
        <v>74</v>
      </c>
      <c r="DG480" s="108">
        <v>114502</v>
      </c>
      <c r="DH480" s="108">
        <v>1547</v>
      </c>
      <c r="DI480" s="108">
        <v>3262</v>
      </c>
      <c r="DJ480" s="108">
        <v>62</v>
      </c>
      <c r="DK480" s="108">
        <v>2280</v>
      </c>
      <c r="DL480" s="108">
        <v>1269</v>
      </c>
      <c r="DM480" s="108">
        <v>723</v>
      </c>
      <c r="DN480" s="108">
        <v>18</v>
      </c>
      <c r="DO480" s="108">
        <v>532</v>
      </c>
      <c r="DP480" s="108">
        <v>4655560</v>
      </c>
      <c r="DQ480" s="108">
        <v>3669</v>
      </c>
      <c r="DR480" s="108">
        <v>8218</v>
      </c>
      <c r="DS480" s="108">
        <v>2915630</v>
      </c>
      <c r="DT480" s="108">
        <v>4033</v>
      </c>
      <c r="DU480" s="108">
        <v>9326</v>
      </c>
      <c r="DV480" s="108">
        <v>129246</v>
      </c>
      <c r="DW480" s="108">
        <v>7180</v>
      </c>
      <c r="DX480" s="108">
        <v>15852</v>
      </c>
      <c r="DY480" s="108">
        <v>3085276</v>
      </c>
      <c r="DZ480" s="108">
        <v>5799</v>
      </c>
      <c r="EA480" s="108">
        <v>12414</v>
      </c>
      <c r="EB480" s="255"/>
      <c r="EC480" s="198">
        <f t="shared" si="2133"/>
        <v>4</v>
      </c>
      <c r="ED480" s="199">
        <f t="shared" si="2134"/>
        <v>2019</v>
      </c>
      <c r="EE480" s="200">
        <f t="shared" si="2135"/>
        <v>43556</v>
      </c>
      <c r="EF480" s="196">
        <f t="shared" si="2136"/>
        <v>30</v>
      </c>
      <c r="EG480" s="195"/>
      <c r="EH480" s="198">
        <f t="shared" si="2143"/>
        <v>100133</v>
      </c>
      <c r="EI480" s="198">
        <f t="shared" si="2143"/>
        <v>3404522</v>
      </c>
      <c r="EJ480" s="198">
        <f t="shared" si="2143"/>
        <v>6608778</v>
      </c>
      <c r="EK480" s="198">
        <f t="shared" si="2143"/>
        <v>12716891</v>
      </c>
      <c r="EL480" s="198">
        <f t="shared" si="2143"/>
        <v>7085520</v>
      </c>
      <c r="EM480" s="198">
        <f t="shared" si="2143"/>
        <v>6941096</v>
      </c>
      <c r="EN480" s="198">
        <f t="shared" si="2143"/>
        <v>153740837</v>
      </c>
      <c r="EO480" s="198">
        <f t="shared" si="2143"/>
        <v>189137510</v>
      </c>
      <c r="EP480" s="198">
        <f t="shared" si="2143"/>
        <v>44251118</v>
      </c>
      <c r="EQ480" s="198" t="str">
        <f t="shared" si="2143"/>
        <v>-</v>
      </c>
      <c r="ER480" s="198" t="str">
        <f t="shared" si="2144"/>
        <v>-</v>
      </c>
      <c r="ES480" s="198" t="str">
        <f t="shared" si="2144"/>
        <v>-</v>
      </c>
      <c r="ET480" s="198" t="str">
        <f t="shared" si="2144"/>
        <v>-</v>
      </c>
      <c r="EU480" s="198" t="str">
        <f t="shared" si="2144"/>
        <v>-</v>
      </c>
      <c r="EV480" s="198" t="str">
        <f t="shared" si="2144"/>
        <v>-</v>
      </c>
      <c r="EW480" s="198" t="str">
        <f t="shared" si="2144"/>
        <v>-</v>
      </c>
      <c r="EX480" s="198" t="str">
        <f t="shared" si="2144"/>
        <v>-</v>
      </c>
      <c r="EY480" s="198" t="str">
        <f t="shared" si="2144"/>
        <v>-</v>
      </c>
      <c r="EZ480" s="198" t="str">
        <f t="shared" si="2144"/>
        <v>-</v>
      </c>
      <c r="FA480" s="198">
        <f t="shared" si="2144"/>
        <v>241388</v>
      </c>
      <c r="FB480" s="198">
        <f t="shared" si="2145"/>
        <v>0</v>
      </c>
      <c r="FC480" s="198">
        <f t="shared" si="2145"/>
        <v>368208</v>
      </c>
      <c r="FD480" s="198">
        <f t="shared" si="2145"/>
        <v>10428642</v>
      </c>
      <c r="FE480" s="198">
        <f t="shared" si="2145"/>
        <v>6742698</v>
      </c>
      <c r="FF480" s="198">
        <f t="shared" si="2145"/>
        <v>285336</v>
      </c>
      <c r="FG480" s="198">
        <f t="shared" si="2145"/>
        <v>6604248</v>
      </c>
      <c r="FH480" s="191"/>
      <c r="FI480" s="256"/>
      <c r="FJ480" s="256"/>
      <c r="FK480" s="256"/>
      <c r="FL480" s="256"/>
      <c r="FM480" s="256"/>
    </row>
    <row r="481" spans="1:169" s="257" customFormat="1" x14ac:dyDescent="0.2">
      <c r="A481" s="258" t="str">
        <f t="shared" si="2130"/>
        <v>2019-20APRILRYE</v>
      </c>
      <c r="B481" s="259" t="s">
        <v>868</v>
      </c>
      <c r="C481" s="259" t="s">
        <v>774</v>
      </c>
      <c r="D481" s="260" t="str">
        <f t="shared" si="2131"/>
        <v>Y59</v>
      </c>
      <c r="E481" s="260" t="str">
        <f t="shared" si="2132"/>
        <v>South East</v>
      </c>
      <c r="F481" s="261" t="s">
        <v>669</v>
      </c>
      <c r="G481" s="261" t="s">
        <v>670</v>
      </c>
      <c r="H481" s="211">
        <v>67063</v>
      </c>
      <c r="I481" s="211">
        <v>40544</v>
      </c>
      <c r="J481" s="211">
        <v>354410</v>
      </c>
      <c r="K481" s="211">
        <v>9</v>
      </c>
      <c r="L481" s="211">
        <v>3</v>
      </c>
      <c r="M481" s="211">
        <v>16</v>
      </c>
      <c r="N481" s="211">
        <v>46</v>
      </c>
      <c r="O481" s="211">
        <v>103</v>
      </c>
      <c r="P481" s="211" t="s">
        <v>717</v>
      </c>
      <c r="Q481" s="211" t="s">
        <v>717</v>
      </c>
      <c r="R481" s="211" t="s">
        <v>717</v>
      </c>
      <c r="S481" s="211" t="s">
        <v>717</v>
      </c>
      <c r="T481" s="211">
        <v>48465</v>
      </c>
      <c r="U481" s="211">
        <v>2389</v>
      </c>
      <c r="V481" s="211">
        <v>1454</v>
      </c>
      <c r="W481" s="211">
        <v>23615</v>
      </c>
      <c r="X481" s="211">
        <v>14102</v>
      </c>
      <c r="Y481" s="211">
        <v>820</v>
      </c>
      <c r="Z481" s="211">
        <v>987438</v>
      </c>
      <c r="AA481" s="211">
        <v>413</v>
      </c>
      <c r="AB481" s="211">
        <v>736</v>
      </c>
      <c r="AC481" s="211">
        <v>909288</v>
      </c>
      <c r="AD481" s="211">
        <v>625</v>
      </c>
      <c r="AE481" s="211">
        <v>1161</v>
      </c>
      <c r="AF481" s="211">
        <v>25586309</v>
      </c>
      <c r="AG481" s="211">
        <v>1083</v>
      </c>
      <c r="AH481" s="211">
        <v>2199</v>
      </c>
      <c r="AI481" s="211">
        <v>49519630</v>
      </c>
      <c r="AJ481" s="211">
        <v>3512</v>
      </c>
      <c r="AK481" s="211">
        <v>8211</v>
      </c>
      <c r="AL481" s="211">
        <v>4220637</v>
      </c>
      <c r="AM481" s="211">
        <v>5147</v>
      </c>
      <c r="AN481" s="211">
        <v>11728</v>
      </c>
      <c r="AO481" s="211">
        <v>3819</v>
      </c>
      <c r="AP481" s="211">
        <v>17</v>
      </c>
      <c r="AQ481" s="211">
        <v>239</v>
      </c>
      <c r="AR481" s="211">
        <v>297</v>
      </c>
      <c r="AS481" s="211">
        <v>252</v>
      </c>
      <c r="AT481" s="211">
        <v>3311</v>
      </c>
      <c r="AU481" s="211">
        <v>0</v>
      </c>
      <c r="AV481" s="211">
        <v>25661</v>
      </c>
      <c r="AW481" s="211">
        <v>2947</v>
      </c>
      <c r="AX481" s="211">
        <v>16038</v>
      </c>
      <c r="AY481" s="211">
        <v>44646</v>
      </c>
      <c r="AZ481" s="211">
        <v>4832</v>
      </c>
      <c r="BA481" s="211">
        <v>3678</v>
      </c>
      <c r="BB481" s="211">
        <v>2958</v>
      </c>
      <c r="BC481" s="211">
        <v>2295</v>
      </c>
      <c r="BD481" s="211">
        <v>32233</v>
      </c>
      <c r="BE481" s="211">
        <v>26200</v>
      </c>
      <c r="BF481" s="211">
        <v>21179</v>
      </c>
      <c r="BG481" s="211">
        <v>16045</v>
      </c>
      <c r="BH481" s="211">
        <v>1368</v>
      </c>
      <c r="BI481" s="211">
        <v>969</v>
      </c>
      <c r="BJ481" s="211" t="s">
        <v>717</v>
      </c>
      <c r="BK481" s="211" t="s">
        <v>717</v>
      </c>
      <c r="BL481" s="211" t="s">
        <v>717</v>
      </c>
      <c r="BM481" s="211" t="s">
        <v>717</v>
      </c>
      <c r="BN481" s="211" t="s">
        <v>717</v>
      </c>
      <c r="BO481" s="211" t="s">
        <v>717</v>
      </c>
      <c r="BP481" s="211" t="s">
        <v>717</v>
      </c>
      <c r="BQ481" s="211" t="s">
        <v>717</v>
      </c>
      <c r="BR481" s="211" t="s">
        <v>717</v>
      </c>
      <c r="BS481" s="211" t="s">
        <v>717</v>
      </c>
      <c r="BT481" s="211" t="s">
        <v>717</v>
      </c>
      <c r="BU481" s="211" t="s">
        <v>717</v>
      </c>
      <c r="BV481" s="211" t="s">
        <v>717</v>
      </c>
      <c r="BW481" s="211" t="s">
        <v>717</v>
      </c>
      <c r="BX481" s="211" t="s">
        <v>717</v>
      </c>
      <c r="BY481" s="211" t="s">
        <v>717</v>
      </c>
      <c r="BZ481" s="211" t="s">
        <v>717</v>
      </c>
      <c r="CA481" s="211" t="s">
        <v>717</v>
      </c>
      <c r="CB481" s="211" t="s">
        <v>717</v>
      </c>
      <c r="CC481" s="211" t="s">
        <v>717</v>
      </c>
      <c r="CD481" s="211" t="s">
        <v>717</v>
      </c>
      <c r="CE481" s="211" t="s">
        <v>717</v>
      </c>
      <c r="CF481" s="211" t="s">
        <v>717</v>
      </c>
      <c r="CG481" s="211" t="s">
        <v>717</v>
      </c>
      <c r="CH481" s="211" t="s">
        <v>717</v>
      </c>
      <c r="CI481" s="211" t="s">
        <v>717</v>
      </c>
      <c r="CJ481" s="211" t="s">
        <v>717</v>
      </c>
      <c r="CK481" s="211" t="s">
        <v>717</v>
      </c>
      <c r="CL481" s="211" t="s">
        <v>717</v>
      </c>
      <c r="CM481" s="211" t="s">
        <v>717</v>
      </c>
      <c r="CN481" s="211" t="s">
        <v>717</v>
      </c>
      <c r="CO481" s="211" t="s">
        <v>717</v>
      </c>
      <c r="CP481" s="211" t="s">
        <v>717</v>
      </c>
      <c r="CQ481" s="211" t="s">
        <v>717</v>
      </c>
      <c r="CR481" s="211" t="s">
        <v>717</v>
      </c>
      <c r="CS481" s="211" t="s">
        <v>717</v>
      </c>
      <c r="CT481" s="211" t="s">
        <v>717</v>
      </c>
      <c r="CU481" s="211" t="s">
        <v>717</v>
      </c>
      <c r="CV481" s="211" t="s">
        <v>717</v>
      </c>
      <c r="CW481" s="211" t="s">
        <v>717</v>
      </c>
      <c r="CX481" s="211">
        <v>156</v>
      </c>
      <c r="CY481" s="211">
        <v>49168</v>
      </c>
      <c r="CZ481" s="211">
        <v>315</v>
      </c>
      <c r="DA481" s="211">
        <v>533</v>
      </c>
      <c r="DB481" s="211">
        <v>1864</v>
      </c>
      <c r="DC481" s="211">
        <v>72660</v>
      </c>
      <c r="DD481" s="211">
        <v>39</v>
      </c>
      <c r="DE481" s="211">
        <v>81</v>
      </c>
      <c r="DF481" s="211">
        <v>63</v>
      </c>
      <c r="DG481" s="211">
        <v>101590</v>
      </c>
      <c r="DH481" s="211">
        <v>1613</v>
      </c>
      <c r="DI481" s="211">
        <v>2863</v>
      </c>
      <c r="DJ481" s="211">
        <v>62</v>
      </c>
      <c r="DK481" s="211">
        <v>2</v>
      </c>
      <c r="DL481" s="211">
        <v>2116</v>
      </c>
      <c r="DM481" s="211">
        <v>1246</v>
      </c>
      <c r="DN481" s="211">
        <v>0</v>
      </c>
      <c r="DO481" s="211">
        <v>357</v>
      </c>
      <c r="DP481" s="211">
        <v>6032134</v>
      </c>
      <c r="DQ481" s="211">
        <v>2851</v>
      </c>
      <c r="DR481" s="211">
        <v>4941</v>
      </c>
      <c r="DS481" s="211">
        <v>7042950</v>
      </c>
      <c r="DT481" s="211">
        <v>5652</v>
      </c>
      <c r="DU481" s="211">
        <v>10091</v>
      </c>
      <c r="DV481" s="211">
        <v>0</v>
      </c>
      <c r="DW481" s="211">
        <v>0</v>
      </c>
      <c r="DX481" s="211">
        <v>0</v>
      </c>
      <c r="DY481" s="211">
        <v>3392672</v>
      </c>
      <c r="DZ481" s="211">
        <v>9503</v>
      </c>
      <c r="EA481" s="211">
        <v>17091</v>
      </c>
      <c r="EB481" s="262"/>
      <c r="EC481" s="212">
        <f t="shared" si="2133"/>
        <v>4</v>
      </c>
      <c r="ED481" s="213">
        <f t="shared" si="2134"/>
        <v>2019</v>
      </c>
      <c r="EE481" s="214">
        <f t="shared" si="2135"/>
        <v>43556</v>
      </c>
      <c r="EF481" s="215">
        <f t="shared" si="2136"/>
        <v>30</v>
      </c>
      <c r="EG481" s="216"/>
      <c r="EH481" s="212">
        <f t="shared" si="2143"/>
        <v>121632</v>
      </c>
      <c r="EI481" s="212">
        <f t="shared" si="2143"/>
        <v>648704</v>
      </c>
      <c r="EJ481" s="212">
        <f t="shared" si="2143"/>
        <v>1865024</v>
      </c>
      <c r="EK481" s="212">
        <f t="shared" si="2143"/>
        <v>4176032</v>
      </c>
      <c r="EL481" s="212">
        <f t="shared" si="2143"/>
        <v>1758304</v>
      </c>
      <c r="EM481" s="212">
        <f t="shared" si="2143"/>
        <v>1688094</v>
      </c>
      <c r="EN481" s="212">
        <f t="shared" si="2143"/>
        <v>51929385</v>
      </c>
      <c r="EO481" s="212">
        <f t="shared" si="2143"/>
        <v>115791522</v>
      </c>
      <c r="EP481" s="212">
        <f t="shared" si="2143"/>
        <v>9616960</v>
      </c>
      <c r="EQ481" s="212" t="str">
        <f t="shared" si="2143"/>
        <v>-</v>
      </c>
      <c r="ER481" s="212" t="str">
        <f t="shared" si="2144"/>
        <v>-</v>
      </c>
      <c r="ES481" s="212" t="str">
        <f t="shared" si="2144"/>
        <v>-</v>
      </c>
      <c r="ET481" s="212" t="str">
        <f t="shared" si="2144"/>
        <v>-</v>
      </c>
      <c r="EU481" s="212" t="str">
        <f t="shared" si="2144"/>
        <v>-</v>
      </c>
      <c r="EV481" s="212" t="str">
        <f t="shared" si="2144"/>
        <v>-</v>
      </c>
      <c r="EW481" s="212" t="str">
        <f t="shared" si="2144"/>
        <v>-</v>
      </c>
      <c r="EX481" s="212" t="str">
        <f t="shared" si="2144"/>
        <v>-</v>
      </c>
      <c r="EY481" s="212" t="str">
        <f t="shared" si="2144"/>
        <v>-</v>
      </c>
      <c r="EZ481" s="212" t="str">
        <f t="shared" si="2144"/>
        <v>-</v>
      </c>
      <c r="FA481" s="212">
        <f t="shared" si="2144"/>
        <v>180369</v>
      </c>
      <c r="FB481" s="212">
        <f t="shared" si="2145"/>
        <v>83148</v>
      </c>
      <c r="FC481" s="212">
        <f t="shared" si="2145"/>
        <v>150984</v>
      </c>
      <c r="FD481" s="212">
        <f t="shared" si="2145"/>
        <v>10455156</v>
      </c>
      <c r="FE481" s="212">
        <f t="shared" si="2145"/>
        <v>12573386</v>
      </c>
      <c r="FF481" s="212">
        <f t="shared" si="2145"/>
        <v>0</v>
      </c>
      <c r="FG481" s="212">
        <f t="shared" si="2145"/>
        <v>6101487</v>
      </c>
      <c r="FH481" s="217"/>
      <c r="FI481" s="256"/>
      <c r="FJ481" s="256"/>
      <c r="FK481" s="256"/>
      <c r="FL481" s="256"/>
      <c r="FM481" s="256"/>
    </row>
    <row r="482" spans="1:169" s="257" customFormat="1" x14ac:dyDescent="0.2">
      <c r="A482" s="263" t="str">
        <f t="shared" si="2130"/>
        <v>2019-20APRILRYD</v>
      </c>
      <c r="B482" s="257" t="s">
        <v>868</v>
      </c>
      <c r="C482" s="257" t="s">
        <v>774</v>
      </c>
      <c r="D482" s="264" t="str">
        <f t="shared" si="2131"/>
        <v>Y59</v>
      </c>
      <c r="E482" s="264" t="str">
        <f t="shared" si="2132"/>
        <v>South East</v>
      </c>
      <c r="F482" s="265" t="s">
        <v>667</v>
      </c>
      <c r="G482" s="265" t="s">
        <v>668</v>
      </c>
      <c r="H482" s="108">
        <v>83974</v>
      </c>
      <c r="I482" s="108">
        <v>65412</v>
      </c>
      <c r="J482" s="108">
        <v>320026</v>
      </c>
      <c r="K482" s="108">
        <v>5</v>
      </c>
      <c r="L482" s="108">
        <v>1</v>
      </c>
      <c r="M482" s="108">
        <v>2</v>
      </c>
      <c r="N482" s="108">
        <v>27</v>
      </c>
      <c r="O482" s="108">
        <v>94</v>
      </c>
      <c r="P482" s="108" t="s">
        <v>717</v>
      </c>
      <c r="Q482" s="108" t="s">
        <v>717</v>
      </c>
      <c r="R482" s="108" t="s">
        <v>717</v>
      </c>
      <c r="S482" s="108" t="s">
        <v>717</v>
      </c>
      <c r="T482" s="108">
        <v>61520</v>
      </c>
      <c r="U482" s="108">
        <v>3526</v>
      </c>
      <c r="V482" s="108">
        <v>2182</v>
      </c>
      <c r="W482" s="108">
        <v>31771</v>
      </c>
      <c r="X482" s="108">
        <v>19698</v>
      </c>
      <c r="Y482" s="108">
        <v>602</v>
      </c>
      <c r="Z482" s="108">
        <v>1562075</v>
      </c>
      <c r="AA482" s="108">
        <v>443</v>
      </c>
      <c r="AB482" s="108">
        <v>842</v>
      </c>
      <c r="AC482" s="108">
        <v>1231727</v>
      </c>
      <c r="AD482" s="108">
        <v>564</v>
      </c>
      <c r="AE482" s="108">
        <v>1056</v>
      </c>
      <c r="AF482" s="108">
        <v>36741592</v>
      </c>
      <c r="AG482" s="108">
        <v>1156</v>
      </c>
      <c r="AH482" s="108">
        <v>2172</v>
      </c>
      <c r="AI482" s="108">
        <v>110814135</v>
      </c>
      <c r="AJ482" s="108">
        <v>5626</v>
      </c>
      <c r="AK482" s="108">
        <v>13083</v>
      </c>
      <c r="AL482" s="108">
        <v>4089478</v>
      </c>
      <c r="AM482" s="108">
        <v>6793</v>
      </c>
      <c r="AN482" s="108">
        <v>16268</v>
      </c>
      <c r="AO482" s="108">
        <v>3662</v>
      </c>
      <c r="AP482" s="108">
        <v>143</v>
      </c>
      <c r="AQ482" s="108">
        <v>804</v>
      </c>
      <c r="AR482" s="108">
        <v>620</v>
      </c>
      <c r="AS482" s="108">
        <v>256</v>
      </c>
      <c r="AT482" s="108">
        <v>2459</v>
      </c>
      <c r="AU482" s="108">
        <v>548</v>
      </c>
      <c r="AV482" s="108">
        <v>37492</v>
      </c>
      <c r="AW482" s="108">
        <v>690</v>
      </c>
      <c r="AX482" s="108">
        <v>19676</v>
      </c>
      <c r="AY482" s="108">
        <v>57858</v>
      </c>
      <c r="AZ482" s="108">
        <v>7191</v>
      </c>
      <c r="BA482" s="108">
        <v>5375</v>
      </c>
      <c r="BB482" s="108">
        <v>4368</v>
      </c>
      <c r="BC482" s="108">
        <v>3348</v>
      </c>
      <c r="BD482" s="108">
        <v>42299</v>
      </c>
      <c r="BE482" s="108">
        <v>34116</v>
      </c>
      <c r="BF482" s="108">
        <v>33427</v>
      </c>
      <c r="BG482" s="108">
        <v>20596</v>
      </c>
      <c r="BH482" s="108">
        <v>955</v>
      </c>
      <c r="BI482" s="108">
        <v>624</v>
      </c>
      <c r="BJ482" s="108" t="s">
        <v>717</v>
      </c>
      <c r="BK482" s="108" t="s">
        <v>717</v>
      </c>
      <c r="BL482" s="108" t="s">
        <v>717</v>
      </c>
      <c r="BM482" s="108" t="s">
        <v>717</v>
      </c>
      <c r="BN482" s="108" t="s">
        <v>717</v>
      </c>
      <c r="BO482" s="108" t="s">
        <v>717</v>
      </c>
      <c r="BP482" s="108" t="s">
        <v>717</v>
      </c>
      <c r="BQ482" s="108" t="s">
        <v>717</v>
      </c>
      <c r="BR482" s="108" t="s">
        <v>717</v>
      </c>
      <c r="BS482" s="108" t="s">
        <v>717</v>
      </c>
      <c r="BT482" s="108" t="s">
        <v>717</v>
      </c>
      <c r="BU482" s="108" t="s">
        <v>717</v>
      </c>
      <c r="BV482" s="108" t="s">
        <v>717</v>
      </c>
      <c r="BW482" s="108" t="s">
        <v>717</v>
      </c>
      <c r="BX482" s="108" t="s">
        <v>717</v>
      </c>
      <c r="BY482" s="108" t="s">
        <v>717</v>
      </c>
      <c r="BZ482" s="108" t="s">
        <v>717</v>
      </c>
      <c r="CA482" s="108" t="s">
        <v>717</v>
      </c>
      <c r="CB482" s="108" t="s">
        <v>717</v>
      </c>
      <c r="CC482" s="108" t="s">
        <v>717</v>
      </c>
      <c r="CD482" s="108" t="s">
        <v>717</v>
      </c>
      <c r="CE482" s="108" t="s">
        <v>717</v>
      </c>
      <c r="CF482" s="108" t="s">
        <v>717</v>
      </c>
      <c r="CG482" s="108" t="s">
        <v>717</v>
      </c>
      <c r="CH482" s="108" t="s">
        <v>717</v>
      </c>
      <c r="CI482" s="108" t="s">
        <v>717</v>
      </c>
      <c r="CJ482" s="108" t="s">
        <v>717</v>
      </c>
      <c r="CK482" s="108" t="s">
        <v>717</v>
      </c>
      <c r="CL482" s="108" t="s">
        <v>717</v>
      </c>
      <c r="CM482" s="108" t="s">
        <v>717</v>
      </c>
      <c r="CN482" s="108" t="s">
        <v>717</v>
      </c>
      <c r="CO482" s="108" t="s">
        <v>717</v>
      </c>
      <c r="CP482" s="108" t="s">
        <v>717</v>
      </c>
      <c r="CQ482" s="108" t="s">
        <v>717</v>
      </c>
      <c r="CR482" s="108" t="s">
        <v>717</v>
      </c>
      <c r="CS482" s="108" t="s">
        <v>717</v>
      </c>
      <c r="CT482" s="108" t="s">
        <v>717</v>
      </c>
      <c r="CU482" s="108" t="s">
        <v>717</v>
      </c>
      <c r="CV482" s="108" t="s">
        <v>717</v>
      </c>
      <c r="CW482" s="108" t="s">
        <v>717</v>
      </c>
      <c r="CX482" s="108">
        <v>345</v>
      </c>
      <c r="CY482" s="108">
        <v>107760</v>
      </c>
      <c r="CZ482" s="108">
        <v>312</v>
      </c>
      <c r="DA482" s="108">
        <v>605</v>
      </c>
      <c r="DB482" s="108">
        <v>2629</v>
      </c>
      <c r="DC482" s="108">
        <v>121094</v>
      </c>
      <c r="DD482" s="108">
        <v>46</v>
      </c>
      <c r="DE482" s="108">
        <v>68</v>
      </c>
      <c r="DF482" s="108">
        <v>127</v>
      </c>
      <c r="DG482" s="108">
        <v>149066</v>
      </c>
      <c r="DH482" s="108">
        <v>1174</v>
      </c>
      <c r="DI482" s="108">
        <v>2352</v>
      </c>
      <c r="DJ482" s="108">
        <v>123</v>
      </c>
      <c r="DK482" s="108">
        <v>3</v>
      </c>
      <c r="DL482" s="108">
        <v>134</v>
      </c>
      <c r="DM482" s="108">
        <v>1811</v>
      </c>
      <c r="DN482" s="108">
        <v>0</v>
      </c>
      <c r="DO482" s="108">
        <v>313</v>
      </c>
      <c r="DP482" s="108">
        <v>770996</v>
      </c>
      <c r="DQ482" s="108">
        <v>5754</v>
      </c>
      <c r="DR482" s="108">
        <v>12350</v>
      </c>
      <c r="DS482" s="108">
        <v>11912361</v>
      </c>
      <c r="DT482" s="108">
        <v>6578</v>
      </c>
      <c r="DU482" s="108">
        <v>15078</v>
      </c>
      <c r="DV482" s="108">
        <v>0</v>
      </c>
      <c r="DW482" s="108">
        <v>0</v>
      </c>
      <c r="DX482" s="108">
        <v>0</v>
      </c>
      <c r="DY482" s="108">
        <v>2569702</v>
      </c>
      <c r="DZ482" s="108">
        <v>8210</v>
      </c>
      <c r="EA482" s="108">
        <v>21735</v>
      </c>
      <c r="EB482" s="255"/>
      <c r="EC482" s="198">
        <f t="shared" si="2133"/>
        <v>4</v>
      </c>
      <c r="ED482" s="199">
        <f t="shared" si="2134"/>
        <v>2019</v>
      </c>
      <c r="EE482" s="200">
        <f t="shared" si="2135"/>
        <v>43556</v>
      </c>
      <c r="EF482" s="196">
        <f t="shared" si="2136"/>
        <v>30</v>
      </c>
      <c r="EG482" s="195"/>
      <c r="EH482" s="198">
        <f t="shared" si="2143"/>
        <v>65412</v>
      </c>
      <c r="EI482" s="198">
        <f t="shared" si="2143"/>
        <v>130824</v>
      </c>
      <c r="EJ482" s="198">
        <f t="shared" si="2143"/>
        <v>1766124</v>
      </c>
      <c r="EK482" s="198">
        <f t="shared" si="2143"/>
        <v>6148728</v>
      </c>
      <c r="EL482" s="198">
        <f t="shared" si="2143"/>
        <v>2968892</v>
      </c>
      <c r="EM482" s="198">
        <f t="shared" si="2143"/>
        <v>2304192</v>
      </c>
      <c r="EN482" s="198">
        <f t="shared" si="2143"/>
        <v>69006612</v>
      </c>
      <c r="EO482" s="198">
        <f t="shared" si="2143"/>
        <v>257708934</v>
      </c>
      <c r="EP482" s="198">
        <f t="shared" si="2143"/>
        <v>9793336</v>
      </c>
      <c r="EQ482" s="198" t="str">
        <f t="shared" si="2143"/>
        <v>-</v>
      </c>
      <c r="ER482" s="198" t="str">
        <f t="shared" si="2144"/>
        <v>-</v>
      </c>
      <c r="ES482" s="198" t="str">
        <f t="shared" si="2144"/>
        <v>-</v>
      </c>
      <c r="ET482" s="198" t="str">
        <f t="shared" si="2144"/>
        <v>-</v>
      </c>
      <c r="EU482" s="198" t="str">
        <f t="shared" si="2144"/>
        <v>-</v>
      </c>
      <c r="EV482" s="198" t="str">
        <f t="shared" si="2144"/>
        <v>-</v>
      </c>
      <c r="EW482" s="198" t="str">
        <f t="shared" si="2144"/>
        <v>-</v>
      </c>
      <c r="EX482" s="198" t="str">
        <f t="shared" si="2144"/>
        <v>-</v>
      </c>
      <c r="EY482" s="198" t="str">
        <f t="shared" si="2144"/>
        <v>-</v>
      </c>
      <c r="EZ482" s="198" t="str">
        <f t="shared" si="2144"/>
        <v>-</v>
      </c>
      <c r="FA482" s="198">
        <f t="shared" si="2144"/>
        <v>298704</v>
      </c>
      <c r="FB482" s="198">
        <f t="shared" si="2145"/>
        <v>208725</v>
      </c>
      <c r="FC482" s="198">
        <f t="shared" si="2145"/>
        <v>178772</v>
      </c>
      <c r="FD482" s="198">
        <f t="shared" si="2145"/>
        <v>1654900</v>
      </c>
      <c r="FE482" s="198">
        <f t="shared" si="2145"/>
        <v>27306258</v>
      </c>
      <c r="FF482" s="198">
        <f t="shared" si="2145"/>
        <v>0</v>
      </c>
      <c r="FG482" s="198">
        <f t="shared" si="2145"/>
        <v>6803055</v>
      </c>
      <c r="FH482" s="191"/>
      <c r="FI482" s="256"/>
      <c r="FJ482" s="256"/>
      <c r="FK482" s="256"/>
      <c r="FL482" s="256"/>
      <c r="FM482" s="256"/>
    </row>
    <row r="483" spans="1:169" s="257" customFormat="1" x14ac:dyDescent="0.2">
      <c r="A483" s="263" t="str">
        <f t="shared" si="2130"/>
        <v>2019-20APRILRYF</v>
      </c>
      <c r="B483" s="257" t="s">
        <v>868</v>
      </c>
      <c r="C483" s="257" t="s">
        <v>774</v>
      </c>
      <c r="D483" s="264" t="str">
        <f t="shared" si="2131"/>
        <v>Y58</v>
      </c>
      <c r="E483" s="264" t="str">
        <f t="shared" si="2132"/>
        <v>South West</v>
      </c>
      <c r="F483" s="265" t="s">
        <v>671</v>
      </c>
      <c r="G483" s="265" t="s">
        <v>672</v>
      </c>
      <c r="H483" s="108">
        <v>106512</v>
      </c>
      <c r="I483" s="108">
        <v>82044</v>
      </c>
      <c r="J483" s="108">
        <v>457527</v>
      </c>
      <c r="K483" s="108">
        <v>6</v>
      </c>
      <c r="L483" s="108">
        <v>2</v>
      </c>
      <c r="M483" s="108">
        <v>7</v>
      </c>
      <c r="N483" s="108">
        <v>25</v>
      </c>
      <c r="O483" s="108">
        <v>68</v>
      </c>
      <c r="P483" s="108" t="s">
        <v>717</v>
      </c>
      <c r="Q483" s="108" t="s">
        <v>717</v>
      </c>
      <c r="R483" s="108" t="s">
        <v>717</v>
      </c>
      <c r="S483" s="108" t="s">
        <v>717</v>
      </c>
      <c r="T483" s="108">
        <v>73028</v>
      </c>
      <c r="U483" s="108">
        <v>4242</v>
      </c>
      <c r="V483" s="108">
        <v>2652</v>
      </c>
      <c r="W483" s="108">
        <v>39991</v>
      </c>
      <c r="X483" s="108">
        <v>17846</v>
      </c>
      <c r="Y483" s="108">
        <v>1531</v>
      </c>
      <c r="Z483" s="108">
        <v>1781619</v>
      </c>
      <c r="AA483" s="108">
        <v>420</v>
      </c>
      <c r="AB483" s="108">
        <v>785</v>
      </c>
      <c r="AC483" s="108">
        <v>1832409</v>
      </c>
      <c r="AD483" s="108">
        <v>691</v>
      </c>
      <c r="AE483" s="108">
        <v>1308</v>
      </c>
      <c r="AF483" s="108">
        <v>71606064</v>
      </c>
      <c r="AG483" s="108">
        <v>1791</v>
      </c>
      <c r="AH483" s="108">
        <v>3774</v>
      </c>
      <c r="AI483" s="108">
        <v>85146642</v>
      </c>
      <c r="AJ483" s="108">
        <v>4771</v>
      </c>
      <c r="AK483" s="108">
        <v>11167</v>
      </c>
      <c r="AL483" s="108">
        <v>8762326</v>
      </c>
      <c r="AM483" s="108">
        <v>5723</v>
      </c>
      <c r="AN483" s="108">
        <v>12608</v>
      </c>
      <c r="AO483" s="108">
        <v>4699</v>
      </c>
      <c r="AP483" s="108">
        <v>530</v>
      </c>
      <c r="AQ483" s="108">
        <v>1606</v>
      </c>
      <c r="AR483" s="108">
        <v>3824</v>
      </c>
      <c r="AS483" s="108">
        <v>695</v>
      </c>
      <c r="AT483" s="108">
        <v>1868</v>
      </c>
      <c r="AU483" s="108">
        <v>10</v>
      </c>
      <c r="AV483" s="108">
        <v>39023</v>
      </c>
      <c r="AW483" s="108">
        <v>3366</v>
      </c>
      <c r="AX483" s="108">
        <v>25940</v>
      </c>
      <c r="AY483" s="108">
        <v>68329</v>
      </c>
      <c r="AZ483" s="108">
        <v>9688</v>
      </c>
      <c r="BA483" s="108">
        <v>7547</v>
      </c>
      <c r="BB483" s="108">
        <v>6111</v>
      </c>
      <c r="BC483" s="108">
        <v>4827</v>
      </c>
      <c r="BD483" s="108">
        <v>54348</v>
      </c>
      <c r="BE483" s="108">
        <v>46083</v>
      </c>
      <c r="BF483" s="108">
        <v>25727</v>
      </c>
      <c r="BG483" s="108">
        <v>19298</v>
      </c>
      <c r="BH483" s="108">
        <v>2056</v>
      </c>
      <c r="BI483" s="108">
        <v>1608</v>
      </c>
      <c r="BJ483" s="108" t="s">
        <v>717</v>
      </c>
      <c r="BK483" s="108" t="s">
        <v>717</v>
      </c>
      <c r="BL483" s="108" t="s">
        <v>717</v>
      </c>
      <c r="BM483" s="108" t="s">
        <v>717</v>
      </c>
      <c r="BN483" s="108" t="s">
        <v>717</v>
      </c>
      <c r="BO483" s="108" t="s">
        <v>717</v>
      </c>
      <c r="BP483" s="108" t="s">
        <v>717</v>
      </c>
      <c r="BQ483" s="108" t="s">
        <v>717</v>
      </c>
      <c r="BR483" s="108" t="s">
        <v>717</v>
      </c>
      <c r="BS483" s="108" t="s">
        <v>717</v>
      </c>
      <c r="BT483" s="108" t="s">
        <v>717</v>
      </c>
      <c r="BU483" s="108" t="s">
        <v>717</v>
      </c>
      <c r="BV483" s="108" t="s">
        <v>717</v>
      </c>
      <c r="BW483" s="108" t="s">
        <v>717</v>
      </c>
      <c r="BX483" s="108" t="s">
        <v>717</v>
      </c>
      <c r="BY483" s="108" t="s">
        <v>717</v>
      </c>
      <c r="BZ483" s="108" t="s">
        <v>717</v>
      </c>
      <c r="CA483" s="108" t="s">
        <v>717</v>
      </c>
      <c r="CB483" s="108" t="s">
        <v>717</v>
      </c>
      <c r="CC483" s="108" t="s">
        <v>717</v>
      </c>
      <c r="CD483" s="108" t="s">
        <v>717</v>
      </c>
      <c r="CE483" s="108" t="s">
        <v>717</v>
      </c>
      <c r="CF483" s="108" t="s">
        <v>717</v>
      </c>
      <c r="CG483" s="108" t="s">
        <v>717</v>
      </c>
      <c r="CH483" s="108" t="s">
        <v>717</v>
      </c>
      <c r="CI483" s="108" t="s">
        <v>717</v>
      </c>
      <c r="CJ483" s="108" t="s">
        <v>717</v>
      </c>
      <c r="CK483" s="108" t="s">
        <v>717</v>
      </c>
      <c r="CL483" s="108" t="s">
        <v>717</v>
      </c>
      <c r="CM483" s="108" t="s">
        <v>717</v>
      </c>
      <c r="CN483" s="108" t="s">
        <v>717</v>
      </c>
      <c r="CO483" s="108" t="s">
        <v>717</v>
      </c>
      <c r="CP483" s="108" t="s">
        <v>717</v>
      </c>
      <c r="CQ483" s="108" t="s">
        <v>717</v>
      </c>
      <c r="CR483" s="108" t="s">
        <v>717</v>
      </c>
      <c r="CS483" s="108" t="s">
        <v>717</v>
      </c>
      <c r="CT483" s="108" t="s">
        <v>717</v>
      </c>
      <c r="CU483" s="108" t="s">
        <v>717</v>
      </c>
      <c r="CV483" s="108" t="s">
        <v>717</v>
      </c>
      <c r="CW483" s="108" t="s">
        <v>717</v>
      </c>
      <c r="CX483" s="108">
        <v>436</v>
      </c>
      <c r="CY483" s="108">
        <v>151551</v>
      </c>
      <c r="CZ483" s="108">
        <v>348</v>
      </c>
      <c r="DA483" s="108">
        <v>594</v>
      </c>
      <c r="DB483" s="108">
        <v>2511</v>
      </c>
      <c r="DC483" s="108">
        <v>96803</v>
      </c>
      <c r="DD483" s="108">
        <v>39</v>
      </c>
      <c r="DE483" s="108">
        <v>69</v>
      </c>
      <c r="DF483" s="108">
        <v>117</v>
      </c>
      <c r="DG483" s="108">
        <v>206072</v>
      </c>
      <c r="DH483" s="108">
        <v>1761</v>
      </c>
      <c r="DI483" s="108">
        <v>3416</v>
      </c>
      <c r="DJ483" s="108">
        <v>104</v>
      </c>
      <c r="DK483" s="108">
        <v>196</v>
      </c>
      <c r="DL483" s="108">
        <v>814</v>
      </c>
      <c r="DM483" s="108">
        <v>690</v>
      </c>
      <c r="DN483" s="108">
        <v>13</v>
      </c>
      <c r="DO483" s="108">
        <v>1080</v>
      </c>
      <c r="DP483" s="108">
        <v>4917528</v>
      </c>
      <c r="DQ483" s="108">
        <v>6041</v>
      </c>
      <c r="DR483" s="108">
        <v>12051</v>
      </c>
      <c r="DS483" s="108">
        <v>5114541</v>
      </c>
      <c r="DT483" s="108">
        <v>7412</v>
      </c>
      <c r="DU483" s="108">
        <v>15008</v>
      </c>
      <c r="DV483" s="108">
        <v>100623</v>
      </c>
      <c r="DW483" s="108">
        <v>7740</v>
      </c>
      <c r="DX483" s="108">
        <v>13060</v>
      </c>
      <c r="DY483" s="108">
        <v>10115647</v>
      </c>
      <c r="DZ483" s="108">
        <v>9366</v>
      </c>
      <c r="EA483" s="108">
        <v>19517</v>
      </c>
      <c r="EB483" s="255"/>
      <c r="EC483" s="198">
        <f t="shared" si="2133"/>
        <v>4</v>
      </c>
      <c r="ED483" s="199">
        <f t="shared" si="2134"/>
        <v>2019</v>
      </c>
      <c r="EE483" s="200">
        <f t="shared" si="2135"/>
        <v>43556</v>
      </c>
      <c r="EF483" s="196">
        <f t="shared" si="2136"/>
        <v>30</v>
      </c>
      <c r="EG483" s="195"/>
      <c r="EH483" s="198">
        <f t="shared" si="2143"/>
        <v>164088</v>
      </c>
      <c r="EI483" s="198">
        <f t="shared" si="2143"/>
        <v>574308</v>
      </c>
      <c r="EJ483" s="198">
        <f t="shared" si="2143"/>
        <v>2051100</v>
      </c>
      <c r="EK483" s="198">
        <f t="shared" si="2143"/>
        <v>5578992</v>
      </c>
      <c r="EL483" s="198">
        <f t="shared" si="2143"/>
        <v>3329970</v>
      </c>
      <c r="EM483" s="198">
        <f t="shared" si="2143"/>
        <v>3468816</v>
      </c>
      <c r="EN483" s="198">
        <f t="shared" si="2143"/>
        <v>150926034</v>
      </c>
      <c r="EO483" s="198">
        <f t="shared" si="2143"/>
        <v>199286282</v>
      </c>
      <c r="EP483" s="198">
        <f t="shared" si="2143"/>
        <v>19302848</v>
      </c>
      <c r="EQ483" s="198" t="str">
        <f t="shared" si="2143"/>
        <v>-</v>
      </c>
      <c r="ER483" s="198" t="str">
        <f t="shared" si="2144"/>
        <v>-</v>
      </c>
      <c r="ES483" s="198" t="str">
        <f t="shared" si="2144"/>
        <v>-</v>
      </c>
      <c r="ET483" s="198" t="str">
        <f t="shared" si="2144"/>
        <v>-</v>
      </c>
      <c r="EU483" s="198" t="str">
        <f t="shared" si="2144"/>
        <v>-</v>
      </c>
      <c r="EV483" s="198" t="str">
        <f t="shared" si="2144"/>
        <v>-</v>
      </c>
      <c r="EW483" s="198" t="str">
        <f t="shared" si="2144"/>
        <v>-</v>
      </c>
      <c r="EX483" s="198" t="str">
        <f t="shared" si="2144"/>
        <v>-</v>
      </c>
      <c r="EY483" s="198" t="str">
        <f t="shared" si="2144"/>
        <v>-</v>
      </c>
      <c r="EZ483" s="198" t="str">
        <f t="shared" si="2144"/>
        <v>-</v>
      </c>
      <c r="FA483" s="198">
        <f t="shared" si="2144"/>
        <v>399672</v>
      </c>
      <c r="FB483" s="198">
        <f t="shared" si="2145"/>
        <v>258984</v>
      </c>
      <c r="FC483" s="198">
        <f t="shared" si="2145"/>
        <v>173259</v>
      </c>
      <c r="FD483" s="198">
        <f t="shared" si="2145"/>
        <v>9809514</v>
      </c>
      <c r="FE483" s="198">
        <f t="shared" si="2145"/>
        <v>10355520</v>
      </c>
      <c r="FF483" s="198">
        <f t="shared" si="2145"/>
        <v>169780</v>
      </c>
      <c r="FG483" s="198">
        <f t="shared" si="2145"/>
        <v>21078360</v>
      </c>
      <c r="FH483" s="191"/>
      <c r="FI483" s="256"/>
      <c r="FJ483" s="256"/>
      <c r="FK483" s="256"/>
      <c r="FL483" s="256"/>
      <c r="FM483" s="256"/>
    </row>
    <row r="484" spans="1:169" s="257" customFormat="1" x14ac:dyDescent="0.2">
      <c r="A484" s="263" t="str">
        <f t="shared" si="2130"/>
        <v>2019-20APRILRYA</v>
      </c>
      <c r="B484" s="257" t="s">
        <v>868</v>
      </c>
      <c r="C484" s="257" t="s">
        <v>774</v>
      </c>
      <c r="D484" s="264" t="str">
        <f t="shared" si="2131"/>
        <v>Y60</v>
      </c>
      <c r="E484" s="264" t="str">
        <f t="shared" si="2132"/>
        <v>Midlands</v>
      </c>
      <c r="F484" s="265" t="s">
        <v>663</v>
      </c>
      <c r="G484" s="265" t="s">
        <v>664</v>
      </c>
      <c r="H484" s="108">
        <v>111137</v>
      </c>
      <c r="I484" s="108">
        <v>81113</v>
      </c>
      <c r="J484" s="108">
        <v>254175</v>
      </c>
      <c r="K484" s="108">
        <v>3</v>
      </c>
      <c r="L484" s="108">
        <v>1</v>
      </c>
      <c r="M484" s="108">
        <v>4</v>
      </c>
      <c r="N484" s="108">
        <v>16</v>
      </c>
      <c r="O484" s="108">
        <v>41</v>
      </c>
      <c r="P484" s="108" t="s">
        <v>717</v>
      </c>
      <c r="Q484" s="108" t="s">
        <v>717</v>
      </c>
      <c r="R484" s="108" t="s">
        <v>717</v>
      </c>
      <c r="S484" s="108" t="s">
        <v>717</v>
      </c>
      <c r="T484" s="108">
        <v>90434</v>
      </c>
      <c r="U484" s="108">
        <v>5412</v>
      </c>
      <c r="V484" s="108">
        <v>3471</v>
      </c>
      <c r="W484" s="108">
        <v>43319</v>
      </c>
      <c r="X484" s="108">
        <v>31893</v>
      </c>
      <c r="Y484" s="108">
        <v>1479</v>
      </c>
      <c r="Z484" s="108">
        <v>2179219</v>
      </c>
      <c r="AA484" s="108">
        <v>403</v>
      </c>
      <c r="AB484" s="108">
        <v>699</v>
      </c>
      <c r="AC484" s="108">
        <v>1586806</v>
      </c>
      <c r="AD484" s="108">
        <v>457</v>
      </c>
      <c r="AE484" s="108">
        <v>825</v>
      </c>
      <c r="AF484" s="108">
        <v>31779583</v>
      </c>
      <c r="AG484" s="108">
        <v>734</v>
      </c>
      <c r="AH484" s="108">
        <v>1342</v>
      </c>
      <c r="AI484" s="108">
        <v>67027729</v>
      </c>
      <c r="AJ484" s="108">
        <v>2102</v>
      </c>
      <c r="AK484" s="108">
        <v>4727</v>
      </c>
      <c r="AL484" s="108">
        <v>4262552</v>
      </c>
      <c r="AM484" s="108">
        <v>2882</v>
      </c>
      <c r="AN484" s="108">
        <v>6946</v>
      </c>
      <c r="AO484" s="108">
        <v>2912</v>
      </c>
      <c r="AP484" s="108">
        <v>19</v>
      </c>
      <c r="AQ484" s="108">
        <v>26</v>
      </c>
      <c r="AR484" s="108">
        <v>0</v>
      </c>
      <c r="AS484" s="108">
        <v>214</v>
      </c>
      <c r="AT484" s="108">
        <v>2653</v>
      </c>
      <c r="AU484" s="108">
        <v>2206</v>
      </c>
      <c r="AV484" s="108">
        <v>52687</v>
      </c>
      <c r="AW484" s="108">
        <v>3257</v>
      </c>
      <c r="AX484" s="108">
        <v>31578</v>
      </c>
      <c r="AY484" s="108">
        <v>87522</v>
      </c>
      <c r="AZ484" s="108">
        <v>10100</v>
      </c>
      <c r="BA484" s="108">
        <v>7535</v>
      </c>
      <c r="BB484" s="108">
        <v>6354</v>
      </c>
      <c r="BC484" s="108">
        <v>4828</v>
      </c>
      <c r="BD484" s="108">
        <v>54643</v>
      </c>
      <c r="BE484" s="108">
        <v>45515</v>
      </c>
      <c r="BF484" s="108">
        <v>55881</v>
      </c>
      <c r="BG484" s="108">
        <v>33186</v>
      </c>
      <c r="BH484" s="108">
        <v>3363</v>
      </c>
      <c r="BI484" s="108">
        <v>1538</v>
      </c>
      <c r="BJ484" s="108" t="s">
        <v>717</v>
      </c>
      <c r="BK484" s="108" t="s">
        <v>717</v>
      </c>
      <c r="BL484" s="108" t="s">
        <v>717</v>
      </c>
      <c r="BM484" s="108" t="s">
        <v>717</v>
      </c>
      <c r="BN484" s="108" t="s">
        <v>717</v>
      </c>
      <c r="BO484" s="108" t="s">
        <v>717</v>
      </c>
      <c r="BP484" s="108" t="s">
        <v>717</v>
      </c>
      <c r="BQ484" s="108" t="s">
        <v>717</v>
      </c>
      <c r="BR484" s="108" t="s">
        <v>717</v>
      </c>
      <c r="BS484" s="108" t="s">
        <v>717</v>
      </c>
      <c r="BT484" s="108" t="s">
        <v>717</v>
      </c>
      <c r="BU484" s="108" t="s">
        <v>717</v>
      </c>
      <c r="BV484" s="108" t="s">
        <v>717</v>
      </c>
      <c r="BW484" s="108" t="s">
        <v>717</v>
      </c>
      <c r="BX484" s="108" t="s">
        <v>717</v>
      </c>
      <c r="BY484" s="108" t="s">
        <v>717</v>
      </c>
      <c r="BZ484" s="108" t="s">
        <v>717</v>
      </c>
      <c r="CA484" s="108" t="s">
        <v>717</v>
      </c>
      <c r="CB484" s="108" t="s">
        <v>717</v>
      </c>
      <c r="CC484" s="108" t="s">
        <v>717</v>
      </c>
      <c r="CD484" s="108" t="s">
        <v>717</v>
      </c>
      <c r="CE484" s="108" t="s">
        <v>717</v>
      </c>
      <c r="CF484" s="108" t="s">
        <v>717</v>
      </c>
      <c r="CG484" s="108" t="s">
        <v>717</v>
      </c>
      <c r="CH484" s="108" t="s">
        <v>717</v>
      </c>
      <c r="CI484" s="108" t="s">
        <v>717</v>
      </c>
      <c r="CJ484" s="108" t="s">
        <v>717</v>
      </c>
      <c r="CK484" s="108" t="s">
        <v>717</v>
      </c>
      <c r="CL484" s="108" t="s">
        <v>717</v>
      </c>
      <c r="CM484" s="108" t="s">
        <v>717</v>
      </c>
      <c r="CN484" s="108" t="s">
        <v>717</v>
      </c>
      <c r="CO484" s="108" t="s">
        <v>717</v>
      </c>
      <c r="CP484" s="108" t="s">
        <v>717</v>
      </c>
      <c r="CQ484" s="108" t="s">
        <v>717</v>
      </c>
      <c r="CR484" s="108" t="s">
        <v>717</v>
      </c>
      <c r="CS484" s="108" t="s">
        <v>717</v>
      </c>
      <c r="CT484" s="108" t="s">
        <v>717</v>
      </c>
      <c r="CU484" s="108" t="s">
        <v>717</v>
      </c>
      <c r="CV484" s="108" t="s">
        <v>717</v>
      </c>
      <c r="CW484" s="108" t="s">
        <v>717</v>
      </c>
      <c r="CX484" s="108">
        <v>224</v>
      </c>
      <c r="CY484" s="108">
        <v>61508</v>
      </c>
      <c r="CZ484" s="108">
        <v>275</v>
      </c>
      <c r="DA484" s="108">
        <v>482</v>
      </c>
      <c r="DB484" s="108">
        <v>3484</v>
      </c>
      <c r="DC484" s="108">
        <v>91184</v>
      </c>
      <c r="DD484" s="108">
        <v>26</v>
      </c>
      <c r="DE484" s="108">
        <v>51</v>
      </c>
      <c r="DF484" s="108">
        <v>108</v>
      </c>
      <c r="DG484" s="108">
        <v>90367</v>
      </c>
      <c r="DH484" s="108">
        <v>837</v>
      </c>
      <c r="DI484" s="108">
        <v>1406</v>
      </c>
      <c r="DJ484" s="108">
        <v>101</v>
      </c>
      <c r="DK484" s="108">
        <v>265</v>
      </c>
      <c r="DL484" s="108">
        <v>0</v>
      </c>
      <c r="DM484" s="108">
        <v>3661</v>
      </c>
      <c r="DN484" s="108">
        <v>0</v>
      </c>
      <c r="DO484" s="108">
        <v>1493</v>
      </c>
      <c r="DP484" s="108">
        <v>0</v>
      </c>
      <c r="DQ484" s="108">
        <v>0</v>
      </c>
      <c r="DR484" s="108">
        <v>0</v>
      </c>
      <c r="DS484" s="108">
        <v>15191245</v>
      </c>
      <c r="DT484" s="108">
        <v>4149</v>
      </c>
      <c r="DU484" s="108">
        <v>9922</v>
      </c>
      <c r="DV484" s="108">
        <v>0</v>
      </c>
      <c r="DW484" s="108">
        <v>0</v>
      </c>
      <c r="DX484" s="108">
        <v>0</v>
      </c>
      <c r="DY484" s="108">
        <v>10182500</v>
      </c>
      <c r="DZ484" s="108">
        <v>6820</v>
      </c>
      <c r="EA484" s="108">
        <v>15911</v>
      </c>
      <c r="EB484" s="255"/>
      <c r="EC484" s="198">
        <f t="shared" si="2133"/>
        <v>4</v>
      </c>
      <c r="ED484" s="199">
        <f t="shared" si="2134"/>
        <v>2019</v>
      </c>
      <c r="EE484" s="200">
        <f t="shared" si="2135"/>
        <v>43556</v>
      </c>
      <c r="EF484" s="196">
        <f t="shared" si="2136"/>
        <v>30</v>
      </c>
      <c r="EG484" s="195"/>
      <c r="EH484" s="198">
        <f t="shared" si="2143"/>
        <v>81113</v>
      </c>
      <c r="EI484" s="198">
        <f t="shared" si="2143"/>
        <v>324452</v>
      </c>
      <c r="EJ484" s="198">
        <f t="shared" si="2143"/>
        <v>1297808</v>
      </c>
      <c r="EK484" s="198">
        <f t="shared" si="2143"/>
        <v>3325633</v>
      </c>
      <c r="EL484" s="198">
        <f t="shared" si="2143"/>
        <v>3782988</v>
      </c>
      <c r="EM484" s="198">
        <f t="shared" si="2143"/>
        <v>2863575</v>
      </c>
      <c r="EN484" s="198">
        <f t="shared" si="2143"/>
        <v>58134098</v>
      </c>
      <c r="EO484" s="198">
        <f t="shared" si="2143"/>
        <v>150758211</v>
      </c>
      <c r="EP484" s="198">
        <f t="shared" si="2143"/>
        <v>10273134</v>
      </c>
      <c r="EQ484" s="198" t="str">
        <f t="shared" si="2143"/>
        <v>-</v>
      </c>
      <c r="ER484" s="198" t="str">
        <f t="shared" si="2144"/>
        <v>-</v>
      </c>
      <c r="ES484" s="198" t="str">
        <f t="shared" si="2144"/>
        <v>-</v>
      </c>
      <c r="ET484" s="198" t="str">
        <f t="shared" si="2144"/>
        <v>-</v>
      </c>
      <c r="EU484" s="198" t="str">
        <f t="shared" si="2144"/>
        <v>-</v>
      </c>
      <c r="EV484" s="198" t="str">
        <f t="shared" si="2144"/>
        <v>-</v>
      </c>
      <c r="EW484" s="198" t="str">
        <f t="shared" si="2144"/>
        <v>-</v>
      </c>
      <c r="EX484" s="198" t="str">
        <f t="shared" si="2144"/>
        <v>-</v>
      </c>
      <c r="EY484" s="198" t="str">
        <f t="shared" si="2144"/>
        <v>-</v>
      </c>
      <c r="EZ484" s="198" t="str">
        <f t="shared" si="2144"/>
        <v>-</v>
      </c>
      <c r="FA484" s="198">
        <f t="shared" si="2144"/>
        <v>151848</v>
      </c>
      <c r="FB484" s="198">
        <f t="shared" si="2145"/>
        <v>107968</v>
      </c>
      <c r="FC484" s="198">
        <f t="shared" si="2145"/>
        <v>177684</v>
      </c>
      <c r="FD484" s="198">
        <f t="shared" si="2145"/>
        <v>0</v>
      </c>
      <c r="FE484" s="198">
        <f t="shared" si="2145"/>
        <v>36324442</v>
      </c>
      <c r="FF484" s="198">
        <f t="shared" si="2145"/>
        <v>0</v>
      </c>
      <c r="FG484" s="198">
        <f t="shared" si="2145"/>
        <v>23755123</v>
      </c>
      <c r="FH484" s="191"/>
      <c r="FI484" s="256"/>
      <c r="FJ484" s="256"/>
      <c r="FK484" s="256"/>
      <c r="FL484" s="256"/>
      <c r="FM484" s="256"/>
    </row>
    <row r="485" spans="1:169" s="257" customFormat="1" x14ac:dyDescent="0.2">
      <c r="A485" s="267" t="str">
        <f t="shared" si="2130"/>
        <v>2019-20APRILRX8</v>
      </c>
      <c r="B485" s="268" t="s">
        <v>868</v>
      </c>
      <c r="C485" s="268" t="s">
        <v>774</v>
      </c>
      <c r="D485" s="269" t="str">
        <f t="shared" si="2131"/>
        <v>Y63</v>
      </c>
      <c r="E485" s="269" t="str">
        <f t="shared" si="2132"/>
        <v>North East and Yorkshire</v>
      </c>
      <c r="F485" s="270" t="s">
        <v>659</v>
      </c>
      <c r="G485" s="270" t="s">
        <v>660</v>
      </c>
      <c r="H485" s="210">
        <v>93296</v>
      </c>
      <c r="I485" s="210">
        <v>60929</v>
      </c>
      <c r="J485" s="210">
        <v>143745</v>
      </c>
      <c r="K485" s="210">
        <v>2</v>
      </c>
      <c r="L485" s="210">
        <v>1</v>
      </c>
      <c r="M485" s="210">
        <v>1</v>
      </c>
      <c r="N485" s="210">
        <v>4</v>
      </c>
      <c r="O485" s="210">
        <v>53</v>
      </c>
      <c r="P485" s="210" t="s">
        <v>717</v>
      </c>
      <c r="Q485" s="210" t="s">
        <v>717</v>
      </c>
      <c r="R485" s="210" t="s">
        <v>717</v>
      </c>
      <c r="S485" s="210" t="s">
        <v>717</v>
      </c>
      <c r="T485" s="210">
        <v>67873</v>
      </c>
      <c r="U485" s="210">
        <v>5231</v>
      </c>
      <c r="V485" s="210">
        <v>3720</v>
      </c>
      <c r="W485" s="210">
        <v>38539</v>
      </c>
      <c r="X485" s="210">
        <v>11964</v>
      </c>
      <c r="Y485" s="210">
        <v>1379</v>
      </c>
      <c r="Z485" s="210">
        <v>2187210</v>
      </c>
      <c r="AA485" s="210">
        <v>418</v>
      </c>
      <c r="AB485" s="210">
        <v>726</v>
      </c>
      <c r="AC485" s="210">
        <v>1962127</v>
      </c>
      <c r="AD485" s="210">
        <v>527</v>
      </c>
      <c r="AE485" s="210">
        <v>966</v>
      </c>
      <c r="AF485" s="210">
        <v>46151797</v>
      </c>
      <c r="AG485" s="210">
        <v>1198</v>
      </c>
      <c r="AH485" s="210">
        <v>2460</v>
      </c>
      <c r="AI485" s="210">
        <v>34154250</v>
      </c>
      <c r="AJ485" s="210">
        <v>2855</v>
      </c>
      <c r="AK485" s="210">
        <v>6733</v>
      </c>
      <c r="AL485" s="210">
        <v>5010896</v>
      </c>
      <c r="AM485" s="210">
        <v>3634</v>
      </c>
      <c r="AN485" s="210">
        <v>8635</v>
      </c>
      <c r="AO485" s="210">
        <v>4523</v>
      </c>
      <c r="AP485" s="210">
        <v>635</v>
      </c>
      <c r="AQ485" s="210">
        <v>1168</v>
      </c>
      <c r="AR485" s="210">
        <v>4153</v>
      </c>
      <c r="AS485" s="210">
        <v>416</v>
      </c>
      <c r="AT485" s="210">
        <v>2304</v>
      </c>
      <c r="AU485" s="210">
        <v>2419</v>
      </c>
      <c r="AV485" s="210">
        <v>40684</v>
      </c>
      <c r="AW485" s="210">
        <v>6573</v>
      </c>
      <c r="AX485" s="210">
        <v>16093</v>
      </c>
      <c r="AY485" s="210">
        <v>63350</v>
      </c>
      <c r="AZ485" s="210">
        <v>10190</v>
      </c>
      <c r="BA485" s="210">
        <v>8035</v>
      </c>
      <c r="BB485" s="210">
        <v>6554</v>
      </c>
      <c r="BC485" s="210">
        <v>5252</v>
      </c>
      <c r="BD485" s="210">
        <v>52455</v>
      </c>
      <c r="BE485" s="210">
        <v>42611</v>
      </c>
      <c r="BF485" s="210">
        <v>23123</v>
      </c>
      <c r="BG485" s="210">
        <v>16656</v>
      </c>
      <c r="BH485" s="210">
        <v>2053</v>
      </c>
      <c r="BI485" s="210">
        <v>1458</v>
      </c>
      <c r="BJ485" s="210" t="s">
        <v>717</v>
      </c>
      <c r="BK485" s="210" t="s">
        <v>717</v>
      </c>
      <c r="BL485" s="210" t="s">
        <v>717</v>
      </c>
      <c r="BM485" s="210" t="s">
        <v>717</v>
      </c>
      <c r="BN485" s="210" t="s">
        <v>717</v>
      </c>
      <c r="BO485" s="210" t="s">
        <v>717</v>
      </c>
      <c r="BP485" s="210" t="s">
        <v>717</v>
      </c>
      <c r="BQ485" s="210" t="s">
        <v>717</v>
      </c>
      <c r="BR485" s="210" t="s">
        <v>717</v>
      </c>
      <c r="BS485" s="210" t="s">
        <v>717</v>
      </c>
      <c r="BT485" s="210" t="s">
        <v>717</v>
      </c>
      <c r="BU485" s="210" t="s">
        <v>717</v>
      </c>
      <c r="BV485" s="210" t="s">
        <v>717</v>
      </c>
      <c r="BW485" s="210" t="s">
        <v>717</v>
      </c>
      <c r="BX485" s="210" t="s">
        <v>717</v>
      </c>
      <c r="BY485" s="210" t="s">
        <v>717</v>
      </c>
      <c r="BZ485" s="210" t="s">
        <v>717</v>
      </c>
      <c r="CA485" s="210" t="s">
        <v>717</v>
      </c>
      <c r="CB485" s="210" t="s">
        <v>717</v>
      </c>
      <c r="CC485" s="210" t="s">
        <v>717</v>
      </c>
      <c r="CD485" s="210" t="s">
        <v>717</v>
      </c>
      <c r="CE485" s="210" t="s">
        <v>717</v>
      </c>
      <c r="CF485" s="210" t="s">
        <v>717</v>
      </c>
      <c r="CG485" s="210" t="s">
        <v>717</v>
      </c>
      <c r="CH485" s="210" t="s">
        <v>717</v>
      </c>
      <c r="CI485" s="210" t="s">
        <v>717</v>
      </c>
      <c r="CJ485" s="210" t="s">
        <v>717</v>
      </c>
      <c r="CK485" s="210" t="s">
        <v>717</v>
      </c>
      <c r="CL485" s="210" t="s">
        <v>717</v>
      </c>
      <c r="CM485" s="210" t="s">
        <v>717</v>
      </c>
      <c r="CN485" s="210" t="s">
        <v>717</v>
      </c>
      <c r="CO485" s="210" t="s">
        <v>717</v>
      </c>
      <c r="CP485" s="210" t="s">
        <v>717</v>
      </c>
      <c r="CQ485" s="210" t="s">
        <v>717</v>
      </c>
      <c r="CR485" s="210" t="s">
        <v>717</v>
      </c>
      <c r="CS485" s="210" t="s">
        <v>717</v>
      </c>
      <c r="CT485" s="210" t="s">
        <v>717</v>
      </c>
      <c r="CU485" s="210" t="s">
        <v>717</v>
      </c>
      <c r="CV485" s="210" t="s">
        <v>717</v>
      </c>
      <c r="CW485" s="210" t="s">
        <v>717</v>
      </c>
      <c r="CX485" s="210">
        <v>0</v>
      </c>
      <c r="CY485" s="210">
        <v>0</v>
      </c>
      <c r="CZ485" s="210">
        <v>0</v>
      </c>
      <c r="DA485" s="210">
        <v>0</v>
      </c>
      <c r="DB485" s="210">
        <v>3392</v>
      </c>
      <c r="DC485" s="210">
        <v>104725</v>
      </c>
      <c r="DD485" s="210">
        <v>31</v>
      </c>
      <c r="DE485" s="210">
        <v>53</v>
      </c>
      <c r="DF485" s="210">
        <v>43</v>
      </c>
      <c r="DG485" s="210">
        <v>54310</v>
      </c>
      <c r="DH485" s="210">
        <v>1263</v>
      </c>
      <c r="DI485" s="210">
        <v>2414</v>
      </c>
      <c r="DJ485" s="210">
        <v>37</v>
      </c>
      <c r="DK485" s="210">
        <v>20</v>
      </c>
      <c r="DL485" s="210">
        <v>3703</v>
      </c>
      <c r="DM485" s="210">
        <v>171</v>
      </c>
      <c r="DN485" s="210">
        <v>44</v>
      </c>
      <c r="DO485" s="210">
        <v>2299</v>
      </c>
      <c r="DP485" s="210">
        <v>16096403</v>
      </c>
      <c r="DQ485" s="210">
        <v>4347</v>
      </c>
      <c r="DR485" s="210">
        <v>9073</v>
      </c>
      <c r="DS485" s="210">
        <v>682595</v>
      </c>
      <c r="DT485" s="210">
        <v>3992</v>
      </c>
      <c r="DU485" s="210">
        <v>7932</v>
      </c>
      <c r="DV485" s="210">
        <v>294505</v>
      </c>
      <c r="DW485" s="210">
        <v>6693</v>
      </c>
      <c r="DX485" s="210">
        <v>11480</v>
      </c>
      <c r="DY485" s="210">
        <v>18005550</v>
      </c>
      <c r="DZ485" s="210">
        <v>7832</v>
      </c>
      <c r="EA485" s="210">
        <v>17378</v>
      </c>
      <c r="EB485" s="271"/>
      <c r="EC485" s="201">
        <f t="shared" si="2133"/>
        <v>4</v>
      </c>
      <c r="ED485" s="208">
        <f t="shared" si="2134"/>
        <v>2019</v>
      </c>
      <c r="EE485" s="207">
        <f t="shared" si="2135"/>
        <v>43556</v>
      </c>
      <c r="EF485" s="189">
        <f t="shared" si="2136"/>
        <v>30</v>
      </c>
      <c r="EG485" s="209"/>
      <c r="EH485" s="201">
        <f t="shared" ref="EH485:EQ494" si="2146">IFERROR(INDEX($H485:$EB485,,MATCH(EH$1,$H$5:$EB$5,0))*INDEX($H485:$EB485,,MATCH(EH$2,$H$5:$EB$5,0)),$H$2)</f>
        <v>60929</v>
      </c>
      <c r="EI485" s="201">
        <f t="shared" si="2146"/>
        <v>60929</v>
      </c>
      <c r="EJ485" s="201">
        <f t="shared" si="2146"/>
        <v>243716</v>
      </c>
      <c r="EK485" s="201">
        <f t="shared" si="2146"/>
        <v>3229237</v>
      </c>
      <c r="EL485" s="201">
        <f t="shared" si="2146"/>
        <v>3797706</v>
      </c>
      <c r="EM485" s="201">
        <f t="shared" si="2146"/>
        <v>3593520</v>
      </c>
      <c r="EN485" s="201">
        <f t="shared" si="2146"/>
        <v>94805940</v>
      </c>
      <c r="EO485" s="201">
        <f t="shared" si="2146"/>
        <v>80553612</v>
      </c>
      <c r="EP485" s="201">
        <f t="shared" si="2146"/>
        <v>11907665</v>
      </c>
      <c r="EQ485" s="201" t="str">
        <f t="shared" si="2146"/>
        <v>-</v>
      </c>
      <c r="ER485" s="201" t="str">
        <f t="shared" ref="ER485:FA494" si="2147">IFERROR(INDEX($H485:$EB485,,MATCH(ER$1,$H$5:$EB$5,0))*INDEX($H485:$EB485,,MATCH(ER$2,$H$5:$EB$5,0)),$H$2)</f>
        <v>-</v>
      </c>
      <c r="ES485" s="201" t="str">
        <f t="shared" si="2147"/>
        <v>-</v>
      </c>
      <c r="ET485" s="201" t="str">
        <f t="shared" si="2147"/>
        <v>-</v>
      </c>
      <c r="EU485" s="201" t="str">
        <f t="shared" si="2147"/>
        <v>-</v>
      </c>
      <c r="EV485" s="201" t="str">
        <f t="shared" si="2147"/>
        <v>-</v>
      </c>
      <c r="EW485" s="201" t="str">
        <f t="shared" si="2147"/>
        <v>-</v>
      </c>
      <c r="EX485" s="201" t="str">
        <f t="shared" si="2147"/>
        <v>-</v>
      </c>
      <c r="EY485" s="201" t="str">
        <f t="shared" si="2147"/>
        <v>-</v>
      </c>
      <c r="EZ485" s="201" t="str">
        <f t="shared" si="2147"/>
        <v>-</v>
      </c>
      <c r="FA485" s="201">
        <f t="shared" si="2147"/>
        <v>103802</v>
      </c>
      <c r="FB485" s="201">
        <f t="shared" ref="FB485:FG494" si="2148">IFERROR(INDEX($H485:$EB485,,MATCH(FB$1,$H$5:$EB$5,0))*INDEX($H485:$EB485,,MATCH(FB$2,$H$5:$EB$5,0)),$H$2)</f>
        <v>0</v>
      </c>
      <c r="FC485" s="201">
        <f t="shared" si="2148"/>
        <v>179776</v>
      </c>
      <c r="FD485" s="201">
        <f t="shared" si="2148"/>
        <v>33597319</v>
      </c>
      <c r="FE485" s="201">
        <f t="shared" si="2148"/>
        <v>1356372</v>
      </c>
      <c r="FF485" s="201">
        <f t="shared" si="2148"/>
        <v>505120</v>
      </c>
      <c r="FG485" s="201">
        <f t="shared" si="2148"/>
        <v>39952022</v>
      </c>
      <c r="FH485" s="190"/>
      <c r="FI485" s="256"/>
      <c r="FJ485" s="256"/>
      <c r="FK485" s="256"/>
      <c r="FL485" s="256"/>
      <c r="FM485" s="256"/>
    </row>
    <row r="486" spans="1:169" s="257" customFormat="1" x14ac:dyDescent="0.2">
      <c r="A486" s="272" t="str">
        <f t="shared" ref="A486:A496" si="2149">B486&amp;C486&amp;F486</f>
        <v>2019-20MAYRX9</v>
      </c>
      <c r="B486" s="273" t="s">
        <v>868</v>
      </c>
      <c r="C486" s="273" t="s">
        <v>812</v>
      </c>
      <c r="D486" s="274" t="str">
        <f t="shared" si="2131"/>
        <v>Y60</v>
      </c>
      <c r="E486" s="274" t="str">
        <f t="shared" si="2132"/>
        <v>Midlands</v>
      </c>
      <c r="F486" s="275" t="s">
        <v>661</v>
      </c>
      <c r="G486" s="275" t="s">
        <v>662</v>
      </c>
      <c r="H486" s="107">
        <v>83702</v>
      </c>
      <c r="I486" s="107">
        <v>66948</v>
      </c>
      <c r="J486" s="107">
        <v>182711</v>
      </c>
      <c r="K486" s="107">
        <v>3</v>
      </c>
      <c r="L486" s="107">
        <v>2</v>
      </c>
      <c r="M486" s="107">
        <v>3</v>
      </c>
      <c r="N486" s="107">
        <v>4</v>
      </c>
      <c r="O486" s="107">
        <v>34</v>
      </c>
      <c r="P486" s="107" t="s">
        <v>717</v>
      </c>
      <c r="Q486" s="107" t="s">
        <v>717</v>
      </c>
      <c r="R486" s="107" t="s">
        <v>717</v>
      </c>
      <c r="S486" s="107" t="s">
        <v>717</v>
      </c>
      <c r="T486" s="107">
        <v>64106</v>
      </c>
      <c r="U486" s="107">
        <v>6012</v>
      </c>
      <c r="V486" s="107">
        <v>3995</v>
      </c>
      <c r="W486" s="107">
        <v>36295</v>
      </c>
      <c r="X486" s="107">
        <v>12629</v>
      </c>
      <c r="Y486" s="107">
        <v>823</v>
      </c>
      <c r="Z486" s="107">
        <v>2669096</v>
      </c>
      <c r="AA486" s="107">
        <v>444</v>
      </c>
      <c r="AB486" s="107">
        <v>776</v>
      </c>
      <c r="AC486" s="107">
        <v>3724327</v>
      </c>
      <c r="AD486" s="107">
        <v>932</v>
      </c>
      <c r="AE486" s="107">
        <v>2098</v>
      </c>
      <c r="AF486" s="107">
        <v>56079038</v>
      </c>
      <c r="AG486" s="107">
        <v>1545</v>
      </c>
      <c r="AH486" s="107">
        <v>3227</v>
      </c>
      <c r="AI486" s="107">
        <v>45311984</v>
      </c>
      <c r="AJ486" s="107">
        <v>3588</v>
      </c>
      <c r="AK486" s="107">
        <v>8861</v>
      </c>
      <c r="AL486" s="107">
        <v>3578576</v>
      </c>
      <c r="AM486" s="107">
        <v>4348</v>
      </c>
      <c r="AN486" s="107">
        <v>9277</v>
      </c>
      <c r="AO486" s="107">
        <v>5075</v>
      </c>
      <c r="AP486" s="107">
        <v>1676</v>
      </c>
      <c r="AQ486" s="107">
        <v>758</v>
      </c>
      <c r="AR486" s="107">
        <v>19</v>
      </c>
      <c r="AS486" s="107">
        <v>1936</v>
      </c>
      <c r="AT486" s="107">
        <v>705</v>
      </c>
      <c r="AU486" s="107">
        <v>23</v>
      </c>
      <c r="AV486" s="107">
        <v>39775</v>
      </c>
      <c r="AW486" s="107">
        <v>2940</v>
      </c>
      <c r="AX486" s="107">
        <v>16316</v>
      </c>
      <c r="AY486" s="107">
        <v>59031</v>
      </c>
      <c r="AZ486" s="107">
        <v>10892</v>
      </c>
      <c r="BA486" s="107">
        <v>8694</v>
      </c>
      <c r="BB486" s="107">
        <v>7386</v>
      </c>
      <c r="BC486" s="107">
        <v>5958</v>
      </c>
      <c r="BD486" s="107">
        <v>46419</v>
      </c>
      <c r="BE486" s="107">
        <v>39117</v>
      </c>
      <c r="BF486" s="107">
        <v>17088</v>
      </c>
      <c r="BG486" s="107">
        <v>13148</v>
      </c>
      <c r="BH486" s="107">
        <v>1013</v>
      </c>
      <c r="BI486" s="107">
        <v>783</v>
      </c>
      <c r="BJ486" s="107" t="s">
        <v>717</v>
      </c>
      <c r="BK486" s="107" t="s">
        <v>717</v>
      </c>
      <c r="BL486" s="107" t="s">
        <v>717</v>
      </c>
      <c r="BM486" s="107" t="s">
        <v>717</v>
      </c>
      <c r="BN486" s="107" t="s">
        <v>717</v>
      </c>
      <c r="BO486" s="107" t="s">
        <v>717</v>
      </c>
      <c r="BP486" s="107" t="s">
        <v>717</v>
      </c>
      <c r="BQ486" s="107" t="s">
        <v>717</v>
      </c>
      <c r="BR486" s="107" t="s">
        <v>717</v>
      </c>
      <c r="BS486" s="107" t="s">
        <v>717</v>
      </c>
      <c r="BT486" s="107" t="s">
        <v>717</v>
      </c>
      <c r="BU486" s="107" t="s">
        <v>717</v>
      </c>
      <c r="BV486" s="107" t="s">
        <v>717</v>
      </c>
      <c r="BW486" s="107" t="s">
        <v>717</v>
      </c>
      <c r="BX486" s="107" t="s">
        <v>717</v>
      </c>
      <c r="BY486" s="107" t="s">
        <v>717</v>
      </c>
      <c r="BZ486" s="107" t="s">
        <v>717</v>
      </c>
      <c r="CA486" s="107" t="s">
        <v>717</v>
      </c>
      <c r="CB486" s="107" t="s">
        <v>717</v>
      </c>
      <c r="CC486" s="107" t="s">
        <v>717</v>
      </c>
      <c r="CD486" s="107" t="s">
        <v>717</v>
      </c>
      <c r="CE486" s="107" t="s">
        <v>717</v>
      </c>
      <c r="CF486" s="107" t="s">
        <v>717</v>
      </c>
      <c r="CG486" s="107" t="s">
        <v>717</v>
      </c>
      <c r="CH486" s="107" t="s">
        <v>717</v>
      </c>
      <c r="CI486" s="107" t="s">
        <v>717</v>
      </c>
      <c r="CJ486" s="107" t="s">
        <v>717</v>
      </c>
      <c r="CK486" s="107" t="s">
        <v>717</v>
      </c>
      <c r="CL486" s="107" t="s">
        <v>717</v>
      </c>
      <c r="CM486" s="107" t="s">
        <v>717</v>
      </c>
      <c r="CN486" s="107" t="s">
        <v>717</v>
      </c>
      <c r="CO486" s="107" t="s">
        <v>717</v>
      </c>
      <c r="CP486" s="107" t="s">
        <v>717</v>
      </c>
      <c r="CQ486" s="107" t="s">
        <v>717</v>
      </c>
      <c r="CR486" s="107" t="s">
        <v>717</v>
      </c>
      <c r="CS486" s="107" t="s">
        <v>717</v>
      </c>
      <c r="CT486" s="107" t="s">
        <v>717</v>
      </c>
      <c r="CU486" s="107" t="s">
        <v>717</v>
      </c>
      <c r="CV486" s="107" t="s">
        <v>717</v>
      </c>
      <c r="CW486" s="107" t="s">
        <v>717</v>
      </c>
      <c r="CX486" s="107">
        <v>282</v>
      </c>
      <c r="CY486" s="107">
        <v>85012</v>
      </c>
      <c r="CZ486" s="107">
        <v>301</v>
      </c>
      <c r="DA486" s="107">
        <v>506</v>
      </c>
      <c r="DB486" s="107">
        <v>3043</v>
      </c>
      <c r="DC486" s="107">
        <v>113397</v>
      </c>
      <c r="DD486" s="107">
        <v>37</v>
      </c>
      <c r="DE486" s="107">
        <v>69</v>
      </c>
      <c r="DF486" s="107">
        <v>42</v>
      </c>
      <c r="DG486" s="107">
        <v>64635</v>
      </c>
      <c r="DH486" s="107">
        <v>1539</v>
      </c>
      <c r="DI486" s="107">
        <v>2703</v>
      </c>
      <c r="DJ486" s="107">
        <v>34</v>
      </c>
      <c r="DK486" s="107">
        <v>0</v>
      </c>
      <c r="DL486" s="107">
        <v>477</v>
      </c>
      <c r="DM486" s="107">
        <v>663</v>
      </c>
      <c r="DN486" s="107">
        <v>5</v>
      </c>
      <c r="DO486" s="107">
        <v>2127</v>
      </c>
      <c r="DP486" s="107">
        <v>2130612</v>
      </c>
      <c r="DQ486" s="107">
        <v>4467</v>
      </c>
      <c r="DR486" s="107">
        <v>9113</v>
      </c>
      <c r="DS486" s="107">
        <v>3265454</v>
      </c>
      <c r="DT486" s="107">
        <v>4925</v>
      </c>
      <c r="DU486" s="107">
        <v>9483</v>
      </c>
      <c r="DV486" s="107">
        <v>38604</v>
      </c>
      <c r="DW486" s="107">
        <v>7721</v>
      </c>
      <c r="DX486" s="107">
        <v>13181</v>
      </c>
      <c r="DY486" s="107">
        <v>15011748</v>
      </c>
      <c r="DZ486" s="107">
        <v>7058</v>
      </c>
      <c r="EA486" s="107">
        <v>14557</v>
      </c>
      <c r="EB486" s="255"/>
      <c r="EC486" s="204">
        <f t="shared" si="2133"/>
        <v>5</v>
      </c>
      <c r="ED486" s="199">
        <f t="shared" ref="ED486:ED496" si="2150">LEFT($B486,4)+IF(EC486&lt;4,1,0)</f>
        <v>2019</v>
      </c>
      <c r="EE486" s="200">
        <f t="shared" si="2135"/>
        <v>43586</v>
      </c>
      <c r="EF486" s="196">
        <f t="shared" si="2136"/>
        <v>31</v>
      </c>
      <c r="EG486" s="195"/>
      <c r="EH486" s="204">
        <f t="shared" si="2146"/>
        <v>133896</v>
      </c>
      <c r="EI486" s="204">
        <f t="shared" si="2146"/>
        <v>200844</v>
      </c>
      <c r="EJ486" s="204">
        <f t="shared" si="2146"/>
        <v>267792</v>
      </c>
      <c r="EK486" s="204">
        <f t="shared" si="2146"/>
        <v>2276232</v>
      </c>
      <c r="EL486" s="204">
        <f t="shared" si="2146"/>
        <v>4665312</v>
      </c>
      <c r="EM486" s="204">
        <f t="shared" si="2146"/>
        <v>8381510</v>
      </c>
      <c r="EN486" s="204">
        <f t="shared" si="2146"/>
        <v>117123965</v>
      </c>
      <c r="EO486" s="204">
        <f t="shared" si="2146"/>
        <v>111905569</v>
      </c>
      <c r="EP486" s="204">
        <f t="shared" si="2146"/>
        <v>7634971</v>
      </c>
      <c r="EQ486" s="204" t="str">
        <f t="shared" si="2146"/>
        <v>-</v>
      </c>
      <c r="ER486" s="203" t="str">
        <f t="shared" si="2147"/>
        <v>-</v>
      </c>
      <c r="ES486" s="203" t="str">
        <f t="shared" si="2147"/>
        <v>-</v>
      </c>
      <c r="ET486" s="203" t="str">
        <f t="shared" si="2147"/>
        <v>-</v>
      </c>
      <c r="EU486" s="203" t="str">
        <f t="shared" si="2147"/>
        <v>-</v>
      </c>
      <c r="EV486" s="203" t="str">
        <f t="shared" si="2147"/>
        <v>-</v>
      </c>
      <c r="EW486" s="203" t="str">
        <f t="shared" si="2147"/>
        <v>-</v>
      </c>
      <c r="EX486" s="203" t="str">
        <f t="shared" si="2147"/>
        <v>-</v>
      </c>
      <c r="EY486" s="203" t="str">
        <f t="shared" si="2147"/>
        <v>-</v>
      </c>
      <c r="EZ486" s="203" t="str">
        <f t="shared" si="2147"/>
        <v>-</v>
      </c>
      <c r="FA486" s="203">
        <f t="shared" si="2147"/>
        <v>113526</v>
      </c>
      <c r="FB486" s="204">
        <f t="shared" si="2148"/>
        <v>142692</v>
      </c>
      <c r="FC486" s="204">
        <f t="shared" si="2148"/>
        <v>209967</v>
      </c>
      <c r="FD486" s="204">
        <f t="shared" si="2148"/>
        <v>4346901</v>
      </c>
      <c r="FE486" s="204">
        <f t="shared" si="2148"/>
        <v>6287229</v>
      </c>
      <c r="FF486" s="204">
        <f t="shared" si="2148"/>
        <v>65905</v>
      </c>
      <c r="FG486" s="204">
        <f t="shared" si="2148"/>
        <v>30962739</v>
      </c>
      <c r="FH486" s="191"/>
      <c r="FI486" s="256"/>
      <c r="FJ486" s="256"/>
      <c r="FK486" s="256"/>
      <c r="FL486" s="256"/>
      <c r="FM486" s="256"/>
    </row>
    <row r="487" spans="1:169" s="257" customFormat="1" x14ac:dyDescent="0.2">
      <c r="A487" s="263" t="str">
        <f t="shared" si="2149"/>
        <v>2019-20MAYRYC</v>
      </c>
      <c r="B487" s="257" t="s">
        <v>868</v>
      </c>
      <c r="C487" s="257" t="s">
        <v>812</v>
      </c>
      <c r="D487" s="264" t="str">
        <f t="shared" si="2131"/>
        <v>Y61</v>
      </c>
      <c r="E487" s="264" t="str">
        <f t="shared" si="2132"/>
        <v>East of England</v>
      </c>
      <c r="F487" s="265" t="s">
        <v>665</v>
      </c>
      <c r="G487" s="265" t="s">
        <v>666</v>
      </c>
      <c r="H487" s="108">
        <v>106085</v>
      </c>
      <c r="I487" s="108">
        <v>68446</v>
      </c>
      <c r="J487" s="108">
        <v>301886</v>
      </c>
      <c r="K487" s="108">
        <v>4</v>
      </c>
      <c r="L487" s="108">
        <v>1</v>
      </c>
      <c r="M487" s="108">
        <v>6</v>
      </c>
      <c r="N487" s="108">
        <v>21</v>
      </c>
      <c r="O487" s="108">
        <v>70</v>
      </c>
      <c r="P487" s="108" t="s">
        <v>717</v>
      </c>
      <c r="Q487" s="108" t="s">
        <v>717</v>
      </c>
      <c r="R487" s="108" t="s">
        <v>717</v>
      </c>
      <c r="S487" s="108" t="s">
        <v>717</v>
      </c>
      <c r="T487" s="108">
        <v>71991</v>
      </c>
      <c r="U487" s="108">
        <v>7006</v>
      </c>
      <c r="V487" s="108">
        <v>4561</v>
      </c>
      <c r="W487" s="108">
        <v>42306</v>
      </c>
      <c r="X487" s="108">
        <v>11742</v>
      </c>
      <c r="Y487" s="108">
        <v>1992</v>
      </c>
      <c r="Z487" s="108">
        <v>3233439</v>
      </c>
      <c r="AA487" s="108">
        <v>462</v>
      </c>
      <c r="AB487" s="108">
        <v>841</v>
      </c>
      <c r="AC487" s="108">
        <v>3345323</v>
      </c>
      <c r="AD487" s="108">
        <v>733</v>
      </c>
      <c r="AE487" s="108">
        <v>1320</v>
      </c>
      <c r="AF487" s="108">
        <v>67085915</v>
      </c>
      <c r="AG487" s="108">
        <v>1586</v>
      </c>
      <c r="AH487" s="108">
        <v>3296</v>
      </c>
      <c r="AI487" s="108">
        <v>63555025</v>
      </c>
      <c r="AJ487" s="108">
        <v>5413</v>
      </c>
      <c r="AK487" s="108">
        <v>13575</v>
      </c>
      <c r="AL487" s="108">
        <v>10640194</v>
      </c>
      <c r="AM487" s="108">
        <v>5341</v>
      </c>
      <c r="AN487" s="108">
        <v>14250</v>
      </c>
      <c r="AO487" s="108">
        <v>4460</v>
      </c>
      <c r="AP487" s="108">
        <v>89</v>
      </c>
      <c r="AQ487" s="108">
        <v>3106</v>
      </c>
      <c r="AR487" s="108">
        <v>714</v>
      </c>
      <c r="AS487" s="108">
        <v>20</v>
      </c>
      <c r="AT487" s="108">
        <v>1245</v>
      </c>
      <c r="AU487" s="108">
        <v>1180</v>
      </c>
      <c r="AV487" s="108">
        <v>42178</v>
      </c>
      <c r="AW487" s="108">
        <v>1978</v>
      </c>
      <c r="AX487" s="108">
        <v>23375</v>
      </c>
      <c r="AY487" s="108">
        <v>67531</v>
      </c>
      <c r="AZ487" s="108">
        <v>16176</v>
      </c>
      <c r="BA487" s="108">
        <v>11680</v>
      </c>
      <c r="BB487" s="108">
        <v>10453</v>
      </c>
      <c r="BC487" s="108">
        <v>7680</v>
      </c>
      <c r="BD487" s="108">
        <v>65942</v>
      </c>
      <c r="BE487" s="108">
        <v>47845</v>
      </c>
      <c r="BF487" s="108">
        <v>22823</v>
      </c>
      <c r="BG487" s="108">
        <v>12791</v>
      </c>
      <c r="BH487" s="108">
        <v>3716</v>
      </c>
      <c r="BI487" s="108">
        <v>2135</v>
      </c>
      <c r="BJ487" s="108" t="s">
        <v>717</v>
      </c>
      <c r="BK487" s="108" t="s">
        <v>717</v>
      </c>
      <c r="BL487" s="108" t="s">
        <v>717</v>
      </c>
      <c r="BM487" s="108" t="s">
        <v>717</v>
      </c>
      <c r="BN487" s="108" t="s">
        <v>717</v>
      </c>
      <c r="BO487" s="108" t="s">
        <v>717</v>
      </c>
      <c r="BP487" s="108" t="s">
        <v>717</v>
      </c>
      <c r="BQ487" s="108" t="s">
        <v>717</v>
      </c>
      <c r="BR487" s="108" t="s">
        <v>717</v>
      </c>
      <c r="BS487" s="108" t="s">
        <v>717</v>
      </c>
      <c r="BT487" s="108" t="s">
        <v>717</v>
      </c>
      <c r="BU487" s="108" t="s">
        <v>717</v>
      </c>
      <c r="BV487" s="108" t="s">
        <v>717</v>
      </c>
      <c r="BW487" s="108" t="s">
        <v>717</v>
      </c>
      <c r="BX487" s="108" t="s">
        <v>717</v>
      </c>
      <c r="BY487" s="108" t="s">
        <v>717</v>
      </c>
      <c r="BZ487" s="108" t="s">
        <v>717</v>
      </c>
      <c r="CA487" s="108" t="s">
        <v>717</v>
      </c>
      <c r="CB487" s="108" t="s">
        <v>717</v>
      </c>
      <c r="CC487" s="108" t="s">
        <v>717</v>
      </c>
      <c r="CD487" s="108" t="s">
        <v>717</v>
      </c>
      <c r="CE487" s="108" t="s">
        <v>717</v>
      </c>
      <c r="CF487" s="108" t="s">
        <v>717</v>
      </c>
      <c r="CG487" s="108" t="s">
        <v>717</v>
      </c>
      <c r="CH487" s="108" t="s">
        <v>717</v>
      </c>
      <c r="CI487" s="108" t="s">
        <v>717</v>
      </c>
      <c r="CJ487" s="108" t="s">
        <v>717</v>
      </c>
      <c r="CK487" s="108" t="s">
        <v>717</v>
      </c>
      <c r="CL487" s="108" t="s">
        <v>717</v>
      </c>
      <c r="CM487" s="108" t="s">
        <v>717</v>
      </c>
      <c r="CN487" s="108" t="s">
        <v>717</v>
      </c>
      <c r="CO487" s="108" t="s">
        <v>717</v>
      </c>
      <c r="CP487" s="108" t="s">
        <v>717</v>
      </c>
      <c r="CQ487" s="108" t="s">
        <v>717</v>
      </c>
      <c r="CR487" s="108" t="s">
        <v>717</v>
      </c>
      <c r="CS487" s="108" t="s">
        <v>717</v>
      </c>
      <c r="CT487" s="108" t="s">
        <v>717</v>
      </c>
      <c r="CU487" s="108" t="s">
        <v>717</v>
      </c>
      <c r="CV487" s="108" t="s">
        <v>717</v>
      </c>
      <c r="CW487" s="108" t="s">
        <v>717</v>
      </c>
      <c r="CX487" s="108">
        <v>541</v>
      </c>
      <c r="CY487" s="108">
        <v>143593</v>
      </c>
      <c r="CZ487" s="108">
        <v>265</v>
      </c>
      <c r="DA487" s="108">
        <v>437</v>
      </c>
      <c r="DB487" s="108">
        <v>6660</v>
      </c>
      <c r="DC487" s="108">
        <v>239991</v>
      </c>
      <c r="DD487" s="108">
        <v>36</v>
      </c>
      <c r="DE487" s="108">
        <v>64</v>
      </c>
      <c r="DF487" s="108">
        <v>154</v>
      </c>
      <c r="DG487" s="108">
        <v>265558</v>
      </c>
      <c r="DH487" s="108">
        <v>1724</v>
      </c>
      <c r="DI487" s="108">
        <v>3056</v>
      </c>
      <c r="DJ487" s="108">
        <v>142</v>
      </c>
      <c r="DK487" s="108">
        <v>38</v>
      </c>
      <c r="DL487" s="108">
        <v>813</v>
      </c>
      <c r="DM487" s="108">
        <v>426</v>
      </c>
      <c r="DN487" s="108">
        <v>36</v>
      </c>
      <c r="DO487" s="108">
        <v>1291</v>
      </c>
      <c r="DP487" s="108">
        <v>6974890</v>
      </c>
      <c r="DQ487" s="108">
        <v>8579</v>
      </c>
      <c r="DR487" s="108">
        <v>20110</v>
      </c>
      <c r="DS487" s="108">
        <v>4275390</v>
      </c>
      <c r="DT487" s="108">
        <v>10036</v>
      </c>
      <c r="DU487" s="108">
        <v>23878</v>
      </c>
      <c r="DV487" s="108">
        <v>461720</v>
      </c>
      <c r="DW487" s="108">
        <v>12826</v>
      </c>
      <c r="DX487" s="108">
        <v>31116</v>
      </c>
      <c r="DY487" s="108">
        <v>14508977</v>
      </c>
      <c r="DZ487" s="108">
        <v>11239</v>
      </c>
      <c r="EA487" s="108">
        <v>28425</v>
      </c>
      <c r="EB487" s="255"/>
      <c r="EC487" s="198">
        <f t="shared" si="2133"/>
        <v>5</v>
      </c>
      <c r="ED487" s="199">
        <f t="shared" si="2150"/>
        <v>2019</v>
      </c>
      <c r="EE487" s="200">
        <f t="shared" si="2135"/>
        <v>43586</v>
      </c>
      <c r="EF487" s="196">
        <f t="shared" si="2136"/>
        <v>31</v>
      </c>
      <c r="EG487" s="195"/>
      <c r="EH487" s="198">
        <f t="shared" si="2146"/>
        <v>68446</v>
      </c>
      <c r="EI487" s="198">
        <f t="shared" si="2146"/>
        <v>410676</v>
      </c>
      <c r="EJ487" s="198">
        <f t="shared" si="2146"/>
        <v>1437366</v>
      </c>
      <c r="EK487" s="198">
        <f t="shared" si="2146"/>
        <v>4791220</v>
      </c>
      <c r="EL487" s="198">
        <f t="shared" si="2146"/>
        <v>5892046</v>
      </c>
      <c r="EM487" s="198">
        <f t="shared" si="2146"/>
        <v>6020520</v>
      </c>
      <c r="EN487" s="198">
        <f t="shared" si="2146"/>
        <v>139440576</v>
      </c>
      <c r="EO487" s="198">
        <f t="shared" si="2146"/>
        <v>159397650</v>
      </c>
      <c r="EP487" s="198">
        <f t="shared" si="2146"/>
        <v>28386000</v>
      </c>
      <c r="EQ487" s="198" t="str">
        <f t="shared" si="2146"/>
        <v>-</v>
      </c>
      <c r="ER487" s="198" t="str">
        <f t="shared" si="2147"/>
        <v>-</v>
      </c>
      <c r="ES487" s="198" t="str">
        <f t="shared" si="2147"/>
        <v>-</v>
      </c>
      <c r="ET487" s="198" t="str">
        <f t="shared" si="2147"/>
        <v>-</v>
      </c>
      <c r="EU487" s="198" t="str">
        <f t="shared" si="2147"/>
        <v>-</v>
      </c>
      <c r="EV487" s="198" t="str">
        <f t="shared" si="2147"/>
        <v>-</v>
      </c>
      <c r="EW487" s="198" t="str">
        <f t="shared" si="2147"/>
        <v>-</v>
      </c>
      <c r="EX487" s="198" t="str">
        <f t="shared" si="2147"/>
        <v>-</v>
      </c>
      <c r="EY487" s="198" t="str">
        <f t="shared" si="2147"/>
        <v>-</v>
      </c>
      <c r="EZ487" s="198" t="str">
        <f t="shared" si="2147"/>
        <v>-</v>
      </c>
      <c r="FA487" s="198">
        <f t="shared" si="2147"/>
        <v>470624</v>
      </c>
      <c r="FB487" s="198">
        <f t="shared" si="2148"/>
        <v>236417</v>
      </c>
      <c r="FC487" s="198">
        <f t="shared" si="2148"/>
        <v>426240</v>
      </c>
      <c r="FD487" s="198">
        <f t="shared" si="2148"/>
        <v>16349430</v>
      </c>
      <c r="FE487" s="198">
        <f t="shared" si="2148"/>
        <v>10172028</v>
      </c>
      <c r="FF487" s="198">
        <f t="shared" si="2148"/>
        <v>1120176</v>
      </c>
      <c r="FG487" s="198">
        <f t="shared" si="2148"/>
        <v>36696675</v>
      </c>
      <c r="FH487" s="191"/>
      <c r="FI487" s="256"/>
      <c r="FJ487" s="256"/>
      <c r="FK487" s="256"/>
      <c r="FL487" s="256"/>
      <c r="FM487" s="256"/>
    </row>
    <row r="488" spans="1:169" s="257" customFormat="1" x14ac:dyDescent="0.2">
      <c r="A488" s="251" t="str">
        <f t="shared" si="2149"/>
        <v>2019-20MAYR1F</v>
      </c>
      <c r="B488" s="252" t="s">
        <v>868</v>
      </c>
      <c r="C488" s="252" t="s">
        <v>812</v>
      </c>
      <c r="D488" s="253" t="str">
        <f t="shared" si="2131"/>
        <v>Y59</v>
      </c>
      <c r="E488" s="253" t="str">
        <f t="shared" si="2132"/>
        <v>South East</v>
      </c>
      <c r="F488" s="254" t="s">
        <v>650</v>
      </c>
      <c r="G488" s="254" t="s">
        <v>651</v>
      </c>
      <c r="H488" s="160">
        <v>2789</v>
      </c>
      <c r="I488" s="160">
        <v>1516</v>
      </c>
      <c r="J488" s="160">
        <v>14725</v>
      </c>
      <c r="K488" s="160">
        <v>10</v>
      </c>
      <c r="L488" s="160">
        <v>1</v>
      </c>
      <c r="M488" s="160">
        <v>20</v>
      </c>
      <c r="N488" s="160">
        <v>57</v>
      </c>
      <c r="O488" s="160">
        <v>124</v>
      </c>
      <c r="P488" s="160" t="s">
        <v>717</v>
      </c>
      <c r="Q488" s="160" t="s">
        <v>717</v>
      </c>
      <c r="R488" s="160" t="s">
        <v>717</v>
      </c>
      <c r="S488" s="160" t="s">
        <v>717</v>
      </c>
      <c r="T488" s="160">
        <v>2023</v>
      </c>
      <c r="U488" s="160">
        <v>118</v>
      </c>
      <c r="V488" s="160">
        <v>86</v>
      </c>
      <c r="W488" s="160">
        <v>863</v>
      </c>
      <c r="X488" s="160">
        <v>715</v>
      </c>
      <c r="Y488" s="160">
        <v>60</v>
      </c>
      <c r="Z488" s="160">
        <v>81227</v>
      </c>
      <c r="AA488" s="160">
        <v>688</v>
      </c>
      <c r="AB488" s="160">
        <v>1284</v>
      </c>
      <c r="AC488" s="160">
        <v>73838</v>
      </c>
      <c r="AD488" s="160">
        <v>859</v>
      </c>
      <c r="AE488" s="160">
        <v>1665</v>
      </c>
      <c r="AF488" s="160">
        <v>1233704</v>
      </c>
      <c r="AG488" s="160">
        <v>1430</v>
      </c>
      <c r="AH488" s="160">
        <v>3024</v>
      </c>
      <c r="AI488" s="160">
        <v>2960832</v>
      </c>
      <c r="AJ488" s="160">
        <v>4141</v>
      </c>
      <c r="AK488" s="160">
        <v>9895</v>
      </c>
      <c r="AL488" s="160">
        <v>426726</v>
      </c>
      <c r="AM488" s="160">
        <v>7112</v>
      </c>
      <c r="AN488" s="160">
        <v>16137</v>
      </c>
      <c r="AO488" s="160">
        <v>145</v>
      </c>
      <c r="AP488" s="160">
        <v>1</v>
      </c>
      <c r="AQ488" s="160">
        <v>8</v>
      </c>
      <c r="AR488" s="160">
        <v>20</v>
      </c>
      <c r="AS488" s="160">
        <v>2</v>
      </c>
      <c r="AT488" s="160">
        <v>134</v>
      </c>
      <c r="AU488" s="160">
        <v>0</v>
      </c>
      <c r="AV488" s="160">
        <v>1225</v>
      </c>
      <c r="AW488" s="160">
        <v>25</v>
      </c>
      <c r="AX488" s="160">
        <v>628</v>
      </c>
      <c r="AY488" s="160">
        <v>1878</v>
      </c>
      <c r="AZ488" s="160">
        <v>195</v>
      </c>
      <c r="BA488" s="160">
        <v>168</v>
      </c>
      <c r="BB488" s="160">
        <v>142</v>
      </c>
      <c r="BC488" s="160">
        <v>123</v>
      </c>
      <c r="BD488" s="160">
        <v>1026</v>
      </c>
      <c r="BE488" s="160">
        <v>927</v>
      </c>
      <c r="BF488" s="160">
        <v>871</v>
      </c>
      <c r="BG488" s="160">
        <v>753</v>
      </c>
      <c r="BH488" s="160">
        <v>73</v>
      </c>
      <c r="BI488" s="160">
        <v>62</v>
      </c>
      <c r="BJ488" s="160" t="s">
        <v>717</v>
      </c>
      <c r="BK488" s="160" t="s">
        <v>717</v>
      </c>
      <c r="BL488" s="160" t="s">
        <v>717</v>
      </c>
      <c r="BM488" s="160" t="s">
        <v>717</v>
      </c>
      <c r="BN488" s="160" t="s">
        <v>717</v>
      </c>
      <c r="BO488" s="160" t="s">
        <v>717</v>
      </c>
      <c r="BP488" s="160" t="s">
        <v>717</v>
      </c>
      <c r="BQ488" s="160" t="s">
        <v>717</v>
      </c>
      <c r="BR488" s="160" t="s">
        <v>717</v>
      </c>
      <c r="BS488" s="160" t="s">
        <v>717</v>
      </c>
      <c r="BT488" s="160" t="s">
        <v>717</v>
      </c>
      <c r="BU488" s="160" t="s">
        <v>717</v>
      </c>
      <c r="BV488" s="160" t="s">
        <v>717</v>
      </c>
      <c r="BW488" s="160" t="s">
        <v>717</v>
      </c>
      <c r="BX488" s="160" t="s">
        <v>717</v>
      </c>
      <c r="BY488" s="160" t="s">
        <v>717</v>
      </c>
      <c r="BZ488" s="160" t="s">
        <v>717</v>
      </c>
      <c r="CA488" s="160" t="s">
        <v>717</v>
      </c>
      <c r="CB488" s="160" t="s">
        <v>717</v>
      </c>
      <c r="CC488" s="160" t="s">
        <v>717</v>
      </c>
      <c r="CD488" s="160" t="s">
        <v>717</v>
      </c>
      <c r="CE488" s="160" t="s">
        <v>717</v>
      </c>
      <c r="CF488" s="160" t="s">
        <v>717</v>
      </c>
      <c r="CG488" s="160" t="s">
        <v>717</v>
      </c>
      <c r="CH488" s="160" t="s">
        <v>717</v>
      </c>
      <c r="CI488" s="160" t="s">
        <v>717</v>
      </c>
      <c r="CJ488" s="160" t="s">
        <v>717</v>
      </c>
      <c r="CK488" s="160" t="s">
        <v>717</v>
      </c>
      <c r="CL488" s="160" t="s">
        <v>717</v>
      </c>
      <c r="CM488" s="160" t="s">
        <v>717</v>
      </c>
      <c r="CN488" s="160" t="s">
        <v>717</v>
      </c>
      <c r="CO488" s="160" t="s">
        <v>717</v>
      </c>
      <c r="CP488" s="160" t="s">
        <v>717</v>
      </c>
      <c r="CQ488" s="160" t="s">
        <v>717</v>
      </c>
      <c r="CR488" s="160" t="s">
        <v>717</v>
      </c>
      <c r="CS488" s="160" t="s">
        <v>717</v>
      </c>
      <c r="CT488" s="160" t="s">
        <v>717</v>
      </c>
      <c r="CU488" s="160" t="s">
        <v>717</v>
      </c>
      <c r="CV488" s="160" t="s">
        <v>717</v>
      </c>
      <c r="CW488" s="160" t="s">
        <v>717</v>
      </c>
      <c r="CX488" s="160">
        <v>12</v>
      </c>
      <c r="CY488" s="160">
        <v>4996</v>
      </c>
      <c r="CZ488" s="160">
        <v>416</v>
      </c>
      <c r="DA488" s="160">
        <v>1009</v>
      </c>
      <c r="DB488" s="160">
        <v>87</v>
      </c>
      <c r="DC488" s="160">
        <v>3973</v>
      </c>
      <c r="DD488" s="160">
        <v>46</v>
      </c>
      <c r="DE488" s="160">
        <v>80</v>
      </c>
      <c r="DF488" s="160">
        <v>0</v>
      </c>
      <c r="DG488" s="160">
        <v>0</v>
      </c>
      <c r="DH488" s="160">
        <v>0</v>
      </c>
      <c r="DI488" s="160">
        <v>0</v>
      </c>
      <c r="DJ488" s="160">
        <v>0</v>
      </c>
      <c r="DK488" s="160">
        <v>2</v>
      </c>
      <c r="DL488" s="160">
        <v>71</v>
      </c>
      <c r="DM488" s="160">
        <v>37</v>
      </c>
      <c r="DN488" s="160">
        <v>0</v>
      </c>
      <c r="DO488" s="160">
        <v>12</v>
      </c>
      <c r="DP488" s="160">
        <v>251173</v>
      </c>
      <c r="DQ488" s="160">
        <v>3538</v>
      </c>
      <c r="DR488" s="160">
        <v>6718</v>
      </c>
      <c r="DS488" s="160">
        <v>231931</v>
      </c>
      <c r="DT488" s="160">
        <v>6268</v>
      </c>
      <c r="DU488" s="160">
        <v>11561</v>
      </c>
      <c r="DV488" s="160">
        <v>0</v>
      </c>
      <c r="DW488" s="160">
        <v>0</v>
      </c>
      <c r="DX488" s="160">
        <v>0</v>
      </c>
      <c r="DY488" s="160">
        <v>152553</v>
      </c>
      <c r="DZ488" s="160">
        <v>12713</v>
      </c>
      <c r="EA488" s="160">
        <v>21300</v>
      </c>
      <c r="EB488" s="255"/>
      <c r="EC488" s="203">
        <f t="shared" si="2133"/>
        <v>5</v>
      </c>
      <c r="ED488" s="199">
        <f t="shared" si="2150"/>
        <v>2019</v>
      </c>
      <c r="EE488" s="200">
        <f t="shared" si="2135"/>
        <v>43586</v>
      </c>
      <c r="EF488" s="196">
        <f t="shared" si="2136"/>
        <v>31</v>
      </c>
      <c r="EG488" s="195"/>
      <c r="EH488" s="203">
        <f t="shared" si="2146"/>
        <v>1516</v>
      </c>
      <c r="EI488" s="203">
        <f t="shared" si="2146"/>
        <v>30320</v>
      </c>
      <c r="EJ488" s="203">
        <f t="shared" si="2146"/>
        <v>86412</v>
      </c>
      <c r="EK488" s="203">
        <f t="shared" si="2146"/>
        <v>187984</v>
      </c>
      <c r="EL488" s="203">
        <f t="shared" si="2146"/>
        <v>151512</v>
      </c>
      <c r="EM488" s="203">
        <f t="shared" si="2146"/>
        <v>143190</v>
      </c>
      <c r="EN488" s="203">
        <f t="shared" si="2146"/>
        <v>2609712</v>
      </c>
      <c r="EO488" s="203">
        <f t="shared" si="2146"/>
        <v>7074925</v>
      </c>
      <c r="EP488" s="203">
        <f t="shared" si="2146"/>
        <v>968220</v>
      </c>
      <c r="EQ488" s="203" t="str">
        <f t="shared" si="2146"/>
        <v>-</v>
      </c>
      <c r="ER488" s="203" t="str">
        <f t="shared" si="2147"/>
        <v>-</v>
      </c>
      <c r="ES488" s="203" t="str">
        <f t="shared" si="2147"/>
        <v>-</v>
      </c>
      <c r="ET488" s="203" t="str">
        <f t="shared" si="2147"/>
        <v>-</v>
      </c>
      <c r="EU488" s="203" t="str">
        <f t="shared" si="2147"/>
        <v>-</v>
      </c>
      <c r="EV488" s="203" t="str">
        <f t="shared" si="2147"/>
        <v>-</v>
      </c>
      <c r="EW488" s="203" t="str">
        <f t="shared" si="2147"/>
        <v>-</v>
      </c>
      <c r="EX488" s="203" t="str">
        <f t="shared" si="2147"/>
        <v>-</v>
      </c>
      <c r="EY488" s="203" t="str">
        <f t="shared" si="2147"/>
        <v>-</v>
      </c>
      <c r="EZ488" s="203" t="str">
        <f t="shared" si="2147"/>
        <v>-</v>
      </c>
      <c r="FA488" s="203">
        <f t="shared" si="2147"/>
        <v>0</v>
      </c>
      <c r="FB488" s="203">
        <f t="shared" si="2148"/>
        <v>12108</v>
      </c>
      <c r="FC488" s="203">
        <f t="shared" si="2148"/>
        <v>6960</v>
      </c>
      <c r="FD488" s="203">
        <f t="shared" si="2148"/>
        <v>476978</v>
      </c>
      <c r="FE488" s="203">
        <f t="shared" si="2148"/>
        <v>427757</v>
      </c>
      <c r="FF488" s="203">
        <f t="shared" si="2148"/>
        <v>0</v>
      </c>
      <c r="FG488" s="203">
        <f t="shared" si="2148"/>
        <v>255600</v>
      </c>
      <c r="FH488" s="191"/>
      <c r="FI488" s="256"/>
      <c r="FJ488" s="256"/>
      <c r="FK488" s="256"/>
      <c r="FL488" s="256"/>
      <c r="FM488" s="256"/>
    </row>
    <row r="489" spans="1:169" s="257" customFormat="1" x14ac:dyDescent="0.2">
      <c r="A489" s="258" t="str">
        <f t="shared" si="2149"/>
        <v>2019-20MAYRRU</v>
      </c>
      <c r="B489" s="259" t="s">
        <v>868</v>
      </c>
      <c r="C489" s="259" t="s">
        <v>812</v>
      </c>
      <c r="D489" s="260" t="str">
        <f t="shared" si="2131"/>
        <v>Y56</v>
      </c>
      <c r="E489" s="260" t="str">
        <f t="shared" si="2132"/>
        <v>London</v>
      </c>
      <c r="F489" s="261" t="s">
        <v>653</v>
      </c>
      <c r="G489" s="261" t="s">
        <v>654</v>
      </c>
      <c r="H489" s="211">
        <v>165034</v>
      </c>
      <c r="I489" s="211">
        <v>131258</v>
      </c>
      <c r="J489" s="211">
        <v>715458</v>
      </c>
      <c r="K489" s="211">
        <v>5</v>
      </c>
      <c r="L489" s="211">
        <v>0</v>
      </c>
      <c r="M489" s="211">
        <v>4</v>
      </c>
      <c r="N489" s="211">
        <v>39</v>
      </c>
      <c r="O489" s="211">
        <v>112</v>
      </c>
      <c r="P489" s="211" t="s">
        <v>717</v>
      </c>
      <c r="Q489" s="211" t="s">
        <v>717</v>
      </c>
      <c r="R489" s="211" t="s">
        <v>717</v>
      </c>
      <c r="S489" s="211" t="s">
        <v>717</v>
      </c>
      <c r="T489" s="211">
        <v>106255</v>
      </c>
      <c r="U489" s="211">
        <v>12021</v>
      </c>
      <c r="V489" s="211">
        <v>8960</v>
      </c>
      <c r="W489" s="211">
        <v>58038</v>
      </c>
      <c r="X489" s="211">
        <v>21938</v>
      </c>
      <c r="Y489" s="211">
        <v>2037</v>
      </c>
      <c r="Z489" s="211">
        <v>4427167</v>
      </c>
      <c r="AA489" s="211">
        <v>368</v>
      </c>
      <c r="AB489" s="211">
        <v>610</v>
      </c>
      <c r="AC489" s="211">
        <v>5716308</v>
      </c>
      <c r="AD489" s="211">
        <v>638</v>
      </c>
      <c r="AE489" s="211">
        <v>1103</v>
      </c>
      <c r="AF489" s="211">
        <v>61308930</v>
      </c>
      <c r="AG489" s="211">
        <v>1056</v>
      </c>
      <c r="AH489" s="211">
        <v>2143</v>
      </c>
      <c r="AI489" s="211">
        <v>70744756</v>
      </c>
      <c r="AJ489" s="211">
        <v>3225</v>
      </c>
      <c r="AK489" s="211">
        <v>7372</v>
      </c>
      <c r="AL489" s="211">
        <v>10357304</v>
      </c>
      <c r="AM489" s="211">
        <v>5085</v>
      </c>
      <c r="AN489" s="211">
        <v>11573</v>
      </c>
      <c r="AO489" s="211">
        <v>7701</v>
      </c>
      <c r="AP489" s="211">
        <v>230</v>
      </c>
      <c r="AQ489" s="211">
        <v>1145</v>
      </c>
      <c r="AR489" s="211">
        <v>2615</v>
      </c>
      <c r="AS489" s="211">
        <v>263</v>
      </c>
      <c r="AT489" s="211">
        <v>6063</v>
      </c>
      <c r="AU489" s="211">
        <v>0</v>
      </c>
      <c r="AV489" s="211">
        <v>63977</v>
      </c>
      <c r="AW489" s="211">
        <v>6974</v>
      </c>
      <c r="AX489" s="211">
        <v>27603</v>
      </c>
      <c r="AY489" s="211">
        <v>98554</v>
      </c>
      <c r="AZ489" s="211">
        <v>31473</v>
      </c>
      <c r="BA489" s="211">
        <v>24040</v>
      </c>
      <c r="BB489" s="211">
        <v>23263</v>
      </c>
      <c r="BC489" s="211">
        <v>18081</v>
      </c>
      <c r="BD489" s="211">
        <v>86372</v>
      </c>
      <c r="BE489" s="211">
        <v>65160</v>
      </c>
      <c r="BF489" s="211">
        <v>34627</v>
      </c>
      <c r="BG489" s="211">
        <v>24597</v>
      </c>
      <c r="BH489" s="211">
        <v>2781</v>
      </c>
      <c r="BI489" s="211">
        <v>2147</v>
      </c>
      <c r="BJ489" s="211" t="s">
        <v>717</v>
      </c>
      <c r="BK489" s="211" t="s">
        <v>717</v>
      </c>
      <c r="BL489" s="211" t="s">
        <v>717</v>
      </c>
      <c r="BM489" s="211" t="s">
        <v>717</v>
      </c>
      <c r="BN489" s="211" t="s">
        <v>717</v>
      </c>
      <c r="BO489" s="211" t="s">
        <v>717</v>
      </c>
      <c r="BP489" s="211" t="s">
        <v>717</v>
      </c>
      <c r="BQ489" s="211" t="s">
        <v>717</v>
      </c>
      <c r="BR489" s="211" t="s">
        <v>717</v>
      </c>
      <c r="BS489" s="211" t="s">
        <v>717</v>
      </c>
      <c r="BT489" s="211" t="s">
        <v>717</v>
      </c>
      <c r="BU489" s="211" t="s">
        <v>717</v>
      </c>
      <c r="BV489" s="211" t="s">
        <v>717</v>
      </c>
      <c r="BW489" s="211" t="s">
        <v>717</v>
      </c>
      <c r="BX489" s="211" t="s">
        <v>717</v>
      </c>
      <c r="BY489" s="211" t="s">
        <v>717</v>
      </c>
      <c r="BZ489" s="211" t="s">
        <v>717</v>
      </c>
      <c r="CA489" s="211" t="s">
        <v>717</v>
      </c>
      <c r="CB489" s="211" t="s">
        <v>717</v>
      </c>
      <c r="CC489" s="211" t="s">
        <v>717</v>
      </c>
      <c r="CD489" s="211" t="s">
        <v>717</v>
      </c>
      <c r="CE489" s="211" t="s">
        <v>717</v>
      </c>
      <c r="CF489" s="211" t="s">
        <v>717</v>
      </c>
      <c r="CG489" s="211" t="s">
        <v>717</v>
      </c>
      <c r="CH489" s="211" t="s">
        <v>717</v>
      </c>
      <c r="CI489" s="211" t="s">
        <v>717</v>
      </c>
      <c r="CJ489" s="211" t="s">
        <v>717</v>
      </c>
      <c r="CK489" s="211" t="s">
        <v>717</v>
      </c>
      <c r="CL489" s="211" t="s">
        <v>717</v>
      </c>
      <c r="CM489" s="211" t="s">
        <v>717</v>
      </c>
      <c r="CN489" s="211" t="s">
        <v>717</v>
      </c>
      <c r="CO489" s="211" t="s">
        <v>717</v>
      </c>
      <c r="CP489" s="211" t="s">
        <v>717</v>
      </c>
      <c r="CQ489" s="211" t="s">
        <v>717</v>
      </c>
      <c r="CR489" s="211" t="s">
        <v>717</v>
      </c>
      <c r="CS489" s="211" t="s">
        <v>717</v>
      </c>
      <c r="CT489" s="211" t="s">
        <v>717</v>
      </c>
      <c r="CU489" s="211" t="s">
        <v>717</v>
      </c>
      <c r="CV489" s="211" t="s">
        <v>717</v>
      </c>
      <c r="CW489" s="211" t="s">
        <v>717</v>
      </c>
      <c r="CX489" s="211">
        <v>570</v>
      </c>
      <c r="CY489" s="211">
        <v>166848</v>
      </c>
      <c r="CZ489" s="211">
        <v>293</v>
      </c>
      <c r="DA489" s="211">
        <v>495</v>
      </c>
      <c r="DB489" s="211">
        <v>6975</v>
      </c>
      <c r="DC489" s="211">
        <v>410199</v>
      </c>
      <c r="DD489" s="211">
        <v>59</v>
      </c>
      <c r="DE489" s="211">
        <v>118</v>
      </c>
      <c r="DF489" s="211">
        <v>164</v>
      </c>
      <c r="DG489" s="211">
        <v>307079</v>
      </c>
      <c r="DH489" s="211">
        <v>1872</v>
      </c>
      <c r="DI489" s="211">
        <v>4005</v>
      </c>
      <c r="DJ489" s="211">
        <v>152</v>
      </c>
      <c r="DK489" s="211">
        <v>16</v>
      </c>
      <c r="DL489" s="211">
        <v>515</v>
      </c>
      <c r="DM489" s="211">
        <v>1369</v>
      </c>
      <c r="DN489" s="211">
        <v>47</v>
      </c>
      <c r="DO489" s="211">
        <v>1331</v>
      </c>
      <c r="DP489" s="211">
        <v>2866620</v>
      </c>
      <c r="DQ489" s="211">
        <v>5566</v>
      </c>
      <c r="DR489" s="211">
        <v>12216</v>
      </c>
      <c r="DS489" s="211">
        <v>9753377</v>
      </c>
      <c r="DT489" s="211">
        <v>7124</v>
      </c>
      <c r="DU489" s="211">
        <v>13492</v>
      </c>
      <c r="DV489" s="211">
        <v>441128</v>
      </c>
      <c r="DW489" s="211">
        <v>9386</v>
      </c>
      <c r="DX489" s="211">
        <v>15296</v>
      </c>
      <c r="DY489" s="211">
        <v>11843186</v>
      </c>
      <c r="DZ489" s="211">
        <v>8898</v>
      </c>
      <c r="EA489" s="211">
        <v>16320</v>
      </c>
      <c r="EB489" s="262"/>
      <c r="EC489" s="212">
        <f t="shared" si="2133"/>
        <v>5</v>
      </c>
      <c r="ED489" s="213">
        <f t="shared" si="2150"/>
        <v>2019</v>
      </c>
      <c r="EE489" s="214">
        <f t="shared" si="2135"/>
        <v>43586</v>
      </c>
      <c r="EF489" s="215">
        <f t="shared" si="2136"/>
        <v>31</v>
      </c>
      <c r="EG489" s="216"/>
      <c r="EH489" s="212">
        <f t="shared" si="2146"/>
        <v>0</v>
      </c>
      <c r="EI489" s="212">
        <f t="shared" si="2146"/>
        <v>525032</v>
      </c>
      <c r="EJ489" s="212">
        <f t="shared" si="2146"/>
        <v>5119062</v>
      </c>
      <c r="EK489" s="212">
        <f t="shared" si="2146"/>
        <v>14700896</v>
      </c>
      <c r="EL489" s="212">
        <f t="shared" si="2146"/>
        <v>7332810</v>
      </c>
      <c r="EM489" s="212">
        <f t="shared" si="2146"/>
        <v>9882880</v>
      </c>
      <c r="EN489" s="212">
        <f t="shared" si="2146"/>
        <v>124375434</v>
      </c>
      <c r="EO489" s="212">
        <f t="shared" si="2146"/>
        <v>161726936</v>
      </c>
      <c r="EP489" s="212">
        <f t="shared" si="2146"/>
        <v>23574201</v>
      </c>
      <c r="EQ489" s="212" t="str">
        <f t="shared" si="2146"/>
        <v>-</v>
      </c>
      <c r="ER489" s="212" t="str">
        <f t="shared" si="2147"/>
        <v>-</v>
      </c>
      <c r="ES489" s="212" t="str">
        <f t="shared" si="2147"/>
        <v>-</v>
      </c>
      <c r="ET489" s="212" t="str">
        <f t="shared" si="2147"/>
        <v>-</v>
      </c>
      <c r="EU489" s="212" t="str">
        <f t="shared" si="2147"/>
        <v>-</v>
      </c>
      <c r="EV489" s="212" t="str">
        <f t="shared" si="2147"/>
        <v>-</v>
      </c>
      <c r="EW489" s="212" t="str">
        <f t="shared" si="2147"/>
        <v>-</v>
      </c>
      <c r="EX489" s="212" t="str">
        <f t="shared" si="2147"/>
        <v>-</v>
      </c>
      <c r="EY489" s="212" t="str">
        <f t="shared" si="2147"/>
        <v>-</v>
      </c>
      <c r="EZ489" s="212" t="str">
        <f t="shared" si="2147"/>
        <v>-</v>
      </c>
      <c r="FA489" s="212">
        <f t="shared" si="2147"/>
        <v>656820</v>
      </c>
      <c r="FB489" s="212">
        <f t="shared" si="2148"/>
        <v>282150</v>
      </c>
      <c r="FC489" s="212">
        <f t="shared" si="2148"/>
        <v>823050</v>
      </c>
      <c r="FD489" s="212">
        <f t="shared" si="2148"/>
        <v>6291240</v>
      </c>
      <c r="FE489" s="212">
        <f t="shared" si="2148"/>
        <v>18470548</v>
      </c>
      <c r="FF489" s="212">
        <f t="shared" si="2148"/>
        <v>718912</v>
      </c>
      <c r="FG489" s="212">
        <f t="shared" si="2148"/>
        <v>21721920</v>
      </c>
      <c r="FH489" s="217"/>
      <c r="FI489" s="256"/>
      <c r="FJ489" s="256"/>
      <c r="FK489" s="256"/>
      <c r="FL489" s="256"/>
      <c r="FM489" s="256"/>
    </row>
    <row r="490" spans="1:169" s="257" customFormat="1" x14ac:dyDescent="0.2">
      <c r="A490" s="263" t="str">
        <f t="shared" si="2149"/>
        <v>2019-20MAYRX6</v>
      </c>
      <c r="B490" s="257" t="s">
        <v>868</v>
      </c>
      <c r="C490" s="257" t="s">
        <v>812</v>
      </c>
      <c r="D490" s="264" t="str">
        <f t="shared" si="2131"/>
        <v>Y63</v>
      </c>
      <c r="E490" s="264" t="str">
        <f t="shared" si="2132"/>
        <v>North East and Yorkshire</v>
      </c>
      <c r="F490" s="265" t="s">
        <v>655</v>
      </c>
      <c r="G490" s="265" t="s">
        <v>656</v>
      </c>
      <c r="H490" s="108">
        <v>46367</v>
      </c>
      <c r="I490" s="108">
        <v>31341</v>
      </c>
      <c r="J490" s="108">
        <v>111505</v>
      </c>
      <c r="K490" s="108">
        <v>4</v>
      </c>
      <c r="L490" s="108">
        <v>1</v>
      </c>
      <c r="M490" s="108">
        <v>6</v>
      </c>
      <c r="N490" s="108">
        <v>14</v>
      </c>
      <c r="O490" s="108">
        <v>37</v>
      </c>
      <c r="P490" s="108" t="s">
        <v>717</v>
      </c>
      <c r="Q490" s="108" t="s">
        <v>717</v>
      </c>
      <c r="R490" s="108" t="s">
        <v>717</v>
      </c>
      <c r="S490" s="108" t="s">
        <v>717</v>
      </c>
      <c r="T490" s="108">
        <v>34854</v>
      </c>
      <c r="U490" s="108">
        <v>2608</v>
      </c>
      <c r="V490" s="108">
        <v>1787</v>
      </c>
      <c r="W490" s="108">
        <v>19935</v>
      </c>
      <c r="X490" s="108">
        <v>7891</v>
      </c>
      <c r="Y490" s="108">
        <v>409</v>
      </c>
      <c r="Z490" s="108">
        <v>970386</v>
      </c>
      <c r="AA490" s="108">
        <v>372</v>
      </c>
      <c r="AB490" s="108">
        <v>635</v>
      </c>
      <c r="AC490" s="108">
        <v>796294</v>
      </c>
      <c r="AD490" s="108">
        <v>446</v>
      </c>
      <c r="AE490" s="108">
        <v>771</v>
      </c>
      <c r="AF490" s="108">
        <v>29947249</v>
      </c>
      <c r="AG490" s="108">
        <v>1502</v>
      </c>
      <c r="AH490" s="108">
        <v>3154</v>
      </c>
      <c r="AI490" s="108">
        <v>38972828</v>
      </c>
      <c r="AJ490" s="108">
        <v>4939</v>
      </c>
      <c r="AK490" s="108">
        <v>12342</v>
      </c>
      <c r="AL490" s="108">
        <v>1872792</v>
      </c>
      <c r="AM490" s="108">
        <v>4579</v>
      </c>
      <c r="AN490" s="108">
        <v>11450</v>
      </c>
      <c r="AO490" s="108">
        <v>1596</v>
      </c>
      <c r="AP490" s="108">
        <v>39</v>
      </c>
      <c r="AQ490" s="108">
        <v>232</v>
      </c>
      <c r="AR490" s="108">
        <v>2928</v>
      </c>
      <c r="AS490" s="108">
        <v>98</v>
      </c>
      <c r="AT490" s="108">
        <v>1227</v>
      </c>
      <c r="AU490" s="108">
        <v>0</v>
      </c>
      <c r="AV490" s="108">
        <v>20528</v>
      </c>
      <c r="AW490" s="108">
        <v>3781</v>
      </c>
      <c r="AX490" s="108">
        <v>8949</v>
      </c>
      <c r="AY490" s="108">
        <v>33258</v>
      </c>
      <c r="AZ490" s="108">
        <v>4837</v>
      </c>
      <c r="BA490" s="108">
        <v>3988</v>
      </c>
      <c r="BB490" s="108">
        <v>3278</v>
      </c>
      <c r="BC490" s="108">
        <v>2722</v>
      </c>
      <c r="BD490" s="108">
        <v>26034</v>
      </c>
      <c r="BE490" s="108">
        <v>22184</v>
      </c>
      <c r="BF490" s="108">
        <v>11549</v>
      </c>
      <c r="BG490" s="108">
        <v>7797</v>
      </c>
      <c r="BH490" s="108">
        <v>669</v>
      </c>
      <c r="BI490" s="108">
        <v>416</v>
      </c>
      <c r="BJ490" s="108" t="s">
        <v>717</v>
      </c>
      <c r="BK490" s="108" t="s">
        <v>717</v>
      </c>
      <c r="BL490" s="108" t="s">
        <v>717</v>
      </c>
      <c r="BM490" s="108" t="s">
        <v>717</v>
      </c>
      <c r="BN490" s="108" t="s">
        <v>717</v>
      </c>
      <c r="BO490" s="108" t="s">
        <v>717</v>
      </c>
      <c r="BP490" s="108" t="s">
        <v>717</v>
      </c>
      <c r="BQ490" s="108" t="s">
        <v>717</v>
      </c>
      <c r="BR490" s="108" t="s">
        <v>717</v>
      </c>
      <c r="BS490" s="108" t="s">
        <v>717</v>
      </c>
      <c r="BT490" s="108" t="s">
        <v>717</v>
      </c>
      <c r="BU490" s="108" t="s">
        <v>717</v>
      </c>
      <c r="BV490" s="108" t="s">
        <v>717</v>
      </c>
      <c r="BW490" s="108" t="s">
        <v>717</v>
      </c>
      <c r="BX490" s="108" t="s">
        <v>717</v>
      </c>
      <c r="BY490" s="108" t="s">
        <v>717</v>
      </c>
      <c r="BZ490" s="108" t="s">
        <v>717</v>
      </c>
      <c r="CA490" s="108" t="s">
        <v>717</v>
      </c>
      <c r="CB490" s="108" t="s">
        <v>717</v>
      </c>
      <c r="CC490" s="108" t="s">
        <v>717</v>
      </c>
      <c r="CD490" s="108" t="s">
        <v>717</v>
      </c>
      <c r="CE490" s="108" t="s">
        <v>717</v>
      </c>
      <c r="CF490" s="108" t="s">
        <v>717</v>
      </c>
      <c r="CG490" s="108" t="s">
        <v>717</v>
      </c>
      <c r="CH490" s="108" t="s">
        <v>717</v>
      </c>
      <c r="CI490" s="108" t="s">
        <v>717</v>
      </c>
      <c r="CJ490" s="108" t="s">
        <v>717</v>
      </c>
      <c r="CK490" s="108" t="s">
        <v>717</v>
      </c>
      <c r="CL490" s="108" t="s">
        <v>717</v>
      </c>
      <c r="CM490" s="108" t="s">
        <v>717</v>
      </c>
      <c r="CN490" s="108" t="s">
        <v>717</v>
      </c>
      <c r="CO490" s="108" t="s">
        <v>717</v>
      </c>
      <c r="CP490" s="108" t="s">
        <v>717</v>
      </c>
      <c r="CQ490" s="108" t="s">
        <v>717</v>
      </c>
      <c r="CR490" s="108" t="s">
        <v>717</v>
      </c>
      <c r="CS490" s="108" t="s">
        <v>717</v>
      </c>
      <c r="CT490" s="108" t="s">
        <v>717</v>
      </c>
      <c r="CU490" s="108" t="s">
        <v>717</v>
      </c>
      <c r="CV490" s="108" t="s">
        <v>717</v>
      </c>
      <c r="CW490" s="108" t="s">
        <v>717</v>
      </c>
      <c r="CX490" s="108">
        <v>52</v>
      </c>
      <c r="CY490" s="108">
        <v>18857</v>
      </c>
      <c r="CZ490" s="108">
        <v>363</v>
      </c>
      <c r="DA490" s="108">
        <v>667</v>
      </c>
      <c r="DB490" s="108">
        <v>1554</v>
      </c>
      <c r="DC490" s="108">
        <v>42927</v>
      </c>
      <c r="DD490" s="108">
        <v>28</v>
      </c>
      <c r="DE490" s="108">
        <v>52</v>
      </c>
      <c r="DF490" s="108">
        <v>1</v>
      </c>
      <c r="DG490" s="108">
        <v>1931</v>
      </c>
      <c r="DH490" s="108">
        <v>1931</v>
      </c>
      <c r="DI490" s="108">
        <v>1931</v>
      </c>
      <c r="DJ490" s="108">
        <v>1</v>
      </c>
      <c r="DK490" s="108">
        <v>0</v>
      </c>
      <c r="DL490" s="108">
        <v>0</v>
      </c>
      <c r="DM490" s="108">
        <v>1131</v>
      </c>
      <c r="DN490" s="108">
        <v>0</v>
      </c>
      <c r="DO490" s="108">
        <v>1231</v>
      </c>
      <c r="DP490" s="108">
        <v>0</v>
      </c>
      <c r="DQ490" s="108">
        <v>0</v>
      </c>
      <c r="DR490" s="108">
        <v>0</v>
      </c>
      <c r="DS490" s="108">
        <v>7669839</v>
      </c>
      <c r="DT490" s="108">
        <v>6781</v>
      </c>
      <c r="DU490" s="108">
        <v>13712</v>
      </c>
      <c r="DV490" s="108">
        <v>0</v>
      </c>
      <c r="DW490" s="108">
        <v>0</v>
      </c>
      <c r="DX490" s="108">
        <v>0</v>
      </c>
      <c r="DY490" s="108">
        <v>12250381</v>
      </c>
      <c r="DZ490" s="108">
        <v>9952</v>
      </c>
      <c r="EA490" s="108">
        <v>19622</v>
      </c>
      <c r="EB490" s="255"/>
      <c r="EC490" s="198">
        <f t="shared" si="2133"/>
        <v>5</v>
      </c>
      <c r="ED490" s="199">
        <f t="shared" si="2150"/>
        <v>2019</v>
      </c>
      <c r="EE490" s="200">
        <f t="shared" si="2135"/>
        <v>43586</v>
      </c>
      <c r="EF490" s="196">
        <f t="shared" si="2136"/>
        <v>31</v>
      </c>
      <c r="EG490" s="195"/>
      <c r="EH490" s="198">
        <f t="shared" si="2146"/>
        <v>31341</v>
      </c>
      <c r="EI490" s="198">
        <f t="shared" si="2146"/>
        <v>188046</v>
      </c>
      <c r="EJ490" s="198">
        <f t="shared" si="2146"/>
        <v>438774</v>
      </c>
      <c r="EK490" s="198">
        <f t="shared" si="2146"/>
        <v>1159617</v>
      </c>
      <c r="EL490" s="198">
        <f t="shared" si="2146"/>
        <v>1656080</v>
      </c>
      <c r="EM490" s="198">
        <f t="shared" si="2146"/>
        <v>1377777</v>
      </c>
      <c r="EN490" s="198">
        <f t="shared" si="2146"/>
        <v>62874990</v>
      </c>
      <c r="EO490" s="198">
        <f t="shared" si="2146"/>
        <v>97390722</v>
      </c>
      <c r="EP490" s="198">
        <f t="shared" si="2146"/>
        <v>4683050</v>
      </c>
      <c r="EQ490" s="198" t="str">
        <f t="shared" si="2146"/>
        <v>-</v>
      </c>
      <c r="ER490" s="198" t="str">
        <f t="shared" si="2147"/>
        <v>-</v>
      </c>
      <c r="ES490" s="198" t="str">
        <f t="shared" si="2147"/>
        <v>-</v>
      </c>
      <c r="ET490" s="198" t="str">
        <f t="shared" si="2147"/>
        <v>-</v>
      </c>
      <c r="EU490" s="198" t="str">
        <f t="shared" si="2147"/>
        <v>-</v>
      </c>
      <c r="EV490" s="198" t="str">
        <f t="shared" si="2147"/>
        <v>-</v>
      </c>
      <c r="EW490" s="198" t="str">
        <f t="shared" si="2147"/>
        <v>-</v>
      </c>
      <c r="EX490" s="198" t="str">
        <f t="shared" si="2147"/>
        <v>-</v>
      </c>
      <c r="EY490" s="198" t="str">
        <f t="shared" si="2147"/>
        <v>-</v>
      </c>
      <c r="EZ490" s="198" t="str">
        <f t="shared" si="2147"/>
        <v>-</v>
      </c>
      <c r="FA490" s="198">
        <f t="shared" si="2147"/>
        <v>1931</v>
      </c>
      <c r="FB490" s="198">
        <f t="shared" si="2148"/>
        <v>34684</v>
      </c>
      <c r="FC490" s="198">
        <f t="shared" si="2148"/>
        <v>80808</v>
      </c>
      <c r="FD490" s="198">
        <f t="shared" si="2148"/>
        <v>0</v>
      </c>
      <c r="FE490" s="198">
        <f t="shared" si="2148"/>
        <v>15508272</v>
      </c>
      <c r="FF490" s="198">
        <f t="shared" si="2148"/>
        <v>0</v>
      </c>
      <c r="FG490" s="198">
        <f t="shared" si="2148"/>
        <v>24154682</v>
      </c>
      <c r="FH490" s="191"/>
      <c r="FI490" s="256"/>
      <c r="FJ490" s="256"/>
      <c r="FK490" s="256"/>
      <c r="FL490" s="256"/>
      <c r="FM490" s="256"/>
    </row>
    <row r="491" spans="1:169" s="257" customFormat="1" x14ac:dyDescent="0.2">
      <c r="A491" s="263" t="str">
        <f t="shared" si="2149"/>
        <v>2019-20MAYRX7</v>
      </c>
      <c r="B491" s="257" t="s">
        <v>868</v>
      </c>
      <c r="C491" s="257" t="s">
        <v>812</v>
      </c>
      <c r="D491" s="264" t="str">
        <f t="shared" si="2131"/>
        <v>Y62</v>
      </c>
      <c r="E491" s="264" t="str">
        <f t="shared" si="2132"/>
        <v>North West</v>
      </c>
      <c r="F491" s="265" t="s">
        <v>657</v>
      </c>
      <c r="G491" s="265" t="s">
        <v>658</v>
      </c>
      <c r="H491" s="108">
        <v>127228</v>
      </c>
      <c r="I491" s="108">
        <v>100285</v>
      </c>
      <c r="J491" s="108">
        <v>700370</v>
      </c>
      <c r="K491" s="108">
        <v>7</v>
      </c>
      <c r="L491" s="108">
        <v>1</v>
      </c>
      <c r="M491" s="108">
        <v>21</v>
      </c>
      <c r="N491" s="108">
        <v>51</v>
      </c>
      <c r="O491" s="108">
        <v>109</v>
      </c>
      <c r="P491" s="108" t="s">
        <v>717</v>
      </c>
      <c r="Q491" s="108" t="s">
        <v>717</v>
      </c>
      <c r="R491" s="108" t="s">
        <v>717</v>
      </c>
      <c r="S491" s="108" t="s">
        <v>717</v>
      </c>
      <c r="T491" s="108">
        <v>100983</v>
      </c>
      <c r="U491" s="108">
        <v>9261</v>
      </c>
      <c r="V491" s="108">
        <v>6565</v>
      </c>
      <c r="W491" s="108">
        <v>51509</v>
      </c>
      <c r="X491" s="108">
        <v>21020</v>
      </c>
      <c r="Y491" s="108">
        <v>4472</v>
      </c>
      <c r="Z491" s="108">
        <v>3956160</v>
      </c>
      <c r="AA491" s="108">
        <v>427</v>
      </c>
      <c r="AB491" s="108">
        <v>719</v>
      </c>
      <c r="AC491" s="108">
        <v>3852539</v>
      </c>
      <c r="AD491" s="108">
        <v>587</v>
      </c>
      <c r="AE491" s="108">
        <v>1016</v>
      </c>
      <c r="AF491" s="108">
        <v>64395539</v>
      </c>
      <c r="AG491" s="108">
        <v>1250</v>
      </c>
      <c r="AH491" s="108">
        <v>2617</v>
      </c>
      <c r="AI491" s="108">
        <v>73281940</v>
      </c>
      <c r="AJ491" s="108">
        <v>3486</v>
      </c>
      <c r="AK491" s="108">
        <v>8161</v>
      </c>
      <c r="AL491" s="108">
        <v>21771029</v>
      </c>
      <c r="AM491" s="108">
        <v>4868</v>
      </c>
      <c r="AN491" s="108">
        <v>10107</v>
      </c>
      <c r="AO491" s="108">
        <v>8741</v>
      </c>
      <c r="AP491" s="108">
        <v>531</v>
      </c>
      <c r="AQ491" s="108">
        <v>5387</v>
      </c>
      <c r="AR491" s="108">
        <v>6031</v>
      </c>
      <c r="AS491" s="108">
        <v>250</v>
      </c>
      <c r="AT491" s="108">
        <v>2573</v>
      </c>
      <c r="AU491" s="108">
        <v>0</v>
      </c>
      <c r="AV491" s="108">
        <v>59403</v>
      </c>
      <c r="AW491" s="108">
        <v>6445</v>
      </c>
      <c r="AX491" s="108">
        <v>26394</v>
      </c>
      <c r="AY491" s="108">
        <v>92242</v>
      </c>
      <c r="AZ491" s="108">
        <v>18905</v>
      </c>
      <c r="BA491" s="108">
        <v>15461</v>
      </c>
      <c r="BB491" s="108">
        <v>13271</v>
      </c>
      <c r="BC491" s="108">
        <v>11003</v>
      </c>
      <c r="BD491" s="108">
        <v>65077</v>
      </c>
      <c r="BE491" s="108">
        <v>54930</v>
      </c>
      <c r="BF491" s="108">
        <v>28897</v>
      </c>
      <c r="BG491" s="108">
        <v>22426</v>
      </c>
      <c r="BH491" s="108">
        <v>5636</v>
      </c>
      <c r="BI491" s="108">
        <v>4803</v>
      </c>
      <c r="BJ491" s="108" t="s">
        <v>717</v>
      </c>
      <c r="BK491" s="108" t="s">
        <v>717</v>
      </c>
      <c r="BL491" s="108" t="s">
        <v>717</v>
      </c>
      <c r="BM491" s="108" t="s">
        <v>717</v>
      </c>
      <c r="BN491" s="108" t="s">
        <v>717</v>
      </c>
      <c r="BO491" s="108" t="s">
        <v>717</v>
      </c>
      <c r="BP491" s="108" t="s">
        <v>717</v>
      </c>
      <c r="BQ491" s="108" t="s">
        <v>717</v>
      </c>
      <c r="BR491" s="108" t="s">
        <v>717</v>
      </c>
      <c r="BS491" s="108" t="s">
        <v>717</v>
      </c>
      <c r="BT491" s="108" t="s">
        <v>717</v>
      </c>
      <c r="BU491" s="108" t="s">
        <v>717</v>
      </c>
      <c r="BV491" s="108" t="s">
        <v>717</v>
      </c>
      <c r="BW491" s="108" t="s">
        <v>717</v>
      </c>
      <c r="BX491" s="108" t="s">
        <v>717</v>
      </c>
      <c r="BY491" s="108" t="s">
        <v>717</v>
      </c>
      <c r="BZ491" s="108" t="s">
        <v>717</v>
      </c>
      <c r="CA491" s="108" t="s">
        <v>717</v>
      </c>
      <c r="CB491" s="108" t="s">
        <v>717</v>
      </c>
      <c r="CC491" s="108" t="s">
        <v>717</v>
      </c>
      <c r="CD491" s="108" t="s">
        <v>717</v>
      </c>
      <c r="CE491" s="108" t="s">
        <v>717</v>
      </c>
      <c r="CF491" s="108" t="s">
        <v>717</v>
      </c>
      <c r="CG491" s="108" t="s">
        <v>717</v>
      </c>
      <c r="CH491" s="108" t="s">
        <v>717</v>
      </c>
      <c r="CI491" s="108" t="s">
        <v>717</v>
      </c>
      <c r="CJ491" s="108" t="s">
        <v>717</v>
      </c>
      <c r="CK491" s="108" t="s">
        <v>717</v>
      </c>
      <c r="CL491" s="108" t="s">
        <v>717</v>
      </c>
      <c r="CM491" s="108" t="s">
        <v>717</v>
      </c>
      <c r="CN491" s="108" t="s">
        <v>717</v>
      </c>
      <c r="CO491" s="108" t="s">
        <v>717</v>
      </c>
      <c r="CP491" s="108" t="s">
        <v>717</v>
      </c>
      <c r="CQ491" s="108" t="s">
        <v>717</v>
      </c>
      <c r="CR491" s="108" t="s">
        <v>717</v>
      </c>
      <c r="CS491" s="108" t="s">
        <v>717</v>
      </c>
      <c r="CT491" s="108" t="s">
        <v>717</v>
      </c>
      <c r="CU491" s="108" t="s">
        <v>717</v>
      </c>
      <c r="CV491" s="108" t="s">
        <v>717</v>
      </c>
      <c r="CW491" s="108" t="s">
        <v>717</v>
      </c>
      <c r="CX491" s="108">
        <v>0</v>
      </c>
      <c r="CY491" s="108">
        <v>0</v>
      </c>
      <c r="CZ491" s="108">
        <v>0</v>
      </c>
      <c r="DA491" s="108">
        <v>0</v>
      </c>
      <c r="DB491" s="108">
        <v>5136</v>
      </c>
      <c r="DC491" s="108">
        <v>171738</v>
      </c>
      <c r="DD491" s="108">
        <v>33</v>
      </c>
      <c r="DE491" s="108">
        <v>64</v>
      </c>
      <c r="DF491" s="108">
        <v>78</v>
      </c>
      <c r="DG491" s="108">
        <v>119892</v>
      </c>
      <c r="DH491" s="108">
        <v>1537</v>
      </c>
      <c r="DI491" s="108">
        <v>3827</v>
      </c>
      <c r="DJ491" s="108">
        <v>60</v>
      </c>
      <c r="DK491" s="108">
        <v>2273</v>
      </c>
      <c r="DL491" s="108">
        <v>1408</v>
      </c>
      <c r="DM491" s="108">
        <v>802</v>
      </c>
      <c r="DN491" s="108">
        <v>23</v>
      </c>
      <c r="DO491" s="108">
        <v>646</v>
      </c>
      <c r="DP491" s="108">
        <v>4903394</v>
      </c>
      <c r="DQ491" s="108">
        <v>3483</v>
      </c>
      <c r="DR491" s="108">
        <v>7819</v>
      </c>
      <c r="DS491" s="108">
        <v>2778978</v>
      </c>
      <c r="DT491" s="108">
        <v>3465</v>
      </c>
      <c r="DU491" s="108">
        <v>7593</v>
      </c>
      <c r="DV491" s="108">
        <v>139864</v>
      </c>
      <c r="DW491" s="108">
        <v>6081</v>
      </c>
      <c r="DX491" s="108">
        <v>11395</v>
      </c>
      <c r="DY491" s="108">
        <v>3622478</v>
      </c>
      <c r="DZ491" s="108">
        <v>5608</v>
      </c>
      <c r="EA491" s="108">
        <v>12578</v>
      </c>
      <c r="EB491" s="255"/>
      <c r="EC491" s="198">
        <f t="shared" si="2133"/>
        <v>5</v>
      </c>
      <c r="ED491" s="199">
        <f t="shared" si="2150"/>
        <v>2019</v>
      </c>
      <c r="EE491" s="200">
        <f t="shared" si="2135"/>
        <v>43586</v>
      </c>
      <c r="EF491" s="196">
        <f t="shared" si="2136"/>
        <v>31</v>
      </c>
      <c r="EG491" s="195"/>
      <c r="EH491" s="198">
        <f t="shared" si="2146"/>
        <v>100285</v>
      </c>
      <c r="EI491" s="198">
        <f t="shared" si="2146"/>
        <v>2105985</v>
      </c>
      <c r="EJ491" s="198">
        <f t="shared" si="2146"/>
        <v>5114535</v>
      </c>
      <c r="EK491" s="198">
        <f t="shared" si="2146"/>
        <v>10931065</v>
      </c>
      <c r="EL491" s="198">
        <f t="shared" si="2146"/>
        <v>6658659</v>
      </c>
      <c r="EM491" s="198">
        <f t="shared" si="2146"/>
        <v>6670040</v>
      </c>
      <c r="EN491" s="198">
        <f t="shared" si="2146"/>
        <v>134799053</v>
      </c>
      <c r="EO491" s="198">
        <f t="shared" si="2146"/>
        <v>171544220</v>
      </c>
      <c r="EP491" s="198">
        <f t="shared" si="2146"/>
        <v>45198504</v>
      </c>
      <c r="EQ491" s="198" t="str">
        <f t="shared" si="2146"/>
        <v>-</v>
      </c>
      <c r="ER491" s="198" t="str">
        <f t="shared" si="2147"/>
        <v>-</v>
      </c>
      <c r="ES491" s="198" t="str">
        <f t="shared" si="2147"/>
        <v>-</v>
      </c>
      <c r="ET491" s="198" t="str">
        <f t="shared" si="2147"/>
        <v>-</v>
      </c>
      <c r="EU491" s="198" t="str">
        <f t="shared" si="2147"/>
        <v>-</v>
      </c>
      <c r="EV491" s="198" t="str">
        <f t="shared" si="2147"/>
        <v>-</v>
      </c>
      <c r="EW491" s="198" t="str">
        <f t="shared" si="2147"/>
        <v>-</v>
      </c>
      <c r="EX491" s="198" t="str">
        <f t="shared" si="2147"/>
        <v>-</v>
      </c>
      <c r="EY491" s="198" t="str">
        <f t="shared" si="2147"/>
        <v>-</v>
      </c>
      <c r="EZ491" s="198" t="str">
        <f t="shared" si="2147"/>
        <v>-</v>
      </c>
      <c r="FA491" s="198">
        <f t="shared" si="2147"/>
        <v>298506</v>
      </c>
      <c r="FB491" s="198">
        <f t="shared" si="2148"/>
        <v>0</v>
      </c>
      <c r="FC491" s="198">
        <f t="shared" si="2148"/>
        <v>328704</v>
      </c>
      <c r="FD491" s="198">
        <f t="shared" si="2148"/>
        <v>11009152</v>
      </c>
      <c r="FE491" s="198">
        <f t="shared" si="2148"/>
        <v>6089586</v>
      </c>
      <c r="FF491" s="198">
        <f t="shared" si="2148"/>
        <v>262085</v>
      </c>
      <c r="FG491" s="198">
        <f t="shared" si="2148"/>
        <v>8125388</v>
      </c>
      <c r="FH491" s="191"/>
      <c r="FI491" s="256"/>
      <c r="FJ491" s="256"/>
      <c r="FK491" s="256"/>
      <c r="FL491" s="256"/>
      <c r="FM491" s="256"/>
    </row>
    <row r="492" spans="1:169" s="257" customFormat="1" x14ac:dyDescent="0.2">
      <c r="A492" s="258" t="str">
        <f t="shared" si="2149"/>
        <v>2019-20MAYRYE</v>
      </c>
      <c r="B492" s="259" t="s">
        <v>868</v>
      </c>
      <c r="C492" s="259" t="s">
        <v>812</v>
      </c>
      <c r="D492" s="260" t="str">
        <f t="shared" si="2131"/>
        <v>Y59</v>
      </c>
      <c r="E492" s="260" t="str">
        <f t="shared" si="2132"/>
        <v>South East</v>
      </c>
      <c r="F492" s="261" t="s">
        <v>669</v>
      </c>
      <c r="G492" s="261" t="s">
        <v>670</v>
      </c>
      <c r="H492" s="211">
        <v>68358</v>
      </c>
      <c r="I492" s="211">
        <v>41491</v>
      </c>
      <c r="J492" s="211">
        <v>351874</v>
      </c>
      <c r="K492" s="211">
        <v>8</v>
      </c>
      <c r="L492" s="211">
        <v>3</v>
      </c>
      <c r="M492" s="211">
        <v>13</v>
      </c>
      <c r="N492" s="211">
        <v>45</v>
      </c>
      <c r="O492" s="211">
        <v>102</v>
      </c>
      <c r="P492" s="211" t="s">
        <v>717</v>
      </c>
      <c r="Q492" s="211" t="s">
        <v>717</v>
      </c>
      <c r="R492" s="211" t="s">
        <v>717</v>
      </c>
      <c r="S492" s="211" t="s">
        <v>717</v>
      </c>
      <c r="T492" s="211">
        <v>49351</v>
      </c>
      <c r="U492" s="211">
        <v>2472</v>
      </c>
      <c r="V492" s="211">
        <v>1506</v>
      </c>
      <c r="W492" s="211">
        <v>23645</v>
      </c>
      <c r="X492" s="211">
        <v>14862</v>
      </c>
      <c r="Y492" s="211">
        <v>943</v>
      </c>
      <c r="Z492" s="211">
        <v>1038496</v>
      </c>
      <c r="AA492" s="211">
        <v>420</v>
      </c>
      <c r="AB492" s="211">
        <v>765</v>
      </c>
      <c r="AC492" s="211">
        <v>894354</v>
      </c>
      <c r="AD492" s="211">
        <v>594</v>
      </c>
      <c r="AE492" s="211">
        <v>1107</v>
      </c>
      <c r="AF492" s="211">
        <v>24155524</v>
      </c>
      <c r="AG492" s="211">
        <v>1022</v>
      </c>
      <c r="AH492" s="211">
        <v>2022</v>
      </c>
      <c r="AI492" s="211">
        <v>45701620</v>
      </c>
      <c r="AJ492" s="211">
        <v>3075</v>
      </c>
      <c r="AK492" s="211">
        <v>7252</v>
      </c>
      <c r="AL492" s="211">
        <v>4455597</v>
      </c>
      <c r="AM492" s="211">
        <v>4725</v>
      </c>
      <c r="AN492" s="211">
        <v>10720</v>
      </c>
      <c r="AO492" s="211">
        <v>3678</v>
      </c>
      <c r="AP492" s="211">
        <v>31</v>
      </c>
      <c r="AQ492" s="211">
        <v>171</v>
      </c>
      <c r="AR492" s="211">
        <v>322</v>
      </c>
      <c r="AS492" s="211">
        <v>246</v>
      </c>
      <c r="AT492" s="211">
        <v>3230</v>
      </c>
      <c r="AU492" s="211">
        <v>0</v>
      </c>
      <c r="AV492" s="211">
        <v>26309</v>
      </c>
      <c r="AW492" s="211">
        <v>3084</v>
      </c>
      <c r="AX492" s="211">
        <v>16280</v>
      </c>
      <c r="AY492" s="211">
        <v>45673</v>
      </c>
      <c r="AZ492" s="211">
        <v>4873</v>
      </c>
      <c r="BA492" s="211">
        <v>3748</v>
      </c>
      <c r="BB492" s="211">
        <v>3008</v>
      </c>
      <c r="BC492" s="211">
        <v>2325</v>
      </c>
      <c r="BD492" s="211">
        <v>32022</v>
      </c>
      <c r="BE492" s="211">
        <v>26050</v>
      </c>
      <c r="BF492" s="211">
        <v>22019</v>
      </c>
      <c r="BG492" s="211">
        <v>16788</v>
      </c>
      <c r="BH492" s="211">
        <v>1547</v>
      </c>
      <c r="BI492" s="211">
        <v>1090</v>
      </c>
      <c r="BJ492" s="211" t="s">
        <v>717</v>
      </c>
      <c r="BK492" s="211" t="s">
        <v>717</v>
      </c>
      <c r="BL492" s="211" t="s">
        <v>717</v>
      </c>
      <c r="BM492" s="211" t="s">
        <v>717</v>
      </c>
      <c r="BN492" s="211" t="s">
        <v>717</v>
      </c>
      <c r="BO492" s="211" t="s">
        <v>717</v>
      </c>
      <c r="BP492" s="211" t="s">
        <v>717</v>
      </c>
      <c r="BQ492" s="211" t="s">
        <v>717</v>
      </c>
      <c r="BR492" s="211" t="s">
        <v>717</v>
      </c>
      <c r="BS492" s="211" t="s">
        <v>717</v>
      </c>
      <c r="BT492" s="211" t="s">
        <v>717</v>
      </c>
      <c r="BU492" s="211" t="s">
        <v>717</v>
      </c>
      <c r="BV492" s="211" t="s">
        <v>717</v>
      </c>
      <c r="BW492" s="211" t="s">
        <v>717</v>
      </c>
      <c r="BX492" s="211" t="s">
        <v>717</v>
      </c>
      <c r="BY492" s="211" t="s">
        <v>717</v>
      </c>
      <c r="BZ492" s="211" t="s">
        <v>717</v>
      </c>
      <c r="CA492" s="211" t="s">
        <v>717</v>
      </c>
      <c r="CB492" s="211" t="s">
        <v>717</v>
      </c>
      <c r="CC492" s="211" t="s">
        <v>717</v>
      </c>
      <c r="CD492" s="211" t="s">
        <v>717</v>
      </c>
      <c r="CE492" s="211" t="s">
        <v>717</v>
      </c>
      <c r="CF492" s="211" t="s">
        <v>717</v>
      </c>
      <c r="CG492" s="211" t="s">
        <v>717</v>
      </c>
      <c r="CH492" s="211" t="s">
        <v>717</v>
      </c>
      <c r="CI492" s="211" t="s">
        <v>717</v>
      </c>
      <c r="CJ492" s="211" t="s">
        <v>717</v>
      </c>
      <c r="CK492" s="211" t="s">
        <v>717</v>
      </c>
      <c r="CL492" s="211" t="s">
        <v>717</v>
      </c>
      <c r="CM492" s="211" t="s">
        <v>717</v>
      </c>
      <c r="CN492" s="211" t="s">
        <v>717</v>
      </c>
      <c r="CO492" s="211" t="s">
        <v>717</v>
      </c>
      <c r="CP492" s="211" t="s">
        <v>717</v>
      </c>
      <c r="CQ492" s="211" t="s">
        <v>717</v>
      </c>
      <c r="CR492" s="211" t="s">
        <v>717</v>
      </c>
      <c r="CS492" s="211" t="s">
        <v>717</v>
      </c>
      <c r="CT492" s="211" t="s">
        <v>717</v>
      </c>
      <c r="CU492" s="211" t="s">
        <v>717</v>
      </c>
      <c r="CV492" s="211" t="s">
        <v>717</v>
      </c>
      <c r="CW492" s="211" t="s">
        <v>717</v>
      </c>
      <c r="CX492" s="211">
        <v>136</v>
      </c>
      <c r="CY492" s="211">
        <v>45396</v>
      </c>
      <c r="CZ492" s="211">
        <v>334</v>
      </c>
      <c r="DA492" s="211">
        <v>564</v>
      </c>
      <c r="DB492" s="211">
        <v>1897</v>
      </c>
      <c r="DC492" s="211">
        <v>74429</v>
      </c>
      <c r="DD492" s="211">
        <v>39</v>
      </c>
      <c r="DE492" s="211">
        <v>81</v>
      </c>
      <c r="DF492" s="211">
        <v>88</v>
      </c>
      <c r="DG492" s="211">
        <v>156449</v>
      </c>
      <c r="DH492" s="211">
        <v>1778</v>
      </c>
      <c r="DI492" s="211">
        <v>3375</v>
      </c>
      <c r="DJ492" s="211">
        <v>84</v>
      </c>
      <c r="DK492" s="211">
        <v>6</v>
      </c>
      <c r="DL492" s="211">
        <v>2118</v>
      </c>
      <c r="DM492" s="211">
        <v>1276</v>
      </c>
      <c r="DN492" s="211">
        <v>0</v>
      </c>
      <c r="DO492" s="211">
        <v>352</v>
      </c>
      <c r="DP492" s="211">
        <v>5913954</v>
      </c>
      <c r="DQ492" s="211">
        <v>2792</v>
      </c>
      <c r="DR492" s="211">
        <v>4962</v>
      </c>
      <c r="DS492" s="211">
        <v>7251443</v>
      </c>
      <c r="DT492" s="211">
        <v>5683</v>
      </c>
      <c r="DU492" s="211">
        <v>10404</v>
      </c>
      <c r="DV492" s="211">
        <v>0</v>
      </c>
      <c r="DW492" s="211">
        <v>0</v>
      </c>
      <c r="DX492" s="211">
        <v>0</v>
      </c>
      <c r="DY492" s="211">
        <v>2997868</v>
      </c>
      <c r="DZ492" s="211">
        <v>8517</v>
      </c>
      <c r="EA492" s="211">
        <v>16601</v>
      </c>
      <c r="EB492" s="262"/>
      <c r="EC492" s="212">
        <f t="shared" si="2133"/>
        <v>5</v>
      </c>
      <c r="ED492" s="213">
        <f t="shared" si="2150"/>
        <v>2019</v>
      </c>
      <c r="EE492" s="214">
        <f t="shared" si="2135"/>
        <v>43586</v>
      </c>
      <c r="EF492" s="215">
        <f t="shared" si="2136"/>
        <v>31</v>
      </c>
      <c r="EG492" s="216"/>
      <c r="EH492" s="212">
        <f t="shared" si="2146"/>
        <v>124473</v>
      </c>
      <c r="EI492" s="212">
        <f t="shared" si="2146"/>
        <v>539383</v>
      </c>
      <c r="EJ492" s="212">
        <f t="shared" si="2146"/>
        <v>1867095</v>
      </c>
      <c r="EK492" s="212">
        <f t="shared" si="2146"/>
        <v>4232082</v>
      </c>
      <c r="EL492" s="212">
        <f t="shared" si="2146"/>
        <v>1891080</v>
      </c>
      <c r="EM492" s="212">
        <f t="shared" si="2146"/>
        <v>1667142</v>
      </c>
      <c r="EN492" s="212">
        <f t="shared" si="2146"/>
        <v>47810190</v>
      </c>
      <c r="EO492" s="212">
        <f t="shared" si="2146"/>
        <v>107779224</v>
      </c>
      <c r="EP492" s="212">
        <f t="shared" si="2146"/>
        <v>10108960</v>
      </c>
      <c r="EQ492" s="212" t="str">
        <f t="shared" si="2146"/>
        <v>-</v>
      </c>
      <c r="ER492" s="212" t="str">
        <f t="shared" si="2147"/>
        <v>-</v>
      </c>
      <c r="ES492" s="212" t="str">
        <f t="shared" si="2147"/>
        <v>-</v>
      </c>
      <c r="ET492" s="212" t="str">
        <f t="shared" si="2147"/>
        <v>-</v>
      </c>
      <c r="EU492" s="212" t="str">
        <f t="shared" si="2147"/>
        <v>-</v>
      </c>
      <c r="EV492" s="212" t="str">
        <f t="shared" si="2147"/>
        <v>-</v>
      </c>
      <c r="EW492" s="212" t="str">
        <f t="shared" si="2147"/>
        <v>-</v>
      </c>
      <c r="EX492" s="212" t="str">
        <f t="shared" si="2147"/>
        <v>-</v>
      </c>
      <c r="EY492" s="212" t="str">
        <f t="shared" si="2147"/>
        <v>-</v>
      </c>
      <c r="EZ492" s="212" t="str">
        <f t="shared" si="2147"/>
        <v>-</v>
      </c>
      <c r="FA492" s="212">
        <f t="shared" si="2147"/>
        <v>297000</v>
      </c>
      <c r="FB492" s="212">
        <f t="shared" si="2148"/>
        <v>76704</v>
      </c>
      <c r="FC492" s="212">
        <f t="shared" si="2148"/>
        <v>153657</v>
      </c>
      <c r="FD492" s="212">
        <f t="shared" si="2148"/>
        <v>10509516</v>
      </c>
      <c r="FE492" s="212">
        <f t="shared" si="2148"/>
        <v>13275504</v>
      </c>
      <c r="FF492" s="212">
        <f t="shared" si="2148"/>
        <v>0</v>
      </c>
      <c r="FG492" s="212">
        <f t="shared" si="2148"/>
        <v>5843552</v>
      </c>
      <c r="FH492" s="217"/>
      <c r="FI492" s="256"/>
      <c r="FJ492" s="256"/>
      <c r="FK492" s="256"/>
      <c r="FL492" s="256"/>
      <c r="FM492" s="256"/>
    </row>
    <row r="493" spans="1:169" s="257" customFormat="1" x14ac:dyDescent="0.2">
      <c r="A493" s="263" t="str">
        <f t="shared" si="2149"/>
        <v>2019-20MAYRYD</v>
      </c>
      <c r="B493" s="257" t="s">
        <v>868</v>
      </c>
      <c r="C493" s="257" t="s">
        <v>812</v>
      </c>
      <c r="D493" s="264" t="str">
        <f t="shared" si="2131"/>
        <v>Y59</v>
      </c>
      <c r="E493" s="264" t="str">
        <f t="shared" si="2132"/>
        <v>South East</v>
      </c>
      <c r="F493" s="265" t="s">
        <v>667</v>
      </c>
      <c r="G493" s="265" t="s">
        <v>668</v>
      </c>
      <c r="H493" s="108">
        <v>86582</v>
      </c>
      <c r="I493" s="108">
        <v>67585</v>
      </c>
      <c r="J493" s="108">
        <v>314624</v>
      </c>
      <c r="K493" s="108">
        <v>5</v>
      </c>
      <c r="L493" s="108">
        <v>1</v>
      </c>
      <c r="M493" s="108">
        <v>2</v>
      </c>
      <c r="N493" s="108">
        <v>28</v>
      </c>
      <c r="O493" s="108">
        <v>83</v>
      </c>
      <c r="P493" s="108" t="s">
        <v>717</v>
      </c>
      <c r="Q493" s="108" t="s">
        <v>717</v>
      </c>
      <c r="R493" s="108" t="s">
        <v>717</v>
      </c>
      <c r="S493" s="108" t="s">
        <v>717</v>
      </c>
      <c r="T493" s="108">
        <v>62098</v>
      </c>
      <c r="U493" s="108">
        <v>3698</v>
      </c>
      <c r="V493" s="108">
        <v>2350</v>
      </c>
      <c r="W493" s="108">
        <v>32301</v>
      </c>
      <c r="X493" s="108">
        <v>19760</v>
      </c>
      <c r="Y493" s="108">
        <v>501</v>
      </c>
      <c r="Z493" s="108">
        <v>1611553</v>
      </c>
      <c r="AA493" s="108">
        <v>436</v>
      </c>
      <c r="AB493" s="108">
        <v>817</v>
      </c>
      <c r="AC493" s="108">
        <v>1328636</v>
      </c>
      <c r="AD493" s="108">
        <v>565</v>
      </c>
      <c r="AE493" s="108">
        <v>1040</v>
      </c>
      <c r="AF493" s="108">
        <v>40380723</v>
      </c>
      <c r="AG493" s="108">
        <v>1250</v>
      </c>
      <c r="AH493" s="108">
        <v>2403</v>
      </c>
      <c r="AI493" s="108">
        <v>116895313</v>
      </c>
      <c r="AJ493" s="108">
        <v>5916</v>
      </c>
      <c r="AK493" s="108">
        <v>14186</v>
      </c>
      <c r="AL493" s="108">
        <v>3628885</v>
      </c>
      <c r="AM493" s="108">
        <v>7243</v>
      </c>
      <c r="AN493" s="108">
        <v>17612</v>
      </c>
      <c r="AO493" s="108">
        <v>3645</v>
      </c>
      <c r="AP493" s="108">
        <v>117</v>
      </c>
      <c r="AQ493" s="108">
        <v>713</v>
      </c>
      <c r="AR493" s="108">
        <v>656</v>
      </c>
      <c r="AS493" s="108">
        <v>281</v>
      </c>
      <c r="AT493" s="108">
        <v>2534</v>
      </c>
      <c r="AU493" s="108">
        <v>556</v>
      </c>
      <c r="AV493" s="108">
        <v>37909</v>
      </c>
      <c r="AW493" s="108">
        <v>740</v>
      </c>
      <c r="AX493" s="108">
        <v>19804</v>
      </c>
      <c r="AY493" s="108">
        <v>58453</v>
      </c>
      <c r="AZ493" s="108">
        <v>7470</v>
      </c>
      <c r="BA493" s="108">
        <v>5593</v>
      </c>
      <c r="BB493" s="108">
        <v>4720</v>
      </c>
      <c r="BC493" s="108">
        <v>3621</v>
      </c>
      <c r="BD493" s="108">
        <v>43246</v>
      </c>
      <c r="BE493" s="108">
        <v>34519</v>
      </c>
      <c r="BF493" s="108">
        <v>33682</v>
      </c>
      <c r="BG493" s="108">
        <v>20926</v>
      </c>
      <c r="BH493" s="108">
        <v>844</v>
      </c>
      <c r="BI493" s="108">
        <v>534</v>
      </c>
      <c r="BJ493" s="108" t="s">
        <v>717</v>
      </c>
      <c r="BK493" s="108" t="s">
        <v>717</v>
      </c>
      <c r="BL493" s="108" t="s">
        <v>717</v>
      </c>
      <c r="BM493" s="108" t="s">
        <v>717</v>
      </c>
      <c r="BN493" s="108" t="s">
        <v>717</v>
      </c>
      <c r="BO493" s="108" t="s">
        <v>717</v>
      </c>
      <c r="BP493" s="108" t="s">
        <v>717</v>
      </c>
      <c r="BQ493" s="108" t="s">
        <v>717</v>
      </c>
      <c r="BR493" s="108" t="s">
        <v>717</v>
      </c>
      <c r="BS493" s="108" t="s">
        <v>717</v>
      </c>
      <c r="BT493" s="108" t="s">
        <v>717</v>
      </c>
      <c r="BU493" s="108" t="s">
        <v>717</v>
      </c>
      <c r="BV493" s="108" t="s">
        <v>717</v>
      </c>
      <c r="BW493" s="108" t="s">
        <v>717</v>
      </c>
      <c r="BX493" s="108" t="s">
        <v>717</v>
      </c>
      <c r="BY493" s="108" t="s">
        <v>717</v>
      </c>
      <c r="BZ493" s="108" t="s">
        <v>717</v>
      </c>
      <c r="CA493" s="108" t="s">
        <v>717</v>
      </c>
      <c r="CB493" s="108" t="s">
        <v>717</v>
      </c>
      <c r="CC493" s="108" t="s">
        <v>717</v>
      </c>
      <c r="CD493" s="108" t="s">
        <v>717</v>
      </c>
      <c r="CE493" s="108" t="s">
        <v>717</v>
      </c>
      <c r="CF493" s="108" t="s">
        <v>717</v>
      </c>
      <c r="CG493" s="108" t="s">
        <v>717</v>
      </c>
      <c r="CH493" s="108" t="s">
        <v>717</v>
      </c>
      <c r="CI493" s="108" t="s">
        <v>717</v>
      </c>
      <c r="CJ493" s="108" t="s">
        <v>717</v>
      </c>
      <c r="CK493" s="108" t="s">
        <v>717</v>
      </c>
      <c r="CL493" s="108" t="s">
        <v>717</v>
      </c>
      <c r="CM493" s="108" t="s">
        <v>717</v>
      </c>
      <c r="CN493" s="108" t="s">
        <v>717</v>
      </c>
      <c r="CO493" s="108" t="s">
        <v>717</v>
      </c>
      <c r="CP493" s="108" t="s">
        <v>717</v>
      </c>
      <c r="CQ493" s="108" t="s">
        <v>717</v>
      </c>
      <c r="CR493" s="108" t="s">
        <v>717</v>
      </c>
      <c r="CS493" s="108" t="s">
        <v>717</v>
      </c>
      <c r="CT493" s="108" t="s">
        <v>717</v>
      </c>
      <c r="CU493" s="108" t="s">
        <v>717</v>
      </c>
      <c r="CV493" s="108" t="s">
        <v>717</v>
      </c>
      <c r="CW493" s="108" t="s">
        <v>717</v>
      </c>
      <c r="CX493" s="108">
        <v>337</v>
      </c>
      <c r="CY493" s="108">
        <v>95552</v>
      </c>
      <c r="CZ493" s="108">
        <v>284</v>
      </c>
      <c r="DA493" s="108">
        <v>470</v>
      </c>
      <c r="DB493" s="108">
        <v>2790</v>
      </c>
      <c r="DC493" s="108">
        <v>128794</v>
      </c>
      <c r="DD493" s="108">
        <v>46</v>
      </c>
      <c r="DE493" s="108">
        <v>69</v>
      </c>
      <c r="DF493" s="108">
        <v>138</v>
      </c>
      <c r="DG493" s="108">
        <v>210101</v>
      </c>
      <c r="DH493" s="108">
        <v>1522</v>
      </c>
      <c r="DI493" s="108">
        <v>2596</v>
      </c>
      <c r="DJ493" s="108">
        <v>124</v>
      </c>
      <c r="DK493" s="108">
        <v>5</v>
      </c>
      <c r="DL493" s="108">
        <v>123</v>
      </c>
      <c r="DM493" s="108">
        <v>1774</v>
      </c>
      <c r="DN493" s="108">
        <v>0</v>
      </c>
      <c r="DO493" s="108">
        <v>291</v>
      </c>
      <c r="DP493" s="108">
        <v>692542</v>
      </c>
      <c r="DQ493" s="108">
        <v>5630</v>
      </c>
      <c r="DR493" s="108">
        <v>15841</v>
      </c>
      <c r="DS493" s="108">
        <v>11098086</v>
      </c>
      <c r="DT493" s="108">
        <v>6256</v>
      </c>
      <c r="DU493" s="108">
        <v>13572</v>
      </c>
      <c r="DV493" s="108">
        <v>0</v>
      </c>
      <c r="DW493" s="108">
        <v>0</v>
      </c>
      <c r="DX493" s="108">
        <v>0</v>
      </c>
      <c r="DY493" s="108">
        <v>2376330</v>
      </c>
      <c r="DZ493" s="108">
        <v>8166</v>
      </c>
      <c r="EA493" s="108">
        <v>19372</v>
      </c>
      <c r="EB493" s="255"/>
      <c r="EC493" s="198">
        <f t="shared" si="2133"/>
        <v>5</v>
      </c>
      <c r="ED493" s="199">
        <f t="shared" si="2150"/>
        <v>2019</v>
      </c>
      <c r="EE493" s="200">
        <f t="shared" si="2135"/>
        <v>43586</v>
      </c>
      <c r="EF493" s="196">
        <f t="shared" si="2136"/>
        <v>31</v>
      </c>
      <c r="EG493" s="195"/>
      <c r="EH493" s="198">
        <f t="shared" si="2146"/>
        <v>67585</v>
      </c>
      <c r="EI493" s="198">
        <f t="shared" si="2146"/>
        <v>135170</v>
      </c>
      <c r="EJ493" s="198">
        <f t="shared" si="2146"/>
        <v>1892380</v>
      </c>
      <c r="EK493" s="198">
        <f t="shared" si="2146"/>
        <v>5609555</v>
      </c>
      <c r="EL493" s="198">
        <f t="shared" si="2146"/>
        <v>3021266</v>
      </c>
      <c r="EM493" s="198">
        <f t="shared" si="2146"/>
        <v>2444000</v>
      </c>
      <c r="EN493" s="198">
        <f t="shared" si="2146"/>
        <v>77619303</v>
      </c>
      <c r="EO493" s="198">
        <f t="shared" si="2146"/>
        <v>280315360</v>
      </c>
      <c r="EP493" s="198">
        <f t="shared" si="2146"/>
        <v>8823612</v>
      </c>
      <c r="EQ493" s="198" t="str">
        <f t="shared" si="2146"/>
        <v>-</v>
      </c>
      <c r="ER493" s="198" t="str">
        <f t="shared" si="2147"/>
        <v>-</v>
      </c>
      <c r="ES493" s="198" t="str">
        <f t="shared" si="2147"/>
        <v>-</v>
      </c>
      <c r="ET493" s="198" t="str">
        <f t="shared" si="2147"/>
        <v>-</v>
      </c>
      <c r="EU493" s="198" t="str">
        <f t="shared" si="2147"/>
        <v>-</v>
      </c>
      <c r="EV493" s="198" t="str">
        <f t="shared" si="2147"/>
        <v>-</v>
      </c>
      <c r="EW493" s="198" t="str">
        <f t="shared" si="2147"/>
        <v>-</v>
      </c>
      <c r="EX493" s="198" t="str">
        <f t="shared" si="2147"/>
        <v>-</v>
      </c>
      <c r="EY493" s="198" t="str">
        <f t="shared" si="2147"/>
        <v>-</v>
      </c>
      <c r="EZ493" s="198" t="str">
        <f t="shared" si="2147"/>
        <v>-</v>
      </c>
      <c r="FA493" s="198">
        <f t="shared" si="2147"/>
        <v>358248</v>
      </c>
      <c r="FB493" s="198">
        <f t="shared" si="2148"/>
        <v>158390</v>
      </c>
      <c r="FC493" s="198">
        <f t="shared" si="2148"/>
        <v>192510</v>
      </c>
      <c r="FD493" s="198">
        <f t="shared" si="2148"/>
        <v>1948443</v>
      </c>
      <c r="FE493" s="198">
        <f t="shared" si="2148"/>
        <v>24076728</v>
      </c>
      <c r="FF493" s="198">
        <f t="shared" si="2148"/>
        <v>0</v>
      </c>
      <c r="FG493" s="198">
        <f t="shared" si="2148"/>
        <v>5637252</v>
      </c>
      <c r="FH493" s="191"/>
      <c r="FI493" s="256"/>
      <c r="FJ493" s="256"/>
      <c r="FK493" s="256"/>
      <c r="FL493" s="256"/>
      <c r="FM493" s="256"/>
    </row>
    <row r="494" spans="1:169" s="257" customFormat="1" x14ac:dyDescent="0.2">
      <c r="A494" s="263" t="str">
        <f t="shared" si="2149"/>
        <v>2019-20MAYRYF</v>
      </c>
      <c r="B494" s="257" t="s">
        <v>868</v>
      </c>
      <c r="C494" s="257" t="s">
        <v>812</v>
      </c>
      <c r="D494" s="264" t="str">
        <f t="shared" si="2131"/>
        <v>Y58</v>
      </c>
      <c r="E494" s="264" t="str">
        <f t="shared" si="2132"/>
        <v>South West</v>
      </c>
      <c r="F494" s="265" t="s">
        <v>671</v>
      </c>
      <c r="G494" s="265" t="s">
        <v>672</v>
      </c>
      <c r="H494" s="108">
        <v>108053</v>
      </c>
      <c r="I494" s="108">
        <v>83345</v>
      </c>
      <c r="J494" s="108">
        <v>513633</v>
      </c>
      <c r="K494" s="108">
        <v>6</v>
      </c>
      <c r="L494" s="108">
        <v>2</v>
      </c>
      <c r="M494" s="108">
        <v>12</v>
      </c>
      <c r="N494" s="108">
        <v>31</v>
      </c>
      <c r="O494" s="108">
        <v>72</v>
      </c>
      <c r="P494" s="108" t="s">
        <v>717</v>
      </c>
      <c r="Q494" s="108" t="s">
        <v>717</v>
      </c>
      <c r="R494" s="108" t="s">
        <v>717</v>
      </c>
      <c r="S494" s="108" t="s">
        <v>717</v>
      </c>
      <c r="T494" s="108">
        <v>74945</v>
      </c>
      <c r="U494" s="108">
        <v>4116</v>
      </c>
      <c r="V494" s="108">
        <v>2594</v>
      </c>
      <c r="W494" s="108">
        <v>40532</v>
      </c>
      <c r="X494" s="108">
        <v>18932</v>
      </c>
      <c r="Y494" s="108">
        <v>1608</v>
      </c>
      <c r="Z494" s="108">
        <v>1672739</v>
      </c>
      <c r="AA494" s="108">
        <v>406</v>
      </c>
      <c r="AB494" s="108">
        <v>747</v>
      </c>
      <c r="AC494" s="108">
        <v>1731539</v>
      </c>
      <c r="AD494" s="108">
        <v>668</v>
      </c>
      <c r="AE494" s="108">
        <v>1301</v>
      </c>
      <c r="AF494" s="108">
        <v>69374467</v>
      </c>
      <c r="AG494" s="108">
        <v>1712</v>
      </c>
      <c r="AH494" s="108">
        <v>3597</v>
      </c>
      <c r="AI494" s="108">
        <v>82313586</v>
      </c>
      <c r="AJ494" s="108">
        <v>4348</v>
      </c>
      <c r="AK494" s="108">
        <v>10304</v>
      </c>
      <c r="AL494" s="108">
        <v>8362977</v>
      </c>
      <c r="AM494" s="108">
        <v>5201</v>
      </c>
      <c r="AN494" s="108">
        <v>11780</v>
      </c>
      <c r="AO494" s="108">
        <v>4871</v>
      </c>
      <c r="AP494" s="108">
        <v>460</v>
      </c>
      <c r="AQ494" s="108">
        <v>1533</v>
      </c>
      <c r="AR494" s="108">
        <v>4129</v>
      </c>
      <c r="AS494" s="108">
        <v>733</v>
      </c>
      <c r="AT494" s="108">
        <v>2145</v>
      </c>
      <c r="AU494" s="108">
        <v>11</v>
      </c>
      <c r="AV494" s="108">
        <v>39903</v>
      </c>
      <c r="AW494" s="108">
        <v>3552</v>
      </c>
      <c r="AX494" s="108">
        <v>26619</v>
      </c>
      <c r="AY494" s="108">
        <v>70074</v>
      </c>
      <c r="AZ494" s="108">
        <v>9110</v>
      </c>
      <c r="BA494" s="108">
        <v>7236</v>
      </c>
      <c r="BB494" s="108">
        <v>5825</v>
      </c>
      <c r="BC494" s="108">
        <v>4679</v>
      </c>
      <c r="BD494" s="108">
        <v>54837</v>
      </c>
      <c r="BE494" s="108">
        <v>46456</v>
      </c>
      <c r="BF494" s="108">
        <v>26938</v>
      </c>
      <c r="BG494" s="108">
        <v>20409</v>
      </c>
      <c r="BH494" s="108">
        <v>2090</v>
      </c>
      <c r="BI494" s="108">
        <v>1658</v>
      </c>
      <c r="BJ494" s="108" t="s">
        <v>717</v>
      </c>
      <c r="BK494" s="108" t="s">
        <v>717</v>
      </c>
      <c r="BL494" s="108" t="s">
        <v>717</v>
      </c>
      <c r="BM494" s="108" t="s">
        <v>717</v>
      </c>
      <c r="BN494" s="108" t="s">
        <v>717</v>
      </c>
      <c r="BO494" s="108" t="s">
        <v>717</v>
      </c>
      <c r="BP494" s="108" t="s">
        <v>717</v>
      </c>
      <c r="BQ494" s="108" t="s">
        <v>717</v>
      </c>
      <c r="BR494" s="108" t="s">
        <v>717</v>
      </c>
      <c r="BS494" s="108" t="s">
        <v>717</v>
      </c>
      <c r="BT494" s="108" t="s">
        <v>717</v>
      </c>
      <c r="BU494" s="108" t="s">
        <v>717</v>
      </c>
      <c r="BV494" s="108" t="s">
        <v>717</v>
      </c>
      <c r="BW494" s="108" t="s">
        <v>717</v>
      </c>
      <c r="BX494" s="108" t="s">
        <v>717</v>
      </c>
      <c r="BY494" s="108" t="s">
        <v>717</v>
      </c>
      <c r="BZ494" s="108" t="s">
        <v>717</v>
      </c>
      <c r="CA494" s="108" t="s">
        <v>717</v>
      </c>
      <c r="CB494" s="108" t="s">
        <v>717</v>
      </c>
      <c r="CC494" s="108" t="s">
        <v>717</v>
      </c>
      <c r="CD494" s="108" t="s">
        <v>717</v>
      </c>
      <c r="CE494" s="108" t="s">
        <v>717</v>
      </c>
      <c r="CF494" s="108" t="s">
        <v>717</v>
      </c>
      <c r="CG494" s="108" t="s">
        <v>717</v>
      </c>
      <c r="CH494" s="108" t="s">
        <v>717</v>
      </c>
      <c r="CI494" s="108" t="s">
        <v>717</v>
      </c>
      <c r="CJ494" s="108" t="s">
        <v>717</v>
      </c>
      <c r="CK494" s="108" t="s">
        <v>717</v>
      </c>
      <c r="CL494" s="108" t="s">
        <v>717</v>
      </c>
      <c r="CM494" s="108" t="s">
        <v>717</v>
      </c>
      <c r="CN494" s="108" t="s">
        <v>717</v>
      </c>
      <c r="CO494" s="108" t="s">
        <v>717</v>
      </c>
      <c r="CP494" s="108" t="s">
        <v>717</v>
      </c>
      <c r="CQ494" s="108" t="s">
        <v>717</v>
      </c>
      <c r="CR494" s="108" t="s">
        <v>717</v>
      </c>
      <c r="CS494" s="108" t="s">
        <v>717</v>
      </c>
      <c r="CT494" s="108" t="s">
        <v>717</v>
      </c>
      <c r="CU494" s="108" t="s">
        <v>717</v>
      </c>
      <c r="CV494" s="108" t="s">
        <v>717</v>
      </c>
      <c r="CW494" s="108" t="s">
        <v>717</v>
      </c>
      <c r="CX494" s="108">
        <v>369</v>
      </c>
      <c r="CY494" s="108">
        <v>129293</v>
      </c>
      <c r="CZ494" s="108">
        <v>350</v>
      </c>
      <c r="DA494" s="108">
        <v>558</v>
      </c>
      <c r="DB494" s="108">
        <v>2373</v>
      </c>
      <c r="DC494" s="108">
        <v>92057</v>
      </c>
      <c r="DD494" s="108">
        <v>39</v>
      </c>
      <c r="DE494" s="108">
        <v>69</v>
      </c>
      <c r="DF494" s="108">
        <v>134</v>
      </c>
      <c r="DG494" s="108">
        <v>205572</v>
      </c>
      <c r="DH494" s="108">
        <v>1534</v>
      </c>
      <c r="DI494" s="108">
        <v>3146</v>
      </c>
      <c r="DJ494" s="108">
        <v>123</v>
      </c>
      <c r="DK494" s="108">
        <v>201</v>
      </c>
      <c r="DL494" s="108">
        <v>862</v>
      </c>
      <c r="DM494" s="108">
        <v>686</v>
      </c>
      <c r="DN494" s="108">
        <v>16</v>
      </c>
      <c r="DO494" s="108">
        <v>1086</v>
      </c>
      <c r="DP494" s="108">
        <v>4856845</v>
      </c>
      <c r="DQ494" s="108">
        <v>5634</v>
      </c>
      <c r="DR494" s="108">
        <v>11003</v>
      </c>
      <c r="DS494" s="108">
        <v>5031067</v>
      </c>
      <c r="DT494" s="108">
        <v>7334</v>
      </c>
      <c r="DU494" s="108">
        <v>15125</v>
      </c>
      <c r="DV494" s="108">
        <v>165586</v>
      </c>
      <c r="DW494" s="108">
        <v>10349</v>
      </c>
      <c r="DX494" s="108">
        <v>16953</v>
      </c>
      <c r="DY494" s="108">
        <v>9285715</v>
      </c>
      <c r="DZ494" s="108">
        <v>8550</v>
      </c>
      <c r="EA494" s="108">
        <v>18613</v>
      </c>
      <c r="EB494" s="255"/>
      <c r="EC494" s="198">
        <f t="shared" si="2133"/>
        <v>5</v>
      </c>
      <c r="ED494" s="199">
        <f t="shared" si="2150"/>
        <v>2019</v>
      </c>
      <c r="EE494" s="200">
        <f t="shared" si="2135"/>
        <v>43586</v>
      </c>
      <c r="EF494" s="196">
        <f t="shared" si="2136"/>
        <v>31</v>
      </c>
      <c r="EG494" s="195"/>
      <c r="EH494" s="198">
        <f t="shared" si="2146"/>
        <v>166690</v>
      </c>
      <c r="EI494" s="198">
        <f t="shared" si="2146"/>
        <v>1000140</v>
      </c>
      <c r="EJ494" s="198">
        <f t="shared" si="2146"/>
        <v>2583695</v>
      </c>
      <c r="EK494" s="198">
        <f t="shared" si="2146"/>
        <v>6000840</v>
      </c>
      <c r="EL494" s="198">
        <f t="shared" si="2146"/>
        <v>3074652</v>
      </c>
      <c r="EM494" s="198">
        <f t="shared" si="2146"/>
        <v>3374794</v>
      </c>
      <c r="EN494" s="198">
        <f t="shared" si="2146"/>
        <v>145793604</v>
      </c>
      <c r="EO494" s="198">
        <f t="shared" si="2146"/>
        <v>195075328</v>
      </c>
      <c r="EP494" s="198">
        <f t="shared" si="2146"/>
        <v>18942240</v>
      </c>
      <c r="EQ494" s="198" t="str">
        <f t="shared" si="2146"/>
        <v>-</v>
      </c>
      <c r="ER494" s="198" t="str">
        <f t="shared" si="2147"/>
        <v>-</v>
      </c>
      <c r="ES494" s="198" t="str">
        <f t="shared" si="2147"/>
        <v>-</v>
      </c>
      <c r="ET494" s="198" t="str">
        <f t="shared" si="2147"/>
        <v>-</v>
      </c>
      <c r="EU494" s="198" t="str">
        <f t="shared" si="2147"/>
        <v>-</v>
      </c>
      <c r="EV494" s="198" t="str">
        <f t="shared" si="2147"/>
        <v>-</v>
      </c>
      <c r="EW494" s="198" t="str">
        <f t="shared" si="2147"/>
        <v>-</v>
      </c>
      <c r="EX494" s="198" t="str">
        <f t="shared" si="2147"/>
        <v>-</v>
      </c>
      <c r="EY494" s="198" t="str">
        <f t="shared" si="2147"/>
        <v>-</v>
      </c>
      <c r="EZ494" s="198" t="str">
        <f t="shared" si="2147"/>
        <v>-</v>
      </c>
      <c r="FA494" s="198">
        <f t="shared" si="2147"/>
        <v>421564</v>
      </c>
      <c r="FB494" s="198">
        <f t="shared" si="2148"/>
        <v>205902</v>
      </c>
      <c r="FC494" s="198">
        <f t="shared" si="2148"/>
        <v>163737</v>
      </c>
      <c r="FD494" s="198">
        <f t="shared" si="2148"/>
        <v>9484586</v>
      </c>
      <c r="FE494" s="198">
        <f t="shared" si="2148"/>
        <v>10375750</v>
      </c>
      <c r="FF494" s="198">
        <f t="shared" si="2148"/>
        <v>271248</v>
      </c>
      <c r="FG494" s="198">
        <f t="shared" si="2148"/>
        <v>20213718</v>
      </c>
      <c r="FH494" s="191"/>
      <c r="FI494" s="256"/>
      <c r="FJ494" s="256"/>
      <c r="FK494" s="256"/>
      <c r="FL494" s="256"/>
      <c r="FM494" s="256"/>
    </row>
    <row r="495" spans="1:169" s="257" customFormat="1" x14ac:dyDescent="0.2">
      <c r="A495" s="263" t="str">
        <f t="shared" si="2149"/>
        <v>2019-20MAYRYA</v>
      </c>
      <c r="B495" s="257" t="s">
        <v>868</v>
      </c>
      <c r="C495" s="257" t="s">
        <v>812</v>
      </c>
      <c r="D495" s="264" t="str">
        <f t="shared" si="2131"/>
        <v>Y60</v>
      </c>
      <c r="E495" s="264" t="str">
        <f t="shared" si="2132"/>
        <v>Midlands</v>
      </c>
      <c r="F495" s="265" t="s">
        <v>663</v>
      </c>
      <c r="G495" s="265" t="s">
        <v>664</v>
      </c>
      <c r="H495" s="108">
        <v>110157</v>
      </c>
      <c r="I495" s="108">
        <v>80524</v>
      </c>
      <c r="J495" s="108">
        <v>210382</v>
      </c>
      <c r="K495" s="108">
        <v>3</v>
      </c>
      <c r="L495" s="108">
        <v>1</v>
      </c>
      <c r="M495" s="108">
        <v>3</v>
      </c>
      <c r="N495" s="108">
        <v>12</v>
      </c>
      <c r="O495" s="108">
        <v>36</v>
      </c>
      <c r="P495" s="108" t="s">
        <v>717</v>
      </c>
      <c r="Q495" s="108" t="s">
        <v>717</v>
      </c>
      <c r="R495" s="108" t="s">
        <v>717</v>
      </c>
      <c r="S495" s="108" t="s">
        <v>717</v>
      </c>
      <c r="T495" s="108">
        <v>90615</v>
      </c>
      <c r="U495" s="108">
        <v>5407</v>
      </c>
      <c r="V495" s="108">
        <v>3417</v>
      </c>
      <c r="W495" s="108">
        <v>42608</v>
      </c>
      <c r="X495" s="108">
        <v>32539</v>
      </c>
      <c r="Y495" s="108">
        <v>1626</v>
      </c>
      <c r="Z495" s="108">
        <v>2186406</v>
      </c>
      <c r="AA495" s="108">
        <v>404</v>
      </c>
      <c r="AB495" s="108">
        <v>711</v>
      </c>
      <c r="AC495" s="108">
        <v>1572933</v>
      </c>
      <c r="AD495" s="108">
        <v>460</v>
      </c>
      <c r="AE495" s="108">
        <v>823</v>
      </c>
      <c r="AF495" s="108">
        <v>30203242</v>
      </c>
      <c r="AG495" s="108">
        <v>709</v>
      </c>
      <c r="AH495" s="108">
        <v>1291</v>
      </c>
      <c r="AI495" s="108">
        <v>62351839</v>
      </c>
      <c r="AJ495" s="108">
        <v>1916</v>
      </c>
      <c r="AK495" s="108">
        <v>4189</v>
      </c>
      <c r="AL495" s="108">
        <v>4262784</v>
      </c>
      <c r="AM495" s="108">
        <v>2622</v>
      </c>
      <c r="AN495" s="108">
        <v>6248</v>
      </c>
      <c r="AO495" s="108">
        <v>2902</v>
      </c>
      <c r="AP495" s="108">
        <v>30</v>
      </c>
      <c r="AQ495" s="108">
        <v>49</v>
      </c>
      <c r="AR495" s="108">
        <v>0</v>
      </c>
      <c r="AS495" s="108">
        <v>235</v>
      </c>
      <c r="AT495" s="108">
        <v>2588</v>
      </c>
      <c r="AU495" s="108">
        <v>2316</v>
      </c>
      <c r="AV495" s="108">
        <v>52240</v>
      </c>
      <c r="AW495" s="108">
        <v>3326</v>
      </c>
      <c r="AX495" s="108">
        <v>32147</v>
      </c>
      <c r="AY495" s="108">
        <v>87713</v>
      </c>
      <c r="AZ495" s="108">
        <v>10128</v>
      </c>
      <c r="BA495" s="108">
        <v>7483</v>
      </c>
      <c r="BB495" s="108">
        <v>6261</v>
      </c>
      <c r="BC495" s="108">
        <v>4681</v>
      </c>
      <c r="BD495" s="108">
        <v>54050</v>
      </c>
      <c r="BE495" s="108">
        <v>44816</v>
      </c>
      <c r="BF495" s="108">
        <v>57122</v>
      </c>
      <c r="BG495" s="108">
        <v>33867</v>
      </c>
      <c r="BH495" s="108">
        <v>3907</v>
      </c>
      <c r="BI495" s="108">
        <v>1707</v>
      </c>
      <c r="BJ495" s="108" t="s">
        <v>717</v>
      </c>
      <c r="BK495" s="108" t="s">
        <v>717</v>
      </c>
      <c r="BL495" s="108" t="s">
        <v>717</v>
      </c>
      <c r="BM495" s="108" t="s">
        <v>717</v>
      </c>
      <c r="BN495" s="108" t="s">
        <v>717</v>
      </c>
      <c r="BO495" s="108" t="s">
        <v>717</v>
      </c>
      <c r="BP495" s="108" t="s">
        <v>717</v>
      </c>
      <c r="BQ495" s="108" t="s">
        <v>717</v>
      </c>
      <c r="BR495" s="108" t="s">
        <v>717</v>
      </c>
      <c r="BS495" s="108" t="s">
        <v>717</v>
      </c>
      <c r="BT495" s="108" t="s">
        <v>717</v>
      </c>
      <c r="BU495" s="108" t="s">
        <v>717</v>
      </c>
      <c r="BV495" s="108" t="s">
        <v>717</v>
      </c>
      <c r="BW495" s="108" t="s">
        <v>717</v>
      </c>
      <c r="BX495" s="108" t="s">
        <v>717</v>
      </c>
      <c r="BY495" s="108" t="s">
        <v>717</v>
      </c>
      <c r="BZ495" s="108" t="s">
        <v>717</v>
      </c>
      <c r="CA495" s="108" t="s">
        <v>717</v>
      </c>
      <c r="CB495" s="108" t="s">
        <v>717</v>
      </c>
      <c r="CC495" s="108" t="s">
        <v>717</v>
      </c>
      <c r="CD495" s="108" t="s">
        <v>717</v>
      </c>
      <c r="CE495" s="108" t="s">
        <v>717</v>
      </c>
      <c r="CF495" s="108" t="s">
        <v>717</v>
      </c>
      <c r="CG495" s="108" t="s">
        <v>717</v>
      </c>
      <c r="CH495" s="108" t="s">
        <v>717</v>
      </c>
      <c r="CI495" s="108" t="s">
        <v>717</v>
      </c>
      <c r="CJ495" s="108" t="s">
        <v>717</v>
      </c>
      <c r="CK495" s="108" t="s">
        <v>717</v>
      </c>
      <c r="CL495" s="108" t="s">
        <v>717</v>
      </c>
      <c r="CM495" s="108" t="s">
        <v>717</v>
      </c>
      <c r="CN495" s="108" t="s">
        <v>717</v>
      </c>
      <c r="CO495" s="108" t="s">
        <v>717</v>
      </c>
      <c r="CP495" s="108" t="s">
        <v>717</v>
      </c>
      <c r="CQ495" s="108" t="s">
        <v>717</v>
      </c>
      <c r="CR495" s="108" t="s">
        <v>717</v>
      </c>
      <c r="CS495" s="108" t="s">
        <v>717</v>
      </c>
      <c r="CT495" s="108" t="s">
        <v>717</v>
      </c>
      <c r="CU495" s="108" t="s">
        <v>717</v>
      </c>
      <c r="CV495" s="108" t="s">
        <v>717</v>
      </c>
      <c r="CW495" s="108" t="s">
        <v>717</v>
      </c>
      <c r="CX495" s="108">
        <v>195</v>
      </c>
      <c r="CY495" s="108">
        <v>52809</v>
      </c>
      <c r="CZ495" s="108">
        <v>271</v>
      </c>
      <c r="DA495" s="108">
        <v>534</v>
      </c>
      <c r="DB495" s="108">
        <v>3558</v>
      </c>
      <c r="DC495" s="108">
        <v>94566</v>
      </c>
      <c r="DD495" s="108">
        <v>27</v>
      </c>
      <c r="DE495" s="108">
        <v>50</v>
      </c>
      <c r="DF495" s="108">
        <v>98</v>
      </c>
      <c r="DG495" s="108">
        <v>66159</v>
      </c>
      <c r="DH495" s="108">
        <v>675</v>
      </c>
      <c r="DI495" s="108">
        <v>1213</v>
      </c>
      <c r="DJ495" s="108">
        <v>96</v>
      </c>
      <c r="DK495" s="108">
        <v>270</v>
      </c>
      <c r="DL495" s="108">
        <v>0</v>
      </c>
      <c r="DM495" s="108">
        <v>3749</v>
      </c>
      <c r="DN495" s="108">
        <v>0</v>
      </c>
      <c r="DO495" s="108">
        <v>1514</v>
      </c>
      <c r="DP495" s="108">
        <v>0</v>
      </c>
      <c r="DQ495" s="108">
        <v>0</v>
      </c>
      <c r="DR495" s="108">
        <v>0</v>
      </c>
      <c r="DS495" s="108">
        <v>14236531</v>
      </c>
      <c r="DT495" s="108">
        <v>3797</v>
      </c>
      <c r="DU495" s="108">
        <v>9317</v>
      </c>
      <c r="DV495" s="108">
        <v>0</v>
      </c>
      <c r="DW495" s="108">
        <v>0</v>
      </c>
      <c r="DX495" s="108">
        <v>0</v>
      </c>
      <c r="DY495" s="108">
        <v>9967677</v>
      </c>
      <c r="DZ495" s="108">
        <v>6584</v>
      </c>
      <c r="EA495" s="108">
        <v>15912</v>
      </c>
      <c r="EB495" s="255"/>
      <c r="EC495" s="198">
        <f t="shared" si="2133"/>
        <v>5</v>
      </c>
      <c r="ED495" s="199">
        <f t="shared" si="2150"/>
        <v>2019</v>
      </c>
      <c r="EE495" s="200">
        <f t="shared" si="2135"/>
        <v>43586</v>
      </c>
      <c r="EF495" s="196">
        <f t="shared" si="2136"/>
        <v>31</v>
      </c>
      <c r="EG495" s="195"/>
      <c r="EH495" s="198">
        <f t="shared" ref="EH495:EQ504" si="2151">IFERROR(INDEX($H495:$EB495,,MATCH(EH$1,$H$5:$EB$5,0))*INDEX($H495:$EB495,,MATCH(EH$2,$H$5:$EB$5,0)),$H$2)</f>
        <v>80524</v>
      </c>
      <c r="EI495" s="198">
        <f t="shared" si="2151"/>
        <v>241572</v>
      </c>
      <c r="EJ495" s="198">
        <f t="shared" si="2151"/>
        <v>966288</v>
      </c>
      <c r="EK495" s="198">
        <f t="shared" si="2151"/>
        <v>2898864</v>
      </c>
      <c r="EL495" s="198">
        <f t="shared" si="2151"/>
        <v>3844377</v>
      </c>
      <c r="EM495" s="198">
        <f t="shared" si="2151"/>
        <v>2812191</v>
      </c>
      <c r="EN495" s="198">
        <f t="shared" si="2151"/>
        <v>55006928</v>
      </c>
      <c r="EO495" s="198">
        <f t="shared" si="2151"/>
        <v>136305871</v>
      </c>
      <c r="EP495" s="198">
        <f t="shared" si="2151"/>
        <v>10159248</v>
      </c>
      <c r="EQ495" s="198" t="str">
        <f t="shared" si="2151"/>
        <v>-</v>
      </c>
      <c r="ER495" s="198" t="str">
        <f t="shared" ref="ER495:FA504" si="2152">IFERROR(INDEX($H495:$EB495,,MATCH(ER$1,$H$5:$EB$5,0))*INDEX($H495:$EB495,,MATCH(ER$2,$H$5:$EB$5,0)),$H$2)</f>
        <v>-</v>
      </c>
      <c r="ES495" s="198" t="str">
        <f t="shared" si="2152"/>
        <v>-</v>
      </c>
      <c r="ET495" s="198" t="str">
        <f t="shared" si="2152"/>
        <v>-</v>
      </c>
      <c r="EU495" s="198" t="str">
        <f t="shared" si="2152"/>
        <v>-</v>
      </c>
      <c r="EV495" s="198" t="str">
        <f t="shared" si="2152"/>
        <v>-</v>
      </c>
      <c r="EW495" s="198" t="str">
        <f t="shared" si="2152"/>
        <v>-</v>
      </c>
      <c r="EX495" s="198" t="str">
        <f t="shared" si="2152"/>
        <v>-</v>
      </c>
      <c r="EY495" s="198" t="str">
        <f t="shared" si="2152"/>
        <v>-</v>
      </c>
      <c r="EZ495" s="198" t="str">
        <f t="shared" si="2152"/>
        <v>-</v>
      </c>
      <c r="FA495" s="198">
        <f t="shared" si="2152"/>
        <v>118874</v>
      </c>
      <c r="FB495" s="198">
        <f t="shared" ref="FB495:FG504" si="2153">IFERROR(INDEX($H495:$EB495,,MATCH(FB$1,$H$5:$EB$5,0))*INDEX($H495:$EB495,,MATCH(FB$2,$H$5:$EB$5,0)),$H$2)</f>
        <v>104130</v>
      </c>
      <c r="FC495" s="198">
        <f t="shared" si="2153"/>
        <v>177900</v>
      </c>
      <c r="FD495" s="198">
        <f t="shared" si="2153"/>
        <v>0</v>
      </c>
      <c r="FE495" s="198">
        <f t="shared" si="2153"/>
        <v>34929433</v>
      </c>
      <c r="FF495" s="198">
        <f t="shared" si="2153"/>
        <v>0</v>
      </c>
      <c r="FG495" s="198">
        <f t="shared" si="2153"/>
        <v>24090768</v>
      </c>
      <c r="FH495" s="191"/>
      <c r="FI495" s="256"/>
      <c r="FJ495" s="256"/>
      <c r="FK495" s="256"/>
      <c r="FL495" s="256"/>
      <c r="FM495" s="256"/>
    </row>
    <row r="496" spans="1:169" s="257" customFormat="1" x14ac:dyDescent="0.2">
      <c r="A496" s="267" t="str">
        <f t="shared" si="2149"/>
        <v>2019-20MAYRX8</v>
      </c>
      <c r="B496" s="268" t="s">
        <v>868</v>
      </c>
      <c r="C496" s="268" t="s">
        <v>812</v>
      </c>
      <c r="D496" s="269" t="str">
        <f t="shared" si="2131"/>
        <v>Y63</v>
      </c>
      <c r="E496" s="269" t="str">
        <f t="shared" si="2132"/>
        <v>North East and Yorkshire</v>
      </c>
      <c r="F496" s="270" t="s">
        <v>659</v>
      </c>
      <c r="G496" s="270" t="s">
        <v>660</v>
      </c>
      <c r="H496" s="210">
        <v>95258</v>
      </c>
      <c r="I496" s="210">
        <v>61996</v>
      </c>
      <c r="J496" s="210">
        <v>97037</v>
      </c>
      <c r="K496" s="210">
        <v>2</v>
      </c>
      <c r="L496" s="210">
        <v>1</v>
      </c>
      <c r="M496" s="210">
        <v>1</v>
      </c>
      <c r="N496" s="210">
        <v>1</v>
      </c>
      <c r="O496" s="210">
        <v>32</v>
      </c>
      <c r="P496" s="210" t="s">
        <v>717</v>
      </c>
      <c r="Q496" s="210" t="s">
        <v>717</v>
      </c>
      <c r="R496" s="210" t="s">
        <v>717</v>
      </c>
      <c r="S496" s="210" t="s">
        <v>717</v>
      </c>
      <c r="T496" s="210">
        <v>68899</v>
      </c>
      <c r="U496" s="210">
        <v>5156</v>
      </c>
      <c r="V496" s="210">
        <v>3639</v>
      </c>
      <c r="W496" s="210">
        <v>38068</v>
      </c>
      <c r="X496" s="210">
        <v>12124</v>
      </c>
      <c r="Y496" s="210">
        <v>2410</v>
      </c>
      <c r="Z496" s="210">
        <v>2108862</v>
      </c>
      <c r="AA496" s="210">
        <v>409</v>
      </c>
      <c r="AB496" s="210">
        <v>716</v>
      </c>
      <c r="AC496" s="210">
        <v>1863737</v>
      </c>
      <c r="AD496" s="210">
        <v>512</v>
      </c>
      <c r="AE496" s="210">
        <v>943</v>
      </c>
      <c r="AF496" s="210">
        <v>43107315</v>
      </c>
      <c r="AG496" s="210">
        <v>1132</v>
      </c>
      <c r="AH496" s="210">
        <v>2310</v>
      </c>
      <c r="AI496" s="210">
        <v>32188226</v>
      </c>
      <c r="AJ496" s="210">
        <v>2655</v>
      </c>
      <c r="AK496" s="210">
        <v>6259</v>
      </c>
      <c r="AL496" s="210">
        <v>7702381</v>
      </c>
      <c r="AM496" s="210">
        <v>3196</v>
      </c>
      <c r="AN496" s="210">
        <v>7314</v>
      </c>
      <c r="AO496" s="210">
        <v>4684</v>
      </c>
      <c r="AP496" s="210">
        <v>808</v>
      </c>
      <c r="AQ496" s="210">
        <v>1202</v>
      </c>
      <c r="AR496" s="210">
        <v>4533</v>
      </c>
      <c r="AS496" s="210">
        <v>354</v>
      </c>
      <c r="AT496" s="210">
        <v>2320</v>
      </c>
      <c r="AU496" s="210">
        <v>1721</v>
      </c>
      <c r="AV496" s="210">
        <v>41554</v>
      </c>
      <c r="AW496" s="210">
        <v>6345</v>
      </c>
      <c r="AX496" s="210">
        <v>16316</v>
      </c>
      <c r="AY496" s="210">
        <v>64215</v>
      </c>
      <c r="AZ496" s="210">
        <v>9768</v>
      </c>
      <c r="BA496" s="210">
        <v>7836</v>
      </c>
      <c r="BB496" s="210">
        <v>6796</v>
      </c>
      <c r="BC496" s="210">
        <v>5554</v>
      </c>
      <c r="BD496" s="210">
        <v>50784</v>
      </c>
      <c r="BE496" s="210">
        <v>41782</v>
      </c>
      <c r="BF496" s="210">
        <v>20355</v>
      </c>
      <c r="BG496" s="210">
        <v>12918</v>
      </c>
      <c r="BH496" s="210">
        <v>3537</v>
      </c>
      <c r="BI496" s="210">
        <v>2539</v>
      </c>
      <c r="BJ496" s="210" t="s">
        <v>717</v>
      </c>
      <c r="BK496" s="210" t="s">
        <v>717</v>
      </c>
      <c r="BL496" s="210" t="s">
        <v>717</v>
      </c>
      <c r="BM496" s="210" t="s">
        <v>717</v>
      </c>
      <c r="BN496" s="210" t="s">
        <v>717</v>
      </c>
      <c r="BO496" s="210" t="s">
        <v>717</v>
      </c>
      <c r="BP496" s="210" t="s">
        <v>717</v>
      </c>
      <c r="BQ496" s="210" t="s">
        <v>717</v>
      </c>
      <c r="BR496" s="210" t="s">
        <v>717</v>
      </c>
      <c r="BS496" s="210" t="s">
        <v>717</v>
      </c>
      <c r="BT496" s="210" t="s">
        <v>717</v>
      </c>
      <c r="BU496" s="210" t="s">
        <v>717</v>
      </c>
      <c r="BV496" s="210" t="s">
        <v>717</v>
      </c>
      <c r="BW496" s="210" t="s">
        <v>717</v>
      </c>
      <c r="BX496" s="210" t="s">
        <v>717</v>
      </c>
      <c r="BY496" s="210" t="s">
        <v>717</v>
      </c>
      <c r="BZ496" s="210" t="s">
        <v>717</v>
      </c>
      <c r="CA496" s="210" t="s">
        <v>717</v>
      </c>
      <c r="CB496" s="210" t="s">
        <v>717</v>
      </c>
      <c r="CC496" s="210" t="s">
        <v>717</v>
      </c>
      <c r="CD496" s="210" t="s">
        <v>717</v>
      </c>
      <c r="CE496" s="210" t="s">
        <v>717</v>
      </c>
      <c r="CF496" s="210" t="s">
        <v>717</v>
      </c>
      <c r="CG496" s="210" t="s">
        <v>717</v>
      </c>
      <c r="CH496" s="210" t="s">
        <v>717</v>
      </c>
      <c r="CI496" s="210" t="s">
        <v>717</v>
      </c>
      <c r="CJ496" s="210" t="s">
        <v>717</v>
      </c>
      <c r="CK496" s="210" t="s">
        <v>717</v>
      </c>
      <c r="CL496" s="210" t="s">
        <v>717</v>
      </c>
      <c r="CM496" s="210" t="s">
        <v>717</v>
      </c>
      <c r="CN496" s="210" t="s">
        <v>717</v>
      </c>
      <c r="CO496" s="210" t="s">
        <v>717</v>
      </c>
      <c r="CP496" s="210" t="s">
        <v>717</v>
      </c>
      <c r="CQ496" s="210" t="s">
        <v>717</v>
      </c>
      <c r="CR496" s="210" t="s">
        <v>717</v>
      </c>
      <c r="CS496" s="210" t="s">
        <v>717</v>
      </c>
      <c r="CT496" s="210" t="s">
        <v>717</v>
      </c>
      <c r="CU496" s="210" t="s">
        <v>717</v>
      </c>
      <c r="CV496" s="210" t="s">
        <v>717</v>
      </c>
      <c r="CW496" s="210" t="s">
        <v>717</v>
      </c>
      <c r="CX496" s="210">
        <v>0</v>
      </c>
      <c r="CY496" s="210">
        <v>0</v>
      </c>
      <c r="CZ496" s="210">
        <v>0</v>
      </c>
      <c r="DA496" s="210">
        <v>0</v>
      </c>
      <c r="DB496" s="210">
        <v>3297</v>
      </c>
      <c r="DC496" s="210">
        <v>97842</v>
      </c>
      <c r="DD496" s="210">
        <v>30</v>
      </c>
      <c r="DE496" s="210">
        <v>50</v>
      </c>
      <c r="DF496" s="210">
        <v>49</v>
      </c>
      <c r="DG496" s="210">
        <v>69487</v>
      </c>
      <c r="DH496" s="210">
        <v>1418</v>
      </c>
      <c r="DI496" s="210">
        <v>3014</v>
      </c>
      <c r="DJ496" s="210">
        <v>40</v>
      </c>
      <c r="DK496" s="210">
        <v>26</v>
      </c>
      <c r="DL496" s="210">
        <v>3842</v>
      </c>
      <c r="DM496" s="210">
        <v>120</v>
      </c>
      <c r="DN496" s="210">
        <v>21</v>
      </c>
      <c r="DO496" s="210">
        <v>2448</v>
      </c>
      <c r="DP496" s="210">
        <v>15481068</v>
      </c>
      <c r="DQ496" s="210">
        <v>4029</v>
      </c>
      <c r="DR496" s="210">
        <v>8635</v>
      </c>
      <c r="DS496" s="210">
        <v>520003</v>
      </c>
      <c r="DT496" s="210">
        <v>4333</v>
      </c>
      <c r="DU496" s="210">
        <v>8282</v>
      </c>
      <c r="DV496" s="210">
        <v>146192</v>
      </c>
      <c r="DW496" s="210">
        <v>6962</v>
      </c>
      <c r="DX496" s="210">
        <v>11938</v>
      </c>
      <c r="DY496" s="210">
        <v>17936081</v>
      </c>
      <c r="DZ496" s="210">
        <v>7327</v>
      </c>
      <c r="EA496" s="210">
        <v>17034</v>
      </c>
      <c r="EB496" s="271"/>
      <c r="EC496" s="201">
        <f t="shared" si="2133"/>
        <v>5</v>
      </c>
      <c r="ED496" s="208">
        <f t="shared" si="2150"/>
        <v>2019</v>
      </c>
      <c r="EE496" s="207">
        <f t="shared" si="2135"/>
        <v>43586</v>
      </c>
      <c r="EF496" s="189">
        <f t="shared" si="2136"/>
        <v>31</v>
      </c>
      <c r="EG496" s="209"/>
      <c r="EH496" s="201">
        <f t="shared" si="2151"/>
        <v>61996</v>
      </c>
      <c r="EI496" s="201">
        <f t="shared" si="2151"/>
        <v>61996</v>
      </c>
      <c r="EJ496" s="201">
        <f t="shared" si="2151"/>
        <v>61996</v>
      </c>
      <c r="EK496" s="201">
        <f t="shared" si="2151"/>
        <v>1983872</v>
      </c>
      <c r="EL496" s="201">
        <f t="shared" si="2151"/>
        <v>3691696</v>
      </c>
      <c r="EM496" s="201">
        <f t="shared" si="2151"/>
        <v>3431577</v>
      </c>
      <c r="EN496" s="201">
        <f t="shared" si="2151"/>
        <v>87937080</v>
      </c>
      <c r="EO496" s="201">
        <f t="shared" si="2151"/>
        <v>75884116</v>
      </c>
      <c r="EP496" s="201">
        <f t="shared" si="2151"/>
        <v>17626740</v>
      </c>
      <c r="EQ496" s="201" t="str">
        <f t="shared" si="2151"/>
        <v>-</v>
      </c>
      <c r="ER496" s="201" t="str">
        <f t="shared" si="2152"/>
        <v>-</v>
      </c>
      <c r="ES496" s="201" t="str">
        <f t="shared" si="2152"/>
        <v>-</v>
      </c>
      <c r="ET496" s="201" t="str">
        <f t="shared" si="2152"/>
        <v>-</v>
      </c>
      <c r="EU496" s="201" t="str">
        <f t="shared" si="2152"/>
        <v>-</v>
      </c>
      <c r="EV496" s="201" t="str">
        <f t="shared" si="2152"/>
        <v>-</v>
      </c>
      <c r="EW496" s="201" t="str">
        <f t="shared" si="2152"/>
        <v>-</v>
      </c>
      <c r="EX496" s="201" t="str">
        <f t="shared" si="2152"/>
        <v>-</v>
      </c>
      <c r="EY496" s="201" t="str">
        <f t="shared" si="2152"/>
        <v>-</v>
      </c>
      <c r="EZ496" s="201" t="str">
        <f t="shared" si="2152"/>
        <v>-</v>
      </c>
      <c r="FA496" s="201">
        <f t="shared" si="2152"/>
        <v>147686</v>
      </c>
      <c r="FB496" s="201">
        <f t="shared" si="2153"/>
        <v>0</v>
      </c>
      <c r="FC496" s="201">
        <f t="shared" si="2153"/>
        <v>164850</v>
      </c>
      <c r="FD496" s="201">
        <f t="shared" si="2153"/>
        <v>33175670</v>
      </c>
      <c r="FE496" s="201">
        <f t="shared" si="2153"/>
        <v>993840</v>
      </c>
      <c r="FF496" s="201">
        <f t="shared" si="2153"/>
        <v>250698</v>
      </c>
      <c r="FG496" s="201">
        <f t="shared" si="2153"/>
        <v>41699232</v>
      </c>
      <c r="FH496" s="190"/>
      <c r="FI496" s="256"/>
      <c r="FJ496" s="256"/>
      <c r="FK496" s="256"/>
      <c r="FL496" s="256"/>
      <c r="FM496" s="256"/>
    </row>
    <row r="497" spans="1:169" s="257" customFormat="1" x14ac:dyDescent="0.2">
      <c r="A497" s="272" t="str">
        <f t="shared" ref="A497:A507" si="2154">B497&amp;C497&amp;F497</f>
        <v>2019-20JUNERX9</v>
      </c>
      <c r="B497" s="273" t="s">
        <v>868</v>
      </c>
      <c r="C497" s="273" t="s">
        <v>822</v>
      </c>
      <c r="D497" s="274" t="str">
        <f t="shared" si="2131"/>
        <v>Y60</v>
      </c>
      <c r="E497" s="274" t="str">
        <f t="shared" si="2132"/>
        <v>Midlands</v>
      </c>
      <c r="F497" s="275" t="s">
        <v>661</v>
      </c>
      <c r="G497" s="275" t="s">
        <v>662</v>
      </c>
      <c r="H497" s="107">
        <v>84022</v>
      </c>
      <c r="I497" s="107">
        <v>66933</v>
      </c>
      <c r="J497" s="107">
        <v>214027</v>
      </c>
      <c r="K497" s="107">
        <v>3</v>
      </c>
      <c r="L497" s="107">
        <v>2</v>
      </c>
      <c r="M497" s="107">
        <v>4</v>
      </c>
      <c r="N497" s="107">
        <v>4</v>
      </c>
      <c r="O497" s="107">
        <v>48</v>
      </c>
      <c r="P497" s="107" t="s">
        <v>717</v>
      </c>
      <c r="Q497" s="107" t="s">
        <v>717</v>
      </c>
      <c r="R497" s="107" t="s">
        <v>717</v>
      </c>
      <c r="S497" s="107" t="s">
        <v>717</v>
      </c>
      <c r="T497" s="107">
        <v>62329</v>
      </c>
      <c r="U497" s="107">
        <v>5972</v>
      </c>
      <c r="V497" s="107">
        <v>4034</v>
      </c>
      <c r="W497" s="107">
        <v>35277</v>
      </c>
      <c r="X497" s="107">
        <v>12144</v>
      </c>
      <c r="Y497" s="107">
        <v>653</v>
      </c>
      <c r="Z497" s="107">
        <v>2718670</v>
      </c>
      <c r="AA497" s="107">
        <v>455</v>
      </c>
      <c r="AB497" s="107">
        <v>823</v>
      </c>
      <c r="AC497" s="107">
        <v>3952686</v>
      </c>
      <c r="AD497" s="107">
        <v>980</v>
      </c>
      <c r="AE497" s="107">
        <v>2192</v>
      </c>
      <c r="AF497" s="107">
        <v>59741204</v>
      </c>
      <c r="AG497" s="107">
        <v>1693</v>
      </c>
      <c r="AH497" s="107">
        <v>3482</v>
      </c>
      <c r="AI497" s="107">
        <v>53203130</v>
      </c>
      <c r="AJ497" s="107">
        <v>4381</v>
      </c>
      <c r="AK497" s="107">
        <v>11074</v>
      </c>
      <c r="AL497" s="107">
        <v>3128215</v>
      </c>
      <c r="AM497" s="107">
        <v>4791</v>
      </c>
      <c r="AN497" s="107">
        <v>10321</v>
      </c>
      <c r="AO497" s="107">
        <v>5313</v>
      </c>
      <c r="AP497" s="107">
        <v>1843</v>
      </c>
      <c r="AQ497" s="107">
        <v>704</v>
      </c>
      <c r="AR497" s="107">
        <v>13</v>
      </c>
      <c r="AS497" s="107">
        <v>2149</v>
      </c>
      <c r="AT497" s="107">
        <v>617</v>
      </c>
      <c r="AU497" s="107">
        <v>27</v>
      </c>
      <c r="AV497" s="107">
        <v>38376</v>
      </c>
      <c r="AW497" s="107">
        <v>2785</v>
      </c>
      <c r="AX497" s="107">
        <v>15855</v>
      </c>
      <c r="AY497" s="107">
        <v>57016</v>
      </c>
      <c r="AZ497" s="107">
        <v>10913</v>
      </c>
      <c r="BA497" s="107">
        <v>8710</v>
      </c>
      <c r="BB497" s="107">
        <v>7534</v>
      </c>
      <c r="BC497" s="107">
        <v>6104</v>
      </c>
      <c r="BD497" s="107">
        <v>45477</v>
      </c>
      <c r="BE497" s="107">
        <v>37976</v>
      </c>
      <c r="BF497" s="107">
        <v>16632</v>
      </c>
      <c r="BG497" s="107">
        <v>12579</v>
      </c>
      <c r="BH497" s="107">
        <v>813</v>
      </c>
      <c r="BI497" s="107">
        <v>645</v>
      </c>
      <c r="BJ497" s="107" t="s">
        <v>717</v>
      </c>
      <c r="BK497" s="107" t="s">
        <v>717</v>
      </c>
      <c r="BL497" s="107" t="s">
        <v>717</v>
      </c>
      <c r="BM497" s="107" t="s">
        <v>717</v>
      </c>
      <c r="BN497" s="107" t="s">
        <v>717</v>
      </c>
      <c r="BO497" s="107" t="s">
        <v>717</v>
      </c>
      <c r="BP497" s="107" t="s">
        <v>717</v>
      </c>
      <c r="BQ497" s="107" t="s">
        <v>717</v>
      </c>
      <c r="BR497" s="107" t="s">
        <v>717</v>
      </c>
      <c r="BS497" s="107" t="s">
        <v>717</v>
      </c>
      <c r="BT497" s="107" t="s">
        <v>717</v>
      </c>
      <c r="BU497" s="107" t="s">
        <v>717</v>
      </c>
      <c r="BV497" s="107" t="s">
        <v>717</v>
      </c>
      <c r="BW497" s="107" t="s">
        <v>717</v>
      </c>
      <c r="BX497" s="107" t="s">
        <v>717</v>
      </c>
      <c r="BY497" s="107" t="s">
        <v>717</v>
      </c>
      <c r="BZ497" s="107" t="s">
        <v>717</v>
      </c>
      <c r="CA497" s="107" t="s">
        <v>717</v>
      </c>
      <c r="CB497" s="107" t="s">
        <v>717</v>
      </c>
      <c r="CC497" s="107" t="s">
        <v>717</v>
      </c>
      <c r="CD497" s="107" t="s">
        <v>717</v>
      </c>
      <c r="CE497" s="107" t="s">
        <v>717</v>
      </c>
      <c r="CF497" s="107" t="s">
        <v>717</v>
      </c>
      <c r="CG497" s="107" t="s">
        <v>717</v>
      </c>
      <c r="CH497" s="107" t="s">
        <v>717</v>
      </c>
      <c r="CI497" s="107" t="s">
        <v>717</v>
      </c>
      <c r="CJ497" s="107" t="s">
        <v>717</v>
      </c>
      <c r="CK497" s="107" t="s">
        <v>717</v>
      </c>
      <c r="CL497" s="107" t="s">
        <v>717</v>
      </c>
      <c r="CM497" s="107" t="s">
        <v>717</v>
      </c>
      <c r="CN497" s="107" t="s">
        <v>717</v>
      </c>
      <c r="CO497" s="107" t="s">
        <v>717</v>
      </c>
      <c r="CP497" s="107" t="s">
        <v>717</v>
      </c>
      <c r="CQ497" s="107" t="s">
        <v>717</v>
      </c>
      <c r="CR497" s="107" t="s">
        <v>717</v>
      </c>
      <c r="CS497" s="107" t="s">
        <v>717</v>
      </c>
      <c r="CT497" s="107" t="s">
        <v>717</v>
      </c>
      <c r="CU497" s="107" t="s">
        <v>717</v>
      </c>
      <c r="CV497" s="107" t="s">
        <v>717</v>
      </c>
      <c r="CW497" s="107" t="s">
        <v>717</v>
      </c>
      <c r="CX497" s="107">
        <v>285</v>
      </c>
      <c r="CY497" s="107">
        <v>84918</v>
      </c>
      <c r="CZ497" s="107">
        <v>298</v>
      </c>
      <c r="DA497" s="107">
        <v>511</v>
      </c>
      <c r="DB497" s="107">
        <v>2814</v>
      </c>
      <c r="DC497" s="107">
        <v>108245</v>
      </c>
      <c r="DD497" s="107">
        <v>38</v>
      </c>
      <c r="DE497" s="107">
        <v>74</v>
      </c>
      <c r="DF497" s="107">
        <v>30</v>
      </c>
      <c r="DG497" s="107">
        <v>42981</v>
      </c>
      <c r="DH497" s="107">
        <v>1433</v>
      </c>
      <c r="DI497" s="107">
        <v>2779</v>
      </c>
      <c r="DJ497" s="107">
        <v>27</v>
      </c>
      <c r="DK497" s="107">
        <v>0</v>
      </c>
      <c r="DL497" s="107">
        <v>383</v>
      </c>
      <c r="DM497" s="107">
        <v>534</v>
      </c>
      <c r="DN497" s="107">
        <v>3</v>
      </c>
      <c r="DO497" s="107">
        <v>2051</v>
      </c>
      <c r="DP497" s="107">
        <v>1988595</v>
      </c>
      <c r="DQ497" s="107">
        <v>5192</v>
      </c>
      <c r="DR497" s="107">
        <v>10305</v>
      </c>
      <c r="DS497" s="107">
        <v>2689127</v>
      </c>
      <c r="DT497" s="107">
        <v>5036</v>
      </c>
      <c r="DU497" s="107">
        <v>10352</v>
      </c>
      <c r="DV497" s="107">
        <v>9535</v>
      </c>
      <c r="DW497" s="107">
        <v>3178</v>
      </c>
      <c r="DX497" s="107">
        <v>3611</v>
      </c>
      <c r="DY497" s="107">
        <v>13860865</v>
      </c>
      <c r="DZ497" s="107">
        <v>6758</v>
      </c>
      <c r="EA497" s="107">
        <v>14015</v>
      </c>
      <c r="EB497" s="255"/>
      <c r="EC497" s="204">
        <f t="shared" si="2133"/>
        <v>6</v>
      </c>
      <c r="ED497" s="199">
        <f t="shared" ref="ED497:ED507" si="2155">LEFT($B497,4)+IF(EC497&lt;4,1,0)</f>
        <v>2019</v>
      </c>
      <c r="EE497" s="200">
        <f t="shared" si="2135"/>
        <v>43617</v>
      </c>
      <c r="EF497" s="196">
        <f t="shared" si="2136"/>
        <v>30</v>
      </c>
      <c r="EG497" s="195"/>
      <c r="EH497" s="204">
        <f t="shared" si="2151"/>
        <v>133866</v>
      </c>
      <c r="EI497" s="204">
        <f t="shared" si="2151"/>
        <v>267732</v>
      </c>
      <c r="EJ497" s="204">
        <f t="shared" si="2151"/>
        <v>267732</v>
      </c>
      <c r="EK497" s="204">
        <f t="shared" si="2151"/>
        <v>3212784</v>
      </c>
      <c r="EL497" s="204">
        <f t="shared" si="2151"/>
        <v>4914956</v>
      </c>
      <c r="EM497" s="204">
        <f t="shared" si="2151"/>
        <v>8842528</v>
      </c>
      <c r="EN497" s="204">
        <f t="shared" si="2151"/>
        <v>122834514</v>
      </c>
      <c r="EO497" s="204">
        <f t="shared" si="2151"/>
        <v>134482656</v>
      </c>
      <c r="EP497" s="204">
        <f t="shared" si="2151"/>
        <v>6739613</v>
      </c>
      <c r="EQ497" s="204" t="str">
        <f t="shared" si="2151"/>
        <v>-</v>
      </c>
      <c r="ER497" s="203" t="str">
        <f t="shared" si="2152"/>
        <v>-</v>
      </c>
      <c r="ES497" s="203" t="str">
        <f t="shared" si="2152"/>
        <v>-</v>
      </c>
      <c r="ET497" s="203" t="str">
        <f t="shared" si="2152"/>
        <v>-</v>
      </c>
      <c r="EU497" s="203" t="str">
        <f t="shared" si="2152"/>
        <v>-</v>
      </c>
      <c r="EV497" s="203" t="str">
        <f t="shared" si="2152"/>
        <v>-</v>
      </c>
      <c r="EW497" s="203" t="str">
        <f t="shared" si="2152"/>
        <v>-</v>
      </c>
      <c r="EX497" s="203" t="str">
        <f t="shared" si="2152"/>
        <v>-</v>
      </c>
      <c r="EY497" s="203" t="str">
        <f t="shared" si="2152"/>
        <v>-</v>
      </c>
      <c r="EZ497" s="203" t="str">
        <f t="shared" si="2152"/>
        <v>-</v>
      </c>
      <c r="FA497" s="203">
        <f t="shared" si="2152"/>
        <v>83370</v>
      </c>
      <c r="FB497" s="204">
        <f t="shared" si="2153"/>
        <v>145635</v>
      </c>
      <c r="FC497" s="204">
        <f t="shared" si="2153"/>
        <v>208236</v>
      </c>
      <c r="FD497" s="204">
        <f t="shared" si="2153"/>
        <v>3946815</v>
      </c>
      <c r="FE497" s="204">
        <f t="shared" si="2153"/>
        <v>5527968</v>
      </c>
      <c r="FF497" s="204">
        <f t="shared" si="2153"/>
        <v>10833</v>
      </c>
      <c r="FG497" s="204">
        <f t="shared" si="2153"/>
        <v>28744765</v>
      </c>
      <c r="FH497" s="191"/>
      <c r="FI497" s="256"/>
      <c r="FJ497" s="256"/>
      <c r="FK497" s="256"/>
      <c r="FL497" s="256"/>
      <c r="FM497" s="256"/>
    </row>
    <row r="498" spans="1:169" s="257" customFormat="1" x14ac:dyDescent="0.2">
      <c r="A498" s="263" t="str">
        <f t="shared" si="2154"/>
        <v>2019-20JUNERYC</v>
      </c>
      <c r="B498" s="257" t="s">
        <v>868</v>
      </c>
      <c r="C498" s="257" t="s">
        <v>822</v>
      </c>
      <c r="D498" s="264" t="str">
        <f t="shared" si="2131"/>
        <v>Y61</v>
      </c>
      <c r="E498" s="264" t="str">
        <f t="shared" si="2132"/>
        <v>East of England</v>
      </c>
      <c r="F498" s="265" t="s">
        <v>665</v>
      </c>
      <c r="G498" s="265" t="s">
        <v>666</v>
      </c>
      <c r="H498" s="108">
        <v>105060</v>
      </c>
      <c r="I498" s="108">
        <v>68672</v>
      </c>
      <c r="J498" s="108">
        <v>592392</v>
      </c>
      <c r="K498" s="108">
        <v>9</v>
      </c>
      <c r="L498" s="108">
        <v>1</v>
      </c>
      <c r="M498" s="108">
        <v>25</v>
      </c>
      <c r="N498" s="108">
        <v>53</v>
      </c>
      <c r="O498" s="108">
        <v>114</v>
      </c>
      <c r="P498" s="108" t="s">
        <v>717</v>
      </c>
      <c r="Q498" s="108" t="s">
        <v>717</v>
      </c>
      <c r="R498" s="108" t="s">
        <v>717</v>
      </c>
      <c r="S498" s="108" t="s">
        <v>717</v>
      </c>
      <c r="T498" s="108">
        <v>69449</v>
      </c>
      <c r="U498" s="108">
        <v>6961</v>
      </c>
      <c r="V498" s="108">
        <v>4562</v>
      </c>
      <c r="W498" s="108">
        <v>40798</v>
      </c>
      <c r="X498" s="108">
        <v>11184</v>
      </c>
      <c r="Y498" s="108">
        <v>1864</v>
      </c>
      <c r="Z498" s="108">
        <v>3328397</v>
      </c>
      <c r="AA498" s="108">
        <v>478</v>
      </c>
      <c r="AB498" s="108">
        <v>865</v>
      </c>
      <c r="AC498" s="108">
        <v>3397917</v>
      </c>
      <c r="AD498" s="108">
        <v>745</v>
      </c>
      <c r="AE498" s="108">
        <v>1351</v>
      </c>
      <c r="AF498" s="108">
        <v>66762334</v>
      </c>
      <c r="AG498" s="108">
        <v>1636</v>
      </c>
      <c r="AH498" s="108">
        <v>3380</v>
      </c>
      <c r="AI498" s="108">
        <v>64819642</v>
      </c>
      <c r="AJ498" s="108">
        <v>5796</v>
      </c>
      <c r="AK498" s="108">
        <v>14901</v>
      </c>
      <c r="AL498" s="108">
        <v>10358840</v>
      </c>
      <c r="AM498" s="108">
        <v>5557</v>
      </c>
      <c r="AN498" s="108">
        <v>14829</v>
      </c>
      <c r="AO498" s="108">
        <v>4312</v>
      </c>
      <c r="AP498" s="108">
        <v>95</v>
      </c>
      <c r="AQ498" s="108">
        <v>3113</v>
      </c>
      <c r="AR498" s="108">
        <v>780</v>
      </c>
      <c r="AS498" s="108">
        <v>26</v>
      </c>
      <c r="AT498" s="108">
        <v>1078</v>
      </c>
      <c r="AU498" s="108">
        <v>1020</v>
      </c>
      <c r="AV498" s="108">
        <v>40512</v>
      </c>
      <c r="AW498" s="108">
        <v>1874</v>
      </c>
      <c r="AX498" s="108">
        <v>22751</v>
      </c>
      <c r="AY498" s="108">
        <v>65137</v>
      </c>
      <c r="AZ498" s="108">
        <v>16002</v>
      </c>
      <c r="BA498" s="108">
        <v>11414</v>
      </c>
      <c r="BB498" s="108">
        <v>10379</v>
      </c>
      <c r="BC498" s="108">
        <v>7587</v>
      </c>
      <c r="BD498" s="108">
        <v>63777</v>
      </c>
      <c r="BE498" s="108">
        <v>45978</v>
      </c>
      <c r="BF498" s="108">
        <v>21607</v>
      </c>
      <c r="BG498" s="108">
        <v>12138</v>
      </c>
      <c r="BH498" s="108">
        <v>3366</v>
      </c>
      <c r="BI498" s="108">
        <v>1993</v>
      </c>
      <c r="BJ498" s="108" t="s">
        <v>717</v>
      </c>
      <c r="BK498" s="108" t="s">
        <v>717</v>
      </c>
      <c r="BL498" s="108" t="s">
        <v>717</v>
      </c>
      <c r="BM498" s="108" t="s">
        <v>717</v>
      </c>
      <c r="BN498" s="108" t="s">
        <v>717</v>
      </c>
      <c r="BO498" s="108" t="s">
        <v>717</v>
      </c>
      <c r="BP498" s="108" t="s">
        <v>717</v>
      </c>
      <c r="BQ498" s="108" t="s">
        <v>717</v>
      </c>
      <c r="BR498" s="108" t="s">
        <v>717</v>
      </c>
      <c r="BS498" s="108" t="s">
        <v>717</v>
      </c>
      <c r="BT498" s="108" t="s">
        <v>717</v>
      </c>
      <c r="BU498" s="108" t="s">
        <v>717</v>
      </c>
      <c r="BV498" s="108" t="s">
        <v>717</v>
      </c>
      <c r="BW498" s="108" t="s">
        <v>717</v>
      </c>
      <c r="BX498" s="108" t="s">
        <v>717</v>
      </c>
      <c r="BY498" s="108" t="s">
        <v>717</v>
      </c>
      <c r="BZ498" s="108" t="s">
        <v>717</v>
      </c>
      <c r="CA498" s="108" t="s">
        <v>717</v>
      </c>
      <c r="CB498" s="108" t="s">
        <v>717</v>
      </c>
      <c r="CC498" s="108" t="s">
        <v>717</v>
      </c>
      <c r="CD498" s="108" t="s">
        <v>717</v>
      </c>
      <c r="CE498" s="108" t="s">
        <v>717</v>
      </c>
      <c r="CF498" s="108" t="s">
        <v>717</v>
      </c>
      <c r="CG498" s="108" t="s">
        <v>717</v>
      </c>
      <c r="CH498" s="108" t="s">
        <v>717</v>
      </c>
      <c r="CI498" s="108" t="s">
        <v>717</v>
      </c>
      <c r="CJ498" s="108" t="s">
        <v>717</v>
      </c>
      <c r="CK498" s="108" t="s">
        <v>717</v>
      </c>
      <c r="CL498" s="108" t="s">
        <v>717</v>
      </c>
      <c r="CM498" s="108" t="s">
        <v>717</v>
      </c>
      <c r="CN498" s="108" t="s">
        <v>717</v>
      </c>
      <c r="CO498" s="108" t="s">
        <v>717</v>
      </c>
      <c r="CP498" s="108" t="s">
        <v>717</v>
      </c>
      <c r="CQ498" s="108" t="s">
        <v>717</v>
      </c>
      <c r="CR498" s="108" t="s">
        <v>717</v>
      </c>
      <c r="CS498" s="108" t="s">
        <v>717</v>
      </c>
      <c r="CT498" s="108" t="s">
        <v>717</v>
      </c>
      <c r="CU498" s="108" t="s">
        <v>717</v>
      </c>
      <c r="CV498" s="108" t="s">
        <v>717</v>
      </c>
      <c r="CW498" s="108" t="s">
        <v>717</v>
      </c>
      <c r="CX498" s="108">
        <v>527</v>
      </c>
      <c r="CY498" s="108">
        <v>159943</v>
      </c>
      <c r="CZ498" s="108">
        <v>303</v>
      </c>
      <c r="DA498" s="108">
        <v>515</v>
      </c>
      <c r="DB498" s="108">
        <v>6602</v>
      </c>
      <c r="DC498" s="108">
        <v>268898</v>
      </c>
      <c r="DD498" s="108">
        <v>41</v>
      </c>
      <c r="DE498" s="108">
        <v>76</v>
      </c>
      <c r="DF498" s="108">
        <v>140</v>
      </c>
      <c r="DG498" s="108">
        <v>262402</v>
      </c>
      <c r="DH498" s="108">
        <v>1874</v>
      </c>
      <c r="DI498" s="108">
        <v>3705</v>
      </c>
      <c r="DJ498" s="108">
        <v>129</v>
      </c>
      <c r="DK498" s="108">
        <v>43</v>
      </c>
      <c r="DL498" s="108">
        <v>749</v>
      </c>
      <c r="DM498" s="108">
        <v>460</v>
      </c>
      <c r="DN498" s="108">
        <v>39</v>
      </c>
      <c r="DO498" s="108">
        <v>1146</v>
      </c>
      <c r="DP498" s="108">
        <v>6679620</v>
      </c>
      <c r="DQ498" s="108">
        <v>8918</v>
      </c>
      <c r="DR498" s="108">
        <v>20976</v>
      </c>
      <c r="DS498" s="108">
        <v>4167185</v>
      </c>
      <c r="DT498" s="108">
        <v>9059</v>
      </c>
      <c r="DU498" s="108">
        <v>20490</v>
      </c>
      <c r="DV498" s="108">
        <v>410084</v>
      </c>
      <c r="DW498" s="108">
        <v>10515</v>
      </c>
      <c r="DX498" s="108">
        <v>26458</v>
      </c>
      <c r="DY498" s="108">
        <v>12565723</v>
      </c>
      <c r="DZ498" s="108">
        <v>10965</v>
      </c>
      <c r="EA498" s="108">
        <v>25986</v>
      </c>
      <c r="EB498" s="255"/>
      <c r="EC498" s="198">
        <f t="shared" si="2133"/>
        <v>6</v>
      </c>
      <c r="ED498" s="199">
        <f t="shared" si="2155"/>
        <v>2019</v>
      </c>
      <c r="EE498" s="200">
        <f t="shared" si="2135"/>
        <v>43617</v>
      </c>
      <c r="EF498" s="196">
        <f t="shared" si="2136"/>
        <v>30</v>
      </c>
      <c r="EG498" s="195"/>
      <c r="EH498" s="198">
        <f t="shared" si="2151"/>
        <v>68672</v>
      </c>
      <c r="EI498" s="198">
        <f t="shared" si="2151"/>
        <v>1716800</v>
      </c>
      <c r="EJ498" s="198">
        <f t="shared" si="2151"/>
        <v>3639616</v>
      </c>
      <c r="EK498" s="198">
        <f t="shared" si="2151"/>
        <v>7828608</v>
      </c>
      <c r="EL498" s="198">
        <f t="shared" si="2151"/>
        <v>6021265</v>
      </c>
      <c r="EM498" s="198">
        <f t="shared" si="2151"/>
        <v>6163262</v>
      </c>
      <c r="EN498" s="198">
        <f t="shared" si="2151"/>
        <v>137897240</v>
      </c>
      <c r="EO498" s="198">
        <f t="shared" si="2151"/>
        <v>166652784</v>
      </c>
      <c r="EP498" s="198">
        <f t="shared" si="2151"/>
        <v>27641256</v>
      </c>
      <c r="EQ498" s="198" t="str">
        <f t="shared" si="2151"/>
        <v>-</v>
      </c>
      <c r="ER498" s="198" t="str">
        <f t="shared" si="2152"/>
        <v>-</v>
      </c>
      <c r="ES498" s="198" t="str">
        <f t="shared" si="2152"/>
        <v>-</v>
      </c>
      <c r="ET498" s="198" t="str">
        <f t="shared" si="2152"/>
        <v>-</v>
      </c>
      <c r="EU498" s="198" t="str">
        <f t="shared" si="2152"/>
        <v>-</v>
      </c>
      <c r="EV498" s="198" t="str">
        <f t="shared" si="2152"/>
        <v>-</v>
      </c>
      <c r="EW498" s="198" t="str">
        <f t="shared" si="2152"/>
        <v>-</v>
      </c>
      <c r="EX498" s="198" t="str">
        <f t="shared" si="2152"/>
        <v>-</v>
      </c>
      <c r="EY498" s="198" t="str">
        <f t="shared" si="2152"/>
        <v>-</v>
      </c>
      <c r="EZ498" s="198" t="str">
        <f t="shared" si="2152"/>
        <v>-</v>
      </c>
      <c r="FA498" s="198">
        <f t="shared" si="2152"/>
        <v>518700</v>
      </c>
      <c r="FB498" s="198">
        <f t="shared" si="2153"/>
        <v>271405</v>
      </c>
      <c r="FC498" s="198">
        <f t="shared" si="2153"/>
        <v>501752</v>
      </c>
      <c r="FD498" s="198">
        <f t="shared" si="2153"/>
        <v>15711024</v>
      </c>
      <c r="FE498" s="198">
        <f t="shared" si="2153"/>
        <v>9425400</v>
      </c>
      <c r="FF498" s="198">
        <f t="shared" si="2153"/>
        <v>1031862</v>
      </c>
      <c r="FG498" s="198">
        <f t="shared" si="2153"/>
        <v>29779956</v>
      </c>
      <c r="FH498" s="191"/>
      <c r="FI498" s="256"/>
      <c r="FJ498" s="256"/>
      <c r="FK498" s="256"/>
      <c r="FL498" s="256"/>
      <c r="FM498" s="256"/>
    </row>
    <row r="499" spans="1:169" s="257" customFormat="1" x14ac:dyDescent="0.2">
      <c r="A499" s="251" t="str">
        <f t="shared" si="2154"/>
        <v>2019-20JUNER1F</v>
      </c>
      <c r="B499" s="252" t="s">
        <v>868</v>
      </c>
      <c r="C499" s="252" t="s">
        <v>822</v>
      </c>
      <c r="D499" s="253" t="str">
        <f t="shared" si="2131"/>
        <v>Y59</v>
      </c>
      <c r="E499" s="253" t="str">
        <f t="shared" si="2132"/>
        <v>South East</v>
      </c>
      <c r="F499" s="254" t="s">
        <v>650</v>
      </c>
      <c r="G499" s="254" t="s">
        <v>651</v>
      </c>
      <c r="H499" s="160">
        <v>2753</v>
      </c>
      <c r="I499" s="160">
        <v>1568</v>
      </c>
      <c r="J499" s="160">
        <v>15092</v>
      </c>
      <c r="K499" s="160">
        <v>10</v>
      </c>
      <c r="L499" s="160">
        <v>1</v>
      </c>
      <c r="M499" s="160">
        <v>16</v>
      </c>
      <c r="N499" s="160">
        <v>51</v>
      </c>
      <c r="O499" s="160">
        <v>181</v>
      </c>
      <c r="P499" s="160" t="s">
        <v>717</v>
      </c>
      <c r="Q499" s="160" t="s">
        <v>717</v>
      </c>
      <c r="R499" s="160" t="s">
        <v>717</v>
      </c>
      <c r="S499" s="160" t="s">
        <v>717</v>
      </c>
      <c r="T499" s="160">
        <v>2011</v>
      </c>
      <c r="U499" s="160">
        <v>96</v>
      </c>
      <c r="V499" s="160">
        <v>65</v>
      </c>
      <c r="W499" s="160">
        <v>838</v>
      </c>
      <c r="X499" s="160">
        <v>728</v>
      </c>
      <c r="Y499" s="160">
        <v>83</v>
      </c>
      <c r="Z499" s="160">
        <v>59551</v>
      </c>
      <c r="AA499" s="160">
        <v>620</v>
      </c>
      <c r="AB499" s="160">
        <v>1233</v>
      </c>
      <c r="AC499" s="160">
        <v>43658</v>
      </c>
      <c r="AD499" s="160">
        <v>672</v>
      </c>
      <c r="AE499" s="160">
        <v>1234</v>
      </c>
      <c r="AF499" s="160">
        <v>1061684</v>
      </c>
      <c r="AG499" s="160">
        <v>1267</v>
      </c>
      <c r="AH499" s="160">
        <v>2662</v>
      </c>
      <c r="AI499" s="160">
        <v>2782910</v>
      </c>
      <c r="AJ499" s="160">
        <v>3823</v>
      </c>
      <c r="AK499" s="160">
        <v>9068</v>
      </c>
      <c r="AL499" s="160">
        <v>413781</v>
      </c>
      <c r="AM499" s="160">
        <v>4985</v>
      </c>
      <c r="AN499" s="160">
        <v>14521</v>
      </c>
      <c r="AO499" s="160">
        <v>150</v>
      </c>
      <c r="AP499" s="160">
        <v>1</v>
      </c>
      <c r="AQ499" s="160">
        <v>12</v>
      </c>
      <c r="AR499" s="160">
        <v>9</v>
      </c>
      <c r="AS499" s="160">
        <v>4</v>
      </c>
      <c r="AT499" s="160">
        <v>133</v>
      </c>
      <c r="AU499" s="160">
        <v>0</v>
      </c>
      <c r="AV499" s="160">
        <v>1196</v>
      </c>
      <c r="AW499" s="160">
        <v>32</v>
      </c>
      <c r="AX499" s="160">
        <v>633</v>
      </c>
      <c r="AY499" s="160">
        <v>1861</v>
      </c>
      <c r="AZ499" s="160">
        <v>151</v>
      </c>
      <c r="BA499" s="160">
        <v>126</v>
      </c>
      <c r="BB499" s="160">
        <v>100</v>
      </c>
      <c r="BC499" s="160">
        <v>84</v>
      </c>
      <c r="BD499" s="160">
        <v>964</v>
      </c>
      <c r="BE499" s="160">
        <v>890</v>
      </c>
      <c r="BF499" s="160">
        <v>887</v>
      </c>
      <c r="BG499" s="160">
        <v>761</v>
      </c>
      <c r="BH499" s="160">
        <v>91</v>
      </c>
      <c r="BI499" s="160">
        <v>85</v>
      </c>
      <c r="BJ499" s="160" t="s">
        <v>717</v>
      </c>
      <c r="BK499" s="160" t="s">
        <v>717</v>
      </c>
      <c r="BL499" s="160" t="s">
        <v>717</v>
      </c>
      <c r="BM499" s="160" t="s">
        <v>717</v>
      </c>
      <c r="BN499" s="160" t="s">
        <v>717</v>
      </c>
      <c r="BO499" s="160" t="s">
        <v>717</v>
      </c>
      <c r="BP499" s="160" t="s">
        <v>717</v>
      </c>
      <c r="BQ499" s="160" t="s">
        <v>717</v>
      </c>
      <c r="BR499" s="160" t="s">
        <v>717</v>
      </c>
      <c r="BS499" s="160" t="s">
        <v>717</v>
      </c>
      <c r="BT499" s="160" t="s">
        <v>717</v>
      </c>
      <c r="BU499" s="160" t="s">
        <v>717</v>
      </c>
      <c r="BV499" s="160" t="s">
        <v>717</v>
      </c>
      <c r="BW499" s="160" t="s">
        <v>717</v>
      </c>
      <c r="BX499" s="160" t="s">
        <v>717</v>
      </c>
      <c r="BY499" s="160" t="s">
        <v>717</v>
      </c>
      <c r="BZ499" s="160" t="s">
        <v>717</v>
      </c>
      <c r="CA499" s="160" t="s">
        <v>717</v>
      </c>
      <c r="CB499" s="160" t="s">
        <v>717</v>
      </c>
      <c r="CC499" s="160" t="s">
        <v>717</v>
      </c>
      <c r="CD499" s="160" t="s">
        <v>717</v>
      </c>
      <c r="CE499" s="160" t="s">
        <v>717</v>
      </c>
      <c r="CF499" s="160" t="s">
        <v>717</v>
      </c>
      <c r="CG499" s="160" t="s">
        <v>717</v>
      </c>
      <c r="CH499" s="160" t="s">
        <v>717</v>
      </c>
      <c r="CI499" s="160" t="s">
        <v>717</v>
      </c>
      <c r="CJ499" s="160" t="s">
        <v>717</v>
      </c>
      <c r="CK499" s="160" t="s">
        <v>717</v>
      </c>
      <c r="CL499" s="160" t="s">
        <v>717</v>
      </c>
      <c r="CM499" s="160" t="s">
        <v>717</v>
      </c>
      <c r="CN499" s="160" t="s">
        <v>717</v>
      </c>
      <c r="CO499" s="160" t="s">
        <v>717</v>
      </c>
      <c r="CP499" s="160" t="s">
        <v>717</v>
      </c>
      <c r="CQ499" s="160" t="s">
        <v>717</v>
      </c>
      <c r="CR499" s="160" t="s">
        <v>717</v>
      </c>
      <c r="CS499" s="160" t="s">
        <v>717</v>
      </c>
      <c r="CT499" s="160" t="s">
        <v>717</v>
      </c>
      <c r="CU499" s="160" t="s">
        <v>717</v>
      </c>
      <c r="CV499" s="160" t="s">
        <v>717</v>
      </c>
      <c r="CW499" s="160" t="s">
        <v>717</v>
      </c>
      <c r="CX499" s="160">
        <v>7</v>
      </c>
      <c r="CY499" s="160">
        <v>2907</v>
      </c>
      <c r="CZ499" s="160">
        <v>415</v>
      </c>
      <c r="DA499" s="160">
        <v>684</v>
      </c>
      <c r="DB499" s="160">
        <v>84</v>
      </c>
      <c r="DC499" s="160">
        <v>4516</v>
      </c>
      <c r="DD499" s="160">
        <v>54</v>
      </c>
      <c r="DE499" s="160">
        <v>99</v>
      </c>
      <c r="DF499" s="160">
        <v>0</v>
      </c>
      <c r="DG499" s="160">
        <v>0</v>
      </c>
      <c r="DH499" s="160">
        <v>0</v>
      </c>
      <c r="DI499" s="160">
        <v>0</v>
      </c>
      <c r="DJ499" s="160">
        <v>0</v>
      </c>
      <c r="DK499" s="160">
        <v>0</v>
      </c>
      <c r="DL499" s="160">
        <v>66</v>
      </c>
      <c r="DM499" s="160">
        <v>32</v>
      </c>
      <c r="DN499" s="160">
        <v>0</v>
      </c>
      <c r="DO499" s="160">
        <v>18</v>
      </c>
      <c r="DP499" s="160">
        <v>243480</v>
      </c>
      <c r="DQ499" s="160">
        <v>3689</v>
      </c>
      <c r="DR499" s="160">
        <v>6477</v>
      </c>
      <c r="DS499" s="160">
        <v>243801</v>
      </c>
      <c r="DT499" s="160">
        <v>7619</v>
      </c>
      <c r="DU499" s="160">
        <v>13390</v>
      </c>
      <c r="DV499" s="160">
        <v>0</v>
      </c>
      <c r="DW499" s="160">
        <v>0</v>
      </c>
      <c r="DX499" s="160">
        <v>0</v>
      </c>
      <c r="DY499" s="160">
        <v>102507</v>
      </c>
      <c r="DZ499" s="160">
        <v>5695</v>
      </c>
      <c r="EA499" s="160">
        <v>14663</v>
      </c>
      <c r="EB499" s="255"/>
      <c r="EC499" s="203">
        <f t="shared" si="2133"/>
        <v>6</v>
      </c>
      <c r="ED499" s="199">
        <f t="shared" si="2155"/>
        <v>2019</v>
      </c>
      <c r="EE499" s="200">
        <f t="shared" si="2135"/>
        <v>43617</v>
      </c>
      <c r="EF499" s="196">
        <f t="shared" si="2136"/>
        <v>30</v>
      </c>
      <c r="EG499" s="195"/>
      <c r="EH499" s="203">
        <f t="shared" si="2151"/>
        <v>1568</v>
      </c>
      <c r="EI499" s="203">
        <f t="shared" si="2151"/>
        <v>25088</v>
      </c>
      <c r="EJ499" s="203">
        <f t="shared" si="2151"/>
        <v>79968</v>
      </c>
      <c r="EK499" s="203">
        <f t="shared" si="2151"/>
        <v>283808</v>
      </c>
      <c r="EL499" s="203">
        <f t="shared" si="2151"/>
        <v>118368</v>
      </c>
      <c r="EM499" s="203">
        <f t="shared" si="2151"/>
        <v>80210</v>
      </c>
      <c r="EN499" s="203">
        <f t="shared" si="2151"/>
        <v>2230756</v>
      </c>
      <c r="EO499" s="203">
        <f t="shared" si="2151"/>
        <v>6601504</v>
      </c>
      <c r="EP499" s="203">
        <f t="shared" si="2151"/>
        <v>1205243</v>
      </c>
      <c r="EQ499" s="203" t="str">
        <f t="shared" si="2151"/>
        <v>-</v>
      </c>
      <c r="ER499" s="203" t="str">
        <f t="shared" si="2152"/>
        <v>-</v>
      </c>
      <c r="ES499" s="203" t="str">
        <f t="shared" si="2152"/>
        <v>-</v>
      </c>
      <c r="ET499" s="203" t="str">
        <f t="shared" si="2152"/>
        <v>-</v>
      </c>
      <c r="EU499" s="203" t="str">
        <f t="shared" si="2152"/>
        <v>-</v>
      </c>
      <c r="EV499" s="203" t="str">
        <f t="shared" si="2152"/>
        <v>-</v>
      </c>
      <c r="EW499" s="203" t="str">
        <f t="shared" si="2152"/>
        <v>-</v>
      </c>
      <c r="EX499" s="203" t="str">
        <f t="shared" si="2152"/>
        <v>-</v>
      </c>
      <c r="EY499" s="203" t="str">
        <f t="shared" si="2152"/>
        <v>-</v>
      </c>
      <c r="EZ499" s="203" t="str">
        <f t="shared" si="2152"/>
        <v>-</v>
      </c>
      <c r="FA499" s="203">
        <f t="shared" si="2152"/>
        <v>0</v>
      </c>
      <c r="FB499" s="203">
        <f t="shared" si="2153"/>
        <v>4788</v>
      </c>
      <c r="FC499" s="203">
        <f t="shared" si="2153"/>
        <v>8316</v>
      </c>
      <c r="FD499" s="203">
        <f t="shared" si="2153"/>
        <v>427482</v>
      </c>
      <c r="FE499" s="203">
        <f t="shared" si="2153"/>
        <v>428480</v>
      </c>
      <c r="FF499" s="203">
        <f t="shared" si="2153"/>
        <v>0</v>
      </c>
      <c r="FG499" s="203">
        <f t="shared" si="2153"/>
        <v>263934</v>
      </c>
      <c r="FH499" s="191"/>
      <c r="FI499" s="256"/>
      <c r="FJ499" s="256"/>
      <c r="FK499" s="256"/>
      <c r="FL499" s="256"/>
      <c r="FM499" s="256"/>
    </row>
    <row r="500" spans="1:169" s="257" customFormat="1" x14ac:dyDescent="0.2">
      <c r="A500" s="258" t="str">
        <f t="shared" si="2154"/>
        <v>2019-20JUNERRU</v>
      </c>
      <c r="B500" s="259" t="s">
        <v>868</v>
      </c>
      <c r="C500" s="259" t="s">
        <v>822</v>
      </c>
      <c r="D500" s="260" t="str">
        <f t="shared" si="2131"/>
        <v>Y56</v>
      </c>
      <c r="E500" s="260" t="str">
        <f t="shared" si="2132"/>
        <v>London</v>
      </c>
      <c r="F500" s="261" t="s">
        <v>653</v>
      </c>
      <c r="G500" s="261" t="s">
        <v>654</v>
      </c>
      <c r="H500" s="211">
        <v>169693</v>
      </c>
      <c r="I500" s="211">
        <v>135923</v>
      </c>
      <c r="J500" s="211">
        <v>2040745</v>
      </c>
      <c r="K500" s="211">
        <v>15</v>
      </c>
      <c r="L500" s="211">
        <v>0</v>
      </c>
      <c r="M500" s="211">
        <v>56</v>
      </c>
      <c r="N500" s="211">
        <v>101</v>
      </c>
      <c r="O500" s="211">
        <v>207</v>
      </c>
      <c r="P500" s="211" t="s">
        <v>717</v>
      </c>
      <c r="Q500" s="211" t="s">
        <v>717</v>
      </c>
      <c r="R500" s="211" t="s">
        <v>717</v>
      </c>
      <c r="S500" s="211" t="s">
        <v>717</v>
      </c>
      <c r="T500" s="211">
        <v>103371</v>
      </c>
      <c r="U500" s="211">
        <v>12511</v>
      </c>
      <c r="V500" s="211">
        <v>9283</v>
      </c>
      <c r="W500" s="211">
        <v>56879</v>
      </c>
      <c r="X500" s="211">
        <v>19811</v>
      </c>
      <c r="Y500" s="211">
        <v>2151</v>
      </c>
      <c r="Z500" s="211">
        <v>4982812</v>
      </c>
      <c r="AA500" s="211">
        <v>398</v>
      </c>
      <c r="AB500" s="211">
        <v>659</v>
      </c>
      <c r="AC500" s="211">
        <v>6616329</v>
      </c>
      <c r="AD500" s="211">
        <v>713</v>
      </c>
      <c r="AE500" s="211">
        <v>1217</v>
      </c>
      <c r="AF500" s="211">
        <v>73352507</v>
      </c>
      <c r="AG500" s="211">
        <v>1290</v>
      </c>
      <c r="AH500" s="211">
        <v>2679</v>
      </c>
      <c r="AI500" s="211">
        <v>78124050</v>
      </c>
      <c r="AJ500" s="211">
        <v>3943</v>
      </c>
      <c r="AK500" s="211">
        <v>9494</v>
      </c>
      <c r="AL500" s="211">
        <v>12197634</v>
      </c>
      <c r="AM500" s="211">
        <v>5671</v>
      </c>
      <c r="AN500" s="211">
        <v>12829</v>
      </c>
      <c r="AO500" s="211">
        <v>7681</v>
      </c>
      <c r="AP500" s="211">
        <v>230</v>
      </c>
      <c r="AQ500" s="211">
        <v>1274</v>
      </c>
      <c r="AR500" s="211">
        <v>2331</v>
      </c>
      <c r="AS500" s="211">
        <v>206</v>
      </c>
      <c r="AT500" s="211">
        <v>5971</v>
      </c>
      <c r="AU500" s="211">
        <v>0</v>
      </c>
      <c r="AV500" s="211">
        <v>61777</v>
      </c>
      <c r="AW500" s="211">
        <v>6439</v>
      </c>
      <c r="AX500" s="211">
        <v>27474</v>
      </c>
      <c r="AY500" s="211">
        <v>95690</v>
      </c>
      <c r="AZ500" s="211">
        <v>32619</v>
      </c>
      <c r="BA500" s="211">
        <v>25089</v>
      </c>
      <c r="BB500" s="211">
        <v>24074</v>
      </c>
      <c r="BC500" s="211">
        <v>18811</v>
      </c>
      <c r="BD500" s="211">
        <v>86084</v>
      </c>
      <c r="BE500" s="211">
        <v>64127</v>
      </c>
      <c r="BF500" s="211">
        <v>32134</v>
      </c>
      <c r="BG500" s="211">
        <v>22443</v>
      </c>
      <c r="BH500" s="211">
        <v>2880</v>
      </c>
      <c r="BI500" s="211">
        <v>2253</v>
      </c>
      <c r="BJ500" s="211" t="s">
        <v>717</v>
      </c>
      <c r="BK500" s="211" t="s">
        <v>717</v>
      </c>
      <c r="BL500" s="211" t="s">
        <v>717</v>
      </c>
      <c r="BM500" s="211" t="s">
        <v>717</v>
      </c>
      <c r="BN500" s="211" t="s">
        <v>717</v>
      </c>
      <c r="BO500" s="211" t="s">
        <v>717</v>
      </c>
      <c r="BP500" s="211" t="s">
        <v>717</v>
      </c>
      <c r="BQ500" s="211" t="s">
        <v>717</v>
      </c>
      <c r="BR500" s="211" t="s">
        <v>717</v>
      </c>
      <c r="BS500" s="211" t="s">
        <v>717</v>
      </c>
      <c r="BT500" s="211" t="s">
        <v>717</v>
      </c>
      <c r="BU500" s="211" t="s">
        <v>717</v>
      </c>
      <c r="BV500" s="211" t="s">
        <v>717</v>
      </c>
      <c r="BW500" s="211" t="s">
        <v>717</v>
      </c>
      <c r="BX500" s="211" t="s">
        <v>717</v>
      </c>
      <c r="BY500" s="211" t="s">
        <v>717</v>
      </c>
      <c r="BZ500" s="211" t="s">
        <v>717</v>
      </c>
      <c r="CA500" s="211" t="s">
        <v>717</v>
      </c>
      <c r="CB500" s="211" t="s">
        <v>717</v>
      </c>
      <c r="CC500" s="211" t="s">
        <v>717</v>
      </c>
      <c r="CD500" s="211" t="s">
        <v>717</v>
      </c>
      <c r="CE500" s="211" t="s">
        <v>717</v>
      </c>
      <c r="CF500" s="211" t="s">
        <v>717</v>
      </c>
      <c r="CG500" s="211" t="s">
        <v>717</v>
      </c>
      <c r="CH500" s="211" t="s">
        <v>717</v>
      </c>
      <c r="CI500" s="211" t="s">
        <v>717</v>
      </c>
      <c r="CJ500" s="211" t="s">
        <v>717</v>
      </c>
      <c r="CK500" s="211" t="s">
        <v>717</v>
      </c>
      <c r="CL500" s="211" t="s">
        <v>717</v>
      </c>
      <c r="CM500" s="211" t="s">
        <v>717</v>
      </c>
      <c r="CN500" s="211" t="s">
        <v>717</v>
      </c>
      <c r="CO500" s="211" t="s">
        <v>717</v>
      </c>
      <c r="CP500" s="211" t="s">
        <v>717</v>
      </c>
      <c r="CQ500" s="211" t="s">
        <v>717</v>
      </c>
      <c r="CR500" s="211" t="s">
        <v>717</v>
      </c>
      <c r="CS500" s="211" t="s">
        <v>717</v>
      </c>
      <c r="CT500" s="211" t="s">
        <v>717</v>
      </c>
      <c r="CU500" s="211" t="s">
        <v>717</v>
      </c>
      <c r="CV500" s="211" t="s">
        <v>717</v>
      </c>
      <c r="CW500" s="211" t="s">
        <v>717</v>
      </c>
      <c r="CX500" s="211">
        <v>620</v>
      </c>
      <c r="CY500" s="211">
        <v>187104</v>
      </c>
      <c r="CZ500" s="211">
        <v>302</v>
      </c>
      <c r="DA500" s="211">
        <v>528</v>
      </c>
      <c r="DB500" s="211">
        <v>7121</v>
      </c>
      <c r="DC500" s="211">
        <v>507131</v>
      </c>
      <c r="DD500" s="211">
        <v>71</v>
      </c>
      <c r="DE500" s="211">
        <v>150</v>
      </c>
      <c r="DF500" s="211">
        <v>126</v>
      </c>
      <c r="DG500" s="211">
        <v>346114</v>
      </c>
      <c r="DH500" s="211">
        <v>2747</v>
      </c>
      <c r="DI500" s="211">
        <v>6697</v>
      </c>
      <c r="DJ500" s="211">
        <v>119</v>
      </c>
      <c r="DK500" s="211">
        <v>17</v>
      </c>
      <c r="DL500" s="211">
        <v>542</v>
      </c>
      <c r="DM500" s="211">
        <v>1292</v>
      </c>
      <c r="DN500" s="211">
        <v>35</v>
      </c>
      <c r="DO500" s="211">
        <v>1227</v>
      </c>
      <c r="DP500" s="211">
        <v>3364747</v>
      </c>
      <c r="DQ500" s="211">
        <v>6208</v>
      </c>
      <c r="DR500" s="211">
        <v>11592</v>
      </c>
      <c r="DS500" s="211">
        <v>9367662</v>
      </c>
      <c r="DT500" s="211">
        <v>7251</v>
      </c>
      <c r="DU500" s="211">
        <v>13969</v>
      </c>
      <c r="DV500" s="211">
        <v>315642</v>
      </c>
      <c r="DW500" s="211">
        <v>9018</v>
      </c>
      <c r="DX500" s="211">
        <v>16848</v>
      </c>
      <c r="DY500" s="211">
        <v>11635150</v>
      </c>
      <c r="DZ500" s="211">
        <v>9483</v>
      </c>
      <c r="EA500" s="211">
        <v>17184</v>
      </c>
      <c r="EB500" s="262"/>
      <c r="EC500" s="212">
        <f t="shared" si="2133"/>
        <v>6</v>
      </c>
      <c r="ED500" s="213">
        <f t="shared" si="2155"/>
        <v>2019</v>
      </c>
      <c r="EE500" s="214">
        <f t="shared" si="2135"/>
        <v>43617</v>
      </c>
      <c r="EF500" s="215">
        <f t="shared" si="2136"/>
        <v>30</v>
      </c>
      <c r="EG500" s="216"/>
      <c r="EH500" s="212">
        <f t="shared" si="2151"/>
        <v>0</v>
      </c>
      <c r="EI500" s="212">
        <f t="shared" si="2151"/>
        <v>7611688</v>
      </c>
      <c r="EJ500" s="212">
        <f t="shared" si="2151"/>
        <v>13728223</v>
      </c>
      <c r="EK500" s="212">
        <f t="shared" si="2151"/>
        <v>28136061</v>
      </c>
      <c r="EL500" s="212">
        <f t="shared" si="2151"/>
        <v>8244749</v>
      </c>
      <c r="EM500" s="212">
        <f t="shared" si="2151"/>
        <v>11297411</v>
      </c>
      <c r="EN500" s="212">
        <f t="shared" si="2151"/>
        <v>152378841</v>
      </c>
      <c r="EO500" s="212">
        <f t="shared" si="2151"/>
        <v>188085634</v>
      </c>
      <c r="EP500" s="212">
        <f t="shared" si="2151"/>
        <v>27595179</v>
      </c>
      <c r="EQ500" s="212" t="str">
        <f t="shared" si="2151"/>
        <v>-</v>
      </c>
      <c r="ER500" s="212" t="str">
        <f t="shared" si="2152"/>
        <v>-</v>
      </c>
      <c r="ES500" s="212" t="str">
        <f t="shared" si="2152"/>
        <v>-</v>
      </c>
      <c r="ET500" s="212" t="str">
        <f t="shared" si="2152"/>
        <v>-</v>
      </c>
      <c r="EU500" s="212" t="str">
        <f t="shared" si="2152"/>
        <v>-</v>
      </c>
      <c r="EV500" s="212" t="str">
        <f t="shared" si="2152"/>
        <v>-</v>
      </c>
      <c r="EW500" s="212" t="str">
        <f t="shared" si="2152"/>
        <v>-</v>
      </c>
      <c r="EX500" s="212" t="str">
        <f t="shared" si="2152"/>
        <v>-</v>
      </c>
      <c r="EY500" s="212" t="str">
        <f t="shared" si="2152"/>
        <v>-</v>
      </c>
      <c r="EZ500" s="212" t="str">
        <f t="shared" si="2152"/>
        <v>-</v>
      </c>
      <c r="FA500" s="212">
        <f t="shared" si="2152"/>
        <v>843822</v>
      </c>
      <c r="FB500" s="212">
        <f t="shared" si="2153"/>
        <v>327360</v>
      </c>
      <c r="FC500" s="212">
        <f t="shared" si="2153"/>
        <v>1068150</v>
      </c>
      <c r="FD500" s="212">
        <f t="shared" si="2153"/>
        <v>6282864</v>
      </c>
      <c r="FE500" s="212">
        <f t="shared" si="2153"/>
        <v>18047948</v>
      </c>
      <c r="FF500" s="212">
        <f t="shared" si="2153"/>
        <v>589680</v>
      </c>
      <c r="FG500" s="212">
        <f t="shared" si="2153"/>
        <v>21084768</v>
      </c>
      <c r="FH500" s="217"/>
      <c r="FI500" s="256"/>
      <c r="FJ500" s="256"/>
      <c r="FK500" s="256"/>
      <c r="FL500" s="256"/>
      <c r="FM500" s="256"/>
    </row>
    <row r="501" spans="1:169" s="257" customFormat="1" x14ac:dyDescent="0.2">
      <c r="A501" s="263" t="str">
        <f t="shared" si="2154"/>
        <v>2019-20JUNERX6</v>
      </c>
      <c r="B501" s="257" t="s">
        <v>868</v>
      </c>
      <c r="C501" s="257" t="s">
        <v>822</v>
      </c>
      <c r="D501" s="264" t="str">
        <f t="shared" si="2131"/>
        <v>Y63</v>
      </c>
      <c r="E501" s="264" t="str">
        <f t="shared" si="2132"/>
        <v>North East and Yorkshire</v>
      </c>
      <c r="F501" s="265" t="s">
        <v>655</v>
      </c>
      <c r="G501" s="265" t="s">
        <v>656</v>
      </c>
      <c r="H501" s="108">
        <v>45854</v>
      </c>
      <c r="I501" s="108">
        <v>31042</v>
      </c>
      <c r="J501" s="108">
        <v>109156</v>
      </c>
      <c r="K501" s="108">
        <v>4</v>
      </c>
      <c r="L501" s="108">
        <v>1</v>
      </c>
      <c r="M501" s="108">
        <v>7</v>
      </c>
      <c r="N501" s="108">
        <v>13</v>
      </c>
      <c r="O501" s="108">
        <v>33</v>
      </c>
      <c r="P501" s="108" t="s">
        <v>717</v>
      </c>
      <c r="Q501" s="108" t="s">
        <v>717</v>
      </c>
      <c r="R501" s="108" t="s">
        <v>717</v>
      </c>
      <c r="S501" s="108" t="s">
        <v>717</v>
      </c>
      <c r="T501" s="108">
        <v>33295</v>
      </c>
      <c r="U501" s="108">
        <v>2483</v>
      </c>
      <c r="V501" s="108">
        <v>1725</v>
      </c>
      <c r="W501" s="108">
        <v>19267</v>
      </c>
      <c r="X501" s="108">
        <v>7514</v>
      </c>
      <c r="Y501" s="108">
        <v>363</v>
      </c>
      <c r="Z501" s="108">
        <v>918751</v>
      </c>
      <c r="AA501" s="108">
        <v>370</v>
      </c>
      <c r="AB501" s="108">
        <v>642</v>
      </c>
      <c r="AC501" s="108">
        <v>785613</v>
      </c>
      <c r="AD501" s="108">
        <v>455</v>
      </c>
      <c r="AE501" s="108">
        <v>785</v>
      </c>
      <c r="AF501" s="108">
        <v>31462109</v>
      </c>
      <c r="AG501" s="108">
        <v>1633</v>
      </c>
      <c r="AH501" s="108">
        <v>3430</v>
      </c>
      <c r="AI501" s="108">
        <v>42340020</v>
      </c>
      <c r="AJ501" s="108">
        <v>5635</v>
      </c>
      <c r="AK501" s="108">
        <v>14041</v>
      </c>
      <c r="AL501" s="108">
        <v>1735227</v>
      </c>
      <c r="AM501" s="108">
        <v>4780</v>
      </c>
      <c r="AN501" s="108">
        <v>11315</v>
      </c>
      <c r="AO501" s="108">
        <v>1474</v>
      </c>
      <c r="AP501" s="108">
        <v>50</v>
      </c>
      <c r="AQ501" s="108">
        <v>249</v>
      </c>
      <c r="AR501" s="108">
        <v>2703</v>
      </c>
      <c r="AS501" s="108">
        <v>77</v>
      </c>
      <c r="AT501" s="108">
        <v>1098</v>
      </c>
      <c r="AU501" s="108">
        <v>0</v>
      </c>
      <c r="AV501" s="108">
        <v>19430</v>
      </c>
      <c r="AW501" s="108">
        <v>3605</v>
      </c>
      <c r="AX501" s="108">
        <v>8786</v>
      </c>
      <c r="AY501" s="108">
        <v>31821</v>
      </c>
      <c r="AZ501" s="108">
        <v>4554</v>
      </c>
      <c r="BA501" s="108">
        <v>3747</v>
      </c>
      <c r="BB501" s="108">
        <v>3128</v>
      </c>
      <c r="BC501" s="108">
        <v>2615</v>
      </c>
      <c r="BD501" s="108">
        <v>24947</v>
      </c>
      <c r="BE501" s="108">
        <v>21289</v>
      </c>
      <c r="BF501" s="108">
        <v>10743</v>
      </c>
      <c r="BG501" s="108">
        <v>7373</v>
      </c>
      <c r="BH501" s="108">
        <v>600</v>
      </c>
      <c r="BI501" s="108">
        <v>353</v>
      </c>
      <c r="BJ501" s="108" t="s">
        <v>717</v>
      </c>
      <c r="BK501" s="108" t="s">
        <v>717</v>
      </c>
      <c r="BL501" s="108" t="s">
        <v>717</v>
      </c>
      <c r="BM501" s="108" t="s">
        <v>717</v>
      </c>
      <c r="BN501" s="108" t="s">
        <v>717</v>
      </c>
      <c r="BO501" s="108" t="s">
        <v>717</v>
      </c>
      <c r="BP501" s="108" t="s">
        <v>717</v>
      </c>
      <c r="BQ501" s="108" t="s">
        <v>717</v>
      </c>
      <c r="BR501" s="108" t="s">
        <v>717</v>
      </c>
      <c r="BS501" s="108" t="s">
        <v>717</v>
      </c>
      <c r="BT501" s="108" t="s">
        <v>717</v>
      </c>
      <c r="BU501" s="108" t="s">
        <v>717</v>
      </c>
      <c r="BV501" s="108" t="s">
        <v>717</v>
      </c>
      <c r="BW501" s="108" t="s">
        <v>717</v>
      </c>
      <c r="BX501" s="108" t="s">
        <v>717</v>
      </c>
      <c r="BY501" s="108" t="s">
        <v>717</v>
      </c>
      <c r="BZ501" s="108" t="s">
        <v>717</v>
      </c>
      <c r="CA501" s="108" t="s">
        <v>717</v>
      </c>
      <c r="CB501" s="108" t="s">
        <v>717</v>
      </c>
      <c r="CC501" s="108" t="s">
        <v>717</v>
      </c>
      <c r="CD501" s="108" t="s">
        <v>717</v>
      </c>
      <c r="CE501" s="108" t="s">
        <v>717</v>
      </c>
      <c r="CF501" s="108" t="s">
        <v>717</v>
      </c>
      <c r="CG501" s="108" t="s">
        <v>717</v>
      </c>
      <c r="CH501" s="108" t="s">
        <v>717</v>
      </c>
      <c r="CI501" s="108" t="s">
        <v>717</v>
      </c>
      <c r="CJ501" s="108" t="s">
        <v>717</v>
      </c>
      <c r="CK501" s="108" t="s">
        <v>717</v>
      </c>
      <c r="CL501" s="108" t="s">
        <v>717</v>
      </c>
      <c r="CM501" s="108" t="s">
        <v>717</v>
      </c>
      <c r="CN501" s="108" t="s">
        <v>717</v>
      </c>
      <c r="CO501" s="108" t="s">
        <v>717</v>
      </c>
      <c r="CP501" s="108" t="s">
        <v>717</v>
      </c>
      <c r="CQ501" s="108" t="s">
        <v>717</v>
      </c>
      <c r="CR501" s="108" t="s">
        <v>717</v>
      </c>
      <c r="CS501" s="108" t="s">
        <v>717</v>
      </c>
      <c r="CT501" s="108" t="s">
        <v>717</v>
      </c>
      <c r="CU501" s="108" t="s">
        <v>717</v>
      </c>
      <c r="CV501" s="108" t="s">
        <v>717</v>
      </c>
      <c r="CW501" s="108" t="s">
        <v>717</v>
      </c>
      <c r="CX501" s="108">
        <v>72</v>
      </c>
      <c r="CY501" s="108">
        <v>32038</v>
      </c>
      <c r="CZ501" s="108">
        <v>445</v>
      </c>
      <c r="DA501" s="108">
        <v>616</v>
      </c>
      <c r="DB501" s="108">
        <v>1495</v>
      </c>
      <c r="DC501" s="108">
        <v>41074</v>
      </c>
      <c r="DD501" s="108">
        <v>27</v>
      </c>
      <c r="DE501" s="108">
        <v>53</v>
      </c>
      <c r="DF501" s="108">
        <v>0</v>
      </c>
      <c r="DG501" s="108">
        <v>0</v>
      </c>
      <c r="DH501" s="108">
        <v>0</v>
      </c>
      <c r="DI501" s="108">
        <v>0</v>
      </c>
      <c r="DJ501" s="108">
        <v>0</v>
      </c>
      <c r="DK501" s="108">
        <v>0</v>
      </c>
      <c r="DL501" s="108">
        <v>0</v>
      </c>
      <c r="DM501" s="108">
        <v>1038</v>
      </c>
      <c r="DN501" s="108">
        <v>0</v>
      </c>
      <c r="DO501" s="108">
        <v>1103</v>
      </c>
      <c r="DP501" s="108">
        <v>0</v>
      </c>
      <c r="DQ501" s="108">
        <v>0</v>
      </c>
      <c r="DR501" s="108">
        <v>0</v>
      </c>
      <c r="DS501" s="108">
        <v>7078077</v>
      </c>
      <c r="DT501" s="108">
        <v>6819</v>
      </c>
      <c r="DU501" s="108">
        <v>13494</v>
      </c>
      <c r="DV501" s="108">
        <v>0</v>
      </c>
      <c r="DW501" s="108">
        <v>0</v>
      </c>
      <c r="DX501" s="108">
        <v>0</v>
      </c>
      <c r="DY501" s="108">
        <v>10862252</v>
      </c>
      <c r="DZ501" s="108">
        <v>9848</v>
      </c>
      <c r="EA501" s="108">
        <v>20345</v>
      </c>
      <c r="EB501" s="255"/>
      <c r="EC501" s="198">
        <f t="shared" si="2133"/>
        <v>6</v>
      </c>
      <c r="ED501" s="199">
        <f t="shared" si="2155"/>
        <v>2019</v>
      </c>
      <c r="EE501" s="200">
        <f t="shared" si="2135"/>
        <v>43617</v>
      </c>
      <c r="EF501" s="196">
        <f t="shared" si="2136"/>
        <v>30</v>
      </c>
      <c r="EG501" s="195"/>
      <c r="EH501" s="198">
        <f t="shared" si="2151"/>
        <v>31042</v>
      </c>
      <c r="EI501" s="198">
        <f t="shared" si="2151"/>
        <v>217294</v>
      </c>
      <c r="EJ501" s="198">
        <f t="shared" si="2151"/>
        <v>403546</v>
      </c>
      <c r="EK501" s="198">
        <f t="shared" si="2151"/>
        <v>1024386</v>
      </c>
      <c r="EL501" s="198">
        <f t="shared" si="2151"/>
        <v>1594086</v>
      </c>
      <c r="EM501" s="198">
        <f t="shared" si="2151"/>
        <v>1354125</v>
      </c>
      <c r="EN501" s="198">
        <f t="shared" si="2151"/>
        <v>66085810</v>
      </c>
      <c r="EO501" s="198">
        <f t="shared" si="2151"/>
        <v>105504074</v>
      </c>
      <c r="EP501" s="198">
        <f t="shared" si="2151"/>
        <v>4107345</v>
      </c>
      <c r="EQ501" s="198" t="str">
        <f t="shared" si="2151"/>
        <v>-</v>
      </c>
      <c r="ER501" s="198" t="str">
        <f t="shared" si="2152"/>
        <v>-</v>
      </c>
      <c r="ES501" s="198" t="str">
        <f t="shared" si="2152"/>
        <v>-</v>
      </c>
      <c r="ET501" s="198" t="str">
        <f t="shared" si="2152"/>
        <v>-</v>
      </c>
      <c r="EU501" s="198" t="str">
        <f t="shared" si="2152"/>
        <v>-</v>
      </c>
      <c r="EV501" s="198" t="str">
        <f t="shared" si="2152"/>
        <v>-</v>
      </c>
      <c r="EW501" s="198" t="str">
        <f t="shared" si="2152"/>
        <v>-</v>
      </c>
      <c r="EX501" s="198" t="str">
        <f t="shared" si="2152"/>
        <v>-</v>
      </c>
      <c r="EY501" s="198" t="str">
        <f t="shared" si="2152"/>
        <v>-</v>
      </c>
      <c r="EZ501" s="198" t="str">
        <f t="shared" si="2152"/>
        <v>-</v>
      </c>
      <c r="FA501" s="198">
        <f t="shared" si="2152"/>
        <v>0</v>
      </c>
      <c r="FB501" s="198">
        <f t="shared" si="2153"/>
        <v>44352</v>
      </c>
      <c r="FC501" s="198">
        <f t="shared" si="2153"/>
        <v>79235</v>
      </c>
      <c r="FD501" s="198">
        <f t="shared" si="2153"/>
        <v>0</v>
      </c>
      <c r="FE501" s="198">
        <f t="shared" si="2153"/>
        <v>14006772</v>
      </c>
      <c r="FF501" s="198">
        <f t="shared" si="2153"/>
        <v>0</v>
      </c>
      <c r="FG501" s="198">
        <f t="shared" si="2153"/>
        <v>22440535</v>
      </c>
      <c r="FH501" s="191"/>
      <c r="FI501" s="256"/>
      <c r="FJ501" s="256"/>
      <c r="FK501" s="256"/>
      <c r="FL501" s="256"/>
      <c r="FM501" s="256"/>
    </row>
    <row r="502" spans="1:169" s="257" customFormat="1" x14ac:dyDescent="0.2">
      <c r="A502" s="263" t="str">
        <f t="shared" si="2154"/>
        <v>2019-20JUNERX7</v>
      </c>
      <c r="B502" s="257" t="s">
        <v>868</v>
      </c>
      <c r="C502" s="257" t="s">
        <v>822</v>
      </c>
      <c r="D502" s="264" t="str">
        <f t="shared" si="2131"/>
        <v>Y62</v>
      </c>
      <c r="E502" s="264" t="str">
        <f t="shared" si="2132"/>
        <v>North West</v>
      </c>
      <c r="F502" s="265" t="s">
        <v>657</v>
      </c>
      <c r="G502" s="265" t="s">
        <v>658</v>
      </c>
      <c r="H502" s="108">
        <v>127636</v>
      </c>
      <c r="I502" s="108">
        <v>103571</v>
      </c>
      <c r="J502" s="108">
        <v>1423103</v>
      </c>
      <c r="K502" s="108">
        <v>14</v>
      </c>
      <c r="L502" s="108">
        <v>1</v>
      </c>
      <c r="M502" s="108">
        <v>53</v>
      </c>
      <c r="N502" s="108">
        <v>85</v>
      </c>
      <c r="O502" s="108">
        <v>141</v>
      </c>
      <c r="P502" s="108" t="s">
        <v>717</v>
      </c>
      <c r="Q502" s="108" t="s">
        <v>717</v>
      </c>
      <c r="R502" s="108" t="s">
        <v>717</v>
      </c>
      <c r="S502" s="108" t="s">
        <v>717</v>
      </c>
      <c r="T502" s="108">
        <v>96953</v>
      </c>
      <c r="U502" s="108">
        <v>9072</v>
      </c>
      <c r="V502" s="108">
        <v>6365</v>
      </c>
      <c r="W502" s="108">
        <v>50114</v>
      </c>
      <c r="X502" s="108">
        <v>20470</v>
      </c>
      <c r="Y502" s="108">
        <v>4117</v>
      </c>
      <c r="Z502" s="108">
        <v>4001550</v>
      </c>
      <c r="AA502" s="108">
        <v>441</v>
      </c>
      <c r="AB502" s="108">
        <v>743</v>
      </c>
      <c r="AC502" s="108">
        <v>3885102</v>
      </c>
      <c r="AD502" s="108">
        <v>610</v>
      </c>
      <c r="AE502" s="108">
        <v>1044</v>
      </c>
      <c r="AF502" s="108">
        <v>66573510</v>
      </c>
      <c r="AG502" s="108">
        <v>1328</v>
      </c>
      <c r="AH502" s="108">
        <v>2828</v>
      </c>
      <c r="AI502" s="108">
        <v>79252829</v>
      </c>
      <c r="AJ502" s="108">
        <v>3872</v>
      </c>
      <c r="AK502" s="108">
        <v>9135</v>
      </c>
      <c r="AL502" s="108">
        <v>21045465</v>
      </c>
      <c r="AM502" s="108">
        <v>5112</v>
      </c>
      <c r="AN502" s="108">
        <v>10723</v>
      </c>
      <c r="AO502" s="108">
        <v>7503</v>
      </c>
      <c r="AP502" s="108">
        <v>449</v>
      </c>
      <c r="AQ502" s="108">
        <v>4715</v>
      </c>
      <c r="AR502" s="108">
        <v>5953</v>
      </c>
      <c r="AS502" s="108">
        <v>259</v>
      </c>
      <c r="AT502" s="108">
        <v>2080</v>
      </c>
      <c r="AU502" s="108">
        <v>0</v>
      </c>
      <c r="AV502" s="108">
        <v>56738</v>
      </c>
      <c r="AW502" s="108">
        <v>6158</v>
      </c>
      <c r="AX502" s="108">
        <v>26554</v>
      </c>
      <c r="AY502" s="108">
        <v>89450</v>
      </c>
      <c r="AZ502" s="108">
        <v>18763</v>
      </c>
      <c r="BA502" s="108">
        <v>15241</v>
      </c>
      <c r="BB502" s="108">
        <v>13051</v>
      </c>
      <c r="BC502" s="108">
        <v>10778</v>
      </c>
      <c r="BD502" s="108">
        <v>63299</v>
      </c>
      <c r="BE502" s="108">
        <v>53423</v>
      </c>
      <c r="BF502" s="108">
        <v>28319</v>
      </c>
      <c r="BG502" s="108">
        <v>21824</v>
      </c>
      <c r="BH502" s="108">
        <v>5216</v>
      </c>
      <c r="BI502" s="108">
        <v>4421</v>
      </c>
      <c r="BJ502" s="108" t="s">
        <v>717</v>
      </c>
      <c r="BK502" s="108" t="s">
        <v>717</v>
      </c>
      <c r="BL502" s="108" t="s">
        <v>717</v>
      </c>
      <c r="BM502" s="108" t="s">
        <v>717</v>
      </c>
      <c r="BN502" s="108" t="s">
        <v>717</v>
      </c>
      <c r="BO502" s="108" t="s">
        <v>717</v>
      </c>
      <c r="BP502" s="108" t="s">
        <v>717</v>
      </c>
      <c r="BQ502" s="108" t="s">
        <v>717</v>
      </c>
      <c r="BR502" s="108" t="s">
        <v>717</v>
      </c>
      <c r="BS502" s="108" t="s">
        <v>717</v>
      </c>
      <c r="BT502" s="108" t="s">
        <v>717</v>
      </c>
      <c r="BU502" s="108" t="s">
        <v>717</v>
      </c>
      <c r="BV502" s="108" t="s">
        <v>717</v>
      </c>
      <c r="BW502" s="108" t="s">
        <v>717</v>
      </c>
      <c r="BX502" s="108" t="s">
        <v>717</v>
      </c>
      <c r="BY502" s="108" t="s">
        <v>717</v>
      </c>
      <c r="BZ502" s="108" t="s">
        <v>717</v>
      </c>
      <c r="CA502" s="108" t="s">
        <v>717</v>
      </c>
      <c r="CB502" s="108" t="s">
        <v>717</v>
      </c>
      <c r="CC502" s="108" t="s">
        <v>717</v>
      </c>
      <c r="CD502" s="108" t="s">
        <v>717</v>
      </c>
      <c r="CE502" s="108" t="s">
        <v>717</v>
      </c>
      <c r="CF502" s="108" t="s">
        <v>717</v>
      </c>
      <c r="CG502" s="108" t="s">
        <v>717</v>
      </c>
      <c r="CH502" s="108" t="s">
        <v>717</v>
      </c>
      <c r="CI502" s="108" t="s">
        <v>717</v>
      </c>
      <c r="CJ502" s="108" t="s">
        <v>717</v>
      </c>
      <c r="CK502" s="108" t="s">
        <v>717</v>
      </c>
      <c r="CL502" s="108" t="s">
        <v>717</v>
      </c>
      <c r="CM502" s="108" t="s">
        <v>717</v>
      </c>
      <c r="CN502" s="108" t="s">
        <v>717</v>
      </c>
      <c r="CO502" s="108" t="s">
        <v>717</v>
      </c>
      <c r="CP502" s="108" t="s">
        <v>717</v>
      </c>
      <c r="CQ502" s="108" t="s">
        <v>717</v>
      </c>
      <c r="CR502" s="108" t="s">
        <v>717</v>
      </c>
      <c r="CS502" s="108" t="s">
        <v>717</v>
      </c>
      <c r="CT502" s="108" t="s">
        <v>717</v>
      </c>
      <c r="CU502" s="108" t="s">
        <v>717</v>
      </c>
      <c r="CV502" s="108" t="s">
        <v>717</v>
      </c>
      <c r="CW502" s="108" t="s">
        <v>717</v>
      </c>
      <c r="CX502" s="108">
        <v>0</v>
      </c>
      <c r="CY502" s="108">
        <v>0</v>
      </c>
      <c r="CZ502" s="108">
        <v>0</v>
      </c>
      <c r="DA502" s="108">
        <v>0</v>
      </c>
      <c r="DB502" s="108">
        <v>4947</v>
      </c>
      <c r="DC502" s="108">
        <v>196493</v>
      </c>
      <c r="DD502" s="108">
        <v>40</v>
      </c>
      <c r="DE502" s="108">
        <v>85</v>
      </c>
      <c r="DF502" s="108">
        <v>64</v>
      </c>
      <c r="DG502" s="108">
        <v>117143</v>
      </c>
      <c r="DH502" s="108">
        <v>1830</v>
      </c>
      <c r="DI502" s="108">
        <v>4041</v>
      </c>
      <c r="DJ502" s="108">
        <v>53</v>
      </c>
      <c r="DK502" s="108">
        <v>1969</v>
      </c>
      <c r="DL502" s="108">
        <v>1435</v>
      </c>
      <c r="DM502" s="108">
        <v>770</v>
      </c>
      <c r="DN502" s="108">
        <v>23</v>
      </c>
      <c r="DO502" s="108">
        <v>647</v>
      </c>
      <c r="DP502" s="108">
        <v>5451137</v>
      </c>
      <c r="DQ502" s="108">
        <v>3799</v>
      </c>
      <c r="DR502" s="108">
        <v>8129</v>
      </c>
      <c r="DS502" s="108">
        <v>2751071</v>
      </c>
      <c r="DT502" s="108">
        <v>3573</v>
      </c>
      <c r="DU502" s="108">
        <v>8061</v>
      </c>
      <c r="DV502" s="108">
        <v>185636</v>
      </c>
      <c r="DW502" s="108">
        <v>8071</v>
      </c>
      <c r="DX502" s="108">
        <v>14624</v>
      </c>
      <c r="DY502" s="108">
        <v>3970273</v>
      </c>
      <c r="DZ502" s="108">
        <v>6136</v>
      </c>
      <c r="EA502" s="108">
        <v>13615</v>
      </c>
      <c r="EB502" s="255"/>
      <c r="EC502" s="198">
        <f t="shared" si="2133"/>
        <v>6</v>
      </c>
      <c r="ED502" s="199">
        <f t="shared" si="2155"/>
        <v>2019</v>
      </c>
      <c r="EE502" s="200">
        <f t="shared" si="2135"/>
        <v>43617</v>
      </c>
      <c r="EF502" s="196">
        <f t="shared" si="2136"/>
        <v>30</v>
      </c>
      <c r="EG502" s="195"/>
      <c r="EH502" s="198">
        <f t="shared" si="2151"/>
        <v>103571</v>
      </c>
      <c r="EI502" s="198">
        <f t="shared" si="2151"/>
        <v>5489263</v>
      </c>
      <c r="EJ502" s="198">
        <f t="shared" si="2151"/>
        <v>8803535</v>
      </c>
      <c r="EK502" s="198">
        <f t="shared" si="2151"/>
        <v>14603511</v>
      </c>
      <c r="EL502" s="198">
        <f t="shared" si="2151"/>
        <v>6740496</v>
      </c>
      <c r="EM502" s="198">
        <f t="shared" si="2151"/>
        <v>6645060</v>
      </c>
      <c r="EN502" s="198">
        <f t="shared" si="2151"/>
        <v>141722392</v>
      </c>
      <c r="EO502" s="198">
        <f t="shared" si="2151"/>
        <v>186993450</v>
      </c>
      <c r="EP502" s="198">
        <f t="shared" si="2151"/>
        <v>44146591</v>
      </c>
      <c r="EQ502" s="198" t="str">
        <f t="shared" si="2151"/>
        <v>-</v>
      </c>
      <c r="ER502" s="198" t="str">
        <f t="shared" si="2152"/>
        <v>-</v>
      </c>
      <c r="ES502" s="198" t="str">
        <f t="shared" si="2152"/>
        <v>-</v>
      </c>
      <c r="ET502" s="198" t="str">
        <f t="shared" si="2152"/>
        <v>-</v>
      </c>
      <c r="EU502" s="198" t="str">
        <f t="shared" si="2152"/>
        <v>-</v>
      </c>
      <c r="EV502" s="198" t="str">
        <f t="shared" si="2152"/>
        <v>-</v>
      </c>
      <c r="EW502" s="198" t="str">
        <f t="shared" si="2152"/>
        <v>-</v>
      </c>
      <c r="EX502" s="198" t="str">
        <f t="shared" si="2152"/>
        <v>-</v>
      </c>
      <c r="EY502" s="198" t="str">
        <f t="shared" si="2152"/>
        <v>-</v>
      </c>
      <c r="EZ502" s="198" t="str">
        <f t="shared" si="2152"/>
        <v>-</v>
      </c>
      <c r="FA502" s="198">
        <f t="shared" si="2152"/>
        <v>258624</v>
      </c>
      <c r="FB502" s="198">
        <f t="shared" si="2153"/>
        <v>0</v>
      </c>
      <c r="FC502" s="198">
        <f t="shared" si="2153"/>
        <v>420495</v>
      </c>
      <c r="FD502" s="198">
        <f t="shared" si="2153"/>
        <v>11665115</v>
      </c>
      <c r="FE502" s="198">
        <f t="shared" si="2153"/>
        <v>6206970</v>
      </c>
      <c r="FF502" s="198">
        <f t="shared" si="2153"/>
        <v>336352</v>
      </c>
      <c r="FG502" s="198">
        <f t="shared" si="2153"/>
        <v>8808905</v>
      </c>
      <c r="FH502" s="191"/>
      <c r="FI502" s="256"/>
      <c r="FJ502" s="256"/>
      <c r="FK502" s="256"/>
      <c r="FL502" s="256"/>
      <c r="FM502" s="256"/>
    </row>
    <row r="503" spans="1:169" s="257" customFormat="1" x14ac:dyDescent="0.2">
      <c r="A503" s="258" t="str">
        <f t="shared" si="2154"/>
        <v>2019-20JUNERYE</v>
      </c>
      <c r="B503" s="259" t="s">
        <v>868</v>
      </c>
      <c r="C503" s="259" t="s">
        <v>822</v>
      </c>
      <c r="D503" s="260" t="str">
        <f t="shared" si="2131"/>
        <v>Y59</v>
      </c>
      <c r="E503" s="260" t="str">
        <f t="shared" si="2132"/>
        <v>South East</v>
      </c>
      <c r="F503" s="261" t="s">
        <v>669</v>
      </c>
      <c r="G503" s="261" t="s">
        <v>670</v>
      </c>
      <c r="H503" s="211">
        <v>67236</v>
      </c>
      <c r="I503" s="211">
        <v>40770</v>
      </c>
      <c r="J503" s="211">
        <v>474455</v>
      </c>
      <c r="K503" s="211">
        <v>12</v>
      </c>
      <c r="L503" s="211">
        <v>3</v>
      </c>
      <c r="M503" s="211">
        <v>31</v>
      </c>
      <c r="N503" s="211">
        <v>68</v>
      </c>
      <c r="O503" s="211">
        <v>139</v>
      </c>
      <c r="P503" s="211" t="s">
        <v>717</v>
      </c>
      <c r="Q503" s="211" t="s">
        <v>717</v>
      </c>
      <c r="R503" s="211" t="s">
        <v>717</v>
      </c>
      <c r="S503" s="211" t="s">
        <v>717</v>
      </c>
      <c r="T503" s="211">
        <v>48187</v>
      </c>
      <c r="U503" s="211">
        <v>2427</v>
      </c>
      <c r="V503" s="211">
        <v>1481</v>
      </c>
      <c r="W503" s="211">
        <v>23124</v>
      </c>
      <c r="X503" s="211">
        <v>14720</v>
      </c>
      <c r="Y503" s="211">
        <v>849</v>
      </c>
      <c r="Z503" s="211">
        <v>1042063</v>
      </c>
      <c r="AA503" s="211">
        <v>429</v>
      </c>
      <c r="AB503" s="211">
        <v>781</v>
      </c>
      <c r="AC503" s="211">
        <v>850052</v>
      </c>
      <c r="AD503" s="211">
        <v>574</v>
      </c>
      <c r="AE503" s="211">
        <v>1076</v>
      </c>
      <c r="AF503" s="211">
        <v>23399287</v>
      </c>
      <c r="AG503" s="211">
        <v>1012</v>
      </c>
      <c r="AH503" s="211">
        <v>2046</v>
      </c>
      <c r="AI503" s="211">
        <v>43199326</v>
      </c>
      <c r="AJ503" s="211">
        <v>2935</v>
      </c>
      <c r="AK503" s="211">
        <v>6877</v>
      </c>
      <c r="AL503" s="211">
        <v>3630918</v>
      </c>
      <c r="AM503" s="211">
        <v>4277</v>
      </c>
      <c r="AN503" s="211">
        <v>9145</v>
      </c>
      <c r="AO503" s="211">
        <v>3548</v>
      </c>
      <c r="AP503" s="211">
        <v>20</v>
      </c>
      <c r="AQ503" s="211">
        <v>204</v>
      </c>
      <c r="AR503" s="211">
        <v>346</v>
      </c>
      <c r="AS503" s="211">
        <v>225</v>
      </c>
      <c r="AT503" s="211">
        <v>3099</v>
      </c>
      <c r="AU503" s="211">
        <v>0</v>
      </c>
      <c r="AV503" s="211">
        <v>25874</v>
      </c>
      <c r="AW503" s="211">
        <v>2885</v>
      </c>
      <c r="AX503" s="211">
        <v>15880</v>
      </c>
      <c r="AY503" s="211">
        <v>44639</v>
      </c>
      <c r="AZ503" s="211">
        <v>4556</v>
      </c>
      <c r="BA503" s="211">
        <v>3511</v>
      </c>
      <c r="BB503" s="211">
        <v>2791</v>
      </c>
      <c r="BC503" s="211">
        <v>2187</v>
      </c>
      <c r="BD503" s="211">
        <v>30880</v>
      </c>
      <c r="BE503" s="211">
        <v>25233</v>
      </c>
      <c r="BF503" s="211">
        <v>21649</v>
      </c>
      <c r="BG503" s="211">
        <v>16545</v>
      </c>
      <c r="BH503" s="211">
        <v>1309</v>
      </c>
      <c r="BI503" s="211">
        <v>964</v>
      </c>
      <c r="BJ503" s="211" t="s">
        <v>717</v>
      </c>
      <c r="BK503" s="211" t="s">
        <v>717</v>
      </c>
      <c r="BL503" s="211" t="s">
        <v>717</v>
      </c>
      <c r="BM503" s="211" t="s">
        <v>717</v>
      </c>
      <c r="BN503" s="211" t="s">
        <v>717</v>
      </c>
      <c r="BO503" s="211" t="s">
        <v>717</v>
      </c>
      <c r="BP503" s="211" t="s">
        <v>717</v>
      </c>
      <c r="BQ503" s="211" t="s">
        <v>717</v>
      </c>
      <c r="BR503" s="211" t="s">
        <v>717</v>
      </c>
      <c r="BS503" s="211" t="s">
        <v>717</v>
      </c>
      <c r="BT503" s="211" t="s">
        <v>717</v>
      </c>
      <c r="BU503" s="211" t="s">
        <v>717</v>
      </c>
      <c r="BV503" s="211" t="s">
        <v>717</v>
      </c>
      <c r="BW503" s="211" t="s">
        <v>717</v>
      </c>
      <c r="BX503" s="211" t="s">
        <v>717</v>
      </c>
      <c r="BY503" s="211" t="s">
        <v>717</v>
      </c>
      <c r="BZ503" s="211" t="s">
        <v>717</v>
      </c>
      <c r="CA503" s="211" t="s">
        <v>717</v>
      </c>
      <c r="CB503" s="211" t="s">
        <v>717</v>
      </c>
      <c r="CC503" s="211" t="s">
        <v>717</v>
      </c>
      <c r="CD503" s="211" t="s">
        <v>717</v>
      </c>
      <c r="CE503" s="211" t="s">
        <v>717</v>
      </c>
      <c r="CF503" s="211" t="s">
        <v>717</v>
      </c>
      <c r="CG503" s="211" t="s">
        <v>717</v>
      </c>
      <c r="CH503" s="211" t="s">
        <v>717</v>
      </c>
      <c r="CI503" s="211" t="s">
        <v>717</v>
      </c>
      <c r="CJ503" s="211" t="s">
        <v>717</v>
      </c>
      <c r="CK503" s="211" t="s">
        <v>717</v>
      </c>
      <c r="CL503" s="211" t="s">
        <v>717</v>
      </c>
      <c r="CM503" s="211" t="s">
        <v>717</v>
      </c>
      <c r="CN503" s="211" t="s">
        <v>717</v>
      </c>
      <c r="CO503" s="211" t="s">
        <v>717</v>
      </c>
      <c r="CP503" s="211" t="s">
        <v>717</v>
      </c>
      <c r="CQ503" s="211" t="s">
        <v>717</v>
      </c>
      <c r="CR503" s="211" t="s">
        <v>717</v>
      </c>
      <c r="CS503" s="211" t="s">
        <v>717</v>
      </c>
      <c r="CT503" s="211" t="s">
        <v>717</v>
      </c>
      <c r="CU503" s="211" t="s">
        <v>717</v>
      </c>
      <c r="CV503" s="211" t="s">
        <v>717</v>
      </c>
      <c r="CW503" s="211" t="s">
        <v>717</v>
      </c>
      <c r="CX503" s="211">
        <v>171</v>
      </c>
      <c r="CY503" s="211">
        <v>52632</v>
      </c>
      <c r="CZ503" s="211">
        <v>308</v>
      </c>
      <c r="DA503" s="211">
        <v>466</v>
      </c>
      <c r="DB503" s="211">
        <v>1865</v>
      </c>
      <c r="DC503" s="211">
        <v>79550</v>
      </c>
      <c r="DD503" s="211">
        <v>43</v>
      </c>
      <c r="DE503" s="211">
        <v>90</v>
      </c>
      <c r="DF503" s="211">
        <v>82</v>
      </c>
      <c r="DG503" s="211">
        <v>163419</v>
      </c>
      <c r="DH503" s="211">
        <v>1993</v>
      </c>
      <c r="DI503" s="211">
        <v>3806</v>
      </c>
      <c r="DJ503" s="211">
        <v>79</v>
      </c>
      <c r="DK503" s="211">
        <v>1</v>
      </c>
      <c r="DL503" s="211">
        <v>2016</v>
      </c>
      <c r="DM503" s="211">
        <v>1175</v>
      </c>
      <c r="DN503" s="211">
        <v>0</v>
      </c>
      <c r="DO503" s="211">
        <v>327</v>
      </c>
      <c r="DP503" s="211">
        <v>5505395</v>
      </c>
      <c r="DQ503" s="211">
        <v>2731</v>
      </c>
      <c r="DR503" s="211">
        <v>4989</v>
      </c>
      <c r="DS503" s="211">
        <v>6010484</v>
      </c>
      <c r="DT503" s="211">
        <v>5115</v>
      </c>
      <c r="DU503" s="211">
        <v>9395</v>
      </c>
      <c r="DV503" s="211">
        <v>0</v>
      </c>
      <c r="DW503" s="211">
        <v>0</v>
      </c>
      <c r="DX503" s="211">
        <v>0</v>
      </c>
      <c r="DY503" s="211">
        <v>2597766</v>
      </c>
      <c r="DZ503" s="211">
        <v>7944</v>
      </c>
      <c r="EA503" s="211">
        <v>16176</v>
      </c>
      <c r="EB503" s="262"/>
      <c r="EC503" s="212">
        <f t="shared" si="2133"/>
        <v>6</v>
      </c>
      <c r="ED503" s="213">
        <f t="shared" si="2155"/>
        <v>2019</v>
      </c>
      <c r="EE503" s="214">
        <f t="shared" si="2135"/>
        <v>43617</v>
      </c>
      <c r="EF503" s="215">
        <f t="shared" si="2136"/>
        <v>30</v>
      </c>
      <c r="EG503" s="216"/>
      <c r="EH503" s="212">
        <f t="shared" si="2151"/>
        <v>122310</v>
      </c>
      <c r="EI503" s="212">
        <f t="shared" si="2151"/>
        <v>1263870</v>
      </c>
      <c r="EJ503" s="212">
        <f t="shared" si="2151"/>
        <v>2772360</v>
      </c>
      <c r="EK503" s="212">
        <f t="shared" si="2151"/>
        <v>5667030</v>
      </c>
      <c r="EL503" s="212">
        <f t="shared" si="2151"/>
        <v>1895487</v>
      </c>
      <c r="EM503" s="212">
        <f t="shared" si="2151"/>
        <v>1593556</v>
      </c>
      <c r="EN503" s="212">
        <f t="shared" si="2151"/>
        <v>47311704</v>
      </c>
      <c r="EO503" s="212">
        <f t="shared" si="2151"/>
        <v>101229440</v>
      </c>
      <c r="EP503" s="212">
        <f t="shared" si="2151"/>
        <v>7764105</v>
      </c>
      <c r="EQ503" s="212" t="str">
        <f t="shared" si="2151"/>
        <v>-</v>
      </c>
      <c r="ER503" s="212" t="str">
        <f t="shared" si="2152"/>
        <v>-</v>
      </c>
      <c r="ES503" s="212" t="str">
        <f t="shared" si="2152"/>
        <v>-</v>
      </c>
      <c r="ET503" s="212" t="str">
        <f t="shared" si="2152"/>
        <v>-</v>
      </c>
      <c r="EU503" s="212" t="str">
        <f t="shared" si="2152"/>
        <v>-</v>
      </c>
      <c r="EV503" s="212" t="str">
        <f t="shared" si="2152"/>
        <v>-</v>
      </c>
      <c r="EW503" s="212" t="str">
        <f t="shared" si="2152"/>
        <v>-</v>
      </c>
      <c r="EX503" s="212" t="str">
        <f t="shared" si="2152"/>
        <v>-</v>
      </c>
      <c r="EY503" s="212" t="str">
        <f t="shared" si="2152"/>
        <v>-</v>
      </c>
      <c r="EZ503" s="212" t="str">
        <f t="shared" si="2152"/>
        <v>-</v>
      </c>
      <c r="FA503" s="212">
        <f t="shared" si="2152"/>
        <v>312092</v>
      </c>
      <c r="FB503" s="212">
        <f t="shared" si="2153"/>
        <v>79686</v>
      </c>
      <c r="FC503" s="212">
        <f t="shared" si="2153"/>
        <v>167850</v>
      </c>
      <c r="FD503" s="212">
        <f t="shared" si="2153"/>
        <v>10057824</v>
      </c>
      <c r="FE503" s="212">
        <f t="shared" si="2153"/>
        <v>11039125</v>
      </c>
      <c r="FF503" s="212">
        <f t="shared" si="2153"/>
        <v>0</v>
      </c>
      <c r="FG503" s="212">
        <f t="shared" si="2153"/>
        <v>5289552</v>
      </c>
      <c r="FH503" s="217"/>
      <c r="FI503" s="256"/>
      <c r="FJ503" s="256"/>
      <c r="FK503" s="256"/>
      <c r="FL503" s="256"/>
      <c r="FM503" s="256"/>
    </row>
    <row r="504" spans="1:169" s="257" customFormat="1" x14ac:dyDescent="0.2">
      <c r="A504" s="263" t="str">
        <f t="shared" si="2154"/>
        <v>2019-20JUNERYD</v>
      </c>
      <c r="B504" s="257" t="s">
        <v>868</v>
      </c>
      <c r="C504" s="257" t="s">
        <v>822</v>
      </c>
      <c r="D504" s="264" t="str">
        <f t="shared" si="2131"/>
        <v>Y59</v>
      </c>
      <c r="E504" s="264" t="str">
        <f t="shared" si="2132"/>
        <v>South East</v>
      </c>
      <c r="F504" s="265" t="s">
        <v>667</v>
      </c>
      <c r="G504" s="265" t="s">
        <v>668</v>
      </c>
      <c r="H504" s="108">
        <v>85512</v>
      </c>
      <c r="I504" s="108">
        <v>67514</v>
      </c>
      <c r="J504" s="108">
        <v>479504</v>
      </c>
      <c r="K504" s="108">
        <v>7</v>
      </c>
      <c r="L504" s="108">
        <v>1</v>
      </c>
      <c r="M504" s="108">
        <v>16</v>
      </c>
      <c r="N504" s="108">
        <v>46</v>
      </c>
      <c r="O504" s="108">
        <v>113</v>
      </c>
      <c r="P504" s="108" t="s">
        <v>717</v>
      </c>
      <c r="Q504" s="108" t="s">
        <v>717</v>
      </c>
      <c r="R504" s="108" t="s">
        <v>717</v>
      </c>
      <c r="S504" s="108" t="s">
        <v>717</v>
      </c>
      <c r="T504" s="108">
        <v>59629</v>
      </c>
      <c r="U504" s="108">
        <v>3568</v>
      </c>
      <c r="V504" s="108">
        <v>2222</v>
      </c>
      <c r="W504" s="108">
        <v>31797</v>
      </c>
      <c r="X504" s="108">
        <v>18179</v>
      </c>
      <c r="Y504" s="108">
        <v>460</v>
      </c>
      <c r="Z504" s="108">
        <v>1605068</v>
      </c>
      <c r="AA504" s="108">
        <v>450</v>
      </c>
      <c r="AB504" s="108">
        <v>832</v>
      </c>
      <c r="AC504" s="108">
        <v>1326641</v>
      </c>
      <c r="AD504" s="108">
        <v>597</v>
      </c>
      <c r="AE504" s="108">
        <v>1127</v>
      </c>
      <c r="AF504" s="108">
        <v>41007845</v>
      </c>
      <c r="AG504" s="108">
        <v>1290</v>
      </c>
      <c r="AH504" s="108">
        <v>2471</v>
      </c>
      <c r="AI504" s="108">
        <v>120487320</v>
      </c>
      <c r="AJ504" s="108">
        <v>6628</v>
      </c>
      <c r="AK504" s="108">
        <v>15461</v>
      </c>
      <c r="AL504" s="108">
        <v>3821875</v>
      </c>
      <c r="AM504" s="108">
        <v>8308</v>
      </c>
      <c r="AN504" s="108">
        <v>19511</v>
      </c>
      <c r="AO504" s="108">
        <v>3730</v>
      </c>
      <c r="AP504" s="108">
        <v>116</v>
      </c>
      <c r="AQ504" s="108">
        <v>680</v>
      </c>
      <c r="AR504" s="108">
        <v>724</v>
      </c>
      <c r="AS504" s="108">
        <v>265</v>
      </c>
      <c r="AT504" s="108">
        <v>2669</v>
      </c>
      <c r="AU504" s="108">
        <v>608</v>
      </c>
      <c r="AV504" s="108">
        <v>36432</v>
      </c>
      <c r="AW504" s="108">
        <v>691</v>
      </c>
      <c r="AX504" s="108">
        <v>18776</v>
      </c>
      <c r="AY504" s="108">
        <v>55899</v>
      </c>
      <c r="AZ504" s="108">
        <v>7301</v>
      </c>
      <c r="BA504" s="108">
        <v>5334</v>
      </c>
      <c r="BB504" s="108">
        <v>4520</v>
      </c>
      <c r="BC504" s="108">
        <v>3379</v>
      </c>
      <c r="BD504" s="108">
        <v>42773</v>
      </c>
      <c r="BE504" s="108">
        <v>33925</v>
      </c>
      <c r="BF504" s="108">
        <v>31503</v>
      </c>
      <c r="BG504" s="108">
        <v>18975</v>
      </c>
      <c r="BH504" s="108">
        <v>732</v>
      </c>
      <c r="BI504" s="108">
        <v>483</v>
      </c>
      <c r="BJ504" s="108" t="s">
        <v>717</v>
      </c>
      <c r="BK504" s="108" t="s">
        <v>717</v>
      </c>
      <c r="BL504" s="108" t="s">
        <v>717</v>
      </c>
      <c r="BM504" s="108" t="s">
        <v>717</v>
      </c>
      <c r="BN504" s="108" t="s">
        <v>717</v>
      </c>
      <c r="BO504" s="108" t="s">
        <v>717</v>
      </c>
      <c r="BP504" s="108" t="s">
        <v>717</v>
      </c>
      <c r="BQ504" s="108" t="s">
        <v>717</v>
      </c>
      <c r="BR504" s="108" t="s">
        <v>717</v>
      </c>
      <c r="BS504" s="108" t="s">
        <v>717</v>
      </c>
      <c r="BT504" s="108" t="s">
        <v>717</v>
      </c>
      <c r="BU504" s="108" t="s">
        <v>717</v>
      </c>
      <c r="BV504" s="108" t="s">
        <v>717</v>
      </c>
      <c r="BW504" s="108" t="s">
        <v>717</v>
      </c>
      <c r="BX504" s="108" t="s">
        <v>717</v>
      </c>
      <c r="BY504" s="108" t="s">
        <v>717</v>
      </c>
      <c r="BZ504" s="108" t="s">
        <v>717</v>
      </c>
      <c r="CA504" s="108" t="s">
        <v>717</v>
      </c>
      <c r="CB504" s="108" t="s">
        <v>717</v>
      </c>
      <c r="CC504" s="108" t="s">
        <v>717</v>
      </c>
      <c r="CD504" s="108" t="s">
        <v>717</v>
      </c>
      <c r="CE504" s="108" t="s">
        <v>717</v>
      </c>
      <c r="CF504" s="108" t="s">
        <v>717</v>
      </c>
      <c r="CG504" s="108" t="s">
        <v>717</v>
      </c>
      <c r="CH504" s="108" t="s">
        <v>717</v>
      </c>
      <c r="CI504" s="108" t="s">
        <v>717</v>
      </c>
      <c r="CJ504" s="108" t="s">
        <v>717</v>
      </c>
      <c r="CK504" s="108" t="s">
        <v>717</v>
      </c>
      <c r="CL504" s="108" t="s">
        <v>717</v>
      </c>
      <c r="CM504" s="108" t="s">
        <v>717</v>
      </c>
      <c r="CN504" s="108" t="s">
        <v>717</v>
      </c>
      <c r="CO504" s="108" t="s">
        <v>717</v>
      </c>
      <c r="CP504" s="108" t="s">
        <v>717</v>
      </c>
      <c r="CQ504" s="108" t="s">
        <v>717</v>
      </c>
      <c r="CR504" s="108" t="s">
        <v>717</v>
      </c>
      <c r="CS504" s="108" t="s">
        <v>717</v>
      </c>
      <c r="CT504" s="108" t="s">
        <v>717</v>
      </c>
      <c r="CU504" s="108" t="s">
        <v>717</v>
      </c>
      <c r="CV504" s="108" t="s">
        <v>717</v>
      </c>
      <c r="CW504" s="108" t="s">
        <v>717</v>
      </c>
      <c r="CX504" s="108">
        <v>340</v>
      </c>
      <c r="CY504" s="108">
        <v>99772</v>
      </c>
      <c r="CZ504" s="108">
        <v>293</v>
      </c>
      <c r="DA504" s="108">
        <v>493</v>
      </c>
      <c r="DB504" s="108">
        <v>2667</v>
      </c>
      <c r="DC504" s="108">
        <v>304240</v>
      </c>
      <c r="DD504" s="108">
        <v>114</v>
      </c>
      <c r="DE504" s="108">
        <v>74</v>
      </c>
      <c r="DF504" s="108">
        <v>109</v>
      </c>
      <c r="DG504" s="108">
        <v>156671</v>
      </c>
      <c r="DH504" s="108">
        <v>1437</v>
      </c>
      <c r="DI504" s="108">
        <v>2485</v>
      </c>
      <c r="DJ504" s="108">
        <v>98</v>
      </c>
      <c r="DK504" s="108">
        <v>0</v>
      </c>
      <c r="DL504" s="108">
        <v>95</v>
      </c>
      <c r="DM504" s="108">
        <v>1547</v>
      </c>
      <c r="DN504" s="108">
        <v>0</v>
      </c>
      <c r="DO504" s="108">
        <v>253</v>
      </c>
      <c r="DP504" s="108">
        <v>618473</v>
      </c>
      <c r="DQ504" s="108">
        <v>6510</v>
      </c>
      <c r="DR504" s="108">
        <v>14985</v>
      </c>
      <c r="DS504" s="108">
        <v>12359443</v>
      </c>
      <c r="DT504" s="108">
        <v>7989</v>
      </c>
      <c r="DU504" s="108">
        <v>16828</v>
      </c>
      <c r="DV504" s="108">
        <v>0</v>
      </c>
      <c r="DW504" s="108">
        <v>0</v>
      </c>
      <c r="DX504" s="108">
        <v>0</v>
      </c>
      <c r="DY504" s="108">
        <v>2638560</v>
      </c>
      <c r="DZ504" s="108">
        <v>10429</v>
      </c>
      <c r="EA504" s="108">
        <v>23081</v>
      </c>
      <c r="EB504" s="255"/>
      <c r="EC504" s="198">
        <f t="shared" si="2133"/>
        <v>6</v>
      </c>
      <c r="ED504" s="199">
        <f t="shared" si="2155"/>
        <v>2019</v>
      </c>
      <c r="EE504" s="200">
        <f t="shared" si="2135"/>
        <v>43617</v>
      </c>
      <c r="EF504" s="196">
        <f t="shared" si="2136"/>
        <v>30</v>
      </c>
      <c r="EG504" s="195"/>
      <c r="EH504" s="198">
        <f t="shared" si="2151"/>
        <v>67514</v>
      </c>
      <c r="EI504" s="198">
        <f t="shared" si="2151"/>
        <v>1080224</v>
      </c>
      <c r="EJ504" s="198">
        <f t="shared" si="2151"/>
        <v>3105644</v>
      </c>
      <c r="EK504" s="198">
        <f t="shared" si="2151"/>
        <v>7629082</v>
      </c>
      <c r="EL504" s="198">
        <f t="shared" si="2151"/>
        <v>2968576</v>
      </c>
      <c r="EM504" s="198">
        <f t="shared" si="2151"/>
        <v>2504194</v>
      </c>
      <c r="EN504" s="198">
        <f t="shared" si="2151"/>
        <v>78570387</v>
      </c>
      <c r="EO504" s="198">
        <f t="shared" si="2151"/>
        <v>281065519</v>
      </c>
      <c r="EP504" s="198">
        <f t="shared" si="2151"/>
        <v>8975060</v>
      </c>
      <c r="EQ504" s="198" t="str">
        <f t="shared" si="2151"/>
        <v>-</v>
      </c>
      <c r="ER504" s="198" t="str">
        <f t="shared" si="2152"/>
        <v>-</v>
      </c>
      <c r="ES504" s="198" t="str">
        <f t="shared" si="2152"/>
        <v>-</v>
      </c>
      <c r="ET504" s="198" t="str">
        <f t="shared" si="2152"/>
        <v>-</v>
      </c>
      <c r="EU504" s="198" t="str">
        <f t="shared" si="2152"/>
        <v>-</v>
      </c>
      <c r="EV504" s="198" t="str">
        <f t="shared" si="2152"/>
        <v>-</v>
      </c>
      <c r="EW504" s="198" t="str">
        <f t="shared" si="2152"/>
        <v>-</v>
      </c>
      <c r="EX504" s="198" t="str">
        <f t="shared" si="2152"/>
        <v>-</v>
      </c>
      <c r="EY504" s="198" t="str">
        <f t="shared" si="2152"/>
        <v>-</v>
      </c>
      <c r="EZ504" s="198" t="str">
        <f t="shared" si="2152"/>
        <v>-</v>
      </c>
      <c r="FA504" s="198">
        <f t="shared" si="2152"/>
        <v>270865</v>
      </c>
      <c r="FB504" s="198">
        <f t="shared" si="2153"/>
        <v>167620</v>
      </c>
      <c r="FC504" s="198">
        <f t="shared" si="2153"/>
        <v>197358</v>
      </c>
      <c r="FD504" s="198">
        <f t="shared" si="2153"/>
        <v>1423575</v>
      </c>
      <c r="FE504" s="198">
        <f t="shared" si="2153"/>
        <v>26032916</v>
      </c>
      <c r="FF504" s="198">
        <f t="shared" si="2153"/>
        <v>0</v>
      </c>
      <c r="FG504" s="198">
        <f t="shared" si="2153"/>
        <v>5839493</v>
      </c>
      <c r="FH504" s="191"/>
      <c r="FI504" s="256"/>
      <c r="FJ504" s="256"/>
      <c r="FK504" s="256"/>
      <c r="FL504" s="256"/>
      <c r="FM504" s="256"/>
    </row>
    <row r="505" spans="1:169" s="257" customFormat="1" x14ac:dyDescent="0.2">
      <c r="A505" s="263" t="str">
        <f t="shared" si="2154"/>
        <v>2019-20JUNERYF</v>
      </c>
      <c r="B505" s="257" t="s">
        <v>868</v>
      </c>
      <c r="C505" s="257" t="s">
        <v>822</v>
      </c>
      <c r="D505" s="264" t="str">
        <f t="shared" si="2131"/>
        <v>Y58</v>
      </c>
      <c r="E505" s="264" t="str">
        <f t="shared" si="2132"/>
        <v>South West</v>
      </c>
      <c r="F505" s="265" t="s">
        <v>671</v>
      </c>
      <c r="G505" s="265" t="s">
        <v>672</v>
      </c>
      <c r="H505" s="108">
        <v>106398</v>
      </c>
      <c r="I505" s="108">
        <v>82793</v>
      </c>
      <c r="J505" s="108">
        <v>668003</v>
      </c>
      <c r="K505" s="108">
        <v>8</v>
      </c>
      <c r="L505" s="108">
        <v>2</v>
      </c>
      <c r="M505" s="108">
        <v>22</v>
      </c>
      <c r="N505" s="108">
        <v>42</v>
      </c>
      <c r="O505" s="108">
        <v>91</v>
      </c>
      <c r="P505" s="108" t="s">
        <v>717</v>
      </c>
      <c r="Q505" s="108" t="s">
        <v>717</v>
      </c>
      <c r="R505" s="108" t="s">
        <v>717</v>
      </c>
      <c r="S505" s="108" t="s">
        <v>717</v>
      </c>
      <c r="T505" s="108">
        <v>72624</v>
      </c>
      <c r="U505" s="108">
        <v>4269</v>
      </c>
      <c r="V505" s="108">
        <v>2658</v>
      </c>
      <c r="W505" s="108">
        <v>39512</v>
      </c>
      <c r="X505" s="108">
        <v>18050</v>
      </c>
      <c r="Y505" s="108">
        <v>1444</v>
      </c>
      <c r="Z505" s="108">
        <v>1789113</v>
      </c>
      <c r="AA505" s="108">
        <v>419</v>
      </c>
      <c r="AB505" s="108">
        <v>774</v>
      </c>
      <c r="AC505" s="108">
        <v>1730209</v>
      </c>
      <c r="AD505" s="108">
        <v>651</v>
      </c>
      <c r="AE505" s="108">
        <v>1247</v>
      </c>
      <c r="AF505" s="108">
        <v>69839918</v>
      </c>
      <c r="AG505" s="108">
        <v>1768</v>
      </c>
      <c r="AH505" s="108">
        <v>3707</v>
      </c>
      <c r="AI505" s="108">
        <v>84170268</v>
      </c>
      <c r="AJ505" s="108">
        <v>4663</v>
      </c>
      <c r="AK505" s="108">
        <v>11149</v>
      </c>
      <c r="AL505" s="108">
        <v>8709849</v>
      </c>
      <c r="AM505" s="108">
        <v>6032</v>
      </c>
      <c r="AN505" s="108">
        <v>13589</v>
      </c>
      <c r="AO505" s="108">
        <v>4756</v>
      </c>
      <c r="AP505" s="108">
        <v>507</v>
      </c>
      <c r="AQ505" s="108">
        <v>1483</v>
      </c>
      <c r="AR505" s="108">
        <v>3846</v>
      </c>
      <c r="AS505" s="108">
        <v>663</v>
      </c>
      <c r="AT505" s="108">
        <v>2103</v>
      </c>
      <c r="AU505" s="108">
        <v>13</v>
      </c>
      <c r="AV505" s="108">
        <v>38550</v>
      </c>
      <c r="AW505" s="108">
        <v>3383</v>
      </c>
      <c r="AX505" s="108">
        <v>25935</v>
      </c>
      <c r="AY505" s="108">
        <v>67868</v>
      </c>
      <c r="AZ505" s="108">
        <v>9648</v>
      </c>
      <c r="BA505" s="108">
        <v>7473</v>
      </c>
      <c r="BB505" s="108">
        <v>6030</v>
      </c>
      <c r="BC505" s="108">
        <v>4744</v>
      </c>
      <c r="BD505" s="108">
        <v>53742</v>
      </c>
      <c r="BE505" s="108">
        <v>45441</v>
      </c>
      <c r="BF505" s="108">
        <v>25991</v>
      </c>
      <c r="BG505" s="108">
        <v>19536</v>
      </c>
      <c r="BH505" s="108">
        <v>1966</v>
      </c>
      <c r="BI505" s="108">
        <v>1541</v>
      </c>
      <c r="BJ505" s="108" t="s">
        <v>717</v>
      </c>
      <c r="BK505" s="108" t="s">
        <v>717</v>
      </c>
      <c r="BL505" s="108" t="s">
        <v>717</v>
      </c>
      <c r="BM505" s="108" t="s">
        <v>717</v>
      </c>
      <c r="BN505" s="108" t="s">
        <v>717</v>
      </c>
      <c r="BO505" s="108" t="s">
        <v>717</v>
      </c>
      <c r="BP505" s="108" t="s">
        <v>717</v>
      </c>
      <c r="BQ505" s="108" t="s">
        <v>717</v>
      </c>
      <c r="BR505" s="108" t="s">
        <v>717</v>
      </c>
      <c r="BS505" s="108" t="s">
        <v>717</v>
      </c>
      <c r="BT505" s="108" t="s">
        <v>717</v>
      </c>
      <c r="BU505" s="108" t="s">
        <v>717</v>
      </c>
      <c r="BV505" s="108" t="s">
        <v>717</v>
      </c>
      <c r="BW505" s="108" t="s">
        <v>717</v>
      </c>
      <c r="BX505" s="108" t="s">
        <v>717</v>
      </c>
      <c r="BY505" s="108" t="s">
        <v>717</v>
      </c>
      <c r="BZ505" s="108" t="s">
        <v>717</v>
      </c>
      <c r="CA505" s="108" t="s">
        <v>717</v>
      </c>
      <c r="CB505" s="108" t="s">
        <v>717</v>
      </c>
      <c r="CC505" s="108" t="s">
        <v>717</v>
      </c>
      <c r="CD505" s="108" t="s">
        <v>717</v>
      </c>
      <c r="CE505" s="108" t="s">
        <v>717</v>
      </c>
      <c r="CF505" s="108" t="s">
        <v>717</v>
      </c>
      <c r="CG505" s="108" t="s">
        <v>717</v>
      </c>
      <c r="CH505" s="108" t="s">
        <v>717</v>
      </c>
      <c r="CI505" s="108" t="s">
        <v>717</v>
      </c>
      <c r="CJ505" s="108" t="s">
        <v>717</v>
      </c>
      <c r="CK505" s="108" t="s">
        <v>717</v>
      </c>
      <c r="CL505" s="108" t="s">
        <v>717</v>
      </c>
      <c r="CM505" s="108" t="s">
        <v>717</v>
      </c>
      <c r="CN505" s="108" t="s">
        <v>717</v>
      </c>
      <c r="CO505" s="108" t="s">
        <v>717</v>
      </c>
      <c r="CP505" s="108" t="s">
        <v>717</v>
      </c>
      <c r="CQ505" s="108" t="s">
        <v>717</v>
      </c>
      <c r="CR505" s="108" t="s">
        <v>717</v>
      </c>
      <c r="CS505" s="108" t="s">
        <v>717</v>
      </c>
      <c r="CT505" s="108" t="s">
        <v>717</v>
      </c>
      <c r="CU505" s="108" t="s">
        <v>717</v>
      </c>
      <c r="CV505" s="108" t="s">
        <v>717</v>
      </c>
      <c r="CW505" s="108" t="s">
        <v>717</v>
      </c>
      <c r="CX505" s="108">
        <v>387</v>
      </c>
      <c r="CY505" s="108">
        <v>144811</v>
      </c>
      <c r="CZ505" s="108">
        <v>374</v>
      </c>
      <c r="DA505" s="108">
        <v>621</v>
      </c>
      <c r="DB505" s="108">
        <v>2448</v>
      </c>
      <c r="DC505" s="108">
        <v>97682</v>
      </c>
      <c r="DD505" s="108">
        <v>40</v>
      </c>
      <c r="DE505" s="108">
        <v>71</v>
      </c>
      <c r="DF505" s="108">
        <v>129</v>
      </c>
      <c r="DG505" s="108">
        <v>216259</v>
      </c>
      <c r="DH505" s="108">
        <v>1676</v>
      </c>
      <c r="DI505" s="108">
        <v>3318</v>
      </c>
      <c r="DJ505" s="108">
        <v>115</v>
      </c>
      <c r="DK505" s="108">
        <v>176</v>
      </c>
      <c r="DL505" s="108">
        <v>749</v>
      </c>
      <c r="DM505" s="108">
        <v>661</v>
      </c>
      <c r="DN505" s="108">
        <v>15</v>
      </c>
      <c r="DO505" s="108">
        <v>1001</v>
      </c>
      <c r="DP505" s="108">
        <v>4329818</v>
      </c>
      <c r="DQ505" s="108">
        <v>5781</v>
      </c>
      <c r="DR505" s="108">
        <v>11625</v>
      </c>
      <c r="DS505" s="108">
        <v>4926977</v>
      </c>
      <c r="DT505" s="108">
        <v>7454</v>
      </c>
      <c r="DU505" s="108">
        <v>13874</v>
      </c>
      <c r="DV505" s="108">
        <v>110128</v>
      </c>
      <c r="DW505" s="108">
        <v>7342</v>
      </c>
      <c r="DX505" s="108">
        <v>15459</v>
      </c>
      <c r="DY505" s="108">
        <v>9348123</v>
      </c>
      <c r="DZ505" s="108">
        <v>9339</v>
      </c>
      <c r="EA505" s="108">
        <v>19105</v>
      </c>
      <c r="EB505" s="255"/>
      <c r="EC505" s="198">
        <f t="shared" si="2133"/>
        <v>6</v>
      </c>
      <c r="ED505" s="199">
        <f t="shared" si="2155"/>
        <v>2019</v>
      </c>
      <c r="EE505" s="200">
        <f t="shared" si="2135"/>
        <v>43617</v>
      </c>
      <c r="EF505" s="196">
        <f t="shared" si="2136"/>
        <v>30</v>
      </c>
      <c r="EG505" s="195"/>
      <c r="EH505" s="198">
        <f t="shared" ref="EH505:EQ514" si="2156">IFERROR(INDEX($H505:$EB505,,MATCH(EH$1,$H$5:$EB$5,0))*INDEX($H505:$EB505,,MATCH(EH$2,$H$5:$EB$5,0)),$H$2)</f>
        <v>165586</v>
      </c>
      <c r="EI505" s="198">
        <f t="shared" si="2156"/>
        <v>1821446</v>
      </c>
      <c r="EJ505" s="198">
        <f t="shared" si="2156"/>
        <v>3477306</v>
      </c>
      <c r="EK505" s="198">
        <f t="shared" si="2156"/>
        <v>7534163</v>
      </c>
      <c r="EL505" s="198">
        <f t="shared" si="2156"/>
        <v>3304206</v>
      </c>
      <c r="EM505" s="198">
        <f t="shared" si="2156"/>
        <v>3314526</v>
      </c>
      <c r="EN505" s="198">
        <f t="shared" si="2156"/>
        <v>146470984</v>
      </c>
      <c r="EO505" s="198">
        <f t="shared" si="2156"/>
        <v>201239450</v>
      </c>
      <c r="EP505" s="198">
        <f t="shared" si="2156"/>
        <v>19622516</v>
      </c>
      <c r="EQ505" s="198" t="str">
        <f t="shared" si="2156"/>
        <v>-</v>
      </c>
      <c r="ER505" s="198" t="str">
        <f t="shared" ref="ER505:FA514" si="2157">IFERROR(INDEX($H505:$EB505,,MATCH(ER$1,$H$5:$EB$5,0))*INDEX($H505:$EB505,,MATCH(ER$2,$H$5:$EB$5,0)),$H$2)</f>
        <v>-</v>
      </c>
      <c r="ES505" s="198" t="str">
        <f t="shared" si="2157"/>
        <v>-</v>
      </c>
      <c r="ET505" s="198" t="str">
        <f t="shared" si="2157"/>
        <v>-</v>
      </c>
      <c r="EU505" s="198" t="str">
        <f t="shared" si="2157"/>
        <v>-</v>
      </c>
      <c r="EV505" s="198" t="str">
        <f t="shared" si="2157"/>
        <v>-</v>
      </c>
      <c r="EW505" s="198" t="str">
        <f t="shared" si="2157"/>
        <v>-</v>
      </c>
      <c r="EX505" s="198" t="str">
        <f t="shared" si="2157"/>
        <v>-</v>
      </c>
      <c r="EY505" s="198" t="str">
        <f t="shared" si="2157"/>
        <v>-</v>
      </c>
      <c r="EZ505" s="198" t="str">
        <f t="shared" si="2157"/>
        <v>-</v>
      </c>
      <c r="FA505" s="198">
        <f t="shared" si="2157"/>
        <v>428022</v>
      </c>
      <c r="FB505" s="198">
        <f t="shared" ref="FB505:FG514" si="2158">IFERROR(INDEX($H505:$EB505,,MATCH(FB$1,$H$5:$EB$5,0))*INDEX($H505:$EB505,,MATCH(FB$2,$H$5:$EB$5,0)),$H$2)</f>
        <v>240327</v>
      </c>
      <c r="FC505" s="198">
        <f t="shared" si="2158"/>
        <v>173808</v>
      </c>
      <c r="FD505" s="198">
        <f t="shared" si="2158"/>
        <v>8707125</v>
      </c>
      <c r="FE505" s="198">
        <f t="shared" si="2158"/>
        <v>9170714</v>
      </c>
      <c r="FF505" s="198">
        <f t="shared" si="2158"/>
        <v>231885</v>
      </c>
      <c r="FG505" s="198">
        <f t="shared" si="2158"/>
        <v>19124105</v>
      </c>
      <c r="FH505" s="191"/>
      <c r="FI505" s="256"/>
      <c r="FJ505" s="256"/>
      <c r="FK505" s="256"/>
      <c r="FL505" s="256"/>
      <c r="FM505" s="256"/>
    </row>
    <row r="506" spans="1:169" s="257" customFormat="1" x14ac:dyDescent="0.2">
      <c r="A506" s="263" t="str">
        <f t="shared" si="2154"/>
        <v>2019-20JUNERYA</v>
      </c>
      <c r="B506" s="257" t="s">
        <v>868</v>
      </c>
      <c r="C506" s="257" t="s">
        <v>822</v>
      </c>
      <c r="D506" s="264" t="str">
        <f t="shared" si="2131"/>
        <v>Y60</v>
      </c>
      <c r="E506" s="264" t="str">
        <f t="shared" si="2132"/>
        <v>Midlands</v>
      </c>
      <c r="F506" s="265" t="s">
        <v>663</v>
      </c>
      <c r="G506" s="265" t="s">
        <v>664</v>
      </c>
      <c r="H506" s="108">
        <v>112695</v>
      </c>
      <c r="I506" s="108">
        <v>82553</v>
      </c>
      <c r="J506" s="108">
        <v>306686</v>
      </c>
      <c r="K506" s="108">
        <v>4</v>
      </c>
      <c r="L506" s="108">
        <v>1</v>
      </c>
      <c r="M506" s="108">
        <v>8</v>
      </c>
      <c r="N506" s="108">
        <v>20</v>
      </c>
      <c r="O506" s="108">
        <v>46</v>
      </c>
      <c r="P506" s="108" t="s">
        <v>717</v>
      </c>
      <c r="Q506" s="108" t="s">
        <v>717</v>
      </c>
      <c r="R506" s="108" t="s">
        <v>717</v>
      </c>
      <c r="S506" s="108" t="s">
        <v>717</v>
      </c>
      <c r="T506" s="108">
        <v>88437</v>
      </c>
      <c r="U506" s="108">
        <v>5269</v>
      </c>
      <c r="V506" s="108">
        <v>3380</v>
      </c>
      <c r="W506" s="108">
        <v>42731</v>
      </c>
      <c r="X506" s="108">
        <v>30966</v>
      </c>
      <c r="Y506" s="108">
        <v>1284</v>
      </c>
      <c r="Z506" s="108">
        <v>2146662</v>
      </c>
      <c r="AA506" s="108">
        <v>407</v>
      </c>
      <c r="AB506" s="108">
        <v>716</v>
      </c>
      <c r="AC506" s="108">
        <v>1585257</v>
      </c>
      <c r="AD506" s="108">
        <v>469</v>
      </c>
      <c r="AE506" s="108">
        <v>838</v>
      </c>
      <c r="AF506" s="108">
        <v>33229948</v>
      </c>
      <c r="AG506" s="108">
        <v>778</v>
      </c>
      <c r="AH506" s="108">
        <v>1437</v>
      </c>
      <c r="AI506" s="108">
        <v>82573239</v>
      </c>
      <c r="AJ506" s="108">
        <v>2667</v>
      </c>
      <c r="AK506" s="108">
        <v>5976</v>
      </c>
      <c r="AL506" s="108">
        <v>4690036</v>
      </c>
      <c r="AM506" s="108">
        <v>3653</v>
      </c>
      <c r="AN506" s="108">
        <v>8486</v>
      </c>
      <c r="AO506" s="108">
        <v>3125</v>
      </c>
      <c r="AP506" s="108">
        <v>67</v>
      </c>
      <c r="AQ506" s="108">
        <v>63</v>
      </c>
      <c r="AR506" s="108">
        <v>0</v>
      </c>
      <c r="AS506" s="108">
        <v>308</v>
      </c>
      <c r="AT506" s="108">
        <v>2687</v>
      </c>
      <c r="AU506" s="108">
        <v>2090</v>
      </c>
      <c r="AV506" s="108">
        <v>50856</v>
      </c>
      <c r="AW506" s="108">
        <v>3314</v>
      </c>
      <c r="AX506" s="108">
        <v>31142</v>
      </c>
      <c r="AY506" s="108">
        <v>85312</v>
      </c>
      <c r="AZ506" s="108">
        <v>9804</v>
      </c>
      <c r="BA506" s="108">
        <v>7254</v>
      </c>
      <c r="BB506" s="108">
        <v>6163</v>
      </c>
      <c r="BC506" s="108">
        <v>4641</v>
      </c>
      <c r="BD506" s="108">
        <v>54126</v>
      </c>
      <c r="BE506" s="108">
        <v>44957</v>
      </c>
      <c r="BF506" s="108">
        <v>57356</v>
      </c>
      <c r="BG506" s="108">
        <v>32330</v>
      </c>
      <c r="BH506" s="108">
        <v>3192</v>
      </c>
      <c r="BI506" s="108">
        <v>1343</v>
      </c>
      <c r="BJ506" s="108" t="s">
        <v>717</v>
      </c>
      <c r="BK506" s="108" t="s">
        <v>717</v>
      </c>
      <c r="BL506" s="108" t="s">
        <v>717</v>
      </c>
      <c r="BM506" s="108" t="s">
        <v>717</v>
      </c>
      <c r="BN506" s="108" t="s">
        <v>717</v>
      </c>
      <c r="BO506" s="108" t="s">
        <v>717</v>
      </c>
      <c r="BP506" s="108" t="s">
        <v>717</v>
      </c>
      <c r="BQ506" s="108" t="s">
        <v>717</v>
      </c>
      <c r="BR506" s="108" t="s">
        <v>717</v>
      </c>
      <c r="BS506" s="108" t="s">
        <v>717</v>
      </c>
      <c r="BT506" s="108" t="s">
        <v>717</v>
      </c>
      <c r="BU506" s="108" t="s">
        <v>717</v>
      </c>
      <c r="BV506" s="108" t="s">
        <v>717</v>
      </c>
      <c r="BW506" s="108" t="s">
        <v>717</v>
      </c>
      <c r="BX506" s="108" t="s">
        <v>717</v>
      </c>
      <c r="BY506" s="108" t="s">
        <v>717</v>
      </c>
      <c r="BZ506" s="108" t="s">
        <v>717</v>
      </c>
      <c r="CA506" s="108" t="s">
        <v>717</v>
      </c>
      <c r="CB506" s="108" t="s">
        <v>717</v>
      </c>
      <c r="CC506" s="108" t="s">
        <v>717</v>
      </c>
      <c r="CD506" s="108" t="s">
        <v>717</v>
      </c>
      <c r="CE506" s="108" t="s">
        <v>717</v>
      </c>
      <c r="CF506" s="108" t="s">
        <v>717</v>
      </c>
      <c r="CG506" s="108" t="s">
        <v>717</v>
      </c>
      <c r="CH506" s="108" t="s">
        <v>717</v>
      </c>
      <c r="CI506" s="108" t="s">
        <v>717</v>
      </c>
      <c r="CJ506" s="108" t="s">
        <v>717</v>
      </c>
      <c r="CK506" s="108" t="s">
        <v>717</v>
      </c>
      <c r="CL506" s="108" t="s">
        <v>717</v>
      </c>
      <c r="CM506" s="108" t="s">
        <v>717</v>
      </c>
      <c r="CN506" s="108" t="s">
        <v>717</v>
      </c>
      <c r="CO506" s="108" t="s">
        <v>717</v>
      </c>
      <c r="CP506" s="108" t="s">
        <v>717</v>
      </c>
      <c r="CQ506" s="108" t="s">
        <v>717</v>
      </c>
      <c r="CR506" s="108" t="s">
        <v>717</v>
      </c>
      <c r="CS506" s="108" t="s">
        <v>717</v>
      </c>
      <c r="CT506" s="108" t="s">
        <v>717</v>
      </c>
      <c r="CU506" s="108" t="s">
        <v>717</v>
      </c>
      <c r="CV506" s="108" t="s">
        <v>717</v>
      </c>
      <c r="CW506" s="108" t="s">
        <v>717</v>
      </c>
      <c r="CX506" s="108">
        <v>198</v>
      </c>
      <c r="CY506" s="108">
        <v>57588</v>
      </c>
      <c r="CZ506" s="108">
        <v>291</v>
      </c>
      <c r="DA506" s="108">
        <v>515</v>
      </c>
      <c r="DB506" s="108">
        <v>3432</v>
      </c>
      <c r="DC506" s="108">
        <v>96526</v>
      </c>
      <c r="DD506" s="108">
        <v>28</v>
      </c>
      <c r="DE506" s="108">
        <v>56</v>
      </c>
      <c r="DF506" s="108">
        <v>121</v>
      </c>
      <c r="DG506" s="108">
        <v>103202</v>
      </c>
      <c r="DH506" s="108">
        <v>853</v>
      </c>
      <c r="DI506" s="108">
        <v>1763</v>
      </c>
      <c r="DJ506" s="108">
        <v>113</v>
      </c>
      <c r="DK506" s="108">
        <v>248</v>
      </c>
      <c r="DL506" s="108">
        <v>0</v>
      </c>
      <c r="DM506" s="108">
        <v>3523</v>
      </c>
      <c r="DN506" s="108">
        <v>0</v>
      </c>
      <c r="DO506" s="108">
        <v>1291</v>
      </c>
      <c r="DP506" s="108">
        <v>0</v>
      </c>
      <c r="DQ506" s="108">
        <v>0</v>
      </c>
      <c r="DR506" s="108">
        <v>0</v>
      </c>
      <c r="DS506" s="108">
        <v>18271284</v>
      </c>
      <c r="DT506" s="108">
        <v>5186</v>
      </c>
      <c r="DU506" s="108">
        <v>13029</v>
      </c>
      <c r="DV506" s="108">
        <v>0</v>
      </c>
      <c r="DW506" s="108">
        <v>0</v>
      </c>
      <c r="DX506" s="108">
        <v>0</v>
      </c>
      <c r="DY506" s="108">
        <v>12574747</v>
      </c>
      <c r="DZ506" s="108">
        <v>9740</v>
      </c>
      <c r="EA506" s="108">
        <v>23307</v>
      </c>
      <c r="EB506" s="255"/>
      <c r="EC506" s="198">
        <f t="shared" si="2133"/>
        <v>6</v>
      </c>
      <c r="ED506" s="199">
        <f t="shared" si="2155"/>
        <v>2019</v>
      </c>
      <c r="EE506" s="200">
        <f t="shared" si="2135"/>
        <v>43617</v>
      </c>
      <c r="EF506" s="196">
        <f t="shared" si="2136"/>
        <v>30</v>
      </c>
      <c r="EG506" s="195"/>
      <c r="EH506" s="198">
        <f t="shared" si="2156"/>
        <v>82553</v>
      </c>
      <c r="EI506" s="198">
        <f t="shared" si="2156"/>
        <v>660424</v>
      </c>
      <c r="EJ506" s="198">
        <f t="shared" si="2156"/>
        <v>1651060</v>
      </c>
      <c r="EK506" s="198">
        <f t="shared" si="2156"/>
        <v>3797438</v>
      </c>
      <c r="EL506" s="198">
        <f t="shared" si="2156"/>
        <v>3772604</v>
      </c>
      <c r="EM506" s="198">
        <f t="shared" si="2156"/>
        <v>2832440</v>
      </c>
      <c r="EN506" s="198">
        <f t="shared" si="2156"/>
        <v>61404447</v>
      </c>
      <c r="EO506" s="198">
        <f t="shared" si="2156"/>
        <v>185052816</v>
      </c>
      <c r="EP506" s="198">
        <f t="shared" si="2156"/>
        <v>10896024</v>
      </c>
      <c r="EQ506" s="198" t="str">
        <f t="shared" si="2156"/>
        <v>-</v>
      </c>
      <c r="ER506" s="198" t="str">
        <f t="shared" si="2157"/>
        <v>-</v>
      </c>
      <c r="ES506" s="198" t="str">
        <f t="shared" si="2157"/>
        <v>-</v>
      </c>
      <c r="ET506" s="198" t="str">
        <f t="shared" si="2157"/>
        <v>-</v>
      </c>
      <c r="EU506" s="198" t="str">
        <f t="shared" si="2157"/>
        <v>-</v>
      </c>
      <c r="EV506" s="198" t="str">
        <f t="shared" si="2157"/>
        <v>-</v>
      </c>
      <c r="EW506" s="198" t="str">
        <f t="shared" si="2157"/>
        <v>-</v>
      </c>
      <c r="EX506" s="198" t="str">
        <f t="shared" si="2157"/>
        <v>-</v>
      </c>
      <c r="EY506" s="198" t="str">
        <f t="shared" si="2157"/>
        <v>-</v>
      </c>
      <c r="EZ506" s="198" t="str">
        <f t="shared" si="2157"/>
        <v>-</v>
      </c>
      <c r="FA506" s="198">
        <f t="shared" si="2157"/>
        <v>213323</v>
      </c>
      <c r="FB506" s="198">
        <f t="shared" si="2158"/>
        <v>101970</v>
      </c>
      <c r="FC506" s="198">
        <f t="shared" si="2158"/>
        <v>192192</v>
      </c>
      <c r="FD506" s="198">
        <f t="shared" si="2158"/>
        <v>0</v>
      </c>
      <c r="FE506" s="198">
        <f t="shared" si="2158"/>
        <v>45901167</v>
      </c>
      <c r="FF506" s="198">
        <f t="shared" si="2158"/>
        <v>0</v>
      </c>
      <c r="FG506" s="198">
        <f t="shared" si="2158"/>
        <v>30089337</v>
      </c>
      <c r="FH506" s="191"/>
      <c r="FI506" s="256"/>
      <c r="FJ506" s="256"/>
      <c r="FK506" s="256"/>
      <c r="FL506" s="256"/>
      <c r="FM506" s="256"/>
    </row>
    <row r="507" spans="1:169" s="257" customFormat="1" x14ac:dyDescent="0.2">
      <c r="A507" s="267" t="str">
        <f t="shared" si="2154"/>
        <v>2019-20JUNERX8</v>
      </c>
      <c r="B507" s="268" t="s">
        <v>868</v>
      </c>
      <c r="C507" s="268" t="s">
        <v>822</v>
      </c>
      <c r="D507" s="269" t="str">
        <f t="shared" si="2131"/>
        <v>Y63</v>
      </c>
      <c r="E507" s="269" t="str">
        <f t="shared" si="2132"/>
        <v>North East and Yorkshire</v>
      </c>
      <c r="F507" s="270" t="s">
        <v>659</v>
      </c>
      <c r="G507" s="270" t="s">
        <v>660</v>
      </c>
      <c r="H507" s="210">
        <v>92816</v>
      </c>
      <c r="I507" s="210">
        <v>60180</v>
      </c>
      <c r="J507" s="210">
        <v>89004</v>
      </c>
      <c r="K507" s="210">
        <v>1</v>
      </c>
      <c r="L507" s="210">
        <v>1</v>
      </c>
      <c r="M507" s="210">
        <v>1</v>
      </c>
      <c r="N507" s="210">
        <v>1</v>
      </c>
      <c r="O507" s="210">
        <v>44</v>
      </c>
      <c r="P507" s="210" t="s">
        <v>717</v>
      </c>
      <c r="Q507" s="210" t="s">
        <v>717</v>
      </c>
      <c r="R507" s="210" t="s">
        <v>717</v>
      </c>
      <c r="S507" s="210" t="s">
        <v>717</v>
      </c>
      <c r="T507" s="210">
        <v>66992</v>
      </c>
      <c r="U507" s="210">
        <v>5177</v>
      </c>
      <c r="V507" s="210">
        <v>3571</v>
      </c>
      <c r="W507" s="210">
        <v>36945</v>
      </c>
      <c r="X507" s="210">
        <v>11635</v>
      </c>
      <c r="Y507" s="210">
        <v>2306</v>
      </c>
      <c r="Z507" s="210">
        <v>2117178</v>
      </c>
      <c r="AA507" s="210">
        <v>409</v>
      </c>
      <c r="AB507" s="210">
        <v>716</v>
      </c>
      <c r="AC507" s="210">
        <v>1842057</v>
      </c>
      <c r="AD507" s="210">
        <v>516</v>
      </c>
      <c r="AE507" s="210">
        <v>951</v>
      </c>
      <c r="AF507" s="210">
        <v>42159727</v>
      </c>
      <c r="AG507" s="210">
        <v>1141</v>
      </c>
      <c r="AH507" s="210">
        <v>2318</v>
      </c>
      <c r="AI507" s="210">
        <v>32023429</v>
      </c>
      <c r="AJ507" s="210">
        <v>2752</v>
      </c>
      <c r="AK507" s="210">
        <v>6685</v>
      </c>
      <c r="AL507" s="210">
        <v>7070322</v>
      </c>
      <c r="AM507" s="210">
        <v>3066</v>
      </c>
      <c r="AN507" s="210">
        <v>7181</v>
      </c>
      <c r="AO507" s="210">
        <v>4584</v>
      </c>
      <c r="AP507" s="210">
        <v>659</v>
      </c>
      <c r="AQ507" s="210">
        <v>1291</v>
      </c>
      <c r="AR507" s="210">
        <v>4663</v>
      </c>
      <c r="AS507" s="210">
        <v>369</v>
      </c>
      <c r="AT507" s="210">
        <v>2265</v>
      </c>
      <c r="AU507" s="210">
        <v>1627</v>
      </c>
      <c r="AV507" s="210">
        <v>40455</v>
      </c>
      <c r="AW507" s="210">
        <v>5727</v>
      </c>
      <c r="AX507" s="210">
        <v>16226</v>
      </c>
      <c r="AY507" s="210">
        <v>62408</v>
      </c>
      <c r="AZ507" s="210">
        <v>9895</v>
      </c>
      <c r="BA507" s="210">
        <v>7844</v>
      </c>
      <c r="BB507" s="210">
        <v>6667</v>
      </c>
      <c r="BC507" s="210">
        <v>5361</v>
      </c>
      <c r="BD507" s="210">
        <v>49653</v>
      </c>
      <c r="BE507" s="210">
        <v>40573</v>
      </c>
      <c r="BF507" s="210">
        <v>20194</v>
      </c>
      <c r="BG507" s="210">
        <v>12456</v>
      </c>
      <c r="BH507" s="210">
        <v>3469</v>
      </c>
      <c r="BI507" s="210">
        <v>2486</v>
      </c>
      <c r="BJ507" s="210" t="s">
        <v>717</v>
      </c>
      <c r="BK507" s="210" t="s">
        <v>717</v>
      </c>
      <c r="BL507" s="210" t="s">
        <v>717</v>
      </c>
      <c r="BM507" s="210" t="s">
        <v>717</v>
      </c>
      <c r="BN507" s="210" t="s">
        <v>717</v>
      </c>
      <c r="BO507" s="210" t="s">
        <v>717</v>
      </c>
      <c r="BP507" s="210" t="s">
        <v>717</v>
      </c>
      <c r="BQ507" s="210" t="s">
        <v>717</v>
      </c>
      <c r="BR507" s="210" t="s">
        <v>717</v>
      </c>
      <c r="BS507" s="210" t="s">
        <v>717</v>
      </c>
      <c r="BT507" s="210" t="s">
        <v>717</v>
      </c>
      <c r="BU507" s="210" t="s">
        <v>717</v>
      </c>
      <c r="BV507" s="210" t="s">
        <v>717</v>
      </c>
      <c r="BW507" s="210" t="s">
        <v>717</v>
      </c>
      <c r="BX507" s="210" t="s">
        <v>717</v>
      </c>
      <c r="BY507" s="210" t="s">
        <v>717</v>
      </c>
      <c r="BZ507" s="210" t="s">
        <v>717</v>
      </c>
      <c r="CA507" s="210" t="s">
        <v>717</v>
      </c>
      <c r="CB507" s="210" t="s">
        <v>717</v>
      </c>
      <c r="CC507" s="210" t="s">
        <v>717</v>
      </c>
      <c r="CD507" s="210" t="s">
        <v>717</v>
      </c>
      <c r="CE507" s="210" t="s">
        <v>717</v>
      </c>
      <c r="CF507" s="210" t="s">
        <v>717</v>
      </c>
      <c r="CG507" s="210" t="s">
        <v>717</v>
      </c>
      <c r="CH507" s="210" t="s">
        <v>717</v>
      </c>
      <c r="CI507" s="210" t="s">
        <v>717</v>
      </c>
      <c r="CJ507" s="210" t="s">
        <v>717</v>
      </c>
      <c r="CK507" s="210" t="s">
        <v>717</v>
      </c>
      <c r="CL507" s="210" t="s">
        <v>717</v>
      </c>
      <c r="CM507" s="210" t="s">
        <v>717</v>
      </c>
      <c r="CN507" s="210" t="s">
        <v>717</v>
      </c>
      <c r="CO507" s="210" t="s">
        <v>717</v>
      </c>
      <c r="CP507" s="210" t="s">
        <v>717</v>
      </c>
      <c r="CQ507" s="210" t="s">
        <v>717</v>
      </c>
      <c r="CR507" s="210" t="s">
        <v>717</v>
      </c>
      <c r="CS507" s="210" t="s">
        <v>717</v>
      </c>
      <c r="CT507" s="210" t="s">
        <v>717</v>
      </c>
      <c r="CU507" s="210" t="s">
        <v>717</v>
      </c>
      <c r="CV507" s="210" t="s">
        <v>717</v>
      </c>
      <c r="CW507" s="210" t="s">
        <v>717</v>
      </c>
      <c r="CX507" s="210">
        <v>0</v>
      </c>
      <c r="CY507" s="210">
        <v>0</v>
      </c>
      <c r="CZ507" s="210">
        <v>0</v>
      </c>
      <c r="DA507" s="210">
        <v>0</v>
      </c>
      <c r="DB507" s="210">
        <v>3071</v>
      </c>
      <c r="DC507" s="210">
        <v>91841</v>
      </c>
      <c r="DD507" s="210">
        <v>30</v>
      </c>
      <c r="DE507" s="210">
        <v>52</v>
      </c>
      <c r="DF507" s="210">
        <v>48</v>
      </c>
      <c r="DG507" s="210">
        <v>50455</v>
      </c>
      <c r="DH507" s="210">
        <v>1051</v>
      </c>
      <c r="DI507" s="210">
        <v>2000</v>
      </c>
      <c r="DJ507" s="210">
        <v>40</v>
      </c>
      <c r="DK507" s="210">
        <v>19</v>
      </c>
      <c r="DL507" s="210">
        <v>3924</v>
      </c>
      <c r="DM507" s="210">
        <v>139</v>
      </c>
      <c r="DN507" s="210">
        <v>23</v>
      </c>
      <c r="DO507" s="210">
        <v>2240</v>
      </c>
      <c r="DP507" s="210">
        <v>16124714</v>
      </c>
      <c r="DQ507" s="210">
        <v>4109</v>
      </c>
      <c r="DR507" s="210">
        <v>8840</v>
      </c>
      <c r="DS507" s="210">
        <v>621345</v>
      </c>
      <c r="DT507" s="210">
        <v>4470</v>
      </c>
      <c r="DU507" s="210">
        <v>9050</v>
      </c>
      <c r="DV507" s="210">
        <v>109794</v>
      </c>
      <c r="DW507" s="210">
        <v>4774</v>
      </c>
      <c r="DX507" s="210">
        <v>12833</v>
      </c>
      <c r="DY507" s="210">
        <v>15085321</v>
      </c>
      <c r="DZ507" s="210">
        <v>6735</v>
      </c>
      <c r="EA507" s="210">
        <v>16025</v>
      </c>
      <c r="EB507" s="271"/>
      <c r="EC507" s="201">
        <f t="shared" si="2133"/>
        <v>6</v>
      </c>
      <c r="ED507" s="208">
        <f t="shared" si="2155"/>
        <v>2019</v>
      </c>
      <c r="EE507" s="207">
        <f t="shared" si="2135"/>
        <v>43617</v>
      </c>
      <c r="EF507" s="189">
        <f t="shared" si="2136"/>
        <v>30</v>
      </c>
      <c r="EG507" s="209"/>
      <c r="EH507" s="201">
        <f t="shared" si="2156"/>
        <v>60180</v>
      </c>
      <c r="EI507" s="201">
        <f t="shared" si="2156"/>
        <v>60180</v>
      </c>
      <c r="EJ507" s="201">
        <f t="shared" si="2156"/>
        <v>60180</v>
      </c>
      <c r="EK507" s="201">
        <f t="shared" si="2156"/>
        <v>2647920</v>
      </c>
      <c r="EL507" s="201">
        <f t="shared" si="2156"/>
        <v>3706732</v>
      </c>
      <c r="EM507" s="201">
        <f t="shared" si="2156"/>
        <v>3396021</v>
      </c>
      <c r="EN507" s="201">
        <f t="shared" si="2156"/>
        <v>85638510</v>
      </c>
      <c r="EO507" s="201">
        <f t="shared" si="2156"/>
        <v>77779975</v>
      </c>
      <c r="EP507" s="201">
        <f t="shared" si="2156"/>
        <v>16559386</v>
      </c>
      <c r="EQ507" s="201" t="str">
        <f t="shared" si="2156"/>
        <v>-</v>
      </c>
      <c r="ER507" s="201" t="str">
        <f t="shared" si="2157"/>
        <v>-</v>
      </c>
      <c r="ES507" s="201" t="str">
        <f t="shared" si="2157"/>
        <v>-</v>
      </c>
      <c r="ET507" s="201" t="str">
        <f t="shared" si="2157"/>
        <v>-</v>
      </c>
      <c r="EU507" s="201" t="str">
        <f t="shared" si="2157"/>
        <v>-</v>
      </c>
      <c r="EV507" s="201" t="str">
        <f t="shared" si="2157"/>
        <v>-</v>
      </c>
      <c r="EW507" s="201" t="str">
        <f t="shared" si="2157"/>
        <v>-</v>
      </c>
      <c r="EX507" s="201" t="str">
        <f t="shared" si="2157"/>
        <v>-</v>
      </c>
      <c r="EY507" s="201" t="str">
        <f t="shared" si="2157"/>
        <v>-</v>
      </c>
      <c r="EZ507" s="201" t="str">
        <f t="shared" si="2157"/>
        <v>-</v>
      </c>
      <c r="FA507" s="201">
        <f t="shared" si="2157"/>
        <v>96000</v>
      </c>
      <c r="FB507" s="201">
        <f t="shared" si="2158"/>
        <v>0</v>
      </c>
      <c r="FC507" s="201">
        <f t="shared" si="2158"/>
        <v>159692</v>
      </c>
      <c r="FD507" s="201">
        <f t="shared" si="2158"/>
        <v>34688160</v>
      </c>
      <c r="FE507" s="201">
        <f t="shared" si="2158"/>
        <v>1257950</v>
      </c>
      <c r="FF507" s="201">
        <f t="shared" si="2158"/>
        <v>295159</v>
      </c>
      <c r="FG507" s="201">
        <f t="shared" si="2158"/>
        <v>35896000</v>
      </c>
      <c r="FH507" s="190"/>
      <c r="FI507" s="256"/>
      <c r="FJ507" s="256"/>
      <c r="FK507" s="256"/>
      <c r="FL507" s="256"/>
      <c r="FM507" s="256"/>
    </row>
    <row r="508" spans="1:169" s="257" customFormat="1" x14ac:dyDescent="0.2">
      <c r="A508" s="272" t="str">
        <f t="shared" ref="A508:A518" si="2159">B508&amp;C508&amp;F508</f>
        <v>2019-20JULYRX9</v>
      </c>
      <c r="B508" s="273" t="s">
        <v>868</v>
      </c>
      <c r="C508" s="273" t="s">
        <v>825</v>
      </c>
      <c r="D508" s="274" t="str">
        <f t="shared" si="2131"/>
        <v>Y60</v>
      </c>
      <c r="E508" s="274" t="str">
        <f t="shared" si="2132"/>
        <v>Midlands</v>
      </c>
      <c r="F508" s="275" t="s">
        <v>661</v>
      </c>
      <c r="G508" s="275" t="s">
        <v>662</v>
      </c>
      <c r="H508" s="107">
        <v>91702</v>
      </c>
      <c r="I508" s="107">
        <v>74660</v>
      </c>
      <c r="J508" s="107">
        <v>225308</v>
      </c>
      <c r="K508" s="107">
        <v>3</v>
      </c>
      <c r="L508" s="107">
        <v>2</v>
      </c>
      <c r="M508" s="107">
        <v>4</v>
      </c>
      <c r="N508" s="107">
        <v>4</v>
      </c>
      <c r="O508" s="107">
        <v>40</v>
      </c>
      <c r="P508" s="107" t="s">
        <v>717</v>
      </c>
      <c r="Q508" s="107" t="s">
        <v>717</v>
      </c>
      <c r="R508" s="107" t="s">
        <v>717</v>
      </c>
      <c r="S508" s="107" t="s">
        <v>717</v>
      </c>
      <c r="T508" s="107">
        <v>65152</v>
      </c>
      <c r="U508" s="107">
        <v>6413</v>
      </c>
      <c r="V508" s="107">
        <v>4354</v>
      </c>
      <c r="W508" s="107">
        <v>37401</v>
      </c>
      <c r="X508" s="107">
        <v>11735</v>
      </c>
      <c r="Y508" s="107">
        <v>627</v>
      </c>
      <c r="Z508" s="107">
        <v>2958003</v>
      </c>
      <c r="AA508" s="107">
        <v>461</v>
      </c>
      <c r="AB508" s="107">
        <v>822</v>
      </c>
      <c r="AC508" s="107">
        <v>4554306</v>
      </c>
      <c r="AD508" s="107">
        <v>1046</v>
      </c>
      <c r="AE508" s="107">
        <v>2536</v>
      </c>
      <c r="AF508" s="107">
        <v>73341955</v>
      </c>
      <c r="AG508" s="107">
        <v>1961</v>
      </c>
      <c r="AH508" s="107">
        <v>4085</v>
      </c>
      <c r="AI508" s="107">
        <v>63510156</v>
      </c>
      <c r="AJ508" s="107">
        <v>5412</v>
      </c>
      <c r="AK508" s="107">
        <v>14725</v>
      </c>
      <c r="AL508" s="107">
        <v>3158160</v>
      </c>
      <c r="AM508" s="107">
        <v>5037</v>
      </c>
      <c r="AN508" s="107">
        <v>10476</v>
      </c>
      <c r="AO508" s="107">
        <v>5825</v>
      </c>
      <c r="AP508" s="107">
        <v>2186</v>
      </c>
      <c r="AQ508" s="107">
        <v>600</v>
      </c>
      <c r="AR508" s="107">
        <v>7</v>
      </c>
      <c r="AS508" s="107">
        <v>2395</v>
      </c>
      <c r="AT508" s="107">
        <v>644</v>
      </c>
      <c r="AU508" s="107">
        <v>12</v>
      </c>
      <c r="AV508" s="107">
        <v>39610</v>
      </c>
      <c r="AW508" s="107">
        <v>2844</v>
      </c>
      <c r="AX508" s="107">
        <v>16873</v>
      </c>
      <c r="AY508" s="107">
        <v>59327</v>
      </c>
      <c r="AZ508" s="107">
        <v>11396</v>
      </c>
      <c r="BA508" s="107">
        <v>9141</v>
      </c>
      <c r="BB508" s="107">
        <v>8007</v>
      </c>
      <c r="BC508" s="107">
        <v>6482</v>
      </c>
      <c r="BD508" s="107">
        <v>49730</v>
      </c>
      <c r="BE508" s="107">
        <v>40436</v>
      </c>
      <c r="BF508" s="107">
        <v>16404</v>
      </c>
      <c r="BG508" s="107">
        <v>12221</v>
      </c>
      <c r="BH508" s="107">
        <v>766</v>
      </c>
      <c r="BI508" s="107">
        <v>595</v>
      </c>
      <c r="BJ508" s="107" t="s">
        <v>717</v>
      </c>
      <c r="BK508" s="107" t="s">
        <v>717</v>
      </c>
      <c r="BL508" s="107" t="s">
        <v>717</v>
      </c>
      <c r="BM508" s="107" t="s">
        <v>717</v>
      </c>
      <c r="BN508" s="107" t="s">
        <v>717</v>
      </c>
      <c r="BO508" s="107" t="s">
        <v>717</v>
      </c>
      <c r="BP508" s="107" t="s">
        <v>717</v>
      </c>
      <c r="BQ508" s="107" t="s">
        <v>717</v>
      </c>
      <c r="BR508" s="107" t="s">
        <v>717</v>
      </c>
      <c r="BS508" s="107" t="s">
        <v>717</v>
      </c>
      <c r="BT508" s="107" t="s">
        <v>717</v>
      </c>
      <c r="BU508" s="107" t="s">
        <v>717</v>
      </c>
      <c r="BV508" s="107" t="s">
        <v>717</v>
      </c>
      <c r="BW508" s="107" t="s">
        <v>717</v>
      </c>
      <c r="BX508" s="107" t="s">
        <v>717</v>
      </c>
      <c r="BY508" s="107" t="s">
        <v>717</v>
      </c>
      <c r="BZ508" s="107" t="s">
        <v>717</v>
      </c>
      <c r="CA508" s="107" t="s">
        <v>717</v>
      </c>
      <c r="CB508" s="107" t="s">
        <v>717</v>
      </c>
      <c r="CC508" s="107" t="s">
        <v>717</v>
      </c>
      <c r="CD508" s="107" t="s">
        <v>717</v>
      </c>
      <c r="CE508" s="107" t="s">
        <v>717</v>
      </c>
      <c r="CF508" s="107" t="s">
        <v>717</v>
      </c>
      <c r="CG508" s="107" t="s">
        <v>717</v>
      </c>
      <c r="CH508" s="107" t="s">
        <v>717</v>
      </c>
      <c r="CI508" s="107" t="s">
        <v>717</v>
      </c>
      <c r="CJ508" s="107" t="s">
        <v>717</v>
      </c>
      <c r="CK508" s="107" t="s">
        <v>717</v>
      </c>
      <c r="CL508" s="107" t="s">
        <v>717</v>
      </c>
      <c r="CM508" s="107" t="s">
        <v>717</v>
      </c>
      <c r="CN508" s="107" t="s">
        <v>717</v>
      </c>
      <c r="CO508" s="107" t="s">
        <v>717</v>
      </c>
      <c r="CP508" s="107" t="s">
        <v>717</v>
      </c>
      <c r="CQ508" s="107" t="s">
        <v>717</v>
      </c>
      <c r="CR508" s="107" t="s">
        <v>717</v>
      </c>
      <c r="CS508" s="107" t="s">
        <v>717</v>
      </c>
      <c r="CT508" s="107" t="s">
        <v>717</v>
      </c>
      <c r="CU508" s="107" t="s">
        <v>717</v>
      </c>
      <c r="CV508" s="107" t="s">
        <v>717</v>
      </c>
      <c r="CW508" s="107" t="s">
        <v>717</v>
      </c>
      <c r="CX508" s="107">
        <v>292</v>
      </c>
      <c r="CY508" s="107">
        <v>88085</v>
      </c>
      <c r="CZ508" s="107">
        <v>302</v>
      </c>
      <c r="DA508" s="107">
        <v>503</v>
      </c>
      <c r="DB508" s="107">
        <v>3191</v>
      </c>
      <c r="DC508" s="107">
        <v>123123</v>
      </c>
      <c r="DD508" s="107">
        <v>39</v>
      </c>
      <c r="DE508" s="107">
        <v>70</v>
      </c>
      <c r="DF508" s="107">
        <v>39</v>
      </c>
      <c r="DG508" s="107">
        <v>78093</v>
      </c>
      <c r="DH508" s="107">
        <v>2002</v>
      </c>
      <c r="DI508" s="107">
        <v>4715</v>
      </c>
      <c r="DJ508" s="107">
        <v>32</v>
      </c>
      <c r="DK508" s="107">
        <v>0</v>
      </c>
      <c r="DL508" s="107">
        <v>408</v>
      </c>
      <c r="DM508" s="107">
        <v>342</v>
      </c>
      <c r="DN508" s="107">
        <v>1</v>
      </c>
      <c r="DO508" s="107">
        <v>2401</v>
      </c>
      <c r="DP508" s="107">
        <v>2128448</v>
      </c>
      <c r="DQ508" s="107">
        <v>5217</v>
      </c>
      <c r="DR508" s="107">
        <v>10178</v>
      </c>
      <c r="DS508" s="107">
        <v>1699458</v>
      </c>
      <c r="DT508" s="107">
        <v>4969</v>
      </c>
      <c r="DU508" s="107">
        <v>9939</v>
      </c>
      <c r="DV508" s="107">
        <v>13907</v>
      </c>
      <c r="DW508" s="107">
        <v>13907</v>
      </c>
      <c r="DX508" s="107">
        <v>13907</v>
      </c>
      <c r="DY508" s="107">
        <v>16556191</v>
      </c>
      <c r="DZ508" s="107">
        <v>6896</v>
      </c>
      <c r="EA508" s="107">
        <v>13563</v>
      </c>
      <c r="EB508" s="255"/>
      <c r="EC508" s="204">
        <f t="shared" si="2133"/>
        <v>7</v>
      </c>
      <c r="ED508" s="199">
        <f t="shared" ref="ED508:ED518" si="2160">LEFT($B508,4)+IF(EC508&lt;4,1,0)</f>
        <v>2019</v>
      </c>
      <c r="EE508" s="200">
        <f t="shared" si="2135"/>
        <v>43647</v>
      </c>
      <c r="EF508" s="196">
        <f t="shared" si="2136"/>
        <v>31</v>
      </c>
      <c r="EG508" s="195"/>
      <c r="EH508" s="204">
        <f t="shared" si="2156"/>
        <v>149320</v>
      </c>
      <c r="EI508" s="204">
        <f t="shared" si="2156"/>
        <v>298640</v>
      </c>
      <c r="EJ508" s="204">
        <f t="shared" si="2156"/>
        <v>298640</v>
      </c>
      <c r="EK508" s="204">
        <f t="shared" si="2156"/>
        <v>2986400</v>
      </c>
      <c r="EL508" s="204">
        <f t="shared" si="2156"/>
        <v>5271486</v>
      </c>
      <c r="EM508" s="204">
        <f t="shared" si="2156"/>
        <v>11041744</v>
      </c>
      <c r="EN508" s="204">
        <f t="shared" si="2156"/>
        <v>152783085</v>
      </c>
      <c r="EO508" s="204">
        <f t="shared" si="2156"/>
        <v>172797875</v>
      </c>
      <c r="EP508" s="204">
        <f t="shared" si="2156"/>
        <v>6568452</v>
      </c>
      <c r="EQ508" s="204" t="str">
        <f t="shared" si="2156"/>
        <v>-</v>
      </c>
      <c r="ER508" s="203" t="str">
        <f t="shared" si="2157"/>
        <v>-</v>
      </c>
      <c r="ES508" s="203" t="str">
        <f t="shared" si="2157"/>
        <v>-</v>
      </c>
      <c r="ET508" s="203" t="str">
        <f t="shared" si="2157"/>
        <v>-</v>
      </c>
      <c r="EU508" s="203" t="str">
        <f t="shared" si="2157"/>
        <v>-</v>
      </c>
      <c r="EV508" s="203" t="str">
        <f t="shared" si="2157"/>
        <v>-</v>
      </c>
      <c r="EW508" s="203" t="str">
        <f t="shared" si="2157"/>
        <v>-</v>
      </c>
      <c r="EX508" s="203" t="str">
        <f t="shared" si="2157"/>
        <v>-</v>
      </c>
      <c r="EY508" s="203" t="str">
        <f t="shared" si="2157"/>
        <v>-</v>
      </c>
      <c r="EZ508" s="203" t="str">
        <f t="shared" si="2157"/>
        <v>-</v>
      </c>
      <c r="FA508" s="203">
        <f t="shared" si="2157"/>
        <v>183885</v>
      </c>
      <c r="FB508" s="204">
        <f t="shared" si="2158"/>
        <v>146876</v>
      </c>
      <c r="FC508" s="204">
        <f t="shared" si="2158"/>
        <v>223370</v>
      </c>
      <c r="FD508" s="204">
        <f t="shared" si="2158"/>
        <v>4152624</v>
      </c>
      <c r="FE508" s="204">
        <f t="shared" si="2158"/>
        <v>3399138</v>
      </c>
      <c r="FF508" s="204">
        <f t="shared" si="2158"/>
        <v>13907</v>
      </c>
      <c r="FG508" s="204">
        <f t="shared" si="2158"/>
        <v>32564763</v>
      </c>
      <c r="FH508" s="191"/>
      <c r="FI508" s="256"/>
      <c r="FJ508" s="256"/>
      <c r="FK508" s="256"/>
      <c r="FL508" s="256"/>
      <c r="FM508" s="256"/>
    </row>
    <row r="509" spans="1:169" s="257" customFormat="1" x14ac:dyDescent="0.2">
      <c r="A509" s="263" t="str">
        <f t="shared" si="2159"/>
        <v>2019-20JULYRYC</v>
      </c>
      <c r="B509" s="257" t="s">
        <v>868</v>
      </c>
      <c r="C509" s="257" t="s">
        <v>825</v>
      </c>
      <c r="D509" s="264" t="str">
        <f t="shared" si="2131"/>
        <v>Y61</v>
      </c>
      <c r="E509" s="264" t="str">
        <f t="shared" si="2132"/>
        <v>East of England</v>
      </c>
      <c r="F509" s="265" t="s">
        <v>665</v>
      </c>
      <c r="G509" s="265" t="s">
        <v>666</v>
      </c>
      <c r="H509" s="108">
        <v>115109</v>
      </c>
      <c r="I509" s="108">
        <v>75882</v>
      </c>
      <c r="J509" s="108">
        <v>868296</v>
      </c>
      <c r="K509" s="108">
        <v>11</v>
      </c>
      <c r="L509" s="108">
        <v>1</v>
      </c>
      <c r="M509" s="108">
        <v>40</v>
      </c>
      <c r="N509" s="108">
        <v>69</v>
      </c>
      <c r="O509" s="108">
        <v>122</v>
      </c>
      <c r="P509" s="108" t="s">
        <v>717</v>
      </c>
      <c r="Q509" s="108" t="s">
        <v>717</v>
      </c>
      <c r="R509" s="108" t="s">
        <v>717</v>
      </c>
      <c r="S509" s="108" t="s">
        <v>717</v>
      </c>
      <c r="T509" s="108">
        <v>72830</v>
      </c>
      <c r="U509" s="108">
        <v>7723</v>
      </c>
      <c r="V509" s="108">
        <v>5063</v>
      </c>
      <c r="W509" s="108">
        <v>43339</v>
      </c>
      <c r="X509" s="108">
        <v>11273</v>
      </c>
      <c r="Y509" s="108">
        <v>1867</v>
      </c>
      <c r="Z509" s="108">
        <v>3853194</v>
      </c>
      <c r="AA509" s="108">
        <v>499</v>
      </c>
      <c r="AB509" s="108">
        <v>917</v>
      </c>
      <c r="AC509" s="108">
        <v>3954214</v>
      </c>
      <c r="AD509" s="108">
        <v>781</v>
      </c>
      <c r="AE509" s="108">
        <v>1435</v>
      </c>
      <c r="AF509" s="108">
        <v>79465339</v>
      </c>
      <c r="AG509" s="108">
        <v>1834</v>
      </c>
      <c r="AH509" s="108">
        <v>3831</v>
      </c>
      <c r="AI509" s="108">
        <v>79466304</v>
      </c>
      <c r="AJ509" s="108">
        <v>7049</v>
      </c>
      <c r="AK509" s="108">
        <v>17695</v>
      </c>
      <c r="AL509" s="108">
        <v>12657071</v>
      </c>
      <c r="AM509" s="108">
        <v>6779</v>
      </c>
      <c r="AN509" s="108">
        <v>18452</v>
      </c>
      <c r="AO509" s="108">
        <v>4661</v>
      </c>
      <c r="AP509" s="108">
        <v>110</v>
      </c>
      <c r="AQ509" s="108">
        <v>3333</v>
      </c>
      <c r="AR509" s="108">
        <v>724</v>
      </c>
      <c r="AS509" s="108">
        <v>18</v>
      </c>
      <c r="AT509" s="108">
        <v>1200</v>
      </c>
      <c r="AU509" s="108">
        <v>1042</v>
      </c>
      <c r="AV509" s="108">
        <v>42219</v>
      </c>
      <c r="AW509" s="108">
        <v>1751</v>
      </c>
      <c r="AX509" s="108">
        <v>24199</v>
      </c>
      <c r="AY509" s="108">
        <v>68169</v>
      </c>
      <c r="AZ509" s="108">
        <v>17559</v>
      </c>
      <c r="BA509" s="108">
        <v>12547</v>
      </c>
      <c r="BB509" s="108">
        <v>11506</v>
      </c>
      <c r="BC509" s="108">
        <v>8405</v>
      </c>
      <c r="BD509" s="108">
        <v>68724</v>
      </c>
      <c r="BE509" s="108">
        <v>48704</v>
      </c>
      <c r="BF509" s="108">
        <v>22290</v>
      </c>
      <c r="BG509" s="108">
        <v>12255</v>
      </c>
      <c r="BH509" s="108">
        <v>3460</v>
      </c>
      <c r="BI509" s="108">
        <v>2040</v>
      </c>
      <c r="BJ509" s="108" t="s">
        <v>717</v>
      </c>
      <c r="BK509" s="108" t="s">
        <v>717</v>
      </c>
      <c r="BL509" s="108" t="s">
        <v>717</v>
      </c>
      <c r="BM509" s="108" t="s">
        <v>717</v>
      </c>
      <c r="BN509" s="108" t="s">
        <v>717</v>
      </c>
      <c r="BO509" s="108" t="s">
        <v>717</v>
      </c>
      <c r="BP509" s="108" t="s">
        <v>717</v>
      </c>
      <c r="BQ509" s="108" t="s">
        <v>717</v>
      </c>
      <c r="BR509" s="108" t="s">
        <v>717</v>
      </c>
      <c r="BS509" s="108" t="s">
        <v>717</v>
      </c>
      <c r="BT509" s="108" t="s">
        <v>717</v>
      </c>
      <c r="BU509" s="108" t="s">
        <v>717</v>
      </c>
      <c r="BV509" s="108" t="s">
        <v>717</v>
      </c>
      <c r="BW509" s="108" t="s">
        <v>717</v>
      </c>
      <c r="BX509" s="108" t="s">
        <v>717</v>
      </c>
      <c r="BY509" s="108" t="s">
        <v>717</v>
      </c>
      <c r="BZ509" s="108" t="s">
        <v>717</v>
      </c>
      <c r="CA509" s="108" t="s">
        <v>717</v>
      </c>
      <c r="CB509" s="108" t="s">
        <v>717</v>
      </c>
      <c r="CC509" s="108" t="s">
        <v>717</v>
      </c>
      <c r="CD509" s="108" t="s">
        <v>717</v>
      </c>
      <c r="CE509" s="108" t="s">
        <v>717</v>
      </c>
      <c r="CF509" s="108" t="s">
        <v>717</v>
      </c>
      <c r="CG509" s="108" t="s">
        <v>717</v>
      </c>
      <c r="CH509" s="108" t="s">
        <v>717</v>
      </c>
      <c r="CI509" s="108" t="s">
        <v>717</v>
      </c>
      <c r="CJ509" s="108" t="s">
        <v>717</v>
      </c>
      <c r="CK509" s="108" t="s">
        <v>717</v>
      </c>
      <c r="CL509" s="108" t="s">
        <v>717</v>
      </c>
      <c r="CM509" s="108" t="s">
        <v>717</v>
      </c>
      <c r="CN509" s="108" t="s">
        <v>717</v>
      </c>
      <c r="CO509" s="108" t="s">
        <v>717</v>
      </c>
      <c r="CP509" s="108" t="s">
        <v>717</v>
      </c>
      <c r="CQ509" s="108" t="s">
        <v>717</v>
      </c>
      <c r="CR509" s="108" t="s">
        <v>717</v>
      </c>
      <c r="CS509" s="108" t="s">
        <v>717</v>
      </c>
      <c r="CT509" s="108" t="s">
        <v>717</v>
      </c>
      <c r="CU509" s="108" t="s">
        <v>717</v>
      </c>
      <c r="CV509" s="108" t="s">
        <v>717</v>
      </c>
      <c r="CW509" s="108" t="s">
        <v>717</v>
      </c>
      <c r="CX509" s="108">
        <v>570</v>
      </c>
      <c r="CY509" s="108">
        <v>185279</v>
      </c>
      <c r="CZ509" s="108">
        <v>325</v>
      </c>
      <c r="DA509" s="108">
        <v>565</v>
      </c>
      <c r="DB509" s="108">
        <v>7340</v>
      </c>
      <c r="DC509" s="108">
        <v>318408</v>
      </c>
      <c r="DD509" s="108">
        <v>43</v>
      </c>
      <c r="DE509" s="108">
        <v>83</v>
      </c>
      <c r="DF509" s="108">
        <v>163</v>
      </c>
      <c r="DG509" s="108">
        <v>342779</v>
      </c>
      <c r="DH509" s="108">
        <v>2103</v>
      </c>
      <c r="DI509" s="108">
        <v>4707</v>
      </c>
      <c r="DJ509" s="108">
        <v>144</v>
      </c>
      <c r="DK509" s="108">
        <v>51</v>
      </c>
      <c r="DL509" s="108">
        <v>681</v>
      </c>
      <c r="DM509" s="108">
        <v>406</v>
      </c>
      <c r="DN509" s="108">
        <v>32</v>
      </c>
      <c r="DO509" s="108">
        <v>1050</v>
      </c>
      <c r="DP509" s="108">
        <v>6217810</v>
      </c>
      <c r="DQ509" s="108">
        <v>9130</v>
      </c>
      <c r="DR509" s="108">
        <v>21762</v>
      </c>
      <c r="DS509" s="108">
        <v>4057485</v>
      </c>
      <c r="DT509" s="108">
        <v>9994</v>
      </c>
      <c r="DU509" s="108">
        <v>25432</v>
      </c>
      <c r="DV509" s="108">
        <v>390056</v>
      </c>
      <c r="DW509" s="108">
        <v>12189</v>
      </c>
      <c r="DX509" s="108">
        <v>32376</v>
      </c>
      <c r="DY509" s="108">
        <v>13606605</v>
      </c>
      <c r="DZ509" s="108">
        <v>12959</v>
      </c>
      <c r="EA509" s="108">
        <v>32891</v>
      </c>
      <c r="EB509" s="255"/>
      <c r="EC509" s="198">
        <f t="shared" si="2133"/>
        <v>7</v>
      </c>
      <c r="ED509" s="199">
        <f t="shared" si="2160"/>
        <v>2019</v>
      </c>
      <c r="EE509" s="200">
        <f t="shared" si="2135"/>
        <v>43647</v>
      </c>
      <c r="EF509" s="196">
        <f t="shared" si="2136"/>
        <v>31</v>
      </c>
      <c r="EG509" s="195"/>
      <c r="EH509" s="198">
        <f t="shared" si="2156"/>
        <v>75882</v>
      </c>
      <c r="EI509" s="198">
        <f t="shared" si="2156"/>
        <v>3035280</v>
      </c>
      <c r="EJ509" s="198">
        <f t="shared" si="2156"/>
        <v>5235858</v>
      </c>
      <c r="EK509" s="198">
        <f t="shared" si="2156"/>
        <v>9257604</v>
      </c>
      <c r="EL509" s="198">
        <f t="shared" si="2156"/>
        <v>7081991</v>
      </c>
      <c r="EM509" s="198">
        <f t="shared" si="2156"/>
        <v>7265405</v>
      </c>
      <c r="EN509" s="198">
        <f t="shared" si="2156"/>
        <v>166031709</v>
      </c>
      <c r="EO509" s="198">
        <f t="shared" si="2156"/>
        <v>199475735</v>
      </c>
      <c r="EP509" s="198">
        <f t="shared" si="2156"/>
        <v>34449884</v>
      </c>
      <c r="EQ509" s="198" t="str">
        <f t="shared" si="2156"/>
        <v>-</v>
      </c>
      <c r="ER509" s="198" t="str">
        <f t="shared" si="2157"/>
        <v>-</v>
      </c>
      <c r="ES509" s="198" t="str">
        <f t="shared" si="2157"/>
        <v>-</v>
      </c>
      <c r="ET509" s="198" t="str">
        <f t="shared" si="2157"/>
        <v>-</v>
      </c>
      <c r="EU509" s="198" t="str">
        <f t="shared" si="2157"/>
        <v>-</v>
      </c>
      <c r="EV509" s="198" t="str">
        <f t="shared" si="2157"/>
        <v>-</v>
      </c>
      <c r="EW509" s="198" t="str">
        <f t="shared" si="2157"/>
        <v>-</v>
      </c>
      <c r="EX509" s="198" t="str">
        <f t="shared" si="2157"/>
        <v>-</v>
      </c>
      <c r="EY509" s="198" t="str">
        <f t="shared" si="2157"/>
        <v>-</v>
      </c>
      <c r="EZ509" s="198" t="str">
        <f t="shared" si="2157"/>
        <v>-</v>
      </c>
      <c r="FA509" s="198">
        <f t="shared" si="2157"/>
        <v>767241</v>
      </c>
      <c r="FB509" s="198">
        <f t="shared" si="2158"/>
        <v>322050</v>
      </c>
      <c r="FC509" s="198">
        <f t="shared" si="2158"/>
        <v>609220</v>
      </c>
      <c r="FD509" s="198">
        <f t="shared" si="2158"/>
        <v>14819922</v>
      </c>
      <c r="FE509" s="198">
        <f t="shared" si="2158"/>
        <v>10325392</v>
      </c>
      <c r="FF509" s="198">
        <f t="shared" si="2158"/>
        <v>1036032</v>
      </c>
      <c r="FG509" s="198">
        <f t="shared" si="2158"/>
        <v>34535550</v>
      </c>
      <c r="FH509" s="191"/>
      <c r="FI509" s="256"/>
      <c r="FJ509" s="256"/>
      <c r="FK509" s="256"/>
      <c r="FL509" s="256"/>
      <c r="FM509" s="256"/>
    </row>
    <row r="510" spans="1:169" s="257" customFormat="1" x14ac:dyDescent="0.2">
      <c r="A510" s="251" t="str">
        <f t="shared" si="2159"/>
        <v>2019-20JULYR1F</v>
      </c>
      <c r="B510" s="252" t="s">
        <v>868</v>
      </c>
      <c r="C510" s="252" t="s">
        <v>825</v>
      </c>
      <c r="D510" s="253" t="str">
        <f t="shared" si="2131"/>
        <v>Y59</v>
      </c>
      <c r="E510" s="253" t="str">
        <f t="shared" si="2132"/>
        <v>South East</v>
      </c>
      <c r="F510" s="254" t="s">
        <v>650</v>
      </c>
      <c r="G510" s="254" t="s">
        <v>651</v>
      </c>
      <c r="H510" s="160">
        <v>3118</v>
      </c>
      <c r="I510" s="160">
        <v>1832</v>
      </c>
      <c r="J510" s="160">
        <v>16643</v>
      </c>
      <c r="K510" s="160">
        <v>9</v>
      </c>
      <c r="L510" s="160">
        <v>1</v>
      </c>
      <c r="M510" s="160">
        <v>12</v>
      </c>
      <c r="N510" s="160">
        <v>44</v>
      </c>
      <c r="O510" s="160">
        <v>153</v>
      </c>
      <c r="P510" s="160" t="s">
        <v>717</v>
      </c>
      <c r="Q510" s="160" t="s">
        <v>717</v>
      </c>
      <c r="R510" s="160" t="s">
        <v>717</v>
      </c>
      <c r="S510" s="160" t="s">
        <v>717</v>
      </c>
      <c r="T510" s="160">
        <v>2078</v>
      </c>
      <c r="U510" s="160">
        <v>109</v>
      </c>
      <c r="V510" s="160">
        <v>75</v>
      </c>
      <c r="W510" s="160">
        <v>951</v>
      </c>
      <c r="X510" s="160">
        <v>641</v>
      </c>
      <c r="Y510" s="160">
        <v>47</v>
      </c>
      <c r="Z510" s="160">
        <v>85199</v>
      </c>
      <c r="AA510" s="160">
        <v>782</v>
      </c>
      <c r="AB510" s="160">
        <v>1460</v>
      </c>
      <c r="AC510" s="160">
        <v>76420</v>
      </c>
      <c r="AD510" s="160">
        <v>1019</v>
      </c>
      <c r="AE510" s="160">
        <v>1664</v>
      </c>
      <c r="AF510" s="160">
        <v>1744492</v>
      </c>
      <c r="AG510" s="160">
        <v>1834</v>
      </c>
      <c r="AH510" s="160">
        <v>3647</v>
      </c>
      <c r="AI510" s="160">
        <v>3425434</v>
      </c>
      <c r="AJ510" s="160">
        <v>5344</v>
      </c>
      <c r="AK510" s="160">
        <v>12300</v>
      </c>
      <c r="AL510" s="160">
        <v>326857</v>
      </c>
      <c r="AM510" s="160">
        <v>6954</v>
      </c>
      <c r="AN510" s="160">
        <v>14111</v>
      </c>
      <c r="AO510" s="160">
        <v>197</v>
      </c>
      <c r="AP510" s="160">
        <v>1</v>
      </c>
      <c r="AQ510" s="160">
        <v>30</v>
      </c>
      <c r="AR510" s="160">
        <v>35</v>
      </c>
      <c r="AS510" s="160">
        <v>7</v>
      </c>
      <c r="AT510" s="160">
        <v>159</v>
      </c>
      <c r="AU510" s="160">
        <v>0</v>
      </c>
      <c r="AV510" s="160">
        <v>1244</v>
      </c>
      <c r="AW510" s="160">
        <v>22</v>
      </c>
      <c r="AX510" s="160">
        <v>615</v>
      </c>
      <c r="AY510" s="160">
        <v>1881</v>
      </c>
      <c r="AZ510" s="160">
        <v>163</v>
      </c>
      <c r="BA510" s="160">
        <v>139</v>
      </c>
      <c r="BB510" s="160">
        <v>108</v>
      </c>
      <c r="BC510" s="160">
        <v>95</v>
      </c>
      <c r="BD510" s="160">
        <v>1102</v>
      </c>
      <c r="BE510" s="160">
        <v>1017</v>
      </c>
      <c r="BF510" s="160">
        <v>773</v>
      </c>
      <c r="BG510" s="160">
        <v>676</v>
      </c>
      <c r="BH510" s="160">
        <v>55</v>
      </c>
      <c r="BI510" s="160">
        <v>49</v>
      </c>
      <c r="BJ510" s="160" t="s">
        <v>717</v>
      </c>
      <c r="BK510" s="160" t="s">
        <v>717</v>
      </c>
      <c r="BL510" s="160" t="s">
        <v>717</v>
      </c>
      <c r="BM510" s="160" t="s">
        <v>717</v>
      </c>
      <c r="BN510" s="160" t="s">
        <v>717</v>
      </c>
      <c r="BO510" s="160" t="s">
        <v>717</v>
      </c>
      <c r="BP510" s="160" t="s">
        <v>717</v>
      </c>
      <c r="BQ510" s="160" t="s">
        <v>717</v>
      </c>
      <c r="BR510" s="160" t="s">
        <v>717</v>
      </c>
      <c r="BS510" s="160" t="s">
        <v>717</v>
      </c>
      <c r="BT510" s="160" t="s">
        <v>717</v>
      </c>
      <c r="BU510" s="160" t="s">
        <v>717</v>
      </c>
      <c r="BV510" s="160" t="s">
        <v>717</v>
      </c>
      <c r="BW510" s="160" t="s">
        <v>717</v>
      </c>
      <c r="BX510" s="160" t="s">
        <v>717</v>
      </c>
      <c r="BY510" s="160" t="s">
        <v>717</v>
      </c>
      <c r="BZ510" s="160" t="s">
        <v>717</v>
      </c>
      <c r="CA510" s="160" t="s">
        <v>717</v>
      </c>
      <c r="CB510" s="160" t="s">
        <v>717</v>
      </c>
      <c r="CC510" s="160" t="s">
        <v>717</v>
      </c>
      <c r="CD510" s="160" t="s">
        <v>717</v>
      </c>
      <c r="CE510" s="160" t="s">
        <v>717</v>
      </c>
      <c r="CF510" s="160" t="s">
        <v>717</v>
      </c>
      <c r="CG510" s="160" t="s">
        <v>717</v>
      </c>
      <c r="CH510" s="160" t="s">
        <v>717</v>
      </c>
      <c r="CI510" s="160" t="s">
        <v>717</v>
      </c>
      <c r="CJ510" s="160" t="s">
        <v>717</v>
      </c>
      <c r="CK510" s="160" t="s">
        <v>717</v>
      </c>
      <c r="CL510" s="160" t="s">
        <v>717</v>
      </c>
      <c r="CM510" s="160" t="s">
        <v>717</v>
      </c>
      <c r="CN510" s="160" t="s">
        <v>717</v>
      </c>
      <c r="CO510" s="160" t="s">
        <v>717</v>
      </c>
      <c r="CP510" s="160" t="s">
        <v>717</v>
      </c>
      <c r="CQ510" s="160" t="s">
        <v>717</v>
      </c>
      <c r="CR510" s="160" t="s">
        <v>717</v>
      </c>
      <c r="CS510" s="160" t="s">
        <v>717</v>
      </c>
      <c r="CT510" s="160" t="s">
        <v>717</v>
      </c>
      <c r="CU510" s="160" t="s">
        <v>717</v>
      </c>
      <c r="CV510" s="160" t="s">
        <v>717</v>
      </c>
      <c r="CW510" s="160" t="s">
        <v>717</v>
      </c>
      <c r="CX510" s="160">
        <v>12</v>
      </c>
      <c r="CY510" s="160">
        <v>4552</v>
      </c>
      <c r="CZ510" s="160">
        <v>379</v>
      </c>
      <c r="DA510" s="160">
        <v>678</v>
      </c>
      <c r="DB510" s="160">
        <v>81</v>
      </c>
      <c r="DC510" s="160">
        <v>4746</v>
      </c>
      <c r="DD510" s="160">
        <v>59</v>
      </c>
      <c r="DE510" s="160">
        <v>103</v>
      </c>
      <c r="DF510" s="160">
        <v>0</v>
      </c>
      <c r="DG510" s="160">
        <v>0</v>
      </c>
      <c r="DH510" s="160">
        <v>0</v>
      </c>
      <c r="DI510" s="160">
        <v>0</v>
      </c>
      <c r="DJ510" s="160">
        <v>0</v>
      </c>
      <c r="DK510" s="160">
        <v>0</v>
      </c>
      <c r="DL510" s="160">
        <v>10</v>
      </c>
      <c r="DM510" s="160">
        <v>103</v>
      </c>
      <c r="DN510" s="160">
        <v>0</v>
      </c>
      <c r="DO510" s="160">
        <v>20</v>
      </c>
      <c r="DP510" s="160">
        <v>47149</v>
      </c>
      <c r="DQ510" s="160">
        <v>4715</v>
      </c>
      <c r="DR510" s="160">
        <v>7298</v>
      </c>
      <c r="DS510" s="160">
        <v>736794</v>
      </c>
      <c r="DT510" s="160">
        <v>7153</v>
      </c>
      <c r="DU510" s="160">
        <v>12178</v>
      </c>
      <c r="DV510" s="160">
        <v>0</v>
      </c>
      <c r="DW510" s="160">
        <v>0</v>
      </c>
      <c r="DX510" s="160">
        <v>0</v>
      </c>
      <c r="DY510" s="160">
        <v>154740</v>
      </c>
      <c r="DZ510" s="160">
        <v>7737</v>
      </c>
      <c r="EA510" s="160">
        <v>22581</v>
      </c>
      <c r="EB510" s="255"/>
      <c r="EC510" s="203">
        <f t="shared" si="2133"/>
        <v>7</v>
      </c>
      <c r="ED510" s="199">
        <f t="shared" si="2160"/>
        <v>2019</v>
      </c>
      <c r="EE510" s="200">
        <f t="shared" si="2135"/>
        <v>43647</v>
      </c>
      <c r="EF510" s="196">
        <f t="shared" si="2136"/>
        <v>31</v>
      </c>
      <c r="EG510" s="195"/>
      <c r="EH510" s="203">
        <f t="shared" si="2156"/>
        <v>1832</v>
      </c>
      <c r="EI510" s="203">
        <f t="shared" si="2156"/>
        <v>21984</v>
      </c>
      <c r="EJ510" s="203">
        <f t="shared" si="2156"/>
        <v>80608</v>
      </c>
      <c r="EK510" s="203">
        <f t="shared" si="2156"/>
        <v>280296</v>
      </c>
      <c r="EL510" s="203">
        <f t="shared" si="2156"/>
        <v>159140</v>
      </c>
      <c r="EM510" s="203">
        <f t="shared" si="2156"/>
        <v>124800</v>
      </c>
      <c r="EN510" s="203">
        <f t="shared" si="2156"/>
        <v>3468297</v>
      </c>
      <c r="EO510" s="203">
        <f t="shared" si="2156"/>
        <v>7884300</v>
      </c>
      <c r="EP510" s="203">
        <f t="shared" si="2156"/>
        <v>663217</v>
      </c>
      <c r="EQ510" s="203" t="str">
        <f t="shared" si="2156"/>
        <v>-</v>
      </c>
      <c r="ER510" s="203" t="str">
        <f t="shared" si="2157"/>
        <v>-</v>
      </c>
      <c r="ES510" s="203" t="str">
        <f t="shared" si="2157"/>
        <v>-</v>
      </c>
      <c r="ET510" s="203" t="str">
        <f t="shared" si="2157"/>
        <v>-</v>
      </c>
      <c r="EU510" s="203" t="str">
        <f t="shared" si="2157"/>
        <v>-</v>
      </c>
      <c r="EV510" s="203" t="str">
        <f t="shared" si="2157"/>
        <v>-</v>
      </c>
      <c r="EW510" s="203" t="str">
        <f t="shared" si="2157"/>
        <v>-</v>
      </c>
      <c r="EX510" s="203" t="str">
        <f t="shared" si="2157"/>
        <v>-</v>
      </c>
      <c r="EY510" s="203" t="str">
        <f t="shared" si="2157"/>
        <v>-</v>
      </c>
      <c r="EZ510" s="203" t="str">
        <f t="shared" si="2157"/>
        <v>-</v>
      </c>
      <c r="FA510" s="203">
        <f t="shared" si="2157"/>
        <v>0</v>
      </c>
      <c r="FB510" s="203">
        <f t="shared" si="2158"/>
        <v>8136</v>
      </c>
      <c r="FC510" s="203">
        <f t="shared" si="2158"/>
        <v>8343</v>
      </c>
      <c r="FD510" s="203">
        <f t="shared" si="2158"/>
        <v>72980</v>
      </c>
      <c r="FE510" s="203">
        <f t="shared" si="2158"/>
        <v>1254334</v>
      </c>
      <c r="FF510" s="203">
        <f t="shared" si="2158"/>
        <v>0</v>
      </c>
      <c r="FG510" s="203">
        <f t="shared" si="2158"/>
        <v>451620</v>
      </c>
      <c r="FH510" s="191"/>
      <c r="FI510" s="256"/>
      <c r="FJ510" s="256"/>
      <c r="FK510" s="256"/>
      <c r="FL510" s="256"/>
      <c r="FM510" s="256"/>
    </row>
    <row r="511" spans="1:169" s="257" customFormat="1" x14ac:dyDescent="0.2">
      <c r="A511" s="258" t="str">
        <f t="shared" si="2159"/>
        <v>2019-20JULYRRU</v>
      </c>
      <c r="B511" s="259" t="s">
        <v>868</v>
      </c>
      <c r="C511" s="259" t="s">
        <v>825</v>
      </c>
      <c r="D511" s="260" t="str">
        <f t="shared" ref="D511:D574" si="2161">INDEX($FK$16:$FL$26,MATCH($F511,Area_Code,0),2)</f>
        <v>Y56</v>
      </c>
      <c r="E511" s="260" t="str">
        <f t="shared" ref="E511:E574" si="2162">INDEX($FK$8:$FM$14,MATCH($D511,Reg_Code,0),3)</f>
        <v>London</v>
      </c>
      <c r="F511" s="261" t="s">
        <v>653</v>
      </c>
      <c r="G511" s="261" t="s">
        <v>654</v>
      </c>
      <c r="H511" s="211">
        <v>179181</v>
      </c>
      <c r="I511" s="211">
        <v>144848</v>
      </c>
      <c r="J511" s="211">
        <v>2704971</v>
      </c>
      <c r="K511" s="211">
        <v>19</v>
      </c>
      <c r="L511" s="211">
        <v>0</v>
      </c>
      <c r="M511" s="211">
        <v>72</v>
      </c>
      <c r="N511" s="211">
        <v>124</v>
      </c>
      <c r="O511" s="211">
        <v>240</v>
      </c>
      <c r="P511" s="211" t="s">
        <v>717</v>
      </c>
      <c r="Q511" s="211" t="s">
        <v>717</v>
      </c>
      <c r="R511" s="211" t="s">
        <v>717</v>
      </c>
      <c r="S511" s="211" t="s">
        <v>717</v>
      </c>
      <c r="T511" s="211">
        <v>108482</v>
      </c>
      <c r="U511" s="211">
        <v>12560</v>
      </c>
      <c r="V511" s="211">
        <v>9188</v>
      </c>
      <c r="W511" s="211">
        <v>59730</v>
      </c>
      <c r="X511" s="211">
        <v>21196</v>
      </c>
      <c r="Y511" s="211">
        <v>2164</v>
      </c>
      <c r="Z511" s="211">
        <v>4958652</v>
      </c>
      <c r="AA511" s="211">
        <v>395</v>
      </c>
      <c r="AB511" s="211">
        <v>656</v>
      </c>
      <c r="AC511" s="211">
        <v>6330320</v>
      </c>
      <c r="AD511" s="211">
        <v>689</v>
      </c>
      <c r="AE511" s="211">
        <v>1202</v>
      </c>
      <c r="AF511" s="211">
        <v>75434305</v>
      </c>
      <c r="AG511" s="211">
        <v>1263</v>
      </c>
      <c r="AH511" s="211">
        <v>2624</v>
      </c>
      <c r="AI511" s="211">
        <v>84398854</v>
      </c>
      <c r="AJ511" s="211">
        <v>3982</v>
      </c>
      <c r="AK511" s="211">
        <v>9595</v>
      </c>
      <c r="AL511" s="211">
        <v>12509719</v>
      </c>
      <c r="AM511" s="211">
        <v>5781</v>
      </c>
      <c r="AN511" s="211">
        <v>13142</v>
      </c>
      <c r="AO511" s="211">
        <v>8147</v>
      </c>
      <c r="AP511" s="211">
        <v>203</v>
      </c>
      <c r="AQ511" s="211">
        <v>1213</v>
      </c>
      <c r="AR511" s="211">
        <v>2676</v>
      </c>
      <c r="AS511" s="211">
        <v>245</v>
      </c>
      <c r="AT511" s="211">
        <v>6486</v>
      </c>
      <c r="AU511" s="211">
        <v>0</v>
      </c>
      <c r="AV511" s="211">
        <v>64344</v>
      </c>
      <c r="AW511" s="211">
        <v>6547</v>
      </c>
      <c r="AX511" s="211">
        <v>29444</v>
      </c>
      <c r="AY511" s="211">
        <v>100335</v>
      </c>
      <c r="AZ511" s="211">
        <v>32237</v>
      </c>
      <c r="BA511" s="211">
        <v>24874</v>
      </c>
      <c r="BB511" s="211">
        <v>23491</v>
      </c>
      <c r="BC511" s="211">
        <v>18427</v>
      </c>
      <c r="BD511" s="211">
        <v>89267</v>
      </c>
      <c r="BE511" s="211">
        <v>66876</v>
      </c>
      <c r="BF511" s="211">
        <v>33782</v>
      </c>
      <c r="BG511" s="211">
        <v>23912</v>
      </c>
      <c r="BH511" s="211">
        <v>2965</v>
      </c>
      <c r="BI511" s="211">
        <v>2276</v>
      </c>
      <c r="BJ511" s="211" t="s">
        <v>717</v>
      </c>
      <c r="BK511" s="211" t="s">
        <v>717</v>
      </c>
      <c r="BL511" s="211" t="s">
        <v>717</v>
      </c>
      <c r="BM511" s="211" t="s">
        <v>717</v>
      </c>
      <c r="BN511" s="211" t="s">
        <v>717</v>
      </c>
      <c r="BO511" s="211" t="s">
        <v>717</v>
      </c>
      <c r="BP511" s="211" t="s">
        <v>717</v>
      </c>
      <c r="BQ511" s="211" t="s">
        <v>717</v>
      </c>
      <c r="BR511" s="211" t="s">
        <v>717</v>
      </c>
      <c r="BS511" s="211" t="s">
        <v>717</v>
      </c>
      <c r="BT511" s="211" t="s">
        <v>717</v>
      </c>
      <c r="BU511" s="211" t="s">
        <v>717</v>
      </c>
      <c r="BV511" s="211" t="s">
        <v>717</v>
      </c>
      <c r="BW511" s="211" t="s">
        <v>717</v>
      </c>
      <c r="BX511" s="211" t="s">
        <v>717</v>
      </c>
      <c r="BY511" s="211" t="s">
        <v>717</v>
      </c>
      <c r="BZ511" s="211" t="s">
        <v>717</v>
      </c>
      <c r="CA511" s="211" t="s">
        <v>717</v>
      </c>
      <c r="CB511" s="211" t="s">
        <v>717</v>
      </c>
      <c r="CC511" s="211" t="s">
        <v>717</v>
      </c>
      <c r="CD511" s="211" t="s">
        <v>717</v>
      </c>
      <c r="CE511" s="211" t="s">
        <v>717</v>
      </c>
      <c r="CF511" s="211" t="s">
        <v>717</v>
      </c>
      <c r="CG511" s="211" t="s">
        <v>717</v>
      </c>
      <c r="CH511" s="211" t="s">
        <v>717</v>
      </c>
      <c r="CI511" s="211" t="s">
        <v>717</v>
      </c>
      <c r="CJ511" s="211" t="s">
        <v>717</v>
      </c>
      <c r="CK511" s="211" t="s">
        <v>717</v>
      </c>
      <c r="CL511" s="211" t="s">
        <v>717</v>
      </c>
      <c r="CM511" s="211" t="s">
        <v>717</v>
      </c>
      <c r="CN511" s="211" t="s">
        <v>717</v>
      </c>
      <c r="CO511" s="211" t="s">
        <v>717</v>
      </c>
      <c r="CP511" s="211" t="s">
        <v>717</v>
      </c>
      <c r="CQ511" s="211" t="s">
        <v>717</v>
      </c>
      <c r="CR511" s="211" t="s">
        <v>717</v>
      </c>
      <c r="CS511" s="211" t="s">
        <v>717</v>
      </c>
      <c r="CT511" s="211" t="s">
        <v>717</v>
      </c>
      <c r="CU511" s="211" t="s">
        <v>717</v>
      </c>
      <c r="CV511" s="211" t="s">
        <v>717</v>
      </c>
      <c r="CW511" s="211" t="s">
        <v>717</v>
      </c>
      <c r="CX511" s="211">
        <v>607</v>
      </c>
      <c r="CY511" s="211">
        <v>194972</v>
      </c>
      <c r="CZ511" s="211">
        <v>321</v>
      </c>
      <c r="DA511" s="211">
        <v>531</v>
      </c>
      <c r="DB511" s="211">
        <v>7105</v>
      </c>
      <c r="DC511" s="211">
        <v>524645</v>
      </c>
      <c r="DD511" s="211">
        <v>74</v>
      </c>
      <c r="DE511" s="211">
        <v>167</v>
      </c>
      <c r="DF511" s="211">
        <v>160</v>
      </c>
      <c r="DG511" s="211">
        <v>371412</v>
      </c>
      <c r="DH511" s="211">
        <v>2321</v>
      </c>
      <c r="DI511" s="211">
        <v>4481</v>
      </c>
      <c r="DJ511" s="211">
        <v>145</v>
      </c>
      <c r="DK511" s="211">
        <v>11</v>
      </c>
      <c r="DL511" s="211">
        <v>552</v>
      </c>
      <c r="DM511" s="211">
        <v>1422</v>
      </c>
      <c r="DN511" s="211">
        <v>37</v>
      </c>
      <c r="DO511" s="211">
        <v>1336</v>
      </c>
      <c r="DP511" s="211">
        <v>3335232</v>
      </c>
      <c r="DQ511" s="211">
        <v>6042</v>
      </c>
      <c r="DR511" s="211">
        <v>13035</v>
      </c>
      <c r="DS511" s="211">
        <v>11117970</v>
      </c>
      <c r="DT511" s="211">
        <v>7819</v>
      </c>
      <c r="DU511" s="211">
        <v>15476</v>
      </c>
      <c r="DV511" s="211">
        <v>278954</v>
      </c>
      <c r="DW511" s="211">
        <v>7539</v>
      </c>
      <c r="DX511" s="211">
        <v>13295</v>
      </c>
      <c r="DY511" s="211">
        <v>13476617</v>
      </c>
      <c r="DZ511" s="211">
        <v>10087</v>
      </c>
      <c r="EA511" s="211">
        <v>17297</v>
      </c>
      <c r="EB511" s="262"/>
      <c r="EC511" s="212">
        <f t="shared" ref="EC511:EC551" si="2163">MONTH(1&amp;C511)</f>
        <v>7</v>
      </c>
      <c r="ED511" s="213">
        <f t="shared" si="2160"/>
        <v>2019</v>
      </c>
      <c r="EE511" s="214">
        <f t="shared" ref="EE511:EE574" si="2164">DATE($ED511,$EC511,1)</f>
        <v>43647</v>
      </c>
      <c r="EF511" s="215">
        <f t="shared" ref="EF511:EF574" si="2165">DAY(DATE($ED511,$EC511+1,1)-1)</f>
        <v>31</v>
      </c>
      <c r="EG511" s="216"/>
      <c r="EH511" s="212">
        <f t="shared" si="2156"/>
        <v>0</v>
      </c>
      <c r="EI511" s="212">
        <f t="shared" si="2156"/>
        <v>10429056</v>
      </c>
      <c r="EJ511" s="212">
        <f t="shared" si="2156"/>
        <v>17961152</v>
      </c>
      <c r="EK511" s="212">
        <f t="shared" si="2156"/>
        <v>34763520</v>
      </c>
      <c r="EL511" s="212">
        <f t="shared" si="2156"/>
        <v>8239360</v>
      </c>
      <c r="EM511" s="212">
        <f t="shared" si="2156"/>
        <v>11043976</v>
      </c>
      <c r="EN511" s="212">
        <f t="shared" si="2156"/>
        <v>156731520</v>
      </c>
      <c r="EO511" s="212">
        <f t="shared" si="2156"/>
        <v>203375620</v>
      </c>
      <c r="EP511" s="212">
        <f t="shared" si="2156"/>
        <v>28439288</v>
      </c>
      <c r="EQ511" s="212" t="str">
        <f t="shared" si="2156"/>
        <v>-</v>
      </c>
      <c r="ER511" s="212" t="str">
        <f t="shared" si="2157"/>
        <v>-</v>
      </c>
      <c r="ES511" s="212" t="str">
        <f t="shared" si="2157"/>
        <v>-</v>
      </c>
      <c r="ET511" s="212" t="str">
        <f t="shared" si="2157"/>
        <v>-</v>
      </c>
      <c r="EU511" s="212" t="str">
        <f t="shared" si="2157"/>
        <v>-</v>
      </c>
      <c r="EV511" s="212" t="str">
        <f t="shared" si="2157"/>
        <v>-</v>
      </c>
      <c r="EW511" s="212" t="str">
        <f t="shared" si="2157"/>
        <v>-</v>
      </c>
      <c r="EX511" s="212" t="str">
        <f t="shared" si="2157"/>
        <v>-</v>
      </c>
      <c r="EY511" s="212" t="str">
        <f t="shared" si="2157"/>
        <v>-</v>
      </c>
      <c r="EZ511" s="212" t="str">
        <f t="shared" si="2157"/>
        <v>-</v>
      </c>
      <c r="FA511" s="212">
        <f t="shared" si="2157"/>
        <v>716960</v>
      </c>
      <c r="FB511" s="212">
        <f t="shared" si="2158"/>
        <v>322317</v>
      </c>
      <c r="FC511" s="212">
        <f t="shared" si="2158"/>
        <v>1186535</v>
      </c>
      <c r="FD511" s="212">
        <f t="shared" si="2158"/>
        <v>7195320</v>
      </c>
      <c r="FE511" s="212">
        <f t="shared" si="2158"/>
        <v>22006872</v>
      </c>
      <c r="FF511" s="212">
        <f t="shared" si="2158"/>
        <v>491915</v>
      </c>
      <c r="FG511" s="212">
        <f t="shared" si="2158"/>
        <v>23108792</v>
      </c>
      <c r="FH511" s="217"/>
      <c r="FI511" s="256"/>
      <c r="FJ511" s="256"/>
      <c r="FK511" s="256"/>
      <c r="FL511" s="256"/>
      <c r="FM511" s="256"/>
    </row>
    <row r="512" spans="1:169" s="257" customFormat="1" x14ac:dyDescent="0.2">
      <c r="A512" s="263" t="str">
        <f t="shared" si="2159"/>
        <v>2019-20JULYRX6</v>
      </c>
      <c r="B512" s="257" t="s">
        <v>868</v>
      </c>
      <c r="C512" s="257" t="s">
        <v>825</v>
      </c>
      <c r="D512" s="264" t="str">
        <f t="shared" si="2161"/>
        <v>Y63</v>
      </c>
      <c r="E512" s="264" t="str">
        <f t="shared" si="2162"/>
        <v>North East and Yorkshire</v>
      </c>
      <c r="F512" s="265" t="s">
        <v>655</v>
      </c>
      <c r="G512" s="265" t="s">
        <v>656</v>
      </c>
      <c r="H512" s="108">
        <v>50067</v>
      </c>
      <c r="I512" s="108">
        <v>34832</v>
      </c>
      <c r="J512" s="108">
        <v>165790</v>
      </c>
      <c r="K512" s="108">
        <v>5</v>
      </c>
      <c r="L512" s="108">
        <v>1</v>
      </c>
      <c r="M512" s="108">
        <v>11</v>
      </c>
      <c r="N512" s="108">
        <v>20</v>
      </c>
      <c r="O512" s="108">
        <v>43</v>
      </c>
      <c r="P512" s="108" t="s">
        <v>717</v>
      </c>
      <c r="Q512" s="108" t="s">
        <v>717</v>
      </c>
      <c r="R512" s="108" t="s">
        <v>717</v>
      </c>
      <c r="S512" s="108" t="s">
        <v>717</v>
      </c>
      <c r="T512" s="108">
        <v>35282</v>
      </c>
      <c r="U512" s="108">
        <v>2640</v>
      </c>
      <c r="V512" s="108">
        <v>1787</v>
      </c>
      <c r="W512" s="108">
        <v>20537</v>
      </c>
      <c r="X512" s="108">
        <v>7766</v>
      </c>
      <c r="Y512" s="108">
        <v>418</v>
      </c>
      <c r="Z512" s="108">
        <v>1036742</v>
      </c>
      <c r="AA512" s="108">
        <v>393</v>
      </c>
      <c r="AB512" s="108">
        <v>665</v>
      </c>
      <c r="AC512" s="108">
        <v>846399</v>
      </c>
      <c r="AD512" s="108">
        <v>474</v>
      </c>
      <c r="AE512" s="108">
        <v>864</v>
      </c>
      <c r="AF512" s="108">
        <v>37254616</v>
      </c>
      <c r="AG512" s="108">
        <v>1814</v>
      </c>
      <c r="AH512" s="108">
        <v>3793</v>
      </c>
      <c r="AI512" s="108">
        <v>48403355</v>
      </c>
      <c r="AJ512" s="108">
        <v>6233</v>
      </c>
      <c r="AK512" s="108">
        <v>15237</v>
      </c>
      <c r="AL512" s="108">
        <v>1965298</v>
      </c>
      <c r="AM512" s="108">
        <v>4702</v>
      </c>
      <c r="AN512" s="108">
        <v>11222</v>
      </c>
      <c r="AO512" s="108">
        <v>1620</v>
      </c>
      <c r="AP512" s="108">
        <v>37</v>
      </c>
      <c r="AQ512" s="108">
        <v>211</v>
      </c>
      <c r="AR512" s="108">
        <v>2843</v>
      </c>
      <c r="AS512" s="108">
        <v>123</v>
      </c>
      <c r="AT512" s="108">
        <v>1249</v>
      </c>
      <c r="AU512" s="108">
        <v>0</v>
      </c>
      <c r="AV512" s="108">
        <v>20446</v>
      </c>
      <c r="AW512" s="108">
        <v>3758</v>
      </c>
      <c r="AX512" s="108">
        <v>9458</v>
      </c>
      <c r="AY512" s="108">
        <v>33662</v>
      </c>
      <c r="AZ512" s="108">
        <v>4810</v>
      </c>
      <c r="BA512" s="108">
        <v>4033</v>
      </c>
      <c r="BB512" s="108">
        <v>3230</v>
      </c>
      <c r="BC512" s="108">
        <v>2720</v>
      </c>
      <c r="BD512" s="108">
        <v>26616</v>
      </c>
      <c r="BE512" s="108">
        <v>22687</v>
      </c>
      <c r="BF512" s="108">
        <v>10994</v>
      </c>
      <c r="BG512" s="108">
        <v>7586</v>
      </c>
      <c r="BH512" s="108">
        <v>634</v>
      </c>
      <c r="BI512" s="108">
        <v>408</v>
      </c>
      <c r="BJ512" s="108" t="s">
        <v>717</v>
      </c>
      <c r="BK512" s="108" t="s">
        <v>717</v>
      </c>
      <c r="BL512" s="108" t="s">
        <v>717</v>
      </c>
      <c r="BM512" s="108" t="s">
        <v>717</v>
      </c>
      <c r="BN512" s="108" t="s">
        <v>717</v>
      </c>
      <c r="BO512" s="108" t="s">
        <v>717</v>
      </c>
      <c r="BP512" s="108" t="s">
        <v>717</v>
      </c>
      <c r="BQ512" s="108" t="s">
        <v>717</v>
      </c>
      <c r="BR512" s="108" t="s">
        <v>717</v>
      </c>
      <c r="BS512" s="108" t="s">
        <v>717</v>
      </c>
      <c r="BT512" s="108" t="s">
        <v>717</v>
      </c>
      <c r="BU512" s="108" t="s">
        <v>717</v>
      </c>
      <c r="BV512" s="108" t="s">
        <v>717</v>
      </c>
      <c r="BW512" s="108" t="s">
        <v>717</v>
      </c>
      <c r="BX512" s="108" t="s">
        <v>717</v>
      </c>
      <c r="BY512" s="108" t="s">
        <v>717</v>
      </c>
      <c r="BZ512" s="108" t="s">
        <v>717</v>
      </c>
      <c r="CA512" s="108" t="s">
        <v>717</v>
      </c>
      <c r="CB512" s="108" t="s">
        <v>717</v>
      </c>
      <c r="CC512" s="108" t="s">
        <v>717</v>
      </c>
      <c r="CD512" s="108" t="s">
        <v>717</v>
      </c>
      <c r="CE512" s="108" t="s">
        <v>717</v>
      </c>
      <c r="CF512" s="108" t="s">
        <v>717</v>
      </c>
      <c r="CG512" s="108" t="s">
        <v>717</v>
      </c>
      <c r="CH512" s="108" t="s">
        <v>717</v>
      </c>
      <c r="CI512" s="108" t="s">
        <v>717</v>
      </c>
      <c r="CJ512" s="108" t="s">
        <v>717</v>
      </c>
      <c r="CK512" s="108" t="s">
        <v>717</v>
      </c>
      <c r="CL512" s="108" t="s">
        <v>717</v>
      </c>
      <c r="CM512" s="108" t="s">
        <v>717</v>
      </c>
      <c r="CN512" s="108" t="s">
        <v>717</v>
      </c>
      <c r="CO512" s="108" t="s">
        <v>717</v>
      </c>
      <c r="CP512" s="108" t="s">
        <v>717</v>
      </c>
      <c r="CQ512" s="108" t="s">
        <v>717</v>
      </c>
      <c r="CR512" s="108" t="s">
        <v>717</v>
      </c>
      <c r="CS512" s="108" t="s">
        <v>717</v>
      </c>
      <c r="CT512" s="108" t="s">
        <v>717</v>
      </c>
      <c r="CU512" s="108" t="s">
        <v>717</v>
      </c>
      <c r="CV512" s="108" t="s">
        <v>717</v>
      </c>
      <c r="CW512" s="108" t="s">
        <v>717</v>
      </c>
      <c r="CX512" s="108">
        <v>63</v>
      </c>
      <c r="CY512" s="108">
        <v>26629</v>
      </c>
      <c r="CZ512" s="108">
        <v>423</v>
      </c>
      <c r="DA512" s="108">
        <v>681</v>
      </c>
      <c r="DB512" s="108">
        <v>1563</v>
      </c>
      <c r="DC512" s="108">
        <v>44519</v>
      </c>
      <c r="DD512" s="108">
        <v>28</v>
      </c>
      <c r="DE512" s="108">
        <v>55</v>
      </c>
      <c r="DF512" s="108">
        <v>0</v>
      </c>
      <c r="DG512" s="108">
        <v>0</v>
      </c>
      <c r="DH512" s="108">
        <v>0</v>
      </c>
      <c r="DI512" s="108">
        <v>0</v>
      </c>
      <c r="DJ512" s="108">
        <v>0</v>
      </c>
      <c r="DK512" s="108">
        <v>0</v>
      </c>
      <c r="DL512" s="108">
        <v>0</v>
      </c>
      <c r="DM512" s="108">
        <v>1129</v>
      </c>
      <c r="DN512" s="108">
        <v>0</v>
      </c>
      <c r="DO512" s="108">
        <v>1071</v>
      </c>
      <c r="DP512" s="108">
        <v>0</v>
      </c>
      <c r="DQ512" s="108">
        <v>0</v>
      </c>
      <c r="DR512" s="108">
        <v>0</v>
      </c>
      <c r="DS512" s="108">
        <v>8184066</v>
      </c>
      <c r="DT512" s="108">
        <v>7249</v>
      </c>
      <c r="DU512" s="108">
        <v>13993</v>
      </c>
      <c r="DV512" s="108">
        <v>0</v>
      </c>
      <c r="DW512" s="108">
        <v>0</v>
      </c>
      <c r="DX512" s="108">
        <v>0</v>
      </c>
      <c r="DY512" s="108">
        <v>11080410</v>
      </c>
      <c r="DZ512" s="108">
        <v>10346</v>
      </c>
      <c r="EA512" s="108">
        <v>21582</v>
      </c>
      <c r="EB512" s="255"/>
      <c r="EC512" s="198">
        <f t="shared" si="2163"/>
        <v>7</v>
      </c>
      <c r="ED512" s="199">
        <f t="shared" si="2160"/>
        <v>2019</v>
      </c>
      <c r="EE512" s="200">
        <f t="shared" si="2164"/>
        <v>43647</v>
      </c>
      <c r="EF512" s="196">
        <f t="shared" si="2165"/>
        <v>31</v>
      </c>
      <c r="EG512" s="195"/>
      <c r="EH512" s="198">
        <f t="shared" si="2156"/>
        <v>34832</v>
      </c>
      <c r="EI512" s="198">
        <f t="shared" si="2156"/>
        <v>383152</v>
      </c>
      <c r="EJ512" s="198">
        <f t="shared" si="2156"/>
        <v>696640</v>
      </c>
      <c r="EK512" s="198">
        <f t="shared" si="2156"/>
        <v>1497776</v>
      </c>
      <c r="EL512" s="198">
        <f t="shared" si="2156"/>
        <v>1755600</v>
      </c>
      <c r="EM512" s="198">
        <f t="shared" si="2156"/>
        <v>1543968</v>
      </c>
      <c r="EN512" s="198">
        <f t="shared" si="2156"/>
        <v>77896841</v>
      </c>
      <c r="EO512" s="198">
        <f t="shared" si="2156"/>
        <v>118330542</v>
      </c>
      <c r="EP512" s="198">
        <f t="shared" si="2156"/>
        <v>4690796</v>
      </c>
      <c r="EQ512" s="198" t="str">
        <f t="shared" si="2156"/>
        <v>-</v>
      </c>
      <c r="ER512" s="198" t="str">
        <f t="shared" si="2157"/>
        <v>-</v>
      </c>
      <c r="ES512" s="198" t="str">
        <f t="shared" si="2157"/>
        <v>-</v>
      </c>
      <c r="ET512" s="198" t="str">
        <f t="shared" si="2157"/>
        <v>-</v>
      </c>
      <c r="EU512" s="198" t="str">
        <f t="shared" si="2157"/>
        <v>-</v>
      </c>
      <c r="EV512" s="198" t="str">
        <f t="shared" si="2157"/>
        <v>-</v>
      </c>
      <c r="EW512" s="198" t="str">
        <f t="shared" si="2157"/>
        <v>-</v>
      </c>
      <c r="EX512" s="198" t="str">
        <f t="shared" si="2157"/>
        <v>-</v>
      </c>
      <c r="EY512" s="198" t="str">
        <f t="shared" si="2157"/>
        <v>-</v>
      </c>
      <c r="EZ512" s="198" t="str">
        <f t="shared" si="2157"/>
        <v>-</v>
      </c>
      <c r="FA512" s="198">
        <f t="shared" si="2157"/>
        <v>0</v>
      </c>
      <c r="FB512" s="198">
        <f t="shared" si="2158"/>
        <v>42903</v>
      </c>
      <c r="FC512" s="198">
        <f t="shared" si="2158"/>
        <v>85965</v>
      </c>
      <c r="FD512" s="198">
        <f t="shared" si="2158"/>
        <v>0</v>
      </c>
      <c r="FE512" s="198">
        <f t="shared" si="2158"/>
        <v>15798097</v>
      </c>
      <c r="FF512" s="198">
        <f t="shared" si="2158"/>
        <v>0</v>
      </c>
      <c r="FG512" s="198">
        <f t="shared" si="2158"/>
        <v>23114322</v>
      </c>
      <c r="FH512" s="191"/>
      <c r="FI512" s="256"/>
      <c r="FJ512" s="256"/>
      <c r="FK512" s="256"/>
      <c r="FL512" s="256"/>
      <c r="FM512" s="256"/>
    </row>
    <row r="513" spans="1:169" s="257" customFormat="1" x14ac:dyDescent="0.2">
      <c r="A513" s="263" t="str">
        <f t="shared" si="2159"/>
        <v>2019-20JULYRX7</v>
      </c>
      <c r="B513" s="257" t="s">
        <v>868</v>
      </c>
      <c r="C513" s="257" t="s">
        <v>825</v>
      </c>
      <c r="D513" s="264" t="str">
        <f t="shared" si="2161"/>
        <v>Y62</v>
      </c>
      <c r="E513" s="264" t="str">
        <f t="shared" si="2162"/>
        <v>North West</v>
      </c>
      <c r="F513" s="265" t="s">
        <v>657</v>
      </c>
      <c r="G513" s="265" t="s">
        <v>658</v>
      </c>
      <c r="H513" s="108">
        <v>133978</v>
      </c>
      <c r="I513" s="108">
        <v>111732</v>
      </c>
      <c r="J513" s="108">
        <v>1328299</v>
      </c>
      <c r="K513" s="108">
        <v>12</v>
      </c>
      <c r="L513" s="108">
        <v>1</v>
      </c>
      <c r="M513" s="108">
        <v>46</v>
      </c>
      <c r="N513" s="108">
        <v>76</v>
      </c>
      <c r="O513" s="108">
        <v>126</v>
      </c>
      <c r="P513" s="108" t="s">
        <v>717</v>
      </c>
      <c r="Q513" s="108" t="s">
        <v>717</v>
      </c>
      <c r="R513" s="108" t="s">
        <v>717</v>
      </c>
      <c r="S513" s="108" t="s">
        <v>717</v>
      </c>
      <c r="T513" s="108">
        <v>99970</v>
      </c>
      <c r="U513" s="108">
        <v>10093</v>
      </c>
      <c r="V513" s="108">
        <v>7129</v>
      </c>
      <c r="W513" s="108">
        <v>50763</v>
      </c>
      <c r="X513" s="108">
        <v>21563</v>
      </c>
      <c r="Y513" s="108">
        <v>4174</v>
      </c>
      <c r="Z513" s="108">
        <v>4480295</v>
      </c>
      <c r="AA513" s="108">
        <v>444</v>
      </c>
      <c r="AB513" s="108">
        <v>753</v>
      </c>
      <c r="AC513" s="108">
        <v>4458881</v>
      </c>
      <c r="AD513" s="108">
        <v>625</v>
      </c>
      <c r="AE513" s="108">
        <v>1067</v>
      </c>
      <c r="AF513" s="108">
        <v>71626987</v>
      </c>
      <c r="AG513" s="108">
        <v>1411</v>
      </c>
      <c r="AH513" s="108">
        <v>3004</v>
      </c>
      <c r="AI513" s="108">
        <v>92828586</v>
      </c>
      <c r="AJ513" s="108">
        <v>4305</v>
      </c>
      <c r="AK513" s="108">
        <v>10144</v>
      </c>
      <c r="AL513" s="108">
        <v>23029583</v>
      </c>
      <c r="AM513" s="108">
        <v>5517</v>
      </c>
      <c r="AN513" s="108">
        <v>11936</v>
      </c>
      <c r="AO513" s="108">
        <v>7565</v>
      </c>
      <c r="AP513" s="108">
        <v>423</v>
      </c>
      <c r="AQ513" s="108">
        <v>4693</v>
      </c>
      <c r="AR513" s="108">
        <v>6302</v>
      </c>
      <c r="AS513" s="108">
        <v>259</v>
      </c>
      <c r="AT513" s="108">
        <v>2190</v>
      </c>
      <c r="AU513" s="108">
        <v>0</v>
      </c>
      <c r="AV513" s="108">
        <v>58359</v>
      </c>
      <c r="AW513" s="108">
        <v>6197</v>
      </c>
      <c r="AX513" s="108">
        <v>27849</v>
      </c>
      <c r="AY513" s="108">
        <v>92405</v>
      </c>
      <c r="AZ513" s="108">
        <v>20698</v>
      </c>
      <c r="BA513" s="108">
        <v>16842</v>
      </c>
      <c r="BB513" s="108">
        <v>14535</v>
      </c>
      <c r="BC513" s="108">
        <v>11987</v>
      </c>
      <c r="BD513" s="108">
        <v>64805</v>
      </c>
      <c r="BE513" s="108">
        <v>54107</v>
      </c>
      <c r="BF513" s="108">
        <v>29958</v>
      </c>
      <c r="BG513" s="108">
        <v>22907</v>
      </c>
      <c r="BH513" s="108">
        <v>5209</v>
      </c>
      <c r="BI513" s="108">
        <v>4470</v>
      </c>
      <c r="BJ513" s="108" t="s">
        <v>717</v>
      </c>
      <c r="BK513" s="108" t="s">
        <v>717</v>
      </c>
      <c r="BL513" s="108" t="s">
        <v>717</v>
      </c>
      <c r="BM513" s="108" t="s">
        <v>717</v>
      </c>
      <c r="BN513" s="108" t="s">
        <v>717</v>
      </c>
      <c r="BO513" s="108" t="s">
        <v>717</v>
      </c>
      <c r="BP513" s="108" t="s">
        <v>717</v>
      </c>
      <c r="BQ513" s="108" t="s">
        <v>717</v>
      </c>
      <c r="BR513" s="108" t="s">
        <v>717</v>
      </c>
      <c r="BS513" s="108" t="s">
        <v>717</v>
      </c>
      <c r="BT513" s="108" t="s">
        <v>717</v>
      </c>
      <c r="BU513" s="108" t="s">
        <v>717</v>
      </c>
      <c r="BV513" s="108" t="s">
        <v>717</v>
      </c>
      <c r="BW513" s="108" t="s">
        <v>717</v>
      </c>
      <c r="BX513" s="108" t="s">
        <v>717</v>
      </c>
      <c r="BY513" s="108" t="s">
        <v>717</v>
      </c>
      <c r="BZ513" s="108" t="s">
        <v>717</v>
      </c>
      <c r="CA513" s="108" t="s">
        <v>717</v>
      </c>
      <c r="CB513" s="108" t="s">
        <v>717</v>
      </c>
      <c r="CC513" s="108" t="s">
        <v>717</v>
      </c>
      <c r="CD513" s="108" t="s">
        <v>717</v>
      </c>
      <c r="CE513" s="108" t="s">
        <v>717</v>
      </c>
      <c r="CF513" s="108" t="s">
        <v>717</v>
      </c>
      <c r="CG513" s="108" t="s">
        <v>717</v>
      </c>
      <c r="CH513" s="108" t="s">
        <v>717</v>
      </c>
      <c r="CI513" s="108" t="s">
        <v>717</v>
      </c>
      <c r="CJ513" s="108" t="s">
        <v>717</v>
      </c>
      <c r="CK513" s="108" t="s">
        <v>717</v>
      </c>
      <c r="CL513" s="108" t="s">
        <v>717</v>
      </c>
      <c r="CM513" s="108" t="s">
        <v>717</v>
      </c>
      <c r="CN513" s="108" t="s">
        <v>717</v>
      </c>
      <c r="CO513" s="108" t="s">
        <v>717</v>
      </c>
      <c r="CP513" s="108" t="s">
        <v>717</v>
      </c>
      <c r="CQ513" s="108" t="s">
        <v>717</v>
      </c>
      <c r="CR513" s="108" t="s">
        <v>717</v>
      </c>
      <c r="CS513" s="108" t="s">
        <v>717</v>
      </c>
      <c r="CT513" s="108" t="s">
        <v>717</v>
      </c>
      <c r="CU513" s="108" t="s">
        <v>717</v>
      </c>
      <c r="CV513" s="108" t="s">
        <v>717</v>
      </c>
      <c r="CW513" s="108" t="s">
        <v>717</v>
      </c>
      <c r="CX513" s="108">
        <v>0</v>
      </c>
      <c r="CY513" s="108">
        <v>0</v>
      </c>
      <c r="CZ513" s="108">
        <v>0</v>
      </c>
      <c r="DA513" s="108">
        <v>0</v>
      </c>
      <c r="DB513" s="108">
        <v>5321</v>
      </c>
      <c r="DC513" s="108">
        <v>204296</v>
      </c>
      <c r="DD513" s="108">
        <v>38</v>
      </c>
      <c r="DE513" s="108">
        <v>82</v>
      </c>
      <c r="DF513" s="108">
        <v>69</v>
      </c>
      <c r="DG513" s="108">
        <v>126043</v>
      </c>
      <c r="DH513" s="108">
        <v>1827</v>
      </c>
      <c r="DI513" s="108">
        <v>3930</v>
      </c>
      <c r="DJ513" s="108">
        <v>55</v>
      </c>
      <c r="DK513" s="108">
        <v>2060</v>
      </c>
      <c r="DL513" s="108">
        <v>1502</v>
      </c>
      <c r="DM513" s="108">
        <v>872</v>
      </c>
      <c r="DN513" s="108">
        <v>18</v>
      </c>
      <c r="DO513" s="108">
        <v>546</v>
      </c>
      <c r="DP513" s="108">
        <v>5981692</v>
      </c>
      <c r="DQ513" s="108">
        <v>3982</v>
      </c>
      <c r="DR513" s="108">
        <v>8835</v>
      </c>
      <c r="DS513" s="108">
        <v>3399960</v>
      </c>
      <c r="DT513" s="108">
        <v>3899</v>
      </c>
      <c r="DU513" s="108">
        <v>8787</v>
      </c>
      <c r="DV513" s="108">
        <v>110852</v>
      </c>
      <c r="DW513" s="108">
        <v>6158</v>
      </c>
      <c r="DX513" s="108">
        <v>14146</v>
      </c>
      <c r="DY513" s="108">
        <v>3817740</v>
      </c>
      <c r="DZ513" s="108">
        <v>6992</v>
      </c>
      <c r="EA513" s="108">
        <v>15205</v>
      </c>
      <c r="EB513" s="255"/>
      <c r="EC513" s="198">
        <f t="shared" si="2163"/>
        <v>7</v>
      </c>
      <c r="ED513" s="199">
        <f t="shared" si="2160"/>
        <v>2019</v>
      </c>
      <c r="EE513" s="200">
        <f t="shared" si="2164"/>
        <v>43647</v>
      </c>
      <c r="EF513" s="196">
        <f t="shared" si="2165"/>
        <v>31</v>
      </c>
      <c r="EG513" s="195"/>
      <c r="EH513" s="198">
        <f t="shared" si="2156"/>
        <v>111732</v>
      </c>
      <c r="EI513" s="198">
        <f t="shared" si="2156"/>
        <v>5139672</v>
      </c>
      <c r="EJ513" s="198">
        <f t="shared" si="2156"/>
        <v>8491632</v>
      </c>
      <c r="EK513" s="198">
        <f t="shared" si="2156"/>
        <v>14078232</v>
      </c>
      <c r="EL513" s="198">
        <f t="shared" si="2156"/>
        <v>7600029</v>
      </c>
      <c r="EM513" s="198">
        <f t="shared" si="2156"/>
        <v>7606643</v>
      </c>
      <c r="EN513" s="198">
        <f t="shared" si="2156"/>
        <v>152492052</v>
      </c>
      <c r="EO513" s="198">
        <f t="shared" si="2156"/>
        <v>218735072</v>
      </c>
      <c r="EP513" s="198">
        <f t="shared" si="2156"/>
        <v>49820864</v>
      </c>
      <c r="EQ513" s="198" t="str">
        <f t="shared" si="2156"/>
        <v>-</v>
      </c>
      <c r="ER513" s="198" t="str">
        <f t="shared" si="2157"/>
        <v>-</v>
      </c>
      <c r="ES513" s="198" t="str">
        <f t="shared" si="2157"/>
        <v>-</v>
      </c>
      <c r="ET513" s="198" t="str">
        <f t="shared" si="2157"/>
        <v>-</v>
      </c>
      <c r="EU513" s="198" t="str">
        <f t="shared" si="2157"/>
        <v>-</v>
      </c>
      <c r="EV513" s="198" t="str">
        <f t="shared" si="2157"/>
        <v>-</v>
      </c>
      <c r="EW513" s="198" t="str">
        <f t="shared" si="2157"/>
        <v>-</v>
      </c>
      <c r="EX513" s="198" t="str">
        <f t="shared" si="2157"/>
        <v>-</v>
      </c>
      <c r="EY513" s="198" t="str">
        <f t="shared" si="2157"/>
        <v>-</v>
      </c>
      <c r="EZ513" s="198" t="str">
        <f t="shared" si="2157"/>
        <v>-</v>
      </c>
      <c r="FA513" s="198">
        <f t="shared" si="2157"/>
        <v>271170</v>
      </c>
      <c r="FB513" s="198">
        <f t="shared" si="2158"/>
        <v>0</v>
      </c>
      <c r="FC513" s="198">
        <f t="shared" si="2158"/>
        <v>436322</v>
      </c>
      <c r="FD513" s="198">
        <f t="shared" si="2158"/>
        <v>13270170</v>
      </c>
      <c r="FE513" s="198">
        <f t="shared" si="2158"/>
        <v>7662264</v>
      </c>
      <c r="FF513" s="198">
        <f t="shared" si="2158"/>
        <v>254628</v>
      </c>
      <c r="FG513" s="198">
        <f t="shared" si="2158"/>
        <v>8301930</v>
      </c>
      <c r="FH513" s="191"/>
      <c r="FI513" s="256"/>
      <c r="FJ513" s="256"/>
      <c r="FK513" s="256"/>
      <c r="FL513" s="256"/>
      <c r="FM513" s="256"/>
    </row>
    <row r="514" spans="1:169" s="257" customFormat="1" x14ac:dyDescent="0.2">
      <c r="A514" s="258" t="str">
        <f t="shared" si="2159"/>
        <v>2019-20JULYRYE</v>
      </c>
      <c r="B514" s="259" t="s">
        <v>868</v>
      </c>
      <c r="C514" s="259" t="s">
        <v>825</v>
      </c>
      <c r="D514" s="260" t="str">
        <f t="shared" si="2161"/>
        <v>Y59</v>
      </c>
      <c r="E514" s="260" t="str">
        <f t="shared" si="2162"/>
        <v>South East</v>
      </c>
      <c r="F514" s="261" t="s">
        <v>669</v>
      </c>
      <c r="G514" s="261" t="s">
        <v>670</v>
      </c>
      <c r="H514" s="211">
        <v>70654</v>
      </c>
      <c r="I514" s="211">
        <v>42619</v>
      </c>
      <c r="J514" s="211">
        <v>567291</v>
      </c>
      <c r="K514" s="211">
        <v>13</v>
      </c>
      <c r="L514" s="211">
        <v>3</v>
      </c>
      <c r="M514" s="211">
        <v>43</v>
      </c>
      <c r="N514" s="211">
        <v>76</v>
      </c>
      <c r="O514" s="211">
        <v>140</v>
      </c>
      <c r="P514" s="211" t="s">
        <v>717</v>
      </c>
      <c r="Q514" s="211" t="s">
        <v>717</v>
      </c>
      <c r="R514" s="211" t="s">
        <v>717</v>
      </c>
      <c r="S514" s="211" t="s">
        <v>717</v>
      </c>
      <c r="T514" s="211">
        <v>49865</v>
      </c>
      <c r="U514" s="211">
        <v>2870</v>
      </c>
      <c r="V514" s="211">
        <v>1746</v>
      </c>
      <c r="W514" s="211">
        <v>23538</v>
      </c>
      <c r="X514" s="211">
        <v>15723</v>
      </c>
      <c r="Y514" s="211">
        <v>960</v>
      </c>
      <c r="Z514" s="211">
        <v>1243424</v>
      </c>
      <c r="AA514" s="211">
        <v>433</v>
      </c>
      <c r="AB514" s="211">
        <v>799</v>
      </c>
      <c r="AC514" s="211">
        <v>1006854</v>
      </c>
      <c r="AD514" s="211">
        <v>577</v>
      </c>
      <c r="AE514" s="211">
        <v>1093</v>
      </c>
      <c r="AF514" s="211">
        <v>22368546</v>
      </c>
      <c r="AG514" s="211">
        <v>950</v>
      </c>
      <c r="AH514" s="211">
        <v>1894</v>
      </c>
      <c r="AI514" s="211">
        <v>43849636</v>
      </c>
      <c r="AJ514" s="211">
        <v>2789</v>
      </c>
      <c r="AK514" s="211">
        <v>6461</v>
      </c>
      <c r="AL514" s="211">
        <v>4001865</v>
      </c>
      <c r="AM514" s="211">
        <v>4169</v>
      </c>
      <c r="AN514" s="211">
        <v>9721</v>
      </c>
      <c r="AO514" s="211">
        <v>3721</v>
      </c>
      <c r="AP514" s="211">
        <v>19</v>
      </c>
      <c r="AQ514" s="211">
        <v>192</v>
      </c>
      <c r="AR514" s="211">
        <v>287</v>
      </c>
      <c r="AS514" s="211">
        <v>295</v>
      </c>
      <c r="AT514" s="211">
        <v>3215</v>
      </c>
      <c r="AU514" s="211">
        <v>0</v>
      </c>
      <c r="AV514" s="211">
        <v>26571</v>
      </c>
      <c r="AW514" s="211">
        <v>2593</v>
      </c>
      <c r="AX514" s="211">
        <v>16980</v>
      </c>
      <c r="AY514" s="211">
        <v>46144</v>
      </c>
      <c r="AZ514" s="211">
        <v>5279</v>
      </c>
      <c r="BA514" s="211">
        <v>4072</v>
      </c>
      <c r="BB514" s="211">
        <v>3201</v>
      </c>
      <c r="BC514" s="211">
        <v>2517</v>
      </c>
      <c r="BD514" s="211">
        <v>31464</v>
      </c>
      <c r="BE514" s="211">
        <v>25669</v>
      </c>
      <c r="BF514" s="211">
        <v>23079</v>
      </c>
      <c r="BG514" s="211">
        <v>17812</v>
      </c>
      <c r="BH514" s="211">
        <v>1522</v>
      </c>
      <c r="BI514" s="211">
        <v>1129</v>
      </c>
      <c r="BJ514" s="211" t="s">
        <v>717</v>
      </c>
      <c r="BK514" s="211" t="s">
        <v>717</v>
      </c>
      <c r="BL514" s="211" t="s">
        <v>717</v>
      </c>
      <c r="BM514" s="211" t="s">
        <v>717</v>
      </c>
      <c r="BN514" s="211" t="s">
        <v>717</v>
      </c>
      <c r="BO514" s="211" t="s">
        <v>717</v>
      </c>
      <c r="BP514" s="211" t="s">
        <v>717</v>
      </c>
      <c r="BQ514" s="211" t="s">
        <v>717</v>
      </c>
      <c r="BR514" s="211" t="s">
        <v>717</v>
      </c>
      <c r="BS514" s="211" t="s">
        <v>717</v>
      </c>
      <c r="BT514" s="211" t="s">
        <v>717</v>
      </c>
      <c r="BU514" s="211" t="s">
        <v>717</v>
      </c>
      <c r="BV514" s="211" t="s">
        <v>717</v>
      </c>
      <c r="BW514" s="211" t="s">
        <v>717</v>
      </c>
      <c r="BX514" s="211" t="s">
        <v>717</v>
      </c>
      <c r="BY514" s="211" t="s">
        <v>717</v>
      </c>
      <c r="BZ514" s="211" t="s">
        <v>717</v>
      </c>
      <c r="CA514" s="211" t="s">
        <v>717</v>
      </c>
      <c r="CB514" s="211" t="s">
        <v>717</v>
      </c>
      <c r="CC514" s="211" t="s">
        <v>717</v>
      </c>
      <c r="CD514" s="211" t="s">
        <v>717</v>
      </c>
      <c r="CE514" s="211" t="s">
        <v>717</v>
      </c>
      <c r="CF514" s="211" t="s">
        <v>717</v>
      </c>
      <c r="CG514" s="211" t="s">
        <v>717</v>
      </c>
      <c r="CH514" s="211" t="s">
        <v>717</v>
      </c>
      <c r="CI514" s="211" t="s">
        <v>717</v>
      </c>
      <c r="CJ514" s="211" t="s">
        <v>717</v>
      </c>
      <c r="CK514" s="211" t="s">
        <v>717</v>
      </c>
      <c r="CL514" s="211" t="s">
        <v>717</v>
      </c>
      <c r="CM514" s="211" t="s">
        <v>717</v>
      </c>
      <c r="CN514" s="211" t="s">
        <v>717</v>
      </c>
      <c r="CO514" s="211" t="s">
        <v>717</v>
      </c>
      <c r="CP514" s="211" t="s">
        <v>717</v>
      </c>
      <c r="CQ514" s="211" t="s">
        <v>717</v>
      </c>
      <c r="CR514" s="211" t="s">
        <v>717</v>
      </c>
      <c r="CS514" s="211" t="s">
        <v>717</v>
      </c>
      <c r="CT514" s="211" t="s">
        <v>717</v>
      </c>
      <c r="CU514" s="211" t="s">
        <v>717</v>
      </c>
      <c r="CV514" s="211" t="s">
        <v>717</v>
      </c>
      <c r="CW514" s="211" t="s">
        <v>717</v>
      </c>
      <c r="CX514" s="211">
        <v>196</v>
      </c>
      <c r="CY514" s="211">
        <v>65479</v>
      </c>
      <c r="CZ514" s="211">
        <v>334</v>
      </c>
      <c r="DA514" s="211">
        <v>530</v>
      </c>
      <c r="DB514" s="211">
        <v>2025</v>
      </c>
      <c r="DC514" s="211">
        <v>89554</v>
      </c>
      <c r="DD514" s="211">
        <v>44</v>
      </c>
      <c r="DE514" s="211">
        <v>92</v>
      </c>
      <c r="DF514" s="211">
        <v>90</v>
      </c>
      <c r="DG514" s="211">
        <v>182475</v>
      </c>
      <c r="DH514" s="211">
        <v>2028</v>
      </c>
      <c r="DI514" s="211">
        <v>3934</v>
      </c>
      <c r="DJ514" s="211">
        <v>86</v>
      </c>
      <c r="DK514" s="211">
        <v>2</v>
      </c>
      <c r="DL514" s="211">
        <v>364</v>
      </c>
      <c r="DM514" s="211">
        <v>2247</v>
      </c>
      <c r="DN514" s="211">
        <v>0</v>
      </c>
      <c r="DO514" s="211">
        <v>440</v>
      </c>
      <c r="DP514" s="211">
        <v>945504</v>
      </c>
      <c r="DQ514" s="211">
        <v>2598</v>
      </c>
      <c r="DR514" s="211">
        <v>4828</v>
      </c>
      <c r="DS514" s="211">
        <v>8383140</v>
      </c>
      <c r="DT514" s="211">
        <v>3731</v>
      </c>
      <c r="DU514" s="211">
        <v>7864</v>
      </c>
      <c r="DV514" s="211">
        <v>0</v>
      </c>
      <c r="DW514" s="211">
        <v>0</v>
      </c>
      <c r="DX514" s="211">
        <v>0</v>
      </c>
      <c r="DY514" s="211">
        <v>3178787</v>
      </c>
      <c r="DZ514" s="211">
        <v>7225</v>
      </c>
      <c r="EA514" s="211">
        <v>15855</v>
      </c>
      <c r="EB514" s="262"/>
      <c r="EC514" s="212">
        <f t="shared" si="2163"/>
        <v>7</v>
      </c>
      <c r="ED514" s="213">
        <f t="shared" si="2160"/>
        <v>2019</v>
      </c>
      <c r="EE514" s="214">
        <f t="shared" si="2164"/>
        <v>43647</v>
      </c>
      <c r="EF514" s="215">
        <f t="shared" si="2165"/>
        <v>31</v>
      </c>
      <c r="EG514" s="216"/>
      <c r="EH514" s="212">
        <f t="shared" si="2156"/>
        <v>127857</v>
      </c>
      <c r="EI514" s="212">
        <f t="shared" si="2156"/>
        <v>1832617</v>
      </c>
      <c r="EJ514" s="212">
        <f t="shared" si="2156"/>
        <v>3239044</v>
      </c>
      <c r="EK514" s="212">
        <f t="shared" si="2156"/>
        <v>5966660</v>
      </c>
      <c r="EL514" s="212">
        <f t="shared" si="2156"/>
        <v>2293130</v>
      </c>
      <c r="EM514" s="212">
        <f t="shared" si="2156"/>
        <v>1908378</v>
      </c>
      <c r="EN514" s="212">
        <f t="shared" si="2156"/>
        <v>44580972</v>
      </c>
      <c r="EO514" s="212">
        <f t="shared" si="2156"/>
        <v>101586303</v>
      </c>
      <c r="EP514" s="212">
        <f t="shared" si="2156"/>
        <v>9332160</v>
      </c>
      <c r="EQ514" s="212" t="str">
        <f t="shared" si="2156"/>
        <v>-</v>
      </c>
      <c r="ER514" s="212" t="str">
        <f t="shared" si="2157"/>
        <v>-</v>
      </c>
      <c r="ES514" s="212" t="str">
        <f t="shared" si="2157"/>
        <v>-</v>
      </c>
      <c r="ET514" s="212" t="str">
        <f t="shared" si="2157"/>
        <v>-</v>
      </c>
      <c r="EU514" s="212" t="str">
        <f t="shared" si="2157"/>
        <v>-</v>
      </c>
      <c r="EV514" s="212" t="str">
        <f t="shared" si="2157"/>
        <v>-</v>
      </c>
      <c r="EW514" s="212" t="str">
        <f t="shared" si="2157"/>
        <v>-</v>
      </c>
      <c r="EX514" s="212" t="str">
        <f t="shared" si="2157"/>
        <v>-</v>
      </c>
      <c r="EY514" s="212" t="str">
        <f t="shared" si="2157"/>
        <v>-</v>
      </c>
      <c r="EZ514" s="212" t="str">
        <f t="shared" si="2157"/>
        <v>-</v>
      </c>
      <c r="FA514" s="212">
        <f t="shared" si="2157"/>
        <v>354060</v>
      </c>
      <c r="FB514" s="212">
        <f t="shared" si="2158"/>
        <v>103880</v>
      </c>
      <c r="FC514" s="212">
        <f t="shared" si="2158"/>
        <v>186300</v>
      </c>
      <c r="FD514" s="212">
        <f t="shared" si="2158"/>
        <v>1757392</v>
      </c>
      <c r="FE514" s="212">
        <f t="shared" si="2158"/>
        <v>17670408</v>
      </c>
      <c r="FF514" s="212">
        <f t="shared" si="2158"/>
        <v>0</v>
      </c>
      <c r="FG514" s="212">
        <f t="shared" si="2158"/>
        <v>6976200</v>
      </c>
      <c r="FH514" s="217"/>
      <c r="FI514" s="256"/>
      <c r="FJ514" s="256"/>
      <c r="FK514" s="256"/>
      <c r="FL514" s="256"/>
      <c r="FM514" s="256"/>
    </row>
    <row r="515" spans="1:169" s="257" customFormat="1" x14ac:dyDescent="0.2">
      <c r="A515" s="263" t="str">
        <f t="shared" si="2159"/>
        <v>2019-20JULYRYD</v>
      </c>
      <c r="B515" s="257" t="s">
        <v>868</v>
      </c>
      <c r="C515" s="257" t="s">
        <v>825</v>
      </c>
      <c r="D515" s="264" t="str">
        <f t="shared" si="2161"/>
        <v>Y59</v>
      </c>
      <c r="E515" s="264" t="str">
        <f t="shared" si="2162"/>
        <v>South East</v>
      </c>
      <c r="F515" s="265" t="s">
        <v>667</v>
      </c>
      <c r="G515" s="265" t="s">
        <v>668</v>
      </c>
      <c r="H515" s="108">
        <v>89633</v>
      </c>
      <c r="I515" s="108">
        <v>70863</v>
      </c>
      <c r="J515" s="108">
        <v>609310</v>
      </c>
      <c r="K515" s="108">
        <v>9</v>
      </c>
      <c r="L515" s="108">
        <v>1</v>
      </c>
      <c r="M515" s="108">
        <v>26</v>
      </c>
      <c r="N515" s="108">
        <v>55</v>
      </c>
      <c r="O515" s="108">
        <v>119</v>
      </c>
      <c r="P515" s="108" t="s">
        <v>717</v>
      </c>
      <c r="Q515" s="108" t="s">
        <v>717</v>
      </c>
      <c r="R515" s="108" t="s">
        <v>717</v>
      </c>
      <c r="S515" s="108" t="s">
        <v>717</v>
      </c>
      <c r="T515" s="108">
        <v>64054</v>
      </c>
      <c r="U515" s="108">
        <v>3806</v>
      </c>
      <c r="V515" s="108">
        <v>2368</v>
      </c>
      <c r="W515" s="108">
        <v>33768</v>
      </c>
      <c r="X515" s="108">
        <v>20399</v>
      </c>
      <c r="Y515" s="108">
        <v>435</v>
      </c>
      <c r="Z515" s="108">
        <v>1675969</v>
      </c>
      <c r="AA515" s="108">
        <v>440</v>
      </c>
      <c r="AB515" s="108">
        <v>832</v>
      </c>
      <c r="AC515" s="108">
        <v>1353137</v>
      </c>
      <c r="AD515" s="108">
        <v>571</v>
      </c>
      <c r="AE515" s="108">
        <v>1097</v>
      </c>
      <c r="AF515" s="108">
        <v>40557011</v>
      </c>
      <c r="AG515" s="108">
        <v>1201</v>
      </c>
      <c r="AH515" s="108">
        <v>2312</v>
      </c>
      <c r="AI515" s="108">
        <v>117081354</v>
      </c>
      <c r="AJ515" s="108">
        <v>5740</v>
      </c>
      <c r="AK515" s="108">
        <v>12880</v>
      </c>
      <c r="AL515" s="108">
        <v>3233787</v>
      </c>
      <c r="AM515" s="108">
        <v>7434</v>
      </c>
      <c r="AN515" s="108">
        <v>16892</v>
      </c>
      <c r="AO515" s="108">
        <v>3730</v>
      </c>
      <c r="AP515" s="108">
        <v>159</v>
      </c>
      <c r="AQ515" s="108">
        <v>821</v>
      </c>
      <c r="AR515" s="108">
        <v>743</v>
      </c>
      <c r="AS515" s="108">
        <v>250</v>
      </c>
      <c r="AT515" s="108">
        <v>2500</v>
      </c>
      <c r="AU515" s="108">
        <v>646</v>
      </c>
      <c r="AV515" s="108">
        <v>38729</v>
      </c>
      <c r="AW515" s="108">
        <v>760</v>
      </c>
      <c r="AX515" s="108">
        <v>20835</v>
      </c>
      <c r="AY515" s="108">
        <v>60324</v>
      </c>
      <c r="AZ515" s="108">
        <v>7758</v>
      </c>
      <c r="BA515" s="108">
        <v>5758</v>
      </c>
      <c r="BB515" s="108">
        <v>4834</v>
      </c>
      <c r="BC515" s="108">
        <v>3652</v>
      </c>
      <c r="BD515" s="108">
        <v>45131</v>
      </c>
      <c r="BE515" s="108">
        <v>36157</v>
      </c>
      <c r="BF515" s="108">
        <v>34621</v>
      </c>
      <c r="BG515" s="108">
        <v>21253</v>
      </c>
      <c r="BH515" s="108">
        <v>746</v>
      </c>
      <c r="BI515" s="108">
        <v>456</v>
      </c>
      <c r="BJ515" s="108" t="s">
        <v>717</v>
      </c>
      <c r="BK515" s="108" t="s">
        <v>717</v>
      </c>
      <c r="BL515" s="108" t="s">
        <v>717</v>
      </c>
      <c r="BM515" s="108" t="s">
        <v>717</v>
      </c>
      <c r="BN515" s="108" t="s">
        <v>717</v>
      </c>
      <c r="BO515" s="108" t="s">
        <v>717</v>
      </c>
      <c r="BP515" s="108" t="s">
        <v>717</v>
      </c>
      <c r="BQ515" s="108" t="s">
        <v>717</v>
      </c>
      <c r="BR515" s="108" t="s">
        <v>717</v>
      </c>
      <c r="BS515" s="108" t="s">
        <v>717</v>
      </c>
      <c r="BT515" s="108" t="s">
        <v>717</v>
      </c>
      <c r="BU515" s="108" t="s">
        <v>717</v>
      </c>
      <c r="BV515" s="108" t="s">
        <v>717</v>
      </c>
      <c r="BW515" s="108" t="s">
        <v>717</v>
      </c>
      <c r="BX515" s="108" t="s">
        <v>717</v>
      </c>
      <c r="BY515" s="108" t="s">
        <v>717</v>
      </c>
      <c r="BZ515" s="108" t="s">
        <v>717</v>
      </c>
      <c r="CA515" s="108" t="s">
        <v>717</v>
      </c>
      <c r="CB515" s="108" t="s">
        <v>717</v>
      </c>
      <c r="CC515" s="108" t="s">
        <v>717</v>
      </c>
      <c r="CD515" s="108" t="s">
        <v>717</v>
      </c>
      <c r="CE515" s="108" t="s">
        <v>717</v>
      </c>
      <c r="CF515" s="108" t="s">
        <v>717</v>
      </c>
      <c r="CG515" s="108" t="s">
        <v>717</v>
      </c>
      <c r="CH515" s="108" t="s">
        <v>717</v>
      </c>
      <c r="CI515" s="108" t="s">
        <v>717</v>
      </c>
      <c r="CJ515" s="108" t="s">
        <v>717</v>
      </c>
      <c r="CK515" s="108" t="s">
        <v>717</v>
      </c>
      <c r="CL515" s="108" t="s">
        <v>717</v>
      </c>
      <c r="CM515" s="108" t="s">
        <v>717</v>
      </c>
      <c r="CN515" s="108" t="s">
        <v>717</v>
      </c>
      <c r="CO515" s="108" t="s">
        <v>717</v>
      </c>
      <c r="CP515" s="108" t="s">
        <v>717</v>
      </c>
      <c r="CQ515" s="108" t="s">
        <v>717</v>
      </c>
      <c r="CR515" s="108" t="s">
        <v>717</v>
      </c>
      <c r="CS515" s="108" t="s">
        <v>717</v>
      </c>
      <c r="CT515" s="108" t="s">
        <v>717</v>
      </c>
      <c r="CU515" s="108" t="s">
        <v>717</v>
      </c>
      <c r="CV515" s="108" t="s">
        <v>717</v>
      </c>
      <c r="CW515" s="108" t="s">
        <v>717</v>
      </c>
      <c r="CX515" s="108">
        <v>358</v>
      </c>
      <c r="CY515" s="108">
        <v>108823</v>
      </c>
      <c r="CZ515" s="108">
        <v>304</v>
      </c>
      <c r="DA515" s="108">
        <v>490</v>
      </c>
      <c r="DB515" s="108">
        <v>2869</v>
      </c>
      <c r="DC515" s="108">
        <v>144147</v>
      </c>
      <c r="DD515" s="108">
        <v>50</v>
      </c>
      <c r="DE515" s="108">
        <v>78</v>
      </c>
      <c r="DF515" s="108">
        <v>142</v>
      </c>
      <c r="DG515" s="108">
        <v>182420</v>
      </c>
      <c r="DH515" s="108">
        <v>1285</v>
      </c>
      <c r="DI515" s="108">
        <v>2726</v>
      </c>
      <c r="DJ515" s="108">
        <v>133</v>
      </c>
      <c r="DK515" s="108">
        <v>1</v>
      </c>
      <c r="DL515" s="108">
        <v>92</v>
      </c>
      <c r="DM515" s="108">
        <v>1534</v>
      </c>
      <c r="DN515" s="108">
        <v>0</v>
      </c>
      <c r="DO515" s="108">
        <v>289</v>
      </c>
      <c r="DP515" s="108">
        <v>814251</v>
      </c>
      <c r="DQ515" s="108">
        <v>8851</v>
      </c>
      <c r="DR515" s="108">
        <v>19708</v>
      </c>
      <c r="DS515" s="108">
        <v>13675916</v>
      </c>
      <c r="DT515" s="108">
        <v>8915</v>
      </c>
      <c r="DU515" s="108">
        <v>18960</v>
      </c>
      <c r="DV515" s="108">
        <v>0</v>
      </c>
      <c r="DW515" s="108">
        <v>0</v>
      </c>
      <c r="DX515" s="108">
        <v>0</v>
      </c>
      <c r="DY515" s="108">
        <v>3629667</v>
      </c>
      <c r="DZ515" s="108">
        <v>12559</v>
      </c>
      <c r="EA515" s="108">
        <v>27430</v>
      </c>
      <c r="EB515" s="255"/>
      <c r="EC515" s="198">
        <f t="shared" si="2163"/>
        <v>7</v>
      </c>
      <c r="ED515" s="199">
        <f t="shared" si="2160"/>
        <v>2019</v>
      </c>
      <c r="EE515" s="200">
        <f t="shared" si="2164"/>
        <v>43647</v>
      </c>
      <c r="EF515" s="196">
        <f t="shared" si="2165"/>
        <v>31</v>
      </c>
      <c r="EG515" s="195"/>
      <c r="EH515" s="198">
        <f t="shared" ref="EH515:EQ524" si="2166">IFERROR(INDEX($H515:$EB515,,MATCH(EH$1,$H$5:$EB$5,0))*INDEX($H515:$EB515,,MATCH(EH$2,$H$5:$EB$5,0)),$H$2)</f>
        <v>70863</v>
      </c>
      <c r="EI515" s="198">
        <f t="shared" si="2166"/>
        <v>1842438</v>
      </c>
      <c r="EJ515" s="198">
        <f t="shared" si="2166"/>
        <v>3897465</v>
      </c>
      <c r="EK515" s="198">
        <f t="shared" si="2166"/>
        <v>8432697</v>
      </c>
      <c r="EL515" s="198">
        <f t="shared" si="2166"/>
        <v>3166592</v>
      </c>
      <c r="EM515" s="198">
        <f t="shared" si="2166"/>
        <v>2597696</v>
      </c>
      <c r="EN515" s="198">
        <f t="shared" si="2166"/>
        <v>78071616</v>
      </c>
      <c r="EO515" s="198">
        <f t="shared" si="2166"/>
        <v>262739120</v>
      </c>
      <c r="EP515" s="198">
        <f t="shared" si="2166"/>
        <v>7348020</v>
      </c>
      <c r="EQ515" s="198" t="str">
        <f t="shared" si="2166"/>
        <v>-</v>
      </c>
      <c r="ER515" s="198" t="str">
        <f t="shared" ref="ER515:FA524" si="2167">IFERROR(INDEX($H515:$EB515,,MATCH(ER$1,$H$5:$EB$5,0))*INDEX($H515:$EB515,,MATCH(ER$2,$H$5:$EB$5,0)),$H$2)</f>
        <v>-</v>
      </c>
      <c r="ES515" s="198" t="str">
        <f t="shared" si="2167"/>
        <v>-</v>
      </c>
      <c r="ET515" s="198" t="str">
        <f t="shared" si="2167"/>
        <v>-</v>
      </c>
      <c r="EU515" s="198" t="str">
        <f t="shared" si="2167"/>
        <v>-</v>
      </c>
      <c r="EV515" s="198" t="str">
        <f t="shared" si="2167"/>
        <v>-</v>
      </c>
      <c r="EW515" s="198" t="str">
        <f t="shared" si="2167"/>
        <v>-</v>
      </c>
      <c r="EX515" s="198" t="str">
        <f t="shared" si="2167"/>
        <v>-</v>
      </c>
      <c r="EY515" s="198" t="str">
        <f t="shared" si="2167"/>
        <v>-</v>
      </c>
      <c r="EZ515" s="198" t="str">
        <f t="shared" si="2167"/>
        <v>-</v>
      </c>
      <c r="FA515" s="198">
        <f t="shared" si="2167"/>
        <v>387092</v>
      </c>
      <c r="FB515" s="198">
        <f t="shared" ref="FB515:FG524" si="2168">IFERROR(INDEX($H515:$EB515,,MATCH(FB$1,$H$5:$EB$5,0))*INDEX($H515:$EB515,,MATCH(FB$2,$H$5:$EB$5,0)),$H$2)</f>
        <v>175420</v>
      </c>
      <c r="FC515" s="198">
        <f t="shared" si="2168"/>
        <v>223782</v>
      </c>
      <c r="FD515" s="198">
        <f t="shared" si="2168"/>
        <v>1813136</v>
      </c>
      <c r="FE515" s="198">
        <f t="shared" si="2168"/>
        <v>29084640</v>
      </c>
      <c r="FF515" s="198">
        <f t="shared" si="2168"/>
        <v>0</v>
      </c>
      <c r="FG515" s="198">
        <f t="shared" si="2168"/>
        <v>7927270</v>
      </c>
      <c r="FH515" s="191"/>
      <c r="FI515" s="256"/>
      <c r="FJ515" s="256"/>
      <c r="FK515" s="256"/>
      <c r="FL515" s="256"/>
      <c r="FM515" s="256"/>
    </row>
    <row r="516" spans="1:169" s="257" customFormat="1" x14ac:dyDescent="0.2">
      <c r="A516" s="263" t="str">
        <f t="shared" si="2159"/>
        <v>2019-20JULYRYF</v>
      </c>
      <c r="B516" s="257" t="s">
        <v>868</v>
      </c>
      <c r="C516" s="257" t="s">
        <v>825</v>
      </c>
      <c r="D516" s="264" t="str">
        <f t="shared" si="2161"/>
        <v>Y58</v>
      </c>
      <c r="E516" s="264" t="str">
        <f t="shared" si="2162"/>
        <v>South West</v>
      </c>
      <c r="F516" s="265" t="s">
        <v>671</v>
      </c>
      <c r="G516" s="265" t="s">
        <v>672</v>
      </c>
      <c r="H516" s="108">
        <v>110805</v>
      </c>
      <c r="I516" s="108">
        <v>87116</v>
      </c>
      <c r="J516" s="108">
        <v>933969</v>
      </c>
      <c r="K516" s="108">
        <v>11</v>
      </c>
      <c r="L516" s="108">
        <v>3</v>
      </c>
      <c r="M516" s="108">
        <v>34</v>
      </c>
      <c r="N516" s="108">
        <v>55</v>
      </c>
      <c r="O516" s="108">
        <v>99</v>
      </c>
      <c r="P516" s="108" t="s">
        <v>717</v>
      </c>
      <c r="Q516" s="108" t="s">
        <v>717</v>
      </c>
      <c r="R516" s="108" t="s">
        <v>717</v>
      </c>
      <c r="S516" s="108" t="s">
        <v>717</v>
      </c>
      <c r="T516" s="108">
        <v>75410</v>
      </c>
      <c r="U516" s="108">
        <v>4485</v>
      </c>
      <c r="V516" s="108">
        <v>2746</v>
      </c>
      <c r="W516" s="108">
        <v>41039</v>
      </c>
      <c r="X516" s="108">
        <v>18611</v>
      </c>
      <c r="Y516" s="108">
        <v>1522</v>
      </c>
      <c r="Z516" s="108">
        <v>1930169</v>
      </c>
      <c r="AA516" s="108">
        <v>430</v>
      </c>
      <c r="AB516" s="108">
        <v>787</v>
      </c>
      <c r="AC516" s="108">
        <v>1777975</v>
      </c>
      <c r="AD516" s="108">
        <v>647</v>
      </c>
      <c r="AE516" s="108">
        <v>1215</v>
      </c>
      <c r="AF516" s="108">
        <v>72404429</v>
      </c>
      <c r="AG516" s="108">
        <v>1764</v>
      </c>
      <c r="AH516" s="108">
        <v>3703</v>
      </c>
      <c r="AI516" s="108">
        <v>89315965</v>
      </c>
      <c r="AJ516" s="108">
        <v>4799</v>
      </c>
      <c r="AK516" s="108">
        <v>11334</v>
      </c>
      <c r="AL516" s="108">
        <v>9063636</v>
      </c>
      <c r="AM516" s="108">
        <v>5955</v>
      </c>
      <c r="AN516" s="108">
        <v>14251</v>
      </c>
      <c r="AO516" s="108">
        <v>4858</v>
      </c>
      <c r="AP516" s="108">
        <v>565</v>
      </c>
      <c r="AQ516" s="108">
        <v>1478</v>
      </c>
      <c r="AR516" s="108">
        <v>3561</v>
      </c>
      <c r="AS516" s="108">
        <v>643</v>
      </c>
      <c r="AT516" s="108">
        <v>2172</v>
      </c>
      <c r="AU516" s="108">
        <v>7</v>
      </c>
      <c r="AV516" s="108">
        <v>39705</v>
      </c>
      <c r="AW516" s="108">
        <v>3580</v>
      </c>
      <c r="AX516" s="108">
        <v>27267</v>
      </c>
      <c r="AY516" s="108">
        <v>70552</v>
      </c>
      <c r="AZ516" s="108">
        <v>10206</v>
      </c>
      <c r="BA516" s="108">
        <v>7973</v>
      </c>
      <c r="BB516" s="108">
        <v>6310</v>
      </c>
      <c r="BC516" s="108">
        <v>5002</v>
      </c>
      <c r="BD516" s="108">
        <v>55812</v>
      </c>
      <c r="BE516" s="108">
        <v>46964</v>
      </c>
      <c r="BF516" s="108">
        <v>26838</v>
      </c>
      <c r="BG516" s="108">
        <v>20215</v>
      </c>
      <c r="BH516" s="108">
        <v>2069</v>
      </c>
      <c r="BI516" s="108">
        <v>1615</v>
      </c>
      <c r="BJ516" s="108" t="s">
        <v>717</v>
      </c>
      <c r="BK516" s="108" t="s">
        <v>717</v>
      </c>
      <c r="BL516" s="108" t="s">
        <v>717</v>
      </c>
      <c r="BM516" s="108" t="s">
        <v>717</v>
      </c>
      <c r="BN516" s="108" t="s">
        <v>717</v>
      </c>
      <c r="BO516" s="108" t="s">
        <v>717</v>
      </c>
      <c r="BP516" s="108" t="s">
        <v>717</v>
      </c>
      <c r="BQ516" s="108" t="s">
        <v>717</v>
      </c>
      <c r="BR516" s="108" t="s">
        <v>717</v>
      </c>
      <c r="BS516" s="108" t="s">
        <v>717</v>
      </c>
      <c r="BT516" s="108" t="s">
        <v>717</v>
      </c>
      <c r="BU516" s="108" t="s">
        <v>717</v>
      </c>
      <c r="BV516" s="108" t="s">
        <v>717</v>
      </c>
      <c r="BW516" s="108" t="s">
        <v>717</v>
      </c>
      <c r="BX516" s="108" t="s">
        <v>717</v>
      </c>
      <c r="BY516" s="108" t="s">
        <v>717</v>
      </c>
      <c r="BZ516" s="108" t="s">
        <v>717</v>
      </c>
      <c r="CA516" s="108" t="s">
        <v>717</v>
      </c>
      <c r="CB516" s="108" t="s">
        <v>717</v>
      </c>
      <c r="CC516" s="108" t="s">
        <v>717</v>
      </c>
      <c r="CD516" s="108" t="s">
        <v>717</v>
      </c>
      <c r="CE516" s="108" t="s">
        <v>717</v>
      </c>
      <c r="CF516" s="108" t="s">
        <v>717</v>
      </c>
      <c r="CG516" s="108" t="s">
        <v>717</v>
      </c>
      <c r="CH516" s="108" t="s">
        <v>717</v>
      </c>
      <c r="CI516" s="108" t="s">
        <v>717</v>
      </c>
      <c r="CJ516" s="108" t="s">
        <v>717</v>
      </c>
      <c r="CK516" s="108" t="s">
        <v>717</v>
      </c>
      <c r="CL516" s="108" t="s">
        <v>717</v>
      </c>
      <c r="CM516" s="108" t="s">
        <v>717</v>
      </c>
      <c r="CN516" s="108" t="s">
        <v>717</v>
      </c>
      <c r="CO516" s="108" t="s">
        <v>717</v>
      </c>
      <c r="CP516" s="108" t="s">
        <v>717</v>
      </c>
      <c r="CQ516" s="108" t="s">
        <v>717</v>
      </c>
      <c r="CR516" s="108" t="s">
        <v>717</v>
      </c>
      <c r="CS516" s="108" t="s">
        <v>717</v>
      </c>
      <c r="CT516" s="108" t="s">
        <v>717</v>
      </c>
      <c r="CU516" s="108" t="s">
        <v>717</v>
      </c>
      <c r="CV516" s="108" t="s">
        <v>717</v>
      </c>
      <c r="CW516" s="108" t="s">
        <v>717</v>
      </c>
      <c r="CX516" s="108">
        <v>408</v>
      </c>
      <c r="CY516" s="108">
        <v>150352</v>
      </c>
      <c r="CZ516" s="108">
        <v>369</v>
      </c>
      <c r="DA516" s="108">
        <v>633</v>
      </c>
      <c r="DB516" s="108">
        <v>2551</v>
      </c>
      <c r="DC516" s="108">
        <v>108163</v>
      </c>
      <c r="DD516" s="108">
        <v>42</v>
      </c>
      <c r="DE516" s="108">
        <v>79</v>
      </c>
      <c r="DF516" s="108">
        <v>142</v>
      </c>
      <c r="DG516" s="108">
        <v>246796</v>
      </c>
      <c r="DH516" s="108">
        <v>1738</v>
      </c>
      <c r="DI516" s="108">
        <v>3337</v>
      </c>
      <c r="DJ516" s="108">
        <v>128</v>
      </c>
      <c r="DK516" s="108">
        <v>196</v>
      </c>
      <c r="DL516" s="108">
        <v>779</v>
      </c>
      <c r="DM516" s="108">
        <v>656</v>
      </c>
      <c r="DN516" s="108">
        <v>13</v>
      </c>
      <c r="DO516" s="108">
        <v>1108</v>
      </c>
      <c r="DP516" s="108">
        <v>4941880</v>
      </c>
      <c r="DQ516" s="108">
        <v>6344</v>
      </c>
      <c r="DR516" s="108">
        <v>13750</v>
      </c>
      <c r="DS516" s="108">
        <v>4911911</v>
      </c>
      <c r="DT516" s="108">
        <v>7488</v>
      </c>
      <c r="DU516" s="108">
        <v>15034</v>
      </c>
      <c r="DV516" s="108">
        <v>102485</v>
      </c>
      <c r="DW516" s="108">
        <v>7883</v>
      </c>
      <c r="DX516" s="108">
        <v>16476</v>
      </c>
      <c r="DY516" s="108">
        <v>10298090</v>
      </c>
      <c r="DZ516" s="108">
        <v>9294</v>
      </c>
      <c r="EA516" s="108">
        <v>19590</v>
      </c>
      <c r="EB516" s="255"/>
      <c r="EC516" s="198">
        <f t="shared" si="2163"/>
        <v>7</v>
      </c>
      <c r="ED516" s="199">
        <f t="shared" si="2160"/>
        <v>2019</v>
      </c>
      <c r="EE516" s="200">
        <f t="shared" si="2164"/>
        <v>43647</v>
      </c>
      <c r="EF516" s="196">
        <f t="shared" si="2165"/>
        <v>31</v>
      </c>
      <c r="EG516" s="195"/>
      <c r="EH516" s="198">
        <f t="shared" si="2166"/>
        <v>261348</v>
      </c>
      <c r="EI516" s="198">
        <f t="shared" si="2166"/>
        <v>2961944</v>
      </c>
      <c r="EJ516" s="198">
        <f t="shared" si="2166"/>
        <v>4791380</v>
      </c>
      <c r="EK516" s="198">
        <f t="shared" si="2166"/>
        <v>8624484</v>
      </c>
      <c r="EL516" s="198">
        <f t="shared" si="2166"/>
        <v>3529695</v>
      </c>
      <c r="EM516" s="198">
        <f t="shared" si="2166"/>
        <v>3336390</v>
      </c>
      <c r="EN516" s="198">
        <f t="shared" si="2166"/>
        <v>151967417</v>
      </c>
      <c r="EO516" s="198">
        <f t="shared" si="2166"/>
        <v>210937074</v>
      </c>
      <c r="EP516" s="198">
        <f t="shared" si="2166"/>
        <v>21690022</v>
      </c>
      <c r="EQ516" s="198" t="str">
        <f t="shared" si="2166"/>
        <v>-</v>
      </c>
      <c r="ER516" s="198" t="str">
        <f t="shared" si="2167"/>
        <v>-</v>
      </c>
      <c r="ES516" s="198" t="str">
        <f t="shared" si="2167"/>
        <v>-</v>
      </c>
      <c r="ET516" s="198" t="str">
        <f t="shared" si="2167"/>
        <v>-</v>
      </c>
      <c r="EU516" s="198" t="str">
        <f t="shared" si="2167"/>
        <v>-</v>
      </c>
      <c r="EV516" s="198" t="str">
        <f t="shared" si="2167"/>
        <v>-</v>
      </c>
      <c r="EW516" s="198" t="str">
        <f t="shared" si="2167"/>
        <v>-</v>
      </c>
      <c r="EX516" s="198" t="str">
        <f t="shared" si="2167"/>
        <v>-</v>
      </c>
      <c r="EY516" s="198" t="str">
        <f t="shared" si="2167"/>
        <v>-</v>
      </c>
      <c r="EZ516" s="198" t="str">
        <f t="shared" si="2167"/>
        <v>-</v>
      </c>
      <c r="FA516" s="198">
        <f t="shared" si="2167"/>
        <v>473854</v>
      </c>
      <c r="FB516" s="198">
        <f t="shared" si="2168"/>
        <v>258264</v>
      </c>
      <c r="FC516" s="198">
        <f t="shared" si="2168"/>
        <v>201529</v>
      </c>
      <c r="FD516" s="198">
        <f t="shared" si="2168"/>
        <v>10711250</v>
      </c>
      <c r="FE516" s="198">
        <f t="shared" si="2168"/>
        <v>9862304</v>
      </c>
      <c r="FF516" s="198">
        <f t="shared" si="2168"/>
        <v>214188</v>
      </c>
      <c r="FG516" s="198">
        <f t="shared" si="2168"/>
        <v>21705720</v>
      </c>
      <c r="FH516" s="191"/>
      <c r="FI516" s="256"/>
      <c r="FJ516" s="256"/>
      <c r="FK516" s="256"/>
      <c r="FL516" s="256"/>
      <c r="FM516" s="256"/>
    </row>
    <row r="517" spans="1:169" s="257" customFormat="1" x14ac:dyDescent="0.2">
      <c r="A517" s="263" t="str">
        <f t="shared" si="2159"/>
        <v>2019-20JULYRYA</v>
      </c>
      <c r="B517" s="257" t="s">
        <v>868</v>
      </c>
      <c r="C517" s="257" t="s">
        <v>825</v>
      </c>
      <c r="D517" s="264" t="str">
        <f t="shared" si="2161"/>
        <v>Y60</v>
      </c>
      <c r="E517" s="264" t="str">
        <f t="shared" si="2162"/>
        <v>Midlands</v>
      </c>
      <c r="F517" s="265" t="s">
        <v>663</v>
      </c>
      <c r="G517" s="265" t="s">
        <v>664</v>
      </c>
      <c r="H517" s="108">
        <v>119497</v>
      </c>
      <c r="I517" s="108">
        <v>88262</v>
      </c>
      <c r="J517" s="108">
        <v>371560</v>
      </c>
      <c r="K517" s="108">
        <v>4</v>
      </c>
      <c r="L517" s="108">
        <v>1</v>
      </c>
      <c r="M517" s="108">
        <v>11</v>
      </c>
      <c r="N517" s="108">
        <v>23</v>
      </c>
      <c r="O517" s="108">
        <v>48</v>
      </c>
      <c r="P517" s="108" t="s">
        <v>717</v>
      </c>
      <c r="Q517" s="108" t="s">
        <v>717</v>
      </c>
      <c r="R517" s="108" t="s">
        <v>717</v>
      </c>
      <c r="S517" s="108" t="s">
        <v>717</v>
      </c>
      <c r="T517" s="108">
        <v>92117</v>
      </c>
      <c r="U517" s="108">
        <v>5499</v>
      </c>
      <c r="V517" s="108">
        <v>3542</v>
      </c>
      <c r="W517" s="108">
        <v>44501</v>
      </c>
      <c r="X517" s="108">
        <v>32055</v>
      </c>
      <c r="Y517" s="108">
        <v>1379</v>
      </c>
      <c r="Z517" s="108">
        <v>2265686</v>
      </c>
      <c r="AA517" s="108">
        <v>412</v>
      </c>
      <c r="AB517" s="108">
        <v>720</v>
      </c>
      <c r="AC517" s="108">
        <v>1692100</v>
      </c>
      <c r="AD517" s="108">
        <v>478</v>
      </c>
      <c r="AE517" s="108">
        <v>860</v>
      </c>
      <c r="AF517" s="108">
        <v>34630674</v>
      </c>
      <c r="AG517" s="108">
        <v>778</v>
      </c>
      <c r="AH517" s="108">
        <v>1424</v>
      </c>
      <c r="AI517" s="108">
        <v>91245297</v>
      </c>
      <c r="AJ517" s="108">
        <v>2847</v>
      </c>
      <c r="AK517" s="108">
        <v>6587</v>
      </c>
      <c r="AL517" s="108">
        <v>5971960</v>
      </c>
      <c r="AM517" s="108">
        <v>4331</v>
      </c>
      <c r="AN517" s="108">
        <v>11142</v>
      </c>
      <c r="AO517" s="108">
        <v>3528</v>
      </c>
      <c r="AP517" s="108">
        <v>56</v>
      </c>
      <c r="AQ517" s="108">
        <v>56</v>
      </c>
      <c r="AR517" s="108">
        <v>0</v>
      </c>
      <c r="AS517" s="108">
        <v>356</v>
      </c>
      <c r="AT517" s="108">
        <v>3060</v>
      </c>
      <c r="AU517" s="108">
        <v>2270</v>
      </c>
      <c r="AV517" s="108">
        <v>51031</v>
      </c>
      <c r="AW517" s="108">
        <v>5263</v>
      </c>
      <c r="AX517" s="108">
        <v>32295</v>
      </c>
      <c r="AY517" s="108">
        <v>88589</v>
      </c>
      <c r="AZ517" s="108">
        <v>10302</v>
      </c>
      <c r="BA517" s="108">
        <v>7632</v>
      </c>
      <c r="BB517" s="108">
        <v>6559</v>
      </c>
      <c r="BC517" s="108">
        <v>4939</v>
      </c>
      <c r="BD517" s="108">
        <v>56850</v>
      </c>
      <c r="BE517" s="108">
        <v>46839</v>
      </c>
      <c r="BF517" s="108">
        <v>60084</v>
      </c>
      <c r="BG517" s="108">
        <v>33436</v>
      </c>
      <c r="BH517" s="108">
        <v>3840</v>
      </c>
      <c r="BI517" s="108">
        <v>1441</v>
      </c>
      <c r="BJ517" s="108" t="s">
        <v>717</v>
      </c>
      <c r="BK517" s="108" t="s">
        <v>717</v>
      </c>
      <c r="BL517" s="108" t="s">
        <v>717</v>
      </c>
      <c r="BM517" s="108" t="s">
        <v>717</v>
      </c>
      <c r="BN517" s="108" t="s">
        <v>717</v>
      </c>
      <c r="BO517" s="108" t="s">
        <v>717</v>
      </c>
      <c r="BP517" s="108" t="s">
        <v>717</v>
      </c>
      <c r="BQ517" s="108" t="s">
        <v>717</v>
      </c>
      <c r="BR517" s="108" t="s">
        <v>717</v>
      </c>
      <c r="BS517" s="108" t="s">
        <v>717</v>
      </c>
      <c r="BT517" s="108" t="s">
        <v>717</v>
      </c>
      <c r="BU517" s="108" t="s">
        <v>717</v>
      </c>
      <c r="BV517" s="108" t="s">
        <v>717</v>
      </c>
      <c r="BW517" s="108" t="s">
        <v>717</v>
      </c>
      <c r="BX517" s="108" t="s">
        <v>717</v>
      </c>
      <c r="BY517" s="108" t="s">
        <v>717</v>
      </c>
      <c r="BZ517" s="108" t="s">
        <v>717</v>
      </c>
      <c r="CA517" s="108" t="s">
        <v>717</v>
      </c>
      <c r="CB517" s="108" t="s">
        <v>717</v>
      </c>
      <c r="CC517" s="108" t="s">
        <v>717</v>
      </c>
      <c r="CD517" s="108" t="s">
        <v>717</v>
      </c>
      <c r="CE517" s="108" t="s">
        <v>717</v>
      </c>
      <c r="CF517" s="108" t="s">
        <v>717</v>
      </c>
      <c r="CG517" s="108" t="s">
        <v>717</v>
      </c>
      <c r="CH517" s="108" t="s">
        <v>717</v>
      </c>
      <c r="CI517" s="108" t="s">
        <v>717</v>
      </c>
      <c r="CJ517" s="108" t="s">
        <v>717</v>
      </c>
      <c r="CK517" s="108" t="s">
        <v>717</v>
      </c>
      <c r="CL517" s="108" t="s">
        <v>717</v>
      </c>
      <c r="CM517" s="108" t="s">
        <v>717</v>
      </c>
      <c r="CN517" s="108" t="s">
        <v>717</v>
      </c>
      <c r="CO517" s="108" t="s">
        <v>717</v>
      </c>
      <c r="CP517" s="108" t="s">
        <v>717</v>
      </c>
      <c r="CQ517" s="108" t="s">
        <v>717</v>
      </c>
      <c r="CR517" s="108" t="s">
        <v>717</v>
      </c>
      <c r="CS517" s="108" t="s">
        <v>717</v>
      </c>
      <c r="CT517" s="108" t="s">
        <v>717</v>
      </c>
      <c r="CU517" s="108" t="s">
        <v>717</v>
      </c>
      <c r="CV517" s="108" t="s">
        <v>717</v>
      </c>
      <c r="CW517" s="108" t="s">
        <v>717</v>
      </c>
      <c r="CX517" s="108">
        <v>205</v>
      </c>
      <c r="CY517" s="108">
        <v>54992</v>
      </c>
      <c r="CZ517" s="108">
        <v>268</v>
      </c>
      <c r="DA517" s="108">
        <v>457</v>
      </c>
      <c r="DB517" s="108">
        <v>3535</v>
      </c>
      <c r="DC517" s="108">
        <v>99624</v>
      </c>
      <c r="DD517" s="108">
        <v>28</v>
      </c>
      <c r="DE517" s="108">
        <v>55</v>
      </c>
      <c r="DF517" s="108">
        <v>126</v>
      </c>
      <c r="DG517" s="108">
        <v>107336</v>
      </c>
      <c r="DH517" s="108">
        <v>852</v>
      </c>
      <c r="DI517" s="108">
        <v>1829</v>
      </c>
      <c r="DJ517" s="108">
        <v>120</v>
      </c>
      <c r="DK517" s="108">
        <v>236</v>
      </c>
      <c r="DL517" s="108">
        <v>0</v>
      </c>
      <c r="DM517" s="108">
        <v>3532</v>
      </c>
      <c r="DN517" s="108">
        <v>0</v>
      </c>
      <c r="DO517" s="108">
        <v>1387</v>
      </c>
      <c r="DP517" s="108">
        <v>0</v>
      </c>
      <c r="DQ517" s="108">
        <v>0</v>
      </c>
      <c r="DR517" s="108">
        <v>0</v>
      </c>
      <c r="DS517" s="108">
        <v>19720590</v>
      </c>
      <c r="DT517" s="108">
        <v>5583</v>
      </c>
      <c r="DU517" s="108">
        <v>14095</v>
      </c>
      <c r="DV517" s="108">
        <v>0</v>
      </c>
      <c r="DW517" s="108">
        <v>0</v>
      </c>
      <c r="DX517" s="108">
        <v>0</v>
      </c>
      <c r="DY517" s="108">
        <v>14365823</v>
      </c>
      <c r="DZ517" s="108">
        <v>10357</v>
      </c>
      <c r="EA517" s="108">
        <v>24680</v>
      </c>
      <c r="EB517" s="255"/>
      <c r="EC517" s="198">
        <f t="shared" si="2163"/>
        <v>7</v>
      </c>
      <c r="ED517" s="199">
        <f t="shared" si="2160"/>
        <v>2019</v>
      </c>
      <c r="EE517" s="200">
        <f t="shared" si="2164"/>
        <v>43647</v>
      </c>
      <c r="EF517" s="196">
        <f t="shared" si="2165"/>
        <v>31</v>
      </c>
      <c r="EG517" s="195"/>
      <c r="EH517" s="198">
        <f t="shared" si="2166"/>
        <v>88262</v>
      </c>
      <c r="EI517" s="198">
        <f t="shared" si="2166"/>
        <v>970882</v>
      </c>
      <c r="EJ517" s="198">
        <f t="shared" si="2166"/>
        <v>2030026</v>
      </c>
      <c r="EK517" s="198">
        <f t="shared" si="2166"/>
        <v>4236576</v>
      </c>
      <c r="EL517" s="198">
        <f t="shared" si="2166"/>
        <v>3959280</v>
      </c>
      <c r="EM517" s="198">
        <f t="shared" si="2166"/>
        <v>3046120</v>
      </c>
      <c r="EN517" s="198">
        <f t="shared" si="2166"/>
        <v>63369424</v>
      </c>
      <c r="EO517" s="198">
        <f t="shared" si="2166"/>
        <v>211146285</v>
      </c>
      <c r="EP517" s="198">
        <f t="shared" si="2166"/>
        <v>15364818</v>
      </c>
      <c r="EQ517" s="198" t="str">
        <f t="shared" si="2166"/>
        <v>-</v>
      </c>
      <c r="ER517" s="198" t="str">
        <f t="shared" si="2167"/>
        <v>-</v>
      </c>
      <c r="ES517" s="198" t="str">
        <f t="shared" si="2167"/>
        <v>-</v>
      </c>
      <c r="ET517" s="198" t="str">
        <f t="shared" si="2167"/>
        <v>-</v>
      </c>
      <c r="EU517" s="198" t="str">
        <f t="shared" si="2167"/>
        <v>-</v>
      </c>
      <c r="EV517" s="198" t="str">
        <f t="shared" si="2167"/>
        <v>-</v>
      </c>
      <c r="EW517" s="198" t="str">
        <f t="shared" si="2167"/>
        <v>-</v>
      </c>
      <c r="EX517" s="198" t="str">
        <f t="shared" si="2167"/>
        <v>-</v>
      </c>
      <c r="EY517" s="198" t="str">
        <f t="shared" si="2167"/>
        <v>-</v>
      </c>
      <c r="EZ517" s="198" t="str">
        <f t="shared" si="2167"/>
        <v>-</v>
      </c>
      <c r="FA517" s="198">
        <f t="shared" si="2167"/>
        <v>230454</v>
      </c>
      <c r="FB517" s="198">
        <f t="shared" si="2168"/>
        <v>93685</v>
      </c>
      <c r="FC517" s="198">
        <f t="shared" si="2168"/>
        <v>194425</v>
      </c>
      <c r="FD517" s="198">
        <f t="shared" si="2168"/>
        <v>0</v>
      </c>
      <c r="FE517" s="198">
        <f t="shared" si="2168"/>
        <v>49783540</v>
      </c>
      <c r="FF517" s="198">
        <f t="shared" si="2168"/>
        <v>0</v>
      </c>
      <c r="FG517" s="198">
        <f t="shared" si="2168"/>
        <v>34231160</v>
      </c>
      <c r="FH517" s="191"/>
      <c r="FI517" s="256"/>
      <c r="FJ517" s="256"/>
      <c r="FK517" s="256"/>
      <c r="FL517" s="256"/>
      <c r="FM517" s="256"/>
    </row>
    <row r="518" spans="1:169" s="257" customFormat="1" x14ac:dyDescent="0.2">
      <c r="A518" s="267" t="str">
        <f t="shared" si="2159"/>
        <v>2019-20JULYRX8</v>
      </c>
      <c r="B518" s="268" t="s">
        <v>868</v>
      </c>
      <c r="C518" s="268" t="s">
        <v>825</v>
      </c>
      <c r="D518" s="269" t="str">
        <f t="shared" si="2161"/>
        <v>Y63</v>
      </c>
      <c r="E518" s="269" t="str">
        <f t="shared" si="2162"/>
        <v>North East and Yorkshire</v>
      </c>
      <c r="F518" s="270" t="s">
        <v>659</v>
      </c>
      <c r="G518" s="270" t="s">
        <v>660</v>
      </c>
      <c r="H518" s="210">
        <v>99341</v>
      </c>
      <c r="I518" s="210">
        <v>66406</v>
      </c>
      <c r="J518" s="210">
        <v>184473</v>
      </c>
      <c r="K518" s="210">
        <v>3</v>
      </c>
      <c r="L518" s="210">
        <v>1</v>
      </c>
      <c r="M518" s="210">
        <v>1</v>
      </c>
      <c r="N518" s="210">
        <v>9</v>
      </c>
      <c r="O518" s="210">
        <v>61</v>
      </c>
      <c r="P518" s="210" t="s">
        <v>717</v>
      </c>
      <c r="Q518" s="210" t="s">
        <v>717</v>
      </c>
      <c r="R518" s="210" t="s">
        <v>717</v>
      </c>
      <c r="S518" s="210" t="s">
        <v>717</v>
      </c>
      <c r="T518" s="210">
        <v>71419</v>
      </c>
      <c r="U518" s="210">
        <v>5589</v>
      </c>
      <c r="V518" s="210">
        <v>3598</v>
      </c>
      <c r="W518" s="210">
        <v>39213</v>
      </c>
      <c r="X518" s="210">
        <v>12542</v>
      </c>
      <c r="Y518" s="210">
        <v>2573</v>
      </c>
      <c r="Z518" s="210">
        <v>2315103</v>
      </c>
      <c r="AA518" s="210">
        <v>414</v>
      </c>
      <c r="AB518" s="210">
        <v>731</v>
      </c>
      <c r="AC518" s="210">
        <v>1804036</v>
      </c>
      <c r="AD518" s="210">
        <v>501</v>
      </c>
      <c r="AE518" s="210">
        <v>945</v>
      </c>
      <c r="AF518" s="210">
        <v>43638057</v>
      </c>
      <c r="AG518" s="210">
        <v>1113</v>
      </c>
      <c r="AH518" s="210">
        <v>2282</v>
      </c>
      <c r="AI518" s="210">
        <v>33358384</v>
      </c>
      <c r="AJ518" s="210">
        <v>2660</v>
      </c>
      <c r="AK518" s="210">
        <v>6261</v>
      </c>
      <c r="AL518" s="210">
        <v>7384231</v>
      </c>
      <c r="AM518" s="210">
        <v>2870</v>
      </c>
      <c r="AN518" s="210">
        <v>6216</v>
      </c>
      <c r="AO518" s="210">
        <v>4781</v>
      </c>
      <c r="AP518" s="210">
        <v>612</v>
      </c>
      <c r="AQ518" s="210">
        <v>1230</v>
      </c>
      <c r="AR518" s="210">
        <v>4468</v>
      </c>
      <c r="AS518" s="210">
        <v>372</v>
      </c>
      <c r="AT518" s="210">
        <v>2567</v>
      </c>
      <c r="AU518" s="210">
        <v>1994</v>
      </c>
      <c r="AV518" s="210">
        <v>41673</v>
      </c>
      <c r="AW518" s="210">
        <v>5993</v>
      </c>
      <c r="AX518" s="210">
        <v>18972</v>
      </c>
      <c r="AY518" s="210">
        <v>66638</v>
      </c>
      <c r="AZ518" s="210">
        <v>10575</v>
      </c>
      <c r="BA518" s="210">
        <v>8455</v>
      </c>
      <c r="BB518" s="210">
        <v>6586</v>
      </c>
      <c r="BC518" s="210">
        <v>5329</v>
      </c>
      <c r="BD518" s="210">
        <v>52463</v>
      </c>
      <c r="BE518" s="210">
        <v>43132</v>
      </c>
      <c r="BF518" s="210">
        <v>21316</v>
      </c>
      <c r="BG518" s="210">
        <v>13440</v>
      </c>
      <c r="BH518" s="210">
        <v>3749</v>
      </c>
      <c r="BI518" s="210">
        <v>2737</v>
      </c>
      <c r="BJ518" s="210" t="s">
        <v>717</v>
      </c>
      <c r="BK518" s="210" t="s">
        <v>717</v>
      </c>
      <c r="BL518" s="210" t="s">
        <v>717</v>
      </c>
      <c r="BM518" s="210" t="s">
        <v>717</v>
      </c>
      <c r="BN518" s="210" t="s">
        <v>717</v>
      </c>
      <c r="BO518" s="210" t="s">
        <v>717</v>
      </c>
      <c r="BP518" s="210" t="s">
        <v>717</v>
      </c>
      <c r="BQ518" s="210" t="s">
        <v>717</v>
      </c>
      <c r="BR518" s="210" t="s">
        <v>717</v>
      </c>
      <c r="BS518" s="210" t="s">
        <v>717</v>
      </c>
      <c r="BT518" s="210" t="s">
        <v>717</v>
      </c>
      <c r="BU518" s="210" t="s">
        <v>717</v>
      </c>
      <c r="BV518" s="210" t="s">
        <v>717</v>
      </c>
      <c r="BW518" s="210" t="s">
        <v>717</v>
      </c>
      <c r="BX518" s="210" t="s">
        <v>717</v>
      </c>
      <c r="BY518" s="210" t="s">
        <v>717</v>
      </c>
      <c r="BZ518" s="210" t="s">
        <v>717</v>
      </c>
      <c r="CA518" s="210" t="s">
        <v>717</v>
      </c>
      <c r="CB518" s="210" t="s">
        <v>717</v>
      </c>
      <c r="CC518" s="210" t="s">
        <v>717</v>
      </c>
      <c r="CD518" s="210" t="s">
        <v>717</v>
      </c>
      <c r="CE518" s="210" t="s">
        <v>717</v>
      </c>
      <c r="CF518" s="210" t="s">
        <v>717</v>
      </c>
      <c r="CG518" s="210" t="s">
        <v>717</v>
      </c>
      <c r="CH518" s="210" t="s">
        <v>717</v>
      </c>
      <c r="CI518" s="210" t="s">
        <v>717</v>
      </c>
      <c r="CJ518" s="210" t="s">
        <v>717</v>
      </c>
      <c r="CK518" s="210" t="s">
        <v>717</v>
      </c>
      <c r="CL518" s="210" t="s">
        <v>717</v>
      </c>
      <c r="CM518" s="210" t="s">
        <v>717</v>
      </c>
      <c r="CN518" s="210" t="s">
        <v>717</v>
      </c>
      <c r="CO518" s="210" t="s">
        <v>717</v>
      </c>
      <c r="CP518" s="210" t="s">
        <v>717</v>
      </c>
      <c r="CQ518" s="210" t="s">
        <v>717</v>
      </c>
      <c r="CR518" s="210" t="s">
        <v>717</v>
      </c>
      <c r="CS518" s="210" t="s">
        <v>717</v>
      </c>
      <c r="CT518" s="210" t="s">
        <v>717</v>
      </c>
      <c r="CU518" s="210" t="s">
        <v>717</v>
      </c>
      <c r="CV518" s="210" t="s">
        <v>717</v>
      </c>
      <c r="CW518" s="210" t="s">
        <v>717</v>
      </c>
      <c r="CX518" s="210">
        <v>0</v>
      </c>
      <c r="CY518" s="210">
        <v>0</v>
      </c>
      <c r="CZ518" s="210">
        <v>0</v>
      </c>
      <c r="DA518" s="210">
        <v>0</v>
      </c>
      <c r="DB518" s="210">
        <v>3546</v>
      </c>
      <c r="DC518" s="210">
        <v>105792</v>
      </c>
      <c r="DD518" s="210">
        <v>30</v>
      </c>
      <c r="DE518" s="210">
        <v>51</v>
      </c>
      <c r="DF518" s="210">
        <v>57</v>
      </c>
      <c r="DG518" s="210">
        <v>65007</v>
      </c>
      <c r="DH518" s="210">
        <v>1140</v>
      </c>
      <c r="DI518" s="210">
        <v>2655</v>
      </c>
      <c r="DJ518" s="210">
        <v>49</v>
      </c>
      <c r="DK518" s="210">
        <v>30</v>
      </c>
      <c r="DL518" s="210">
        <v>4140</v>
      </c>
      <c r="DM518" s="210">
        <v>161</v>
      </c>
      <c r="DN518" s="210">
        <v>25</v>
      </c>
      <c r="DO518" s="210">
        <v>2365</v>
      </c>
      <c r="DP518" s="210">
        <v>16990552</v>
      </c>
      <c r="DQ518" s="210">
        <v>4104</v>
      </c>
      <c r="DR518" s="210">
        <v>8487</v>
      </c>
      <c r="DS518" s="210">
        <v>681464</v>
      </c>
      <c r="DT518" s="210">
        <v>4233</v>
      </c>
      <c r="DU518" s="210">
        <v>8559</v>
      </c>
      <c r="DV518" s="210">
        <v>169588</v>
      </c>
      <c r="DW518" s="210">
        <v>6784</v>
      </c>
      <c r="DX518" s="210">
        <v>10355</v>
      </c>
      <c r="DY518" s="210">
        <v>17756777</v>
      </c>
      <c r="DZ518" s="210">
        <v>7508</v>
      </c>
      <c r="EA518" s="210">
        <v>17137</v>
      </c>
      <c r="EB518" s="271"/>
      <c r="EC518" s="201">
        <f t="shared" si="2163"/>
        <v>7</v>
      </c>
      <c r="ED518" s="208">
        <f t="shared" si="2160"/>
        <v>2019</v>
      </c>
      <c r="EE518" s="207">
        <f t="shared" si="2164"/>
        <v>43647</v>
      </c>
      <c r="EF518" s="189">
        <f t="shared" si="2165"/>
        <v>31</v>
      </c>
      <c r="EG518" s="209"/>
      <c r="EH518" s="201">
        <f t="shared" si="2166"/>
        <v>66406</v>
      </c>
      <c r="EI518" s="201">
        <f t="shared" si="2166"/>
        <v>66406</v>
      </c>
      <c r="EJ518" s="201">
        <f t="shared" si="2166"/>
        <v>597654</v>
      </c>
      <c r="EK518" s="201">
        <f t="shared" si="2166"/>
        <v>4050766</v>
      </c>
      <c r="EL518" s="201">
        <f t="shared" si="2166"/>
        <v>4085559</v>
      </c>
      <c r="EM518" s="201">
        <f t="shared" si="2166"/>
        <v>3400110</v>
      </c>
      <c r="EN518" s="201">
        <f t="shared" si="2166"/>
        <v>89484066</v>
      </c>
      <c r="EO518" s="201">
        <f t="shared" si="2166"/>
        <v>78525462</v>
      </c>
      <c r="EP518" s="201">
        <f t="shared" si="2166"/>
        <v>15993768</v>
      </c>
      <c r="EQ518" s="201" t="str">
        <f t="shared" si="2166"/>
        <v>-</v>
      </c>
      <c r="ER518" s="201" t="str">
        <f t="shared" si="2167"/>
        <v>-</v>
      </c>
      <c r="ES518" s="201" t="str">
        <f t="shared" si="2167"/>
        <v>-</v>
      </c>
      <c r="ET518" s="201" t="str">
        <f t="shared" si="2167"/>
        <v>-</v>
      </c>
      <c r="EU518" s="201" t="str">
        <f t="shared" si="2167"/>
        <v>-</v>
      </c>
      <c r="EV518" s="201" t="str">
        <f t="shared" si="2167"/>
        <v>-</v>
      </c>
      <c r="EW518" s="201" t="str">
        <f t="shared" si="2167"/>
        <v>-</v>
      </c>
      <c r="EX518" s="201" t="str">
        <f t="shared" si="2167"/>
        <v>-</v>
      </c>
      <c r="EY518" s="201" t="str">
        <f t="shared" si="2167"/>
        <v>-</v>
      </c>
      <c r="EZ518" s="201" t="str">
        <f t="shared" si="2167"/>
        <v>-</v>
      </c>
      <c r="FA518" s="201">
        <f t="shared" si="2167"/>
        <v>151335</v>
      </c>
      <c r="FB518" s="201">
        <f t="shared" si="2168"/>
        <v>0</v>
      </c>
      <c r="FC518" s="201">
        <f t="shared" si="2168"/>
        <v>180846</v>
      </c>
      <c r="FD518" s="201">
        <f t="shared" si="2168"/>
        <v>35136180</v>
      </c>
      <c r="FE518" s="201">
        <f t="shared" si="2168"/>
        <v>1377999</v>
      </c>
      <c r="FF518" s="201">
        <f t="shared" si="2168"/>
        <v>258875</v>
      </c>
      <c r="FG518" s="201">
        <f t="shared" si="2168"/>
        <v>40529005</v>
      </c>
      <c r="FH518" s="190"/>
      <c r="FI518" s="256"/>
      <c r="FJ518" s="256"/>
      <c r="FK518" s="256"/>
      <c r="FL518" s="256"/>
      <c r="FM518" s="256"/>
    </row>
    <row r="519" spans="1:169" s="257" customFormat="1" x14ac:dyDescent="0.2">
      <c r="A519" s="272" t="str">
        <f t="shared" ref="A519:A529" si="2169">B519&amp;C519&amp;F519</f>
        <v>2019-20AUGUSTRX9</v>
      </c>
      <c r="B519" s="273" t="s">
        <v>868</v>
      </c>
      <c r="C519" s="273" t="s">
        <v>649</v>
      </c>
      <c r="D519" s="274" t="str">
        <f t="shared" si="2161"/>
        <v>Y60</v>
      </c>
      <c r="E519" s="274" t="str">
        <f t="shared" si="2162"/>
        <v>Midlands</v>
      </c>
      <c r="F519" s="275" t="s">
        <v>661</v>
      </c>
      <c r="G519" s="275" t="s">
        <v>662</v>
      </c>
      <c r="H519" s="107">
        <v>88237</v>
      </c>
      <c r="I519" s="107">
        <v>71736</v>
      </c>
      <c r="J519" s="107">
        <v>204212</v>
      </c>
      <c r="K519" s="107">
        <v>3</v>
      </c>
      <c r="L519" s="107">
        <v>2</v>
      </c>
      <c r="M519" s="107">
        <v>3</v>
      </c>
      <c r="N519" s="107">
        <v>4</v>
      </c>
      <c r="O519" s="107">
        <v>40</v>
      </c>
      <c r="P519" s="107" t="s">
        <v>717</v>
      </c>
      <c r="Q519" s="107" t="s">
        <v>717</v>
      </c>
      <c r="R519" s="107" t="s">
        <v>717</v>
      </c>
      <c r="S519" s="107" t="s">
        <v>717</v>
      </c>
      <c r="T519" s="107">
        <v>63762</v>
      </c>
      <c r="U519" s="107">
        <v>6224</v>
      </c>
      <c r="V519" s="107">
        <v>4181</v>
      </c>
      <c r="W519" s="107">
        <v>36736</v>
      </c>
      <c r="X519" s="107">
        <v>11558</v>
      </c>
      <c r="Y519" s="107">
        <v>690</v>
      </c>
      <c r="Z519" s="107">
        <v>2756435</v>
      </c>
      <c r="AA519" s="107">
        <v>443</v>
      </c>
      <c r="AB519" s="107">
        <v>802</v>
      </c>
      <c r="AC519" s="107">
        <v>4090393</v>
      </c>
      <c r="AD519" s="107">
        <v>978</v>
      </c>
      <c r="AE519" s="107">
        <v>2250</v>
      </c>
      <c r="AF519" s="107">
        <v>65366944</v>
      </c>
      <c r="AG519" s="107">
        <v>1779</v>
      </c>
      <c r="AH519" s="107">
        <v>3727</v>
      </c>
      <c r="AI519" s="107">
        <v>57798985</v>
      </c>
      <c r="AJ519" s="107">
        <v>5001</v>
      </c>
      <c r="AK519" s="107">
        <v>12660</v>
      </c>
      <c r="AL519" s="107">
        <v>3981422</v>
      </c>
      <c r="AM519" s="107">
        <v>5770</v>
      </c>
      <c r="AN519" s="107">
        <v>12345</v>
      </c>
      <c r="AO519" s="107">
        <v>5443</v>
      </c>
      <c r="AP519" s="107">
        <v>1850</v>
      </c>
      <c r="AQ519" s="107">
        <v>638</v>
      </c>
      <c r="AR519" s="107">
        <v>9</v>
      </c>
      <c r="AS519" s="107">
        <v>2271</v>
      </c>
      <c r="AT519" s="107">
        <v>684</v>
      </c>
      <c r="AU519" s="107">
        <v>28</v>
      </c>
      <c r="AV519" s="107">
        <v>39195</v>
      </c>
      <c r="AW519" s="107">
        <v>2831</v>
      </c>
      <c r="AX519" s="107">
        <v>16293</v>
      </c>
      <c r="AY519" s="107">
        <v>58319</v>
      </c>
      <c r="AZ519" s="107">
        <v>11207</v>
      </c>
      <c r="BA519" s="107">
        <v>8977</v>
      </c>
      <c r="BB519" s="107">
        <v>7779</v>
      </c>
      <c r="BC519" s="107">
        <v>6285</v>
      </c>
      <c r="BD519" s="107">
        <v>48314</v>
      </c>
      <c r="BE519" s="107">
        <v>39438</v>
      </c>
      <c r="BF519" s="107">
        <v>16446</v>
      </c>
      <c r="BG519" s="107">
        <v>12057</v>
      </c>
      <c r="BH519" s="107">
        <v>895</v>
      </c>
      <c r="BI519" s="107">
        <v>669</v>
      </c>
      <c r="BJ519" s="107" t="s">
        <v>717</v>
      </c>
      <c r="BK519" s="107" t="s">
        <v>717</v>
      </c>
      <c r="BL519" s="107" t="s">
        <v>717</v>
      </c>
      <c r="BM519" s="107" t="s">
        <v>717</v>
      </c>
      <c r="BN519" s="107" t="s">
        <v>717</v>
      </c>
      <c r="BO519" s="107" t="s">
        <v>717</v>
      </c>
      <c r="BP519" s="107" t="s">
        <v>717</v>
      </c>
      <c r="BQ519" s="107" t="s">
        <v>717</v>
      </c>
      <c r="BR519" s="107" t="s">
        <v>717</v>
      </c>
      <c r="BS519" s="107" t="s">
        <v>717</v>
      </c>
      <c r="BT519" s="107" t="s">
        <v>717</v>
      </c>
      <c r="BU519" s="107" t="s">
        <v>717</v>
      </c>
      <c r="BV519" s="107" t="s">
        <v>717</v>
      </c>
      <c r="BW519" s="107" t="s">
        <v>717</v>
      </c>
      <c r="BX519" s="107" t="s">
        <v>717</v>
      </c>
      <c r="BY519" s="107" t="s">
        <v>717</v>
      </c>
      <c r="BZ519" s="107" t="s">
        <v>717</v>
      </c>
      <c r="CA519" s="107" t="s">
        <v>717</v>
      </c>
      <c r="CB519" s="107" t="s">
        <v>717</v>
      </c>
      <c r="CC519" s="107" t="s">
        <v>717</v>
      </c>
      <c r="CD519" s="107" t="s">
        <v>717</v>
      </c>
      <c r="CE519" s="107" t="s">
        <v>717</v>
      </c>
      <c r="CF519" s="107" t="s">
        <v>717</v>
      </c>
      <c r="CG519" s="107" t="s">
        <v>717</v>
      </c>
      <c r="CH519" s="107" t="s">
        <v>717</v>
      </c>
      <c r="CI519" s="107" t="s">
        <v>717</v>
      </c>
      <c r="CJ519" s="107" t="s">
        <v>717</v>
      </c>
      <c r="CK519" s="107" t="s">
        <v>717</v>
      </c>
      <c r="CL519" s="107" t="s">
        <v>717</v>
      </c>
      <c r="CM519" s="107" t="s">
        <v>717</v>
      </c>
      <c r="CN519" s="107" t="s">
        <v>717</v>
      </c>
      <c r="CO519" s="107" t="s">
        <v>717</v>
      </c>
      <c r="CP519" s="107" t="s">
        <v>717</v>
      </c>
      <c r="CQ519" s="107" t="s">
        <v>717</v>
      </c>
      <c r="CR519" s="107" t="s">
        <v>717</v>
      </c>
      <c r="CS519" s="107" t="s">
        <v>717</v>
      </c>
      <c r="CT519" s="107" t="s">
        <v>717</v>
      </c>
      <c r="CU519" s="107" t="s">
        <v>717</v>
      </c>
      <c r="CV519" s="107" t="s">
        <v>717</v>
      </c>
      <c r="CW519" s="107" t="s">
        <v>717</v>
      </c>
      <c r="CX519" s="107">
        <v>332</v>
      </c>
      <c r="CY519" s="107">
        <v>94181</v>
      </c>
      <c r="CZ519" s="107">
        <v>284</v>
      </c>
      <c r="DA519" s="107">
        <v>477</v>
      </c>
      <c r="DB519" s="107">
        <v>3092</v>
      </c>
      <c r="DC519" s="107">
        <v>115730</v>
      </c>
      <c r="DD519" s="107">
        <v>37</v>
      </c>
      <c r="DE519" s="107">
        <v>70</v>
      </c>
      <c r="DF519" s="107">
        <v>56</v>
      </c>
      <c r="DG519" s="107">
        <v>67682</v>
      </c>
      <c r="DH519" s="107">
        <v>1209</v>
      </c>
      <c r="DI519" s="107">
        <v>2289</v>
      </c>
      <c r="DJ519" s="107">
        <v>49</v>
      </c>
      <c r="DK519" s="107">
        <v>0</v>
      </c>
      <c r="DL519" s="107">
        <v>424</v>
      </c>
      <c r="DM519" s="107">
        <v>473</v>
      </c>
      <c r="DN519" s="107">
        <v>2</v>
      </c>
      <c r="DO519" s="107">
        <v>2212</v>
      </c>
      <c r="DP519" s="107">
        <v>2082849</v>
      </c>
      <c r="DQ519" s="107">
        <v>4912</v>
      </c>
      <c r="DR519" s="107">
        <v>9505</v>
      </c>
      <c r="DS519" s="107">
        <v>2459556</v>
      </c>
      <c r="DT519" s="107">
        <v>5200</v>
      </c>
      <c r="DU519" s="107">
        <v>10301</v>
      </c>
      <c r="DV519" s="107">
        <v>27438</v>
      </c>
      <c r="DW519" s="107">
        <v>13719</v>
      </c>
      <c r="DX519" s="107">
        <v>16045</v>
      </c>
      <c r="DY519" s="107">
        <v>14740810</v>
      </c>
      <c r="DZ519" s="107">
        <v>6664</v>
      </c>
      <c r="EA519" s="107">
        <v>14183</v>
      </c>
      <c r="EB519" s="255"/>
      <c r="EC519" s="204">
        <f t="shared" si="2163"/>
        <v>8</v>
      </c>
      <c r="ED519" s="199">
        <f t="shared" ref="ED519:ED529" si="2170">LEFT($B519,4)+IF(EC519&lt;4,1,0)</f>
        <v>2019</v>
      </c>
      <c r="EE519" s="200">
        <f t="shared" si="2164"/>
        <v>43678</v>
      </c>
      <c r="EF519" s="196">
        <f t="shared" si="2165"/>
        <v>31</v>
      </c>
      <c r="EG519" s="195"/>
      <c r="EH519" s="204">
        <f t="shared" si="2166"/>
        <v>143472</v>
      </c>
      <c r="EI519" s="204">
        <f t="shared" si="2166"/>
        <v>215208</v>
      </c>
      <c r="EJ519" s="204">
        <f t="shared" si="2166"/>
        <v>286944</v>
      </c>
      <c r="EK519" s="204">
        <f t="shared" si="2166"/>
        <v>2869440</v>
      </c>
      <c r="EL519" s="204">
        <f t="shared" si="2166"/>
        <v>4991648</v>
      </c>
      <c r="EM519" s="204">
        <f t="shared" si="2166"/>
        <v>9407250</v>
      </c>
      <c r="EN519" s="204">
        <f t="shared" si="2166"/>
        <v>136915072</v>
      </c>
      <c r="EO519" s="204">
        <f t="shared" si="2166"/>
        <v>146324280</v>
      </c>
      <c r="EP519" s="204">
        <f t="shared" si="2166"/>
        <v>8518050</v>
      </c>
      <c r="EQ519" s="204" t="str">
        <f t="shared" si="2166"/>
        <v>-</v>
      </c>
      <c r="ER519" s="203" t="str">
        <f t="shared" si="2167"/>
        <v>-</v>
      </c>
      <c r="ES519" s="203" t="str">
        <f t="shared" si="2167"/>
        <v>-</v>
      </c>
      <c r="ET519" s="203" t="str">
        <f t="shared" si="2167"/>
        <v>-</v>
      </c>
      <c r="EU519" s="203" t="str">
        <f t="shared" si="2167"/>
        <v>-</v>
      </c>
      <c r="EV519" s="203" t="str">
        <f t="shared" si="2167"/>
        <v>-</v>
      </c>
      <c r="EW519" s="203" t="str">
        <f t="shared" si="2167"/>
        <v>-</v>
      </c>
      <c r="EX519" s="203" t="str">
        <f t="shared" si="2167"/>
        <v>-</v>
      </c>
      <c r="EY519" s="203" t="str">
        <f t="shared" si="2167"/>
        <v>-</v>
      </c>
      <c r="EZ519" s="203" t="str">
        <f t="shared" si="2167"/>
        <v>-</v>
      </c>
      <c r="FA519" s="203">
        <f t="shared" si="2167"/>
        <v>128184</v>
      </c>
      <c r="FB519" s="204">
        <f t="shared" si="2168"/>
        <v>158364</v>
      </c>
      <c r="FC519" s="204">
        <f t="shared" si="2168"/>
        <v>216440</v>
      </c>
      <c r="FD519" s="204">
        <f t="shared" si="2168"/>
        <v>4030120</v>
      </c>
      <c r="FE519" s="204">
        <f t="shared" si="2168"/>
        <v>4872373</v>
      </c>
      <c r="FF519" s="204">
        <f t="shared" si="2168"/>
        <v>32090</v>
      </c>
      <c r="FG519" s="204">
        <f t="shared" si="2168"/>
        <v>31372796</v>
      </c>
      <c r="FH519" s="191"/>
      <c r="FI519" s="256"/>
      <c r="FJ519" s="256"/>
      <c r="FK519" s="256"/>
      <c r="FL519" s="256"/>
      <c r="FM519" s="256"/>
    </row>
    <row r="520" spans="1:169" s="257" customFormat="1" x14ac:dyDescent="0.2">
      <c r="A520" s="263" t="str">
        <f t="shared" si="2169"/>
        <v>2019-20AUGUSTRYC</v>
      </c>
      <c r="B520" s="257" t="s">
        <v>868</v>
      </c>
      <c r="C520" s="257" t="s">
        <v>649</v>
      </c>
      <c r="D520" s="264" t="str">
        <f t="shared" si="2161"/>
        <v>Y61</v>
      </c>
      <c r="E520" s="264" t="str">
        <f t="shared" si="2162"/>
        <v>East of England</v>
      </c>
      <c r="F520" s="265" t="s">
        <v>665</v>
      </c>
      <c r="G520" s="265" t="s">
        <v>666</v>
      </c>
      <c r="H520" s="108">
        <v>104144</v>
      </c>
      <c r="I520" s="108">
        <v>67937</v>
      </c>
      <c r="J520" s="108">
        <v>397835</v>
      </c>
      <c r="K520" s="108">
        <v>6</v>
      </c>
      <c r="L520" s="108">
        <v>1</v>
      </c>
      <c r="M520" s="108">
        <v>8</v>
      </c>
      <c r="N520" s="108">
        <v>34</v>
      </c>
      <c r="O520" s="108">
        <v>88</v>
      </c>
      <c r="P520" s="108" t="s">
        <v>717</v>
      </c>
      <c r="Q520" s="108" t="s">
        <v>717</v>
      </c>
      <c r="R520" s="108" t="s">
        <v>717</v>
      </c>
      <c r="S520" s="108" t="s">
        <v>717</v>
      </c>
      <c r="T520" s="108">
        <v>72541</v>
      </c>
      <c r="U520" s="108">
        <v>7157</v>
      </c>
      <c r="V520" s="108">
        <v>4564</v>
      </c>
      <c r="W520" s="108">
        <v>41704</v>
      </c>
      <c r="X520" s="108">
        <v>12603</v>
      </c>
      <c r="Y520" s="108">
        <v>2159</v>
      </c>
      <c r="Z520" s="108">
        <v>3325605</v>
      </c>
      <c r="AA520" s="108">
        <v>465</v>
      </c>
      <c r="AB520" s="108">
        <v>862</v>
      </c>
      <c r="AC520" s="108">
        <v>3178456</v>
      </c>
      <c r="AD520" s="108">
        <v>696</v>
      </c>
      <c r="AE520" s="108">
        <v>1271</v>
      </c>
      <c r="AF520" s="108">
        <v>62393415</v>
      </c>
      <c r="AG520" s="108">
        <v>1496</v>
      </c>
      <c r="AH520" s="108">
        <v>3069</v>
      </c>
      <c r="AI520" s="108">
        <v>57435377</v>
      </c>
      <c r="AJ520" s="108">
        <v>4557</v>
      </c>
      <c r="AK520" s="108">
        <v>11147</v>
      </c>
      <c r="AL520" s="108">
        <v>9733650</v>
      </c>
      <c r="AM520" s="108">
        <v>4508</v>
      </c>
      <c r="AN520" s="108">
        <v>10844</v>
      </c>
      <c r="AO520" s="108">
        <v>4514</v>
      </c>
      <c r="AP520" s="108">
        <v>105</v>
      </c>
      <c r="AQ520" s="108">
        <v>2992</v>
      </c>
      <c r="AR520" s="108">
        <v>828</v>
      </c>
      <c r="AS520" s="108">
        <v>34</v>
      </c>
      <c r="AT520" s="108">
        <v>1383</v>
      </c>
      <c r="AU520" s="108">
        <v>1474</v>
      </c>
      <c r="AV520" s="108">
        <v>42152</v>
      </c>
      <c r="AW520" s="108">
        <v>1741</v>
      </c>
      <c r="AX520" s="108">
        <v>24134</v>
      </c>
      <c r="AY520" s="108">
        <v>68027</v>
      </c>
      <c r="AZ520" s="108">
        <v>16357</v>
      </c>
      <c r="BA520" s="108">
        <v>11713</v>
      </c>
      <c r="BB520" s="108">
        <v>10446</v>
      </c>
      <c r="BC520" s="108">
        <v>7600</v>
      </c>
      <c r="BD520" s="108">
        <v>64346</v>
      </c>
      <c r="BE520" s="108">
        <v>46796</v>
      </c>
      <c r="BF520" s="108">
        <v>23777</v>
      </c>
      <c r="BG520" s="108">
        <v>13586</v>
      </c>
      <c r="BH520" s="108">
        <v>3868</v>
      </c>
      <c r="BI520" s="108">
        <v>2338</v>
      </c>
      <c r="BJ520" s="108" t="s">
        <v>717</v>
      </c>
      <c r="BK520" s="108" t="s">
        <v>717</v>
      </c>
      <c r="BL520" s="108" t="s">
        <v>717</v>
      </c>
      <c r="BM520" s="108" t="s">
        <v>717</v>
      </c>
      <c r="BN520" s="108" t="s">
        <v>717</v>
      </c>
      <c r="BO520" s="108" t="s">
        <v>717</v>
      </c>
      <c r="BP520" s="108" t="s">
        <v>717</v>
      </c>
      <c r="BQ520" s="108" t="s">
        <v>717</v>
      </c>
      <c r="BR520" s="108" t="s">
        <v>717</v>
      </c>
      <c r="BS520" s="108" t="s">
        <v>717</v>
      </c>
      <c r="BT520" s="108" t="s">
        <v>717</v>
      </c>
      <c r="BU520" s="108" t="s">
        <v>717</v>
      </c>
      <c r="BV520" s="108" t="s">
        <v>717</v>
      </c>
      <c r="BW520" s="108" t="s">
        <v>717</v>
      </c>
      <c r="BX520" s="108" t="s">
        <v>717</v>
      </c>
      <c r="BY520" s="108" t="s">
        <v>717</v>
      </c>
      <c r="BZ520" s="108" t="s">
        <v>717</v>
      </c>
      <c r="CA520" s="108" t="s">
        <v>717</v>
      </c>
      <c r="CB520" s="108" t="s">
        <v>717</v>
      </c>
      <c r="CC520" s="108" t="s">
        <v>717</v>
      </c>
      <c r="CD520" s="108" t="s">
        <v>717</v>
      </c>
      <c r="CE520" s="108" t="s">
        <v>717</v>
      </c>
      <c r="CF520" s="108" t="s">
        <v>717</v>
      </c>
      <c r="CG520" s="108" t="s">
        <v>717</v>
      </c>
      <c r="CH520" s="108" t="s">
        <v>717</v>
      </c>
      <c r="CI520" s="108" t="s">
        <v>717</v>
      </c>
      <c r="CJ520" s="108" t="s">
        <v>717</v>
      </c>
      <c r="CK520" s="108" t="s">
        <v>717</v>
      </c>
      <c r="CL520" s="108" t="s">
        <v>717</v>
      </c>
      <c r="CM520" s="108" t="s">
        <v>717</v>
      </c>
      <c r="CN520" s="108" t="s">
        <v>717</v>
      </c>
      <c r="CO520" s="108" t="s">
        <v>717</v>
      </c>
      <c r="CP520" s="108" t="s">
        <v>717</v>
      </c>
      <c r="CQ520" s="108" t="s">
        <v>717</v>
      </c>
      <c r="CR520" s="108" t="s">
        <v>717</v>
      </c>
      <c r="CS520" s="108" t="s">
        <v>717</v>
      </c>
      <c r="CT520" s="108" t="s">
        <v>717</v>
      </c>
      <c r="CU520" s="108" t="s">
        <v>717</v>
      </c>
      <c r="CV520" s="108" t="s">
        <v>717</v>
      </c>
      <c r="CW520" s="108" t="s">
        <v>717</v>
      </c>
      <c r="CX520" s="108">
        <v>602</v>
      </c>
      <c r="CY520" s="108">
        <v>167500</v>
      </c>
      <c r="CZ520" s="108">
        <v>278</v>
      </c>
      <c r="DA520" s="108">
        <v>453</v>
      </c>
      <c r="DB520" s="108">
        <v>6798</v>
      </c>
      <c r="DC520" s="108">
        <v>256311</v>
      </c>
      <c r="DD520" s="108">
        <v>38</v>
      </c>
      <c r="DE520" s="108">
        <v>68</v>
      </c>
      <c r="DF520" s="108">
        <v>158</v>
      </c>
      <c r="DG520" s="108">
        <v>230453</v>
      </c>
      <c r="DH520" s="108">
        <v>1459</v>
      </c>
      <c r="DI520" s="108">
        <v>3094</v>
      </c>
      <c r="DJ520" s="108">
        <v>144</v>
      </c>
      <c r="DK520" s="108">
        <v>42</v>
      </c>
      <c r="DL520" s="108">
        <v>745</v>
      </c>
      <c r="DM520" s="108">
        <v>467</v>
      </c>
      <c r="DN520" s="108">
        <v>37</v>
      </c>
      <c r="DO520" s="108">
        <v>1238</v>
      </c>
      <c r="DP520" s="108">
        <v>5083152</v>
      </c>
      <c r="DQ520" s="108">
        <v>6823</v>
      </c>
      <c r="DR520" s="108">
        <v>16505</v>
      </c>
      <c r="DS520" s="108">
        <v>3463212</v>
      </c>
      <c r="DT520" s="108">
        <v>7416</v>
      </c>
      <c r="DU520" s="108">
        <v>17149</v>
      </c>
      <c r="DV520" s="108">
        <v>284543</v>
      </c>
      <c r="DW520" s="108">
        <v>7690</v>
      </c>
      <c r="DX520" s="108">
        <v>17153</v>
      </c>
      <c r="DY520" s="108">
        <v>10941692</v>
      </c>
      <c r="DZ520" s="108">
        <v>8838</v>
      </c>
      <c r="EA520" s="108">
        <v>21573</v>
      </c>
      <c r="EB520" s="255"/>
      <c r="EC520" s="198">
        <f t="shared" si="2163"/>
        <v>8</v>
      </c>
      <c r="ED520" s="199">
        <f t="shared" si="2170"/>
        <v>2019</v>
      </c>
      <c r="EE520" s="200">
        <f t="shared" si="2164"/>
        <v>43678</v>
      </c>
      <c r="EF520" s="196">
        <f t="shared" si="2165"/>
        <v>31</v>
      </c>
      <c r="EG520" s="195"/>
      <c r="EH520" s="198">
        <f t="shared" si="2166"/>
        <v>67937</v>
      </c>
      <c r="EI520" s="198">
        <f t="shared" si="2166"/>
        <v>543496</v>
      </c>
      <c r="EJ520" s="198">
        <f t="shared" si="2166"/>
        <v>2309858</v>
      </c>
      <c r="EK520" s="198">
        <f t="shared" si="2166"/>
        <v>5978456</v>
      </c>
      <c r="EL520" s="198">
        <f t="shared" si="2166"/>
        <v>6169334</v>
      </c>
      <c r="EM520" s="198">
        <f t="shared" si="2166"/>
        <v>5800844</v>
      </c>
      <c r="EN520" s="198">
        <f t="shared" si="2166"/>
        <v>127989576</v>
      </c>
      <c r="EO520" s="198">
        <f t="shared" si="2166"/>
        <v>140485641</v>
      </c>
      <c r="EP520" s="198">
        <f t="shared" si="2166"/>
        <v>23412196</v>
      </c>
      <c r="EQ520" s="198" t="str">
        <f t="shared" si="2166"/>
        <v>-</v>
      </c>
      <c r="ER520" s="198" t="str">
        <f t="shared" si="2167"/>
        <v>-</v>
      </c>
      <c r="ES520" s="198" t="str">
        <f t="shared" si="2167"/>
        <v>-</v>
      </c>
      <c r="ET520" s="198" t="str">
        <f t="shared" si="2167"/>
        <v>-</v>
      </c>
      <c r="EU520" s="198" t="str">
        <f t="shared" si="2167"/>
        <v>-</v>
      </c>
      <c r="EV520" s="198" t="str">
        <f t="shared" si="2167"/>
        <v>-</v>
      </c>
      <c r="EW520" s="198" t="str">
        <f t="shared" si="2167"/>
        <v>-</v>
      </c>
      <c r="EX520" s="198" t="str">
        <f t="shared" si="2167"/>
        <v>-</v>
      </c>
      <c r="EY520" s="198" t="str">
        <f t="shared" si="2167"/>
        <v>-</v>
      </c>
      <c r="EZ520" s="198" t="str">
        <f t="shared" si="2167"/>
        <v>-</v>
      </c>
      <c r="FA520" s="198">
        <f t="shared" si="2167"/>
        <v>488852</v>
      </c>
      <c r="FB520" s="198">
        <f t="shared" si="2168"/>
        <v>272706</v>
      </c>
      <c r="FC520" s="198">
        <f t="shared" si="2168"/>
        <v>462264</v>
      </c>
      <c r="FD520" s="198">
        <f t="shared" si="2168"/>
        <v>12296225</v>
      </c>
      <c r="FE520" s="198">
        <f t="shared" si="2168"/>
        <v>8008583</v>
      </c>
      <c r="FF520" s="198">
        <f t="shared" si="2168"/>
        <v>634661</v>
      </c>
      <c r="FG520" s="198">
        <f t="shared" si="2168"/>
        <v>26707374</v>
      </c>
      <c r="FH520" s="191"/>
      <c r="FI520" s="256"/>
      <c r="FJ520" s="256"/>
      <c r="FK520" s="256"/>
      <c r="FL520" s="256"/>
      <c r="FM520" s="256"/>
    </row>
    <row r="521" spans="1:169" s="257" customFormat="1" x14ac:dyDescent="0.2">
      <c r="A521" s="251" t="str">
        <f t="shared" si="2169"/>
        <v>2019-20AUGUSTR1F</v>
      </c>
      <c r="B521" s="252" t="s">
        <v>868</v>
      </c>
      <c r="C521" s="252" t="s">
        <v>649</v>
      </c>
      <c r="D521" s="253" t="str">
        <f t="shared" si="2161"/>
        <v>Y59</v>
      </c>
      <c r="E521" s="253" t="str">
        <f t="shared" si="2162"/>
        <v>South East</v>
      </c>
      <c r="F521" s="254" t="s">
        <v>650</v>
      </c>
      <c r="G521" s="254" t="s">
        <v>651</v>
      </c>
      <c r="H521" s="160">
        <v>2987</v>
      </c>
      <c r="I521" s="160">
        <v>1707</v>
      </c>
      <c r="J521" s="160">
        <v>11521</v>
      </c>
      <c r="K521" s="160">
        <v>7</v>
      </c>
      <c r="L521" s="160">
        <v>1</v>
      </c>
      <c r="M521" s="160">
        <v>7</v>
      </c>
      <c r="N521" s="160">
        <v>36</v>
      </c>
      <c r="O521" s="160">
        <v>109</v>
      </c>
      <c r="P521" s="160" t="s">
        <v>717</v>
      </c>
      <c r="Q521" s="160" t="s">
        <v>717</v>
      </c>
      <c r="R521" s="160" t="s">
        <v>717</v>
      </c>
      <c r="S521" s="160" t="s">
        <v>717</v>
      </c>
      <c r="T521" s="160">
        <v>2003</v>
      </c>
      <c r="U521" s="160">
        <v>121</v>
      </c>
      <c r="V521" s="160">
        <v>78</v>
      </c>
      <c r="W521" s="160">
        <v>937</v>
      </c>
      <c r="X521" s="160">
        <v>599</v>
      </c>
      <c r="Y521" s="160">
        <v>36</v>
      </c>
      <c r="Z521" s="160">
        <v>94492</v>
      </c>
      <c r="AA521" s="160">
        <v>781</v>
      </c>
      <c r="AB521" s="160">
        <v>1235</v>
      </c>
      <c r="AC521" s="160">
        <v>83450</v>
      </c>
      <c r="AD521" s="160">
        <v>1070</v>
      </c>
      <c r="AE521" s="160">
        <v>1798</v>
      </c>
      <c r="AF521" s="160">
        <v>1574772</v>
      </c>
      <c r="AG521" s="160">
        <v>1681</v>
      </c>
      <c r="AH521" s="160">
        <v>3614</v>
      </c>
      <c r="AI521" s="160">
        <v>3323097</v>
      </c>
      <c r="AJ521" s="160">
        <v>5548</v>
      </c>
      <c r="AK521" s="160">
        <v>12141</v>
      </c>
      <c r="AL521" s="160">
        <v>254191</v>
      </c>
      <c r="AM521" s="160">
        <v>7061</v>
      </c>
      <c r="AN521" s="160">
        <v>14871</v>
      </c>
      <c r="AO521" s="160">
        <v>187</v>
      </c>
      <c r="AP521" s="160">
        <v>1</v>
      </c>
      <c r="AQ521" s="160">
        <v>26</v>
      </c>
      <c r="AR521" s="160">
        <v>33</v>
      </c>
      <c r="AS521" s="160">
        <v>10</v>
      </c>
      <c r="AT521" s="160">
        <v>150</v>
      </c>
      <c r="AU521" s="160">
        <v>0</v>
      </c>
      <c r="AV521" s="160">
        <v>1199</v>
      </c>
      <c r="AW521" s="160">
        <v>27</v>
      </c>
      <c r="AX521" s="160">
        <v>590</v>
      </c>
      <c r="AY521" s="160">
        <v>1816</v>
      </c>
      <c r="AZ521" s="160">
        <v>182</v>
      </c>
      <c r="BA521" s="160">
        <v>154</v>
      </c>
      <c r="BB521" s="160">
        <v>116</v>
      </c>
      <c r="BC521" s="160">
        <v>99</v>
      </c>
      <c r="BD521" s="160">
        <v>1074</v>
      </c>
      <c r="BE521" s="160">
        <v>982</v>
      </c>
      <c r="BF521" s="160">
        <v>743</v>
      </c>
      <c r="BG521" s="160">
        <v>642</v>
      </c>
      <c r="BH521" s="160">
        <v>38</v>
      </c>
      <c r="BI521" s="160">
        <v>36</v>
      </c>
      <c r="BJ521" s="160" t="s">
        <v>717</v>
      </c>
      <c r="BK521" s="160" t="s">
        <v>717</v>
      </c>
      <c r="BL521" s="160" t="s">
        <v>717</v>
      </c>
      <c r="BM521" s="160" t="s">
        <v>717</v>
      </c>
      <c r="BN521" s="160" t="s">
        <v>717</v>
      </c>
      <c r="BO521" s="160" t="s">
        <v>717</v>
      </c>
      <c r="BP521" s="160" t="s">
        <v>717</v>
      </c>
      <c r="BQ521" s="160" t="s">
        <v>717</v>
      </c>
      <c r="BR521" s="160" t="s">
        <v>717</v>
      </c>
      <c r="BS521" s="160" t="s">
        <v>717</v>
      </c>
      <c r="BT521" s="160" t="s">
        <v>717</v>
      </c>
      <c r="BU521" s="160" t="s">
        <v>717</v>
      </c>
      <c r="BV521" s="160" t="s">
        <v>717</v>
      </c>
      <c r="BW521" s="160" t="s">
        <v>717</v>
      </c>
      <c r="BX521" s="160" t="s">
        <v>717</v>
      </c>
      <c r="BY521" s="160" t="s">
        <v>717</v>
      </c>
      <c r="BZ521" s="160" t="s">
        <v>717</v>
      </c>
      <c r="CA521" s="160" t="s">
        <v>717</v>
      </c>
      <c r="CB521" s="160" t="s">
        <v>717</v>
      </c>
      <c r="CC521" s="160" t="s">
        <v>717</v>
      </c>
      <c r="CD521" s="160" t="s">
        <v>717</v>
      </c>
      <c r="CE521" s="160" t="s">
        <v>717</v>
      </c>
      <c r="CF521" s="160" t="s">
        <v>717</v>
      </c>
      <c r="CG521" s="160" t="s">
        <v>717</v>
      </c>
      <c r="CH521" s="160" t="s">
        <v>717</v>
      </c>
      <c r="CI521" s="160" t="s">
        <v>717</v>
      </c>
      <c r="CJ521" s="160" t="s">
        <v>717</v>
      </c>
      <c r="CK521" s="160" t="s">
        <v>717</v>
      </c>
      <c r="CL521" s="160" t="s">
        <v>717</v>
      </c>
      <c r="CM521" s="160" t="s">
        <v>717</v>
      </c>
      <c r="CN521" s="160" t="s">
        <v>717</v>
      </c>
      <c r="CO521" s="160" t="s">
        <v>717</v>
      </c>
      <c r="CP521" s="160" t="s">
        <v>717</v>
      </c>
      <c r="CQ521" s="160" t="s">
        <v>717</v>
      </c>
      <c r="CR521" s="160" t="s">
        <v>717</v>
      </c>
      <c r="CS521" s="160" t="s">
        <v>717</v>
      </c>
      <c r="CT521" s="160" t="s">
        <v>717</v>
      </c>
      <c r="CU521" s="160" t="s">
        <v>717</v>
      </c>
      <c r="CV521" s="160" t="s">
        <v>717</v>
      </c>
      <c r="CW521" s="160" t="s">
        <v>717</v>
      </c>
      <c r="CX521" s="160">
        <v>5</v>
      </c>
      <c r="CY521" s="160">
        <v>2311</v>
      </c>
      <c r="CZ521" s="160">
        <v>462</v>
      </c>
      <c r="DA521" s="160">
        <v>651</v>
      </c>
      <c r="DB521" s="160">
        <v>93</v>
      </c>
      <c r="DC521" s="160">
        <v>4266</v>
      </c>
      <c r="DD521" s="160">
        <v>46</v>
      </c>
      <c r="DE521" s="160">
        <v>84</v>
      </c>
      <c r="DF521" s="160">
        <v>0</v>
      </c>
      <c r="DG521" s="160">
        <v>0</v>
      </c>
      <c r="DH521" s="160">
        <v>0</v>
      </c>
      <c r="DI521" s="160">
        <v>0</v>
      </c>
      <c r="DJ521" s="160">
        <v>0</v>
      </c>
      <c r="DK521" s="160">
        <v>0</v>
      </c>
      <c r="DL521" s="160">
        <v>1</v>
      </c>
      <c r="DM521" s="160">
        <v>86</v>
      </c>
      <c r="DN521" s="160">
        <v>0</v>
      </c>
      <c r="DO521" s="160">
        <v>36</v>
      </c>
      <c r="DP521" s="160">
        <v>972</v>
      </c>
      <c r="DQ521" s="160">
        <v>972</v>
      </c>
      <c r="DR521" s="160">
        <v>972</v>
      </c>
      <c r="DS521" s="160">
        <v>633530</v>
      </c>
      <c r="DT521" s="160">
        <v>7367</v>
      </c>
      <c r="DU521" s="160">
        <v>14164</v>
      </c>
      <c r="DV521" s="160">
        <v>0</v>
      </c>
      <c r="DW521" s="160">
        <v>0</v>
      </c>
      <c r="DX521" s="160">
        <v>0</v>
      </c>
      <c r="DY521" s="160">
        <v>265054</v>
      </c>
      <c r="DZ521" s="160">
        <v>7363</v>
      </c>
      <c r="EA521" s="160">
        <v>17305</v>
      </c>
      <c r="EB521" s="255"/>
      <c r="EC521" s="203">
        <f t="shared" si="2163"/>
        <v>8</v>
      </c>
      <c r="ED521" s="199">
        <f t="shared" si="2170"/>
        <v>2019</v>
      </c>
      <c r="EE521" s="200">
        <f t="shared" si="2164"/>
        <v>43678</v>
      </c>
      <c r="EF521" s="196">
        <f t="shared" si="2165"/>
        <v>31</v>
      </c>
      <c r="EG521" s="195"/>
      <c r="EH521" s="203">
        <f t="shared" si="2166"/>
        <v>1707</v>
      </c>
      <c r="EI521" s="203">
        <f t="shared" si="2166"/>
        <v>11949</v>
      </c>
      <c r="EJ521" s="203">
        <f t="shared" si="2166"/>
        <v>61452</v>
      </c>
      <c r="EK521" s="203">
        <f t="shared" si="2166"/>
        <v>186063</v>
      </c>
      <c r="EL521" s="203">
        <f t="shared" si="2166"/>
        <v>149435</v>
      </c>
      <c r="EM521" s="203">
        <f t="shared" si="2166"/>
        <v>140244</v>
      </c>
      <c r="EN521" s="203">
        <f t="shared" si="2166"/>
        <v>3386318</v>
      </c>
      <c r="EO521" s="203">
        <f t="shared" si="2166"/>
        <v>7272459</v>
      </c>
      <c r="EP521" s="203">
        <f t="shared" si="2166"/>
        <v>535356</v>
      </c>
      <c r="EQ521" s="203" t="str">
        <f t="shared" si="2166"/>
        <v>-</v>
      </c>
      <c r="ER521" s="203" t="str">
        <f t="shared" si="2167"/>
        <v>-</v>
      </c>
      <c r="ES521" s="203" t="str">
        <f t="shared" si="2167"/>
        <v>-</v>
      </c>
      <c r="ET521" s="203" t="str">
        <f t="shared" si="2167"/>
        <v>-</v>
      </c>
      <c r="EU521" s="203" t="str">
        <f t="shared" si="2167"/>
        <v>-</v>
      </c>
      <c r="EV521" s="203" t="str">
        <f t="shared" si="2167"/>
        <v>-</v>
      </c>
      <c r="EW521" s="203" t="str">
        <f t="shared" si="2167"/>
        <v>-</v>
      </c>
      <c r="EX521" s="203" t="str">
        <f t="shared" si="2167"/>
        <v>-</v>
      </c>
      <c r="EY521" s="203" t="str">
        <f t="shared" si="2167"/>
        <v>-</v>
      </c>
      <c r="EZ521" s="203" t="str">
        <f t="shared" si="2167"/>
        <v>-</v>
      </c>
      <c r="FA521" s="203">
        <f t="shared" si="2167"/>
        <v>0</v>
      </c>
      <c r="FB521" s="203">
        <f t="shared" si="2168"/>
        <v>3255</v>
      </c>
      <c r="FC521" s="203">
        <f t="shared" si="2168"/>
        <v>7812</v>
      </c>
      <c r="FD521" s="203">
        <f t="shared" si="2168"/>
        <v>972</v>
      </c>
      <c r="FE521" s="203">
        <f t="shared" si="2168"/>
        <v>1218104</v>
      </c>
      <c r="FF521" s="203">
        <f t="shared" si="2168"/>
        <v>0</v>
      </c>
      <c r="FG521" s="203">
        <f t="shared" si="2168"/>
        <v>622980</v>
      </c>
      <c r="FH521" s="191"/>
      <c r="FI521" s="256"/>
      <c r="FJ521" s="256"/>
      <c r="FK521" s="256"/>
      <c r="FL521" s="256"/>
      <c r="FM521" s="256"/>
    </row>
    <row r="522" spans="1:169" s="257" customFormat="1" x14ac:dyDescent="0.2">
      <c r="A522" s="258" t="str">
        <f t="shared" si="2169"/>
        <v>2019-20AUGUSTRRU</v>
      </c>
      <c r="B522" s="259" t="s">
        <v>868</v>
      </c>
      <c r="C522" s="259" t="s">
        <v>649</v>
      </c>
      <c r="D522" s="260" t="str">
        <f t="shared" si="2161"/>
        <v>Y56</v>
      </c>
      <c r="E522" s="260" t="str">
        <f t="shared" si="2162"/>
        <v>London</v>
      </c>
      <c r="F522" s="261" t="s">
        <v>653</v>
      </c>
      <c r="G522" s="261" t="s">
        <v>654</v>
      </c>
      <c r="H522" s="211">
        <v>167190</v>
      </c>
      <c r="I522" s="211">
        <v>133490</v>
      </c>
      <c r="J522" s="211">
        <v>2671430</v>
      </c>
      <c r="K522" s="211">
        <v>20</v>
      </c>
      <c r="L522" s="211">
        <v>0</v>
      </c>
      <c r="M522" s="211">
        <v>77</v>
      </c>
      <c r="N522" s="211">
        <v>129</v>
      </c>
      <c r="O522" s="211">
        <v>237</v>
      </c>
      <c r="P522" s="211" t="s">
        <v>717</v>
      </c>
      <c r="Q522" s="211" t="s">
        <v>717</v>
      </c>
      <c r="R522" s="211" t="s">
        <v>717</v>
      </c>
      <c r="S522" s="211" t="s">
        <v>717</v>
      </c>
      <c r="T522" s="211">
        <v>104593</v>
      </c>
      <c r="U522" s="211">
        <v>10303</v>
      </c>
      <c r="V522" s="211">
        <v>7454</v>
      </c>
      <c r="W522" s="211">
        <v>58357</v>
      </c>
      <c r="X522" s="211">
        <v>22150</v>
      </c>
      <c r="Y522" s="211">
        <v>2196</v>
      </c>
      <c r="Z522" s="211">
        <v>4076304</v>
      </c>
      <c r="AA522" s="211">
        <v>396</v>
      </c>
      <c r="AB522" s="211">
        <v>662</v>
      </c>
      <c r="AC522" s="211">
        <v>4978898</v>
      </c>
      <c r="AD522" s="211">
        <v>668</v>
      </c>
      <c r="AE522" s="211">
        <v>1160</v>
      </c>
      <c r="AF522" s="211">
        <v>64679962</v>
      </c>
      <c r="AG522" s="211">
        <v>1108</v>
      </c>
      <c r="AH522" s="211">
        <v>2259</v>
      </c>
      <c r="AI522" s="211">
        <v>73697409</v>
      </c>
      <c r="AJ522" s="211">
        <v>3327</v>
      </c>
      <c r="AK522" s="211">
        <v>7961</v>
      </c>
      <c r="AL522" s="211">
        <v>11574153</v>
      </c>
      <c r="AM522" s="211">
        <v>5271</v>
      </c>
      <c r="AN522" s="211">
        <v>12022</v>
      </c>
      <c r="AO522" s="211">
        <v>7127</v>
      </c>
      <c r="AP522" s="211">
        <v>177</v>
      </c>
      <c r="AQ522" s="211">
        <v>825</v>
      </c>
      <c r="AR522" s="211">
        <v>2466</v>
      </c>
      <c r="AS522" s="211">
        <v>241</v>
      </c>
      <c r="AT522" s="211">
        <v>5884</v>
      </c>
      <c r="AU522" s="211">
        <v>0</v>
      </c>
      <c r="AV522" s="211">
        <v>61653</v>
      </c>
      <c r="AW522" s="211">
        <v>6734</v>
      </c>
      <c r="AX522" s="211">
        <v>29079</v>
      </c>
      <c r="AY522" s="211">
        <v>97466</v>
      </c>
      <c r="AZ522" s="211">
        <v>26723</v>
      </c>
      <c r="BA522" s="211">
        <v>20749</v>
      </c>
      <c r="BB522" s="211">
        <v>19107</v>
      </c>
      <c r="BC522" s="211">
        <v>15116</v>
      </c>
      <c r="BD522" s="211">
        <v>85692</v>
      </c>
      <c r="BE522" s="211">
        <v>65413</v>
      </c>
      <c r="BF522" s="211">
        <v>34103</v>
      </c>
      <c r="BG522" s="211">
        <v>24853</v>
      </c>
      <c r="BH522" s="211">
        <v>3002</v>
      </c>
      <c r="BI522" s="211">
        <v>2334</v>
      </c>
      <c r="BJ522" s="211" t="s">
        <v>717</v>
      </c>
      <c r="BK522" s="211" t="s">
        <v>717</v>
      </c>
      <c r="BL522" s="211" t="s">
        <v>717</v>
      </c>
      <c r="BM522" s="211" t="s">
        <v>717</v>
      </c>
      <c r="BN522" s="211" t="s">
        <v>717</v>
      </c>
      <c r="BO522" s="211" t="s">
        <v>717</v>
      </c>
      <c r="BP522" s="211" t="s">
        <v>717</v>
      </c>
      <c r="BQ522" s="211" t="s">
        <v>717</v>
      </c>
      <c r="BR522" s="211" t="s">
        <v>717</v>
      </c>
      <c r="BS522" s="211" t="s">
        <v>717</v>
      </c>
      <c r="BT522" s="211" t="s">
        <v>717</v>
      </c>
      <c r="BU522" s="211" t="s">
        <v>717</v>
      </c>
      <c r="BV522" s="211" t="s">
        <v>717</v>
      </c>
      <c r="BW522" s="211" t="s">
        <v>717</v>
      </c>
      <c r="BX522" s="211" t="s">
        <v>717</v>
      </c>
      <c r="BY522" s="211" t="s">
        <v>717</v>
      </c>
      <c r="BZ522" s="211" t="s">
        <v>717</v>
      </c>
      <c r="CA522" s="211" t="s">
        <v>717</v>
      </c>
      <c r="CB522" s="211" t="s">
        <v>717</v>
      </c>
      <c r="CC522" s="211" t="s">
        <v>717</v>
      </c>
      <c r="CD522" s="211" t="s">
        <v>717</v>
      </c>
      <c r="CE522" s="211" t="s">
        <v>717</v>
      </c>
      <c r="CF522" s="211" t="s">
        <v>717</v>
      </c>
      <c r="CG522" s="211" t="s">
        <v>717</v>
      </c>
      <c r="CH522" s="211" t="s">
        <v>717</v>
      </c>
      <c r="CI522" s="211" t="s">
        <v>717</v>
      </c>
      <c r="CJ522" s="211" t="s">
        <v>717</v>
      </c>
      <c r="CK522" s="211" t="s">
        <v>717</v>
      </c>
      <c r="CL522" s="211" t="s">
        <v>717</v>
      </c>
      <c r="CM522" s="211" t="s">
        <v>717</v>
      </c>
      <c r="CN522" s="211" t="s">
        <v>717</v>
      </c>
      <c r="CO522" s="211" t="s">
        <v>717</v>
      </c>
      <c r="CP522" s="211" t="s">
        <v>717</v>
      </c>
      <c r="CQ522" s="211" t="s">
        <v>717</v>
      </c>
      <c r="CR522" s="211" t="s">
        <v>717</v>
      </c>
      <c r="CS522" s="211" t="s">
        <v>717</v>
      </c>
      <c r="CT522" s="211" t="s">
        <v>717</v>
      </c>
      <c r="CU522" s="211" t="s">
        <v>717</v>
      </c>
      <c r="CV522" s="211" t="s">
        <v>717</v>
      </c>
      <c r="CW522" s="211" t="s">
        <v>717</v>
      </c>
      <c r="CX522" s="211">
        <v>561</v>
      </c>
      <c r="CY522" s="211">
        <v>184053</v>
      </c>
      <c r="CZ522" s="211">
        <v>328</v>
      </c>
      <c r="DA522" s="211">
        <v>548</v>
      </c>
      <c r="DB522" s="211">
        <v>5395</v>
      </c>
      <c r="DC522" s="211">
        <v>429107</v>
      </c>
      <c r="DD522" s="211">
        <v>80</v>
      </c>
      <c r="DE522" s="211">
        <v>176</v>
      </c>
      <c r="DF522" s="211">
        <v>129</v>
      </c>
      <c r="DG522" s="211">
        <v>300151</v>
      </c>
      <c r="DH522" s="211">
        <v>2327</v>
      </c>
      <c r="DI522" s="211">
        <v>4626</v>
      </c>
      <c r="DJ522" s="211">
        <v>122</v>
      </c>
      <c r="DK522" s="211">
        <v>7</v>
      </c>
      <c r="DL522" s="211">
        <v>504</v>
      </c>
      <c r="DM522" s="211">
        <v>1353</v>
      </c>
      <c r="DN522" s="211">
        <v>41</v>
      </c>
      <c r="DO522" s="211">
        <v>1210</v>
      </c>
      <c r="DP522" s="211">
        <v>3066602</v>
      </c>
      <c r="DQ522" s="211">
        <v>6085</v>
      </c>
      <c r="DR522" s="211">
        <v>12627</v>
      </c>
      <c r="DS522" s="211">
        <v>10343147</v>
      </c>
      <c r="DT522" s="211">
        <v>7645</v>
      </c>
      <c r="DU522" s="211">
        <v>15625</v>
      </c>
      <c r="DV522" s="211">
        <v>314583</v>
      </c>
      <c r="DW522" s="211">
        <v>7673</v>
      </c>
      <c r="DX522" s="211">
        <v>12791</v>
      </c>
      <c r="DY522" s="211">
        <v>11078735</v>
      </c>
      <c r="DZ522" s="211">
        <v>9156</v>
      </c>
      <c r="EA522" s="211">
        <v>16977</v>
      </c>
      <c r="EB522" s="262"/>
      <c r="EC522" s="212">
        <f t="shared" si="2163"/>
        <v>8</v>
      </c>
      <c r="ED522" s="213">
        <f t="shared" si="2170"/>
        <v>2019</v>
      </c>
      <c r="EE522" s="214">
        <f t="shared" si="2164"/>
        <v>43678</v>
      </c>
      <c r="EF522" s="215">
        <f t="shared" si="2165"/>
        <v>31</v>
      </c>
      <c r="EG522" s="216"/>
      <c r="EH522" s="212">
        <f t="shared" si="2166"/>
        <v>0</v>
      </c>
      <c r="EI522" s="212">
        <f t="shared" si="2166"/>
        <v>10278730</v>
      </c>
      <c r="EJ522" s="212">
        <f t="shared" si="2166"/>
        <v>17220210</v>
      </c>
      <c r="EK522" s="212">
        <f t="shared" si="2166"/>
        <v>31637130</v>
      </c>
      <c r="EL522" s="212">
        <f t="shared" si="2166"/>
        <v>6820586</v>
      </c>
      <c r="EM522" s="212">
        <f t="shared" si="2166"/>
        <v>8646640</v>
      </c>
      <c r="EN522" s="212">
        <f t="shared" si="2166"/>
        <v>131828463</v>
      </c>
      <c r="EO522" s="212">
        <f t="shared" si="2166"/>
        <v>176336150</v>
      </c>
      <c r="EP522" s="212">
        <f t="shared" si="2166"/>
        <v>26400312</v>
      </c>
      <c r="EQ522" s="212" t="str">
        <f t="shared" si="2166"/>
        <v>-</v>
      </c>
      <c r="ER522" s="212" t="str">
        <f t="shared" si="2167"/>
        <v>-</v>
      </c>
      <c r="ES522" s="212" t="str">
        <f t="shared" si="2167"/>
        <v>-</v>
      </c>
      <c r="ET522" s="212" t="str">
        <f t="shared" si="2167"/>
        <v>-</v>
      </c>
      <c r="EU522" s="212" t="str">
        <f t="shared" si="2167"/>
        <v>-</v>
      </c>
      <c r="EV522" s="212" t="str">
        <f t="shared" si="2167"/>
        <v>-</v>
      </c>
      <c r="EW522" s="212" t="str">
        <f t="shared" si="2167"/>
        <v>-</v>
      </c>
      <c r="EX522" s="212" t="str">
        <f t="shared" si="2167"/>
        <v>-</v>
      </c>
      <c r="EY522" s="212" t="str">
        <f t="shared" si="2167"/>
        <v>-</v>
      </c>
      <c r="EZ522" s="212" t="str">
        <f t="shared" si="2167"/>
        <v>-</v>
      </c>
      <c r="FA522" s="212">
        <f t="shared" si="2167"/>
        <v>596754</v>
      </c>
      <c r="FB522" s="212">
        <f t="shared" si="2168"/>
        <v>307428</v>
      </c>
      <c r="FC522" s="212">
        <f t="shared" si="2168"/>
        <v>949520</v>
      </c>
      <c r="FD522" s="212">
        <f t="shared" si="2168"/>
        <v>6364008</v>
      </c>
      <c r="FE522" s="212">
        <f t="shared" si="2168"/>
        <v>21140625</v>
      </c>
      <c r="FF522" s="212">
        <f t="shared" si="2168"/>
        <v>524431</v>
      </c>
      <c r="FG522" s="212">
        <f t="shared" si="2168"/>
        <v>20542170</v>
      </c>
      <c r="FH522" s="217"/>
      <c r="FI522" s="256"/>
      <c r="FJ522" s="256"/>
      <c r="FK522" s="256"/>
      <c r="FL522" s="256"/>
      <c r="FM522" s="256"/>
    </row>
    <row r="523" spans="1:169" s="257" customFormat="1" x14ac:dyDescent="0.2">
      <c r="A523" s="263" t="str">
        <f t="shared" si="2169"/>
        <v>2019-20AUGUSTRX6</v>
      </c>
      <c r="B523" s="257" t="s">
        <v>868</v>
      </c>
      <c r="C523" s="257" t="s">
        <v>649</v>
      </c>
      <c r="D523" s="264" t="str">
        <f t="shared" si="2161"/>
        <v>Y63</v>
      </c>
      <c r="E523" s="264" t="str">
        <f t="shared" si="2162"/>
        <v>North East and Yorkshire</v>
      </c>
      <c r="F523" s="265" t="s">
        <v>655</v>
      </c>
      <c r="G523" s="265" t="s">
        <v>656</v>
      </c>
      <c r="H523" s="108">
        <v>47513</v>
      </c>
      <c r="I523" s="108">
        <v>32335</v>
      </c>
      <c r="J523" s="108">
        <v>131391</v>
      </c>
      <c r="K523" s="108">
        <v>4</v>
      </c>
      <c r="L523" s="108">
        <v>1</v>
      </c>
      <c r="M523" s="108">
        <v>8</v>
      </c>
      <c r="N523" s="108">
        <v>15</v>
      </c>
      <c r="O523" s="108">
        <v>36</v>
      </c>
      <c r="P523" s="108" t="s">
        <v>717</v>
      </c>
      <c r="Q523" s="108" t="s">
        <v>717</v>
      </c>
      <c r="R523" s="108" t="s">
        <v>717</v>
      </c>
      <c r="S523" s="108" t="s">
        <v>717</v>
      </c>
      <c r="T523" s="108">
        <v>34538</v>
      </c>
      <c r="U523" s="108">
        <v>2581</v>
      </c>
      <c r="V523" s="108">
        <v>1702</v>
      </c>
      <c r="W523" s="108">
        <v>19753</v>
      </c>
      <c r="X523" s="108">
        <v>7898</v>
      </c>
      <c r="Y523" s="108">
        <v>432</v>
      </c>
      <c r="Z523" s="108">
        <v>1014840</v>
      </c>
      <c r="AA523" s="108">
        <v>393</v>
      </c>
      <c r="AB523" s="108">
        <v>677</v>
      </c>
      <c r="AC523" s="108">
        <v>821132</v>
      </c>
      <c r="AD523" s="108">
        <v>482</v>
      </c>
      <c r="AE523" s="108">
        <v>838</v>
      </c>
      <c r="AF523" s="108">
        <v>32390845</v>
      </c>
      <c r="AG523" s="108">
        <v>1640</v>
      </c>
      <c r="AH523" s="108">
        <v>3456</v>
      </c>
      <c r="AI523" s="108">
        <v>43122272</v>
      </c>
      <c r="AJ523" s="108">
        <v>5460</v>
      </c>
      <c r="AK523" s="108">
        <v>13468</v>
      </c>
      <c r="AL523" s="108">
        <v>2199891</v>
      </c>
      <c r="AM523" s="108">
        <v>5092</v>
      </c>
      <c r="AN523" s="108">
        <v>12802</v>
      </c>
      <c r="AO523" s="108">
        <v>1621</v>
      </c>
      <c r="AP523" s="108">
        <v>44</v>
      </c>
      <c r="AQ523" s="108">
        <v>217</v>
      </c>
      <c r="AR523" s="108">
        <v>2496</v>
      </c>
      <c r="AS523" s="108">
        <v>90</v>
      </c>
      <c r="AT523" s="108">
        <v>1270</v>
      </c>
      <c r="AU523" s="108">
        <v>0</v>
      </c>
      <c r="AV523" s="108">
        <v>19828</v>
      </c>
      <c r="AW523" s="108">
        <v>3621</v>
      </c>
      <c r="AX523" s="108">
        <v>9468</v>
      </c>
      <c r="AY523" s="108">
        <v>32917</v>
      </c>
      <c r="AZ523" s="108">
        <v>4793</v>
      </c>
      <c r="BA523" s="108">
        <v>3905</v>
      </c>
      <c r="BB523" s="108">
        <v>3141</v>
      </c>
      <c r="BC523" s="108">
        <v>2570</v>
      </c>
      <c r="BD523" s="108">
        <v>25680</v>
      </c>
      <c r="BE523" s="108">
        <v>21859</v>
      </c>
      <c r="BF523" s="108">
        <v>11555</v>
      </c>
      <c r="BG523" s="108">
        <v>7784</v>
      </c>
      <c r="BH523" s="108">
        <v>681</v>
      </c>
      <c r="BI523" s="108">
        <v>420</v>
      </c>
      <c r="BJ523" s="108" t="s">
        <v>717</v>
      </c>
      <c r="BK523" s="108" t="s">
        <v>717</v>
      </c>
      <c r="BL523" s="108" t="s">
        <v>717</v>
      </c>
      <c r="BM523" s="108" t="s">
        <v>717</v>
      </c>
      <c r="BN523" s="108" t="s">
        <v>717</v>
      </c>
      <c r="BO523" s="108" t="s">
        <v>717</v>
      </c>
      <c r="BP523" s="108" t="s">
        <v>717</v>
      </c>
      <c r="BQ523" s="108" t="s">
        <v>717</v>
      </c>
      <c r="BR523" s="108" t="s">
        <v>717</v>
      </c>
      <c r="BS523" s="108" t="s">
        <v>717</v>
      </c>
      <c r="BT523" s="108" t="s">
        <v>717</v>
      </c>
      <c r="BU523" s="108" t="s">
        <v>717</v>
      </c>
      <c r="BV523" s="108" t="s">
        <v>717</v>
      </c>
      <c r="BW523" s="108" t="s">
        <v>717</v>
      </c>
      <c r="BX523" s="108" t="s">
        <v>717</v>
      </c>
      <c r="BY523" s="108" t="s">
        <v>717</v>
      </c>
      <c r="BZ523" s="108" t="s">
        <v>717</v>
      </c>
      <c r="CA523" s="108" t="s">
        <v>717</v>
      </c>
      <c r="CB523" s="108" t="s">
        <v>717</v>
      </c>
      <c r="CC523" s="108" t="s">
        <v>717</v>
      </c>
      <c r="CD523" s="108" t="s">
        <v>717</v>
      </c>
      <c r="CE523" s="108" t="s">
        <v>717</v>
      </c>
      <c r="CF523" s="108" t="s">
        <v>717</v>
      </c>
      <c r="CG523" s="108" t="s">
        <v>717</v>
      </c>
      <c r="CH523" s="108" t="s">
        <v>717</v>
      </c>
      <c r="CI523" s="108" t="s">
        <v>717</v>
      </c>
      <c r="CJ523" s="108" t="s">
        <v>717</v>
      </c>
      <c r="CK523" s="108" t="s">
        <v>717</v>
      </c>
      <c r="CL523" s="108" t="s">
        <v>717</v>
      </c>
      <c r="CM523" s="108" t="s">
        <v>717</v>
      </c>
      <c r="CN523" s="108" t="s">
        <v>717</v>
      </c>
      <c r="CO523" s="108" t="s">
        <v>717</v>
      </c>
      <c r="CP523" s="108" t="s">
        <v>717</v>
      </c>
      <c r="CQ523" s="108" t="s">
        <v>717</v>
      </c>
      <c r="CR523" s="108" t="s">
        <v>717</v>
      </c>
      <c r="CS523" s="108" t="s">
        <v>717</v>
      </c>
      <c r="CT523" s="108" t="s">
        <v>717</v>
      </c>
      <c r="CU523" s="108" t="s">
        <v>717</v>
      </c>
      <c r="CV523" s="108" t="s">
        <v>717</v>
      </c>
      <c r="CW523" s="108" t="s">
        <v>717</v>
      </c>
      <c r="CX523" s="108">
        <v>78</v>
      </c>
      <c r="CY523" s="108">
        <v>38421</v>
      </c>
      <c r="CZ523" s="108">
        <v>493</v>
      </c>
      <c r="DA523" s="108">
        <v>837</v>
      </c>
      <c r="DB523" s="108">
        <v>1605</v>
      </c>
      <c r="DC523" s="108">
        <v>46533</v>
      </c>
      <c r="DD523" s="108">
        <v>29</v>
      </c>
      <c r="DE523" s="108">
        <v>55</v>
      </c>
      <c r="DF523" s="108">
        <v>0</v>
      </c>
      <c r="DG523" s="108">
        <v>0</v>
      </c>
      <c r="DH523" s="108">
        <v>0</v>
      </c>
      <c r="DI523" s="108">
        <v>0</v>
      </c>
      <c r="DJ523" s="108">
        <v>0</v>
      </c>
      <c r="DK523" s="108">
        <v>0</v>
      </c>
      <c r="DL523" s="108">
        <v>0</v>
      </c>
      <c r="DM523" s="108">
        <v>1074</v>
      </c>
      <c r="DN523" s="108">
        <v>0</v>
      </c>
      <c r="DO523" s="108">
        <v>1134</v>
      </c>
      <c r="DP523" s="108">
        <v>0</v>
      </c>
      <c r="DQ523" s="108">
        <v>0</v>
      </c>
      <c r="DR523" s="108">
        <v>0</v>
      </c>
      <c r="DS523" s="108">
        <v>6962774</v>
      </c>
      <c r="DT523" s="108">
        <v>6483</v>
      </c>
      <c r="DU523" s="108">
        <v>12802</v>
      </c>
      <c r="DV523" s="108">
        <v>0</v>
      </c>
      <c r="DW523" s="108">
        <v>0</v>
      </c>
      <c r="DX523" s="108">
        <v>0</v>
      </c>
      <c r="DY523" s="108">
        <v>10108509</v>
      </c>
      <c r="DZ523" s="108">
        <v>8914</v>
      </c>
      <c r="EA523" s="108">
        <v>17515</v>
      </c>
      <c r="EB523" s="255"/>
      <c r="EC523" s="198">
        <f t="shared" si="2163"/>
        <v>8</v>
      </c>
      <c r="ED523" s="199">
        <f t="shared" si="2170"/>
        <v>2019</v>
      </c>
      <c r="EE523" s="200">
        <f t="shared" si="2164"/>
        <v>43678</v>
      </c>
      <c r="EF523" s="196">
        <f t="shared" si="2165"/>
        <v>31</v>
      </c>
      <c r="EG523" s="195"/>
      <c r="EH523" s="198">
        <f t="shared" si="2166"/>
        <v>32335</v>
      </c>
      <c r="EI523" s="198">
        <f t="shared" si="2166"/>
        <v>258680</v>
      </c>
      <c r="EJ523" s="198">
        <f t="shared" si="2166"/>
        <v>485025</v>
      </c>
      <c r="EK523" s="198">
        <f t="shared" si="2166"/>
        <v>1164060</v>
      </c>
      <c r="EL523" s="198">
        <f t="shared" si="2166"/>
        <v>1747337</v>
      </c>
      <c r="EM523" s="198">
        <f t="shared" si="2166"/>
        <v>1426276</v>
      </c>
      <c r="EN523" s="198">
        <f t="shared" si="2166"/>
        <v>68266368</v>
      </c>
      <c r="EO523" s="198">
        <f t="shared" si="2166"/>
        <v>106370264</v>
      </c>
      <c r="EP523" s="198">
        <f t="shared" si="2166"/>
        <v>5530464</v>
      </c>
      <c r="EQ523" s="198" t="str">
        <f t="shared" si="2166"/>
        <v>-</v>
      </c>
      <c r="ER523" s="198" t="str">
        <f t="shared" si="2167"/>
        <v>-</v>
      </c>
      <c r="ES523" s="198" t="str">
        <f t="shared" si="2167"/>
        <v>-</v>
      </c>
      <c r="ET523" s="198" t="str">
        <f t="shared" si="2167"/>
        <v>-</v>
      </c>
      <c r="EU523" s="198" t="str">
        <f t="shared" si="2167"/>
        <v>-</v>
      </c>
      <c r="EV523" s="198" t="str">
        <f t="shared" si="2167"/>
        <v>-</v>
      </c>
      <c r="EW523" s="198" t="str">
        <f t="shared" si="2167"/>
        <v>-</v>
      </c>
      <c r="EX523" s="198" t="str">
        <f t="shared" si="2167"/>
        <v>-</v>
      </c>
      <c r="EY523" s="198" t="str">
        <f t="shared" si="2167"/>
        <v>-</v>
      </c>
      <c r="EZ523" s="198" t="str">
        <f t="shared" si="2167"/>
        <v>-</v>
      </c>
      <c r="FA523" s="198">
        <f t="shared" si="2167"/>
        <v>0</v>
      </c>
      <c r="FB523" s="198">
        <f t="shared" si="2168"/>
        <v>65286</v>
      </c>
      <c r="FC523" s="198">
        <f t="shared" si="2168"/>
        <v>88275</v>
      </c>
      <c r="FD523" s="198">
        <f t="shared" si="2168"/>
        <v>0</v>
      </c>
      <c r="FE523" s="198">
        <f t="shared" si="2168"/>
        <v>13749348</v>
      </c>
      <c r="FF523" s="198">
        <f t="shared" si="2168"/>
        <v>0</v>
      </c>
      <c r="FG523" s="198">
        <f t="shared" si="2168"/>
        <v>19862010</v>
      </c>
      <c r="FH523" s="191"/>
      <c r="FI523" s="256"/>
      <c r="FJ523" s="256"/>
      <c r="FK523" s="256"/>
      <c r="FL523" s="256"/>
      <c r="FM523" s="256"/>
    </row>
    <row r="524" spans="1:169" s="257" customFormat="1" x14ac:dyDescent="0.2">
      <c r="A524" s="263" t="str">
        <f t="shared" si="2169"/>
        <v>2019-20AUGUSTRX7</v>
      </c>
      <c r="B524" s="257" t="s">
        <v>868</v>
      </c>
      <c r="C524" s="257" t="s">
        <v>649</v>
      </c>
      <c r="D524" s="264" t="str">
        <f t="shared" si="2161"/>
        <v>Y62</v>
      </c>
      <c r="E524" s="264" t="str">
        <f t="shared" si="2162"/>
        <v>North West</v>
      </c>
      <c r="F524" s="265" t="s">
        <v>657</v>
      </c>
      <c r="G524" s="265" t="s">
        <v>658</v>
      </c>
      <c r="H524" s="108">
        <v>129170</v>
      </c>
      <c r="I524" s="108">
        <v>106821</v>
      </c>
      <c r="J524" s="108">
        <v>962210</v>
      </c>
      <c r="K524" s="108">
        <v>9</v>
      </c>
      <c r="L524" s="108">
        <v>1</v>
      </c>
      <c r="M524" s="108">
        <v>29</v>
      </c>
      <c r="N524" s="108">
        <v>62</v>
      </c>
      <c r="O524" s="108">
        <v>120</v>
      </c>
      <c r="P524" s="108" t="s">
        <v>717</v>
      </c>
      <c r="Q524" s="108" t="s">
        <v>717</v>
      </c>
      <c r="R524" s="108" t="s">
        <v>717</v>
      </c>
      <c r="S524" s="108" t="s">
        <v>717</v>
      </c>
      <c r="T524" s="108">
        <v>97650</v>
      </c>
      <c r="U524" s="108">
        <v>9831</v>
      </c>
      <c r="V524" s="108">
        <v>6963</v>
      </c>
      <c r="W524" s="108">
        <v>49467</v>
      </c>
      <c r="X524" s="108">
        <v>21240</v>
      </c>
      <c r="Y524" s="108">
        <v>4127</v>
      </c>
      <c r="Z524" s="108">
        <v>4285877</v>
      </c>
      <c r="AA524" s="108">
        <v>436</v>
      </c>
      <c r="AB524" s="108">
        <v>737</v>
      </c>
      <c r="AC524" s="108">
        <v>4238673</v>
      </c>
      <c r="AD524" s="108">
        <v>609</v>
      </c>
      <c r="AE524" s="108">
        <v>1034</v>
      </c>
      <c r="AF524" s="108">
        <v>66092567</v>
      </c>
      <c r="AG524" s="108">
        <v>1336</v>
      </c>
      <c r="AH524" s="108">
        <v>2838</v>
      </c>
      <c r="AI524" s="108">
        <v>87887360</v>
      </c>
      <c r="AJ524" s="108">
        <v>4138</v>
      </c>
      <c r="AK524" s="108">
        <v>9721</v>
      </c>
      <c r="AL524" s="108">
        <v>21044135</v>
      </c>
      <c r="AM524" s="108">
        <v>5099</v>
      </c>
      <c r="AN524" s="108">
        <v>11104</v>
      </c>
      <c r="AO524" s="108">
        <v>7640</v>
      </c>
      <c r="AP524" s="108">
        <v>514</v>
      </c>
      <c r="AQ524" s="108">
        <v>4773</v>
      </c>
      <c r="AR524" s="108">
        <v>6447</v>
      </c>
      <c r="AS524" s="108">
        <v>302</v>
      </c>
      <c r="AT524" s="108">
        <v>2051</v>
      </c>
      <c r="AU524" s="108">
        <v>0</v>
      </c>
      <c r="AV524" s="108">
        <v>56702</v>
      </c>
      <c r="AW524" s="108">
        <v>6028</v>
      </c>
      <c r="AX524" s="108">
        <v>27280</v>
      </c>
      <c r="AY524" s="108">
        <v>90010</v>
      </c>
      <c r="AZ524" s="108">
        <v>19701</v>
      </c>
      <c r="BA524" s="108">
        <v>16202</v>
      </c>
      <c r="BB524" s="108">
        <v>13960</v>
      </c>
      <c r="BC524" s="108">
        <v>11627</v>
      </c>
      <c r="BD524" s="108">
        <v>63040</v>
      </c>
      <c r="BE524" s="108">
        <v>52739</v>
      </c>
      <c r="BF524" s="108">
        <v>29436</v>
      </c>
      <c r="BG524" s="108">
        <v>22598</v>
      </c>
      <c r="BH524" s="108">
        <v>5222</v>
      </c>
      <c r="BI524" s="108">
        <v>4439</v>
      </c>
      <c r="BJ524" s="108" t="s">
        <v>717</v>
      </c>
      <c r="BK524" s="108" t="s">
        <v>717</v>
      </c>
      <c r="BL524" s="108" t="s">
        <v>717</v>
      </c>
      <c r="BM524" s="108" t="s">
        <v>717</v>
      </c>
      <c r="BN524" s="108" t="s">
        <v>717</v>
      </c>
      <c r="BO524" s="108" t="s">
        <v>717</v>
      </c>
      <c r="BP524" s="108" t="s">
        <v>717</v>
      </c>
      <c r="BQ524" s="108" t="s">
        <v>717</v>
      </c>
      <c r="BR524" s="108" t="s">
        <v>717</v>
      </c>
      <c r="BS524" s="108" t="s">
        <v>717</v>
      </c>
      <c r="BT524" s="108" t="s">
        <v>717</v>
      </c>
      <c r="BU524" s="108" t="s">
        <v>717</v>
      </c>
      <c r="BV524" s="108" t="s">
        <v>717</v>
      </c>
      <c r="BW524" s="108" t="s">
        <v>717</v>
      </c>
      <c r="BX524" s="108" t="s">
        <v>717</v>
      </c>
      <c r="BY524" s="108" t="s">
        <v>717</v>
      </c>
      <c r="BZ524" s="108" t="s">
        <v>717</v>
      </c>
      <c r="CA524" s="108" t="s">
        <v>717</v>
      </c>
      <c r="CB524" s="108" t="s">
        <v>717</v>
      </c>
      <c r="CC524" s="108" t="s">
        <v>717</v>
      </c>
      <c r="CD524" s="108" t="s">
        <v>717</v>
      </c>
      <c r="CE524" s="108" t="s">
        <v>717</v>
      </c>
      <c r="CF524" s="108" t="s">
        <v>717</v>
      </c>
      <c r="CG524" s="108" t="s">
        <v>717</v>
      </c>
      <c r="CH524" s="108" t="s">
        <v>717</v>
      </c>
      <c r="CI524" s="108" t="s">
        <v>717</v>
      </c>
      <c r="CJ524" s="108" t="s">
        <v>717</v>
      </c>
      <c r="CK524" s="108" t="s">
        <v>717</v>
      </c>
      <c r="CL524" s="108" t="s">
        <v>717</v>
      </c>
      <c r="CM524" s="108" t="s">
        <v>717</v>
      </c>
      <c r="CN524" s="108" t="s">
        <v>717</v>
      </c>
      <c r="CO524" s="108" t="s">
        <v>717</v>
      </c>
      <c r="CP524" s="108" t="s">
        <v>717</v>
      </c>
      <c r="CQ524" s="108" t="s">
        <v>717</v>
      </c>
      <c r="CR524" s="108" t="s">
        <v>717</v>
      </c>
      <c r="CS524" s="108" t="s">
        <v>717</v>
      </c>
      <c r="CT524" s="108" t="s">
        <v>717</v>
      </c>
      <c r="CU524" s="108" t="s">
        <v>717</v>
      </c>
      <c r="CV524" s="108" t="s">
        <v>717</v>
      </c>
      <c r="CW524" s="108" t="s">
        <v>717</v>
      </c>
      <c r="CX524" s="108">
        <v>0</v>
      </c>
      <c r="CY524" s="108">
        <v>0</v>
      </c>
      <c r="CZ524" s="108">
        <v>0</v>
      </c>
      <c r="DA524" s="108">
        <v>0</v>
      </c>
      <c r="DB524" s="108">
        <v>5146</v>
      </c>
      <c r="DC524" s="108">
        <v>188904</v>
      </c>
      <c r="DD524" s="108">
        <v>37</v>
      </c>
      <c r="DE524" s="108">
        <v>73</v>
      </c>
      <c r="DF524" s="108">
        <v>82</v>
      </c>
      <c r="DG524" s="108">
        <v>148948</v>
      </c>
      <c r="DH524" s="108">
        <v>1816</v>
      </c>
      <c r="DI524" s="108">
        <v>3076</v>
      </c>
      <c r="DJ524" s="108">
        <v>68</v>
      </c>
      <c r="DK524" s="108">
        <v>1540</v>
      </c>
      <c r="DL524" s="108">
        <v>1529</v>
      </c>
      <c r="DM524" s="108">
        <v>866</v>
      </c>
      <c r="DN524" s="108">
        <v>28</v>
      </c>
      <c r="DO524" s="108">
        <v>643</v>
      </c>
      <c r="DP524" s="108">
        <v>5765631</v>
      </c>
      <c r="DQ524" s="108">
        <v>3771</v>
      </c>
      <c r="DR524" s="108">
        <v>8386</v>
      </c>
      <c r="DS524" s="108">
        <v>3193134</v>
      </c>
      <c r="DT524" s="108">
        <v>3687</v>
      </c>
      <c r="DU524" s="108">
        <v>8439</v>
      </c>
      <c r="DV524" s="108">
        <v>147713</v>
      </c>
      <c r="DW524" s="108">
        <v>5275</v>
      </c>
      <c r="DX524" s="108">
        <v>9216</v>
      </c>
      <c r="DY524" s="108">
        <v>3875145</v>
      </c>
      <c r="DZ524" s="108">
        <v>6027</v>
      </c>
      <c r="EA524" s="108">
        <v>13396</v>
      </c>
      <c r="EB524" s="255"/>
      <c r="EC524" s="198">
        <f t="shared" si="2163"/>
        <v>8</v>
      </c>
      <c r="ED524" s="199">
        <f t="shared" si="2170"/>
        <v>2019</v>
      </c>
      <c r="EE524" s="200">
        <f t="shared" si="2164"/>
        <v>43678</v>
      </c>
      <c r="EF524" s="196">
        <f t="shared" si="2165"/>
        <v>31</v>
      </c>
      <c r="EG524" s="195"/>
      <c r="EH524" s="198">
        <f t="shared" si="2166"/>
        <v>106821</v>
      </c>
      <c r="EI524" s="198">
        <f t="shared" si="2166"/>
        <v>3097809</v>
      </c>
      <c r="EJ524" s="198">
        <f t="shared" si="2166"/>
        <v>6622902</v>
      </c>
      <c r="EK524" s="198">
        <f t="shared" si="2166"/>
        <v>12818520</v>
      </c>
      <c r="EL524" s="198">
        <f t="shared" si="2166"/>
        <v>7245447</v>
      </c>
      <c r="EM524" s="198">
        <f t="shared" si="2166"/>
        <v>7199742</v>
      </c>
      <c r="EN524" s="198">
        <f t="shared" si="2166"/>
        <v>140387346</v>
      </c>
      <c r="EO524" s="198">
        <f t="shared" si="2166"/>
        <v>206474040</v>
      </c>
      <c r="EP524" s="198">
        <f t="shared" si="2166"/>
        <v>45826208</v>
      </c>
      <c r="EQ524" s="198" t="str">
        <f t="shared" si="2166"/>
        <v>-</v>
      </c>
      <c r="ER524" s="198" t="str">
        <f t="shared" si="2167"/>
        <v>-</v>
      </c>
      <c r="ES524" s="198" t="str">
        <f t="shared" si="2167"/>
        <v>-</v>
      </c>
      <c r="ET524" s="198" t="str">
        <f t="shared" si="2167"/>
        <v>-</v>
      </c>
      <c r="EU524" s="198" t="str">
        <f t="shared" si="2167"/>
        <v>-</v>
      </c>
      <c r="EV524" s="198" t="str">
        <f t="shared" si="2167"/>
        <v>-</v>
      </c>
      <c r="EW524" s="198" t="str">
        <f t="shared" si="2167"/>
        <v>-</v>
      </c>
      <c r="EX524" s="198" t="str">
        <f t="shared" si="2167"/>
        <v>-</v>
      </c>
      <c r="EY524" s="198" t="str">
        <f t="shared" si="2167"/>
        <v>-</v>
      </c>
      <c r="EZ524" s="198" t="str">
        <f t="shared" si="2167"/>
        <v>-</v>
      </c>
      <c r="FA524" s="198">
        <f t="shared" si="2167"/>
        <v>252232</v>
      </c>
      <c r="FB524" s="198">
        <f t="shared" si="2168"/>
        <v>0</v>
      </c>
      <c r="FC524" s="198">
        <f t="shared" si="2168"/>
        <v>375658</v>
      </c>
      <c r="FD524" s="198">
        <f t="shared" si="2168"/>
        <v>12822194</v>
      </c>
      <c r="FE524" s="198">
        <f t="shared" si="2168"/>
        <v>7308174</v>
      </c>
      <c r="FF524" s="198">
        <f t="shared" si="2168"/>
        <v>258048</v>
      </c>
      <c r="FG524" s="198">
        <f t="shared" si="2168"/>
        <v>8613628</v>
      </c>
      <c r="FH524" s="191"/>
      <c r="FI524" s="256"/>
      <c r="FJ524" s="256"/>
      <c r="FK524" s="256"/>
      <c r="FL524" s="256"/>
      <c r="FM524" s="256"/>
    </row>
    <row r="525" spans="1:169" s="257" customFormat="1" x14ac:dyDescent="0.2">
      <c r="A525" s="258" t="str">
        <f t="shared" si="2169"/>
        <v>2019-20AUGUSTRYE</v>
      </c>
      <c r="B525" s="259" t="s">
        <v>868</v>
      </c>
      <c r="C525" s="259" t="s">
        <v>649</v>
      </c>
      <c r="D525" s="260" t="str">
        <f t="shared" si="2161"/>
        <v>Y59</v>
      </c>
      <c r="E525" s="260" t="str">
        <f t="shared" si="2162"/>
        <v>South East</v>
      </c>
      <c r="F525" s="261" t="s">
        <v>669</v>
      </c>
      <c r="G525" s="261" t="s">
        <v>670</v>
      </c>
      <c r="H525" s="211">
        <v>67433</v>
      </c>
      <c r="I525" s="211">
        <v>40568</v>
      </c>
      <c r="J525" s="211">
        <v>353778</v>
      </c>
      <c r="K525" s="211">
        <v>9</v>
      </c>
      <c r="L525" s="211">
        <v>3</v>
      </c>
      <c r="M525" s="211">
        <v>12</v>
      </c>
      <c r="N525" s="211">
        <v>48</v>
      </c>
      <c r="O525" s="211">
        <v>108</v>
      </c>
      <c r="P525" s="211" t="s">
        <v>717</v>
      </c>
      <c r="Q525" s="211" t="s">
        <v>717</v>
      </c>
      <c r="R525" s="211" t="s">
        <v>717</v>
      </c>
      <c r="S525" s="211" t="s">
        <v>717</v>
      </c>
      <c r="T525" s="211">
        <v>47915</v>
      </c>
      <c r="U525" s="211">
        <v>2500</v>
      </c>
      <c r="V525" s="211">
        <v>1581</v>
      </c>
      <c r="W525" s="211">
        <v>22868</v>
      </c>
      <c r="X525" s="211">
        <v>15067</v>
      </c>
      <c r="Y525" s="211">
        <v>1000</v>
      </c>
      <c r="Z525" s="211">
        <v>1035715</v>
      </c>
      <c r="AA525" s="211">
        <v>414</v>
      </c>
      <c r="AB525" s="211">
        <v>749</v>
      </c>
      <c r="AC525" s="211">
        <v>891081</v>
      </c>
      <c r="AD525" s="211">
        <v>564</v>
      </c>
      <c r="AE525" s="211">
        <v>1045</v>
      </c>
      <c r="AF525" s="211">
        <v>21479407</v>
      </c>
      <c r="AG525" s="211">
        <v>939</v>
      </c>
      <c r="AH525" s="211">
        <v>1862</v>
      </c>
      <c r="AI525" s="211">
        <v>42924897</v>
      </c>
      <c r="AJ525" s="211">
        <v>2849</v>
      </c>
      <c r="AK525" s="211">
        <v>6634</v>
      </c>
      <c r="AL525" s="211">
        <v>4186869</v>
      </c>
      <c r="AM525" s="211">
        <v>4187</v>
      </c>
      <c r="AN525" s="211">
        <v>9737</v>
      </c>
      <c r="AO525" s="211">
        <v>3572</v>
      </c>
      <c r="AP525" s="211">
        <v>23</v>
      </c>
      <c r="AQ525" s="211">
        <v>163</v>
      </c>
      <c r="AR525" s="211">
        <v>247</v>
      </c>
      <c r="AS525" s="211">
        <v>285</v>
      </c>
      <c r="AT525" s="211">
        <v>3101</v>
      </c>
      <c r="AU525" s="211">
        <v>0</v>
      </c>
      <c r="AV525" s="211">
        <v>25555</v>
      </c>
      <c r="AW525" s="211">
        <v>2635</v>
      </c>
      <c r="AX525" s="211">
        <v>16153</v>
      </c>
      <c r="AY525" s="211">
        <v>44343</v>
      </c>
      <c r="AZ525" s="211">
        <v>4673</v>
      </c>
      <c r="BA525" s="211">
        <v>3614</v>
      </c>
      <c r="BB525" s="211">
        <v>2955</v>
      </c>
      <c r="BC525" s="211">
        <v>2323</v>
      </c>
      <c r="BD525" s="211">
        <v>30600</v>
      </c>
      <c r="BE525" s="211">
        <v>24937</v>
      </c>
      <c r="BF525" s="211">
        <v>22222</v>
      </c>
      <c r="BG525" s="211">
        <v>17056</v>
      </c>
      <c r="BH525" s="211">
        <v>1558</v>
      </c>
      <c r="BI525" s="211">
        <v>1126</v>
      </c>
      <c r="BJ525" s="211" t="s">
        <v>717</v>
      </c>
      <c r="BK525" s="211" t="s">
        <v>717</v>
      </c>
      <c r="BL525" s="211" t="s">
        <v>717</v>
      </c>
      <c r="BM525" s="211" t="s">
        <v>717</v>
      </c>
      <c r="BN525" s="211" t="s">
        <v>717</v>
      </c>
      <c r="BO525" s="211" t="s">
        <v>717</v>
      </c>
      <c r="BP525" s="211" t="s">
        <v>717</v>
      </c>
      <c r="BQ525" s="211" t="s">
        <v>717</v>
      </c>
      <c r="BR525" s="211" t="s">
        <v>717</v>
      </c>
      <c r="BS525" s="211" t="s">
        <v>717</v>
      </c>
      <c r="BT525" s="211" t="s">
        <v>717</v>
      </c>
      <c r="BU525" s="211" t="s">
        <v>717</v>
      </c>
      <c r="BV525" s="211" t="s">
        <v>717</v>
      </c>
      <c r="BW525" s="211" t="s">
        <v>717</v>
      </c>
      <c r="BX525" s="211" t="s">
        <v>717</v>
      </c>
      <c r="BY525" s="211" t="s">
        <v>717</v>
      </c>
      <c r="BZ525" s="211" t="s">
        <v>717</v>
      </c>
      <c r="CA525" s="211" t="s">
        <v>717</v>
      </c>
      <c r="CB525" s="211" t="s">
        <v>717</v>
      </c>
      <c r="CC525" s="211" t="s">
        <v>717</v>
      </c>
      <c r="CD525" s="211" t="s">
        <v>717</v>
      </c>
      <c r="CE525" s="211" t="s">
        <v>717</v>
      </c>
      <c r="CF525" s="211" t="s">
        <v>717</v>
      </c>
      <c r="CG525" s="211" t="s">
        <v>717</v>
      </c>
      <c r="CH525" s="211" t="s">
        <v>717</v>
      </c>
      <c r="CI525" s="211" t="s">
        <v>717</v>
      </c>
      <c r="CJ525" s="211" t="s">
        <v>717</v>
      </c>
      <c r="CK525" s="211" t="s">
        <v>717</v>
      </c>
      <c r="CL525" s="211" t="s">
        <v>717</v>
      </c>
      <c r="CM525" s="211" t="s">
        <v>717</v>
      </c>
      <c r="CN525" s="211" t="s">
        <v>717</v>
      </c>
      <c r="CO525" s="211" t="s">
        <v>717</v>
      </c>
      <c r="CP525" s="211" t="s">
        <v>717</v>
      </c>
      <c r="CQ525" s="211" t="s">
        <v>717</v>
      </c>
      <c r="CR525" s="211" t="s">
        <v>717</v>
      </c>
      <c r="CS525" s="211" t="s">
        <v>717</v>
      </c>
      <c r="CT525" s="211" t="s">
        <v>717</v>
      </c>
      <c r="CU525" s="211" t="s">
        <v>717</v>
      </c>
      <c r="CV525" s="211" t="s">
        <v>717</v>
      </c>
      <c r="CW525" s="211" t="s">
        <v>717</v>
      </c>
      <c r="CX525" s="211">
        <v>164</v>
      </c>
      <c r="CY525" s="211">
        <v>47767</v>
      </c>
      <c r="CZ525" s="211">
        <v>291</v>
      </c>
      <c r="DA525" s="211">
        <v>445</v>
      </c>
      <c r="DB525" s="211">
        <v>1826</v>
      </c>
      <c r="DC525" s="211">
        <v>70066</v>
      </c>
      <c r="DD525" s="211">
        <v>38</v>
      </c>
      <c r="DE525" s="211">
        <v>82</v>
      </c>
      <c r="DF525" s="211">
        <v>98</v>
      </c>
      <c r="DG525" s="211">
        <v>168731</v>
      </c>
      <c r="DH525" s="211">
        <v>1722</v>
      </c>
      <c r="DI525" s="211">
        <v>3328</v>
      </c>
      <c r="DJ525" s="211">
        <v>95</v>
      </c>
      <c r="DK525" s="211">
        <v>2</v>
      </c>
      <c r="DL525" s="211">
        <v>159</v>
      </c>
      <c r="DM525" s="211">
        <v>2370</v>
      </c>
      <c r="DN525" s="211">
        <v>0</v>
      </c>
      <c r="DO525" s="211">
        <v>377</v>
      </c>
      <c r="DP525" s="211">
        <v>308452</v>
      </c>
      <c r="DQ525" s="211">
        <v>1940</v>
      </c>
      <c r="DR525" s="211">
        <v>3774</v>
      </c>
      <c r="DS525" s="211">
        <v>8576633</v>
      </c>
      <c r="DT525" s="211">
        <v>3619</v>
      </c>
      <c r="DU525" s="211">
        <v>7557</v>
      </c>
      <c r="DV525" s="211">
        <v>0</v>
      </c>
      <c r="DW525" s="211">
        <v>0</v>
      </c>
      <c r="DX525" s="211">
        <v>0</v>
      </c>
      <c r="DY525" s="211">
        <v>2787800</v>
      </c>
      <c r="DZ525" s="211">
        <v>7395</v>
      </c>
      <c r="EA525" s="211">
        <v>15867</v>
      </c>
      <c r="EB525" s="262"/>
      <c r="EC525" s="212">
        <f t="shared" si="2163"/>
        <v>8</v>
      </c>
      <c r="ED525" s="213">
        <f t="shared" si="2170"/>
        <v>2019</v>
      </c>
      <c r="EE525" s="214">
        <f t="shared" si="2164"/>
        <v>43678</v>
      </c>
      <c r="EF525" s="215">
        <f t="shared" si="2165"/>
        <v>31</v>
      </c>
      <c r="EG525" s="216"/>
      <c r="EH525" s="212">
        <f t="shared" ref="EH525:EQ534" si="2171">IFERROR(INDEX($H525:$EB525,,MATCH(EH$1,$H$5:$EB$5,0))*INDEX($H525:$EB525,,MATCH(EH$2,$H$5:$EB$5,0)),$H$2)</f>
        <v>121704</v>
      </c>
      <c r="EI525" s="212">
        <f t="shared" si="2171"/>
        <v>486816</v>
      </c>
      <c r="EJ525" s="212">
        <f t="shared" si="2171"/>
        <v>1947264</v>
      </c>
      <c r="EK525" s="212">
        <f t="shared" si="2171"/>
        <v>4381344</v>
      </c>
      <c r="EL525" s="212">
        <f t="shared" si="2171"/>
        <v>1872500</v>
      </c>
      <c r="EM525" s="212">
        <f t="shared" si="2171"/>
        <v>1652145</v>
      </c>
      <c r="EN525" s="212">
        <f t="shared" si="2171"/>
        <v>42580216</v>
      </c>
      <c r="EO525" s="212">
        <f t="shared" si="2171"/>
        <v>99954478</v>
      </c>
      <c r="EP525" s="212">
        <f t="shared" si="2171"/>
        <v>9737000</v>
      </c>
      <c r="EQ525" s="212" t="str">
        <f t="shared" si="2171"/>
        <v>-</v>
      </c>
      <c r="ER525" s="212" t="str">
        <f t="shared" ref="ER525:FA534" si="2172">IFERROR(INDEX($H525:$EB525,,MATCH(ER$1,$H$5:$EB$5,0))*INDEX($H525:$EB525,,MATCH(ER$2,$H$5:$EB$5,0)),$H$2)</f>
        <v>-</v>
      </c>
      <c r="ES525" s="212" t="str">
        <f t="shared" si="2172"/>
        <v>-</v>
      </c>
      <c r="ET525" s="212" t="str">
        <f t="shared" si="2172"/>
        <v>-</v>
      </c>
      <c r="EU525" s="212" t="str">
        <f t="shared" si="2172"/>
        <v>-</v>
      </c>
      <c r="EV525" s="212" t="str">
        <f t="shared" si="2172"/>
        <v>-</v>
      </c>
      <c r="EW525" s="212" t="str">
        <f t="shared" si="2172"/>
        <v>-</v>
      </c>
      <c r="EX525" s="212" t="str">
        <f t="shared" si="2172"/>
        <v>-</v>
      </c>
      <c r="EY525" s="212" t="str">
        <f t="shared" si="2172"/>
        <v>-</v>
      </c>
      <c r="EZ525" s="212" t="str">
        <f t="shared" si="2172"/>
        <v>-</v>
      </c>
      <c r="FA525" s="212">
        <f t="shared" si="2172"/>
        <v>326144</v>
      </c>
      <c r="FB525" s="212">
        <f t="shared" ref="FB525:FG534" si="2173">IFERROR(INDEX($H525:$EB525,,MATCH(FB$1,$H$5:$EB$5,0))*INDEX($H525:$EB525,,MATCH(FB$2,$H$5:$EB$5,0)),$H$2)</f>
        <v>72980</v>
      </c>
      <c r="FC525" s="212">
        <f t="shared" si="2173"/>
        <v>149732</v>
      </c>
      <c r="FD525" s="212">
        <f t="shared" si="2173"/>
        <v>600066</v>
      </c>
      <c r="FE525" s="212">
        <f t="shared" si="2173"/>
        <v>17910090</v>
      </c>
      <c r="FF525" s="212">
        <f t="shared" si="2173"/>
        <v>0</v>
      </c>
      <c r="FG525" s="212">
        <f t="shared" si="2173"/>
        <v>5981859</v>
      </c>
      <c r="FH525" s="217"/>
      <c r="FI525" s="256"/>
      <c r="FJ525" s="256"/>
      <c r="FK525" s="256"/>
      <c r="FL525" s="256"/>
      <c r="FM525" s="256"/>
    </row>
    <row r="526" spans="1:169" s="257" customFormat="1" x14ac:dyDescent="0.2">
      <c r="A526" s="263" t="str">
        <f t="shared" si="2169"/>
        <v>2019-20AUGUSTRYD</v>
      </c>
      <c r="B526" s="257" t="s">
        <v>868</v>
      </c>
      <c r="C526" s="257" t="s">
        <v>649</v>
      </c>
      <c r="D526" s="264" t="str">
        <f t="shared" si="2161"/>
        <v>Y59</v>
      </c>
      <c r="E526" s="264" t="str">
        <f t="shared" si="2162"/>
        <v>South East</v>
      </c>
      <c r="F526" s="265" t="s">
        <v>667</v>
      </c>
      <c r="G526" s="265" t="s">
        <v>668</v>
      </c>
      <c r="H526" s="108">
        <v>86053</v>
      </c>
      <c r="I526" s="108">
        <v>67178</v>
      </c>
      <c r="J526" s="108">
        <v>382324</v>
      </c>
      <c r="K526" s="108">
        <v>6</v>
      </c>
      <c r="L526" s="108">
        <v>1</v>
      </c>
      <c r="M526" s="108">
        <v>10</v>
      </c>
      <c r="N526" s="108">
        <v>38</v>
      </c>
      <c r="O526" s="108">
        <v>93</v>
      </c>
      <c r="P526" s="108" t="s">
        <v>717</v>
      </c>
      <c r="Q526" s="108" t="s">
        <v>717</v>
      </c>
      <c r="R526" s="108" t="s">
        <v>717</v>
      </c>
      <c r="S526" s="108" t="s">
        <v>717</v>
      </c>
      <c r="T526" s="108">
        <v>63144</v>
      </c>
      <c r="U526" s="108">
        <v>3647</v>
      </c>
      <c r="V526" s="108">
        <v>2316</v>
      </c>
      <c r="W526" s="108">
        <v>32748</v>
      </c>
      <c r="X526" s="108">
        <v>20588</v>
      </c>
      <c r="Y526" s="108">
        <v>442</v>
      </c>
      <c r="Z526" s="108">
        <v>1588859</v>
      </c>
      <c r="AA526" s="108">
        <v>436</v>
      </c>
      <c r="AB526" s="108">
        <v>826</v>
      </c>
      <c r="AC526" s="108">
        <v>1259410</v>
      </c>
      <c r="AD526" s="108">
        <v>544</v>
      </c>
      <c r="AE526" s="108">
        <v>1069</v>
      </c>
      <c r="AF526" s="108">
        <v>36082138</v>
      </c>
      <c r="AG526" s="108">
        <v>1102</v>
      </c>
      <c r="AH526" s="108">
        <v>2064</v>
      </c>
      <c r="AI526" s="108">
        <v>102813139</v>
      </c>
      <c r="AJ526" s="108">
        <v>4994</v>
      </c>
      <c r="AK526" s="108">
        <v>11411</v>
      </c>
      <c r="AL526" s="108">
        <v>2860157</v>
      </c>
      <c r="AM526" s="108">
        <v>6471</v>
      </c>
      <c r="AN526" s="108">
        <v>15938</v>
      </c>
      <c r="AO526" s="108">
        <v>3816</v>
      </c>
      <c r="AP526" s="108">
        <v>166</v>
      </c>
      <c r="AQ526" s="108">
        <v>800</v>
      </c>
      <c r="AR526" s="108">
        <v>772</v>
      </c>
      <c r="AS526" s="108">
        <v>293</v>
      </c>
      <c r="AT526" s="108">
        <v>2557</v>
      </c>
      <c r="AU526" s="108">
        <v>683</v>
      </c>
      <c r="AV526" s="108">
        <v>38147</v>
      </c>
      <c r="AW526" s="108">
        <v>729</v>
      </c>
      <c r="AX526" s="108">
        <v>20452</v>
      </c>
      <c r="AY526" s="108">
        <v>59328</v>
      </c>
      <c r="AZ526" s="108">
        <v>7524</v>
      </c>
      <c r="BA526" s="108">
        <v>5557</v>
      </c>
      <c r="BB526" s="108">
        <v>4764</v>
      </c>
      <c r="BC526" s="108">
        <v>3584</v>
      </c>
      <c r="BD526" s="108">
        <v>43294</v>
      </c>
      <c r="BE526" s="108">
        <v>34925</v>
      </c>
      <c r="BF526" s="108">
        <v>34508</v>
      </c>
      <c r="BG526" s="108">
        <v>21504</v>
      </c>
      <c r="BH526" s="108">
        <v>689</v>
      </c>
      <c r="BI526" s="108">
        <v>452</v>
      </c>
      <c r="BJ526" s="108" t="s">
        <v>717</v>
      </c>
      <c r="BK526" s="108" t="s">
        <v>717</v>
      </c>
      <c r="BL526" s="108" t="s">
        <v>717</v>
      </c>
      <c r="BM526" s="108" t="s">
        <v>717</v>
      </c>
      <c r="BN526" s="108" t="s">
        <v>717</v>
      </c>
      <c r="BO526" s="108" t="s">
        <v>717</v>
      </c>
      <c r="BP526" s="108" t="s">
        <v>717</v>
      </c>
      <c r="BQ526" s="108" t="s">
        <v>717</v>
      </c>
      <c r="BR526" s="108" t="s">
        <v>717</v>
      </c>
      <c r="BS526" s="108" t="s">
        <v>717</v>
      </c>
      <c r="BT526" s="108" t="s">
        <v>717</v>
      </c>
      <c r="BU526" s="108" t="s">
        <v>717</v>
      </c>
      <c r="BV526" s="108" t="s">
        <v>717</v>
      </c>
      <c r="BW526" s="108" t="s">
        <v>717</v>
      </c>
      <c r="BX526" s="108" t="s">
        <v>717</v>
      </c>
      <c r="BY526" s="108" t="s">
        <v>717</v>
      </c>
      <c r="BZ526" s="108" t="s">
        <v>717</v>
      </c>
      <c r="CA526" s="108" t="s">
        <v>717</v>
      </c>
      <c r="CB526" s="108" t="s">
        <v>717</v>
      </c>
      <c r="CC526" s="108" t="s">
        <v>717</v>
      </c>
      <c r="CD526" s="108" t="s">
        <v>717</v>
      </c>
      <c r="CE526" s="108" t="s">
        <v>717</v>
      </c>
      <c r="CF526" s="108" t="s">
        <v>717</v>
      </c>
      <c r="CG526" s="108" t="s">
        <v>717</v>
      </c>
      <c r="CH526" s="108" t="s">
        <v>717</v>
      </c>
      <c r="CI526" s="108" t="s">
        <v>717</v>
      </c>
      <c r="CJ526" s="108" t="s">
        <v>717</v>
      </c>
      <c r="CK526" s="108" t="s">
        <v>717</v>
      </c>
      <c r="CL526" s="108" t="s">
        <v>717</v>
      </c>
      <c r="CM526" s="108" t="s">
        <v>717</v>
      </c>
      <c r="CN526" s="108" t="s">
        <v>717</v>
      </c>
      <c r="CO526" s="108" t="s">
        <v>717</v>
      </c>
      <c r="CP526" s="108" t="s">
        <v>717</v>
      </c>
      <c r="CQ526" s="108" t="s">
        <v>717</v>
      </c>
      <c r="CR526" s="108" t="s">
        <v>717</v>
      </c>
      <c r="CS526" s="108" t="s">
        <v>717</v>
      </c>
      <c r="CT526" s="108" t="s">
        <v>717</v>
      </c>
      <c r="CU526" s="108" t="s">
        <v>717</v>
      </c>
      <c r="CV526" s="108" t="s">
        <v>717</v>
      </c>
      <c r="CW526" s="108" t="s">
        <v>717</v>
      </c>
      <c r="CX526" s="108">
        <v>362</v>
      </c>
      <c r="CY526" s="108">
        <v>109957</v>
      </c>
      <c r="CZ526" s="108">
        <v>304</v>
      </c>
      <c r="DA526" s="108">
        <v>497</v>
      </c>
      <c r="DB526" s="108">
        <v>2714</v>
      </c>
      <c r="DC526" s="108">
        <v>130942</v>
      </c>
      <c r="DD526" s="108">
        <v>48</v>
      </c>
      <c r="DE526" s="108">
        <v>70</v>
      </c>
      <c r="DF526" s="108">
        <v>132</v>
      </c>
      <c r="DG526" s="108">
        <v>155311</v>
      </c>
      <c r="DH526" s="108">
        <v>1177</v>
      </c>
      <c r="DI526" s="108">
        <v>2324</v>
      </c>
      <c r="DJ526" s="108">
        <v>124</v>
      </c>
      <c r="DK526" s="108">
        <v>2</v>
      </c>
      <c r="DL526" s="108">
        <v>83</v>
      </c>
      <c r="DM526" s="108">
        <v>1548</v>
      </c>
      <c r="DN526" s="108">
        <v>0</v>
      </c>
      <c r="DO526" s="108">
        <v>270</v>
      </c>
      <c r="DP526" s="108">
        <v>630914</v>
      </c>
      <c r="DQ526" s="108">
        <v>7601</v>
      </c>
      <c r="DR526" s="108">
        <v>14707</v>
      </c>
      <c r="DS526" s="108">
        <v>13259918</v>
      </c>
      <c r="DT526" s="108">
        <v>8566</v>
      </c>
      <c r="DU526" s="108">
        <v>17801</v>
      </c>
      <c r="DV526" s="108">
        <v>0</v>
      </c>
      <c r="DW526" s="108">
        <v>0</v>
      </c>
      <c r="DX526" s="108">
        <v>0</v>
      </c>
      <c r="DY526" s="108">
        <v>3089252</v>
      </c>
      <c r="DZ526" s="108">
        <v>11442</v>
      </c>
      <c r="EA526" s="108">
        <v>22460</v>
      </c>
      <c r="EB526" s="255"/>
      <c r="EC526" s="198">
        <f t="shared" si="2163"/>
        <v>8</v>
      </c>
      <c r="ED526" s="199">
        <f t="shared" si="2170"/>
        <v>2019</v>
      </c>
      <c r="EE526" s="200">
        <f t="shared" si="2164"/>
        <v>43678</v>
      </c>
      <c r="EF526" s="196">
        <f t="shared" si="2165"/>
        <v>31</v>
      </c>
      <c r="EG526" s="195"/>
      <c r="EH526" s="198">
        <f t="shared" si="2171"/>
        <v>67178</v>
      </c>
      <c r="EI526" s="198">
        <f t="shared" si="2171"/>
        <v>671780</v>
      </c>
      <c r="EJ526" s="198">
        <f t="shared" si="2171"/>
        <v>2552764</v>
      </c>
      <c r="EK526" s="198">
        <f t="shared" si="2171"/>
        <v>6247554</v>
      </c>
      <c r="EL526" s="198">
        <f t="shared" si="2171"/>
        <v>3012422</v>
      </c>
      <c r="EM526" s="198">
        <f t="shared" si="2171"/>
        <v>2475804</v>
      </c>
      <c r="EN526" s="198">
        <f t="shared" si="2171"/>
        <v>67591872</v>
      </c>
      <c r="EO526" s="198">
        <f t="shared" si="2171"/>
        <v>234929668</v>
      </c>
      <c r="EP526" s="198">
        <f t="shared" si="2171"/>
        <v>7044596</v>
      </c>
      <c r="EQ526" s="198" t="str">
        <f t="shared" si="2171"/>
        <v>-</v>
      </c>
      <c r="ER526" s="198" t="str">
        <f t="shared" si="2172"/>
        <v>-</v>
      </c>
      <c r="ES526" s="198" t="str">
        <f t="shared" si="2172"/>
        <v>-</v>
      </c>
      <c r="ET526" s="198" t="str">
        <f t="shared" si="2172"/>
        <v>-</v>
      </c>
      <c r="EU526" s="198" t="str">
        <f t="shared" si="2172"/>
        <v>-</v>
      </c>
      <c r="EV526" s="198" t="str">
        <f t="shared" si="2172"/>
        <v>-</v>
      </c>
      <c r="EW526" s="198" t="str">
        <f t="shared" si="2172"/>
        <v>-</v>
      </c>
      <c r="EX526" s="198" t="str">
        <f t="shared" si="2172"/>
        <v>-</v>
      </c>
      <c r="EY526" s="198" t="str">
        <f t="shared" si="2172"/>
        <v>-</v>
      </c>
      <c r="EZ526" s="198" t="str">
        <f t="shared" si="2172"/>
        <v>-</v>
      </c>
      <c r="FA526" s="198">
        <f t="shared" si="2172"/>
        <v>306768</v>
      </c>
      <c r="FB526" s="198">
        <f t="shared" si="2173"/>
        <v>179914</v>
      </c>
      <c r="FC526" s="198">
        <f t="shared" si="2173"/>
        <v>189980</v>
      </c>
      <c r="FD526" s="198">
        <f t="shared" si="2173"/>
        <v>1220681</v>
      </c>
      <c r="FE526" s="198">
        <f t="shared" si="2173"/>
        <v>27555948</v>
      </c>
      <c r="FF526" s="198">
        <f t="shared" si="2173"/>
        <v>0</v>
      </c>
      <c r="FG526" s="198">
        <f t="shared" si="2173"/>
        <v>6064200</v>
      </c>
      <c r="FH526" s="191"/>
      <c r="FI526" s="256"/>
      <c r="FJ526" s="256"/>
      <c r="FK526" s="256"/>
      <c r="FL526" s="256"/>
      <c r="FM526" s="256"/>
    </row>
    <row r="527" spans="1:169" s="257" customFormat="1" x14ac:dyDescent="0.2">
      <c r="A527" s="263" t="str">
        <f t="shared" si="2169"/>
        <v>2019-20AUGUSTRYF</v>
      </c>
      <c r="B527" s="257" t="s">
        <v>868</v>
      </c>
      <c r="C527" s="257" t="s">
        <v>649</v>
      </c>
      <c r="D527" s="264" t="str">
        <f t="shared" si="2161"/>
        <v>Y58</v>
      </c>
      <c r="E527" s="264" t="str">
        <f t="shared" si="2162"/>
        <v>South West</v>
      </c>
      <c r="F527" s="265" t="s">
        <v>671</v>
      </c>
      <c r="G527" s="265" t="s">
        <v>672</v>
      </c>
      <c r="H527" s="108">
        <v>106290</v>
      </c>
      <c r="I527" s="108">
        <v>83192</v>
      </c>
      <c r="J527" s="108">
        <v>855310</v>
      </c>
      <c r="K527" s="108">
        <v>10</v>
      </c>
      <c r="L527" s="108">
        <v>2</v>
      </c>
      <c r="M527" s="108">
        <v>34</v>
      </c>
      <c r="N527" s="108">
        <v>56</v>
      </c>
      <c r="O527" s="108">
        <v>98</v>
      </c>
      <c r="P527" s="108" t="s">
        <v>717</v>
      </c>
      <c r="Q527" s="108" t="s">
        <v>717</v>
      </c>
      <c r="R527" s="108" t="s">
        <v>717</v>
      </c>
      <c r="S527" s="108" t="s">
        <v>717</v>
      </c>
      <c r="T527" s="108">
        <v>73924</v>
      </c>
      <c r="U527" s="108">
        <v>4417</v>
      </c>
      <c r="V527" s="108">
        <v>2742</v>
      </c>
      <c r="W527" s="108">
        <v>40360</v>
      </c>
      <c r="X527" s="108">
        <v>18217</v>
      </c>
      <c r="Y527" s="108">
        <v>1414</v>
      </c>
      <c r="Z527" s="108">
        <v>1915776</v>
      </c>
      <c r="AA527" s="108">
        <v>434</v>
      </c>
      <c r="AB527" s="108">
        <v>794</v>
      </c>
      <c r="AC527" s="108">
        <v>1795920</v>
      </c>
      <c r="AD527" s="108">
        <v>655</v>
      </c>
      <c r="AE527" s="108">
        <v>1266</v>
      </c>
      <c r="AF527" s="108">
        <v>67481169</v>
      </c>
      <c r="AG527" s="108">
        <v>1672</v>
      </c>
      <c r="AH527" s="108">
        <v>3478</v>
      </c>
      <c r="AI527" s="108">
        <v>81359712</v>
      </c>
      <c r="AJ527" s="108">
        <v>4466</v>
      </c>
      <c r="AK527" s="108">
        <v>10653</v>
      </c>
      <c r="AL527" s="108">
        <v>7247836</v>
      </c>
      <c r="AM527" s="108">
        <v>5126</v>
      </c>
      <c r="AN527" s="108">
        <v>12494</v>
      </c>
      <c r="AO527" s="108">
        <v>4497</v>
      </c>
      <c r="AP527" s="108">
        <v>449</v>
      </c>
      <c r="AQ527" s="108">
        <v>1489</v>
      </c>
      <c r="AR527" s="108">
        <v>3845</v>
      </c>
      <c r="AS527" s="108">
        <v>517</v>
      </c>
      <c r="AT527" s="108">
        <v>2042</v>
      </c>
      <c r="AU527" s="108">
        <v>10</v>
      </c>
      <c r="AV527" s="108">
        <v>39328</v>
      </c>
      <c r="AW527" s="108">
        <v>3428</v>
      </c>
      <c r="AX527" s="108">
        <v>26671</v>
      </c>
      <c r="AY527" s="108">
        <v>69427</v>
      </c>
      <c r="AZ527" s="108">
        <v>9808</v>
      </c>
      <c r="BA527" s="108">
        <v>7676</v>
      </c>
      <c r="BB527" s="108">
        <v>6125</v>
      </c>
      <c r="BC527" s="108">
        <v>4867</v>
      </c>
      <c r="BD527" s="108">
        <v>55374</v>
      </c>
      <c r="BE527" s="108">
        <v>46332</v>
      </c>
      <c r="BF527" s="108">
        <v>26427</v>
      </c>
      <c r="BG527" s="108">
        <v>19746</v>
      </c>
      <c r="BH527" s="108">
        <v>1932</v>
      </c>
      <c r="BI527" s="108">
        <v>1518</v>
      </c>
      <c r="BJ527" s="108" t="s">
        <v>717</v>
      </c>
      <c r="BK527" s="108" t="s">
        <v>717</v>
      </c>
      <c r="BL527" s="108" t="s">
        <v>717</v>
      </c>
      <c r="BM527" s="108" t="s">
        <v>717</v>
      </c>
      <c r="BN527" s="108" t="s">
        <v>717</v>
      </c>
      <c r="BO527" s="108" t="s">
        <v>717</v>
      </c>
      <c r="BP527" s="108" t="s">
        <v>717</v>
      </c>
      <c r="BQ527" s="108" t="s">
        <v>717</v>
      </c>
      <c r="BR527" s="108" t="s">
        <v>717</v>
      </c>
      <c r="BS527" s="108" t="s">
        <v>717</v>
      </c>
      <c r="BT527" s="108" t="s">
        <v>717</v>
      </c>
      <c r="BU527" s="108" t="s">
        <v>717</v>
      </c>
      <c r="BV527" s="108" t="s">
        <v>717</v>
      </c>
      <c r="BW527" s="108" t="s">
        <v>717</v>
      </c>
      <c r="BX527" s="108" t="s">
        <v>717</v>
      </c>
      <c r="BY527" s="108" t="s">
        <v>717</v>
      </c>
      <c r="BZ527" s="108" t="s">
        <v>717</v>
      </c>
      <c r="CA527" s="108" t="s">
        <v>717</v>
      </c>
      <c r="CB527" s="108" t="s">
        <v>717</v>
      </c>
      <c r="CC527" s="108" t="s">
        <v>717</v>
      </c>
      <c r="CD527" s="108" t="s">
        <v>717</v>
      </c>
      <c r="CE527" s="108" t="s">
        <v>717</v>
      </c>
      <c r="CF527" s="108" t="s">
        <v>717</v>
      </c>
      <c r="CG527" s="108" t="s">
        <v>717</v>
      </c>
      <c r="CH527" s="108" t="s">
        <v>717</v>
      </c>
      <c r="CI527" s="108" t="s">
        <v>717</v>
      </c>
      <c r="CJ527" s="108" t="s">
        <v>717</v>
      </c>
      <c r="CK527" s="108" t="s">
        <v>717</v>
      </c>
      <c r="CL527" s="108" t="s">
        <v>717</v>
      </c>
      <c r="CM527" s="108" t="s">
        <v>717</v>
      </c>
      <c r="CN527" s="108" t="s">
        <v>717</v>
      </c>
      <c r="CO527" s="108" t="s">
        <v>717</v>
      </c>
      <c r="CP527" s="108" t="s">
        <v>717</v>
      </c>
      <c r="CQ527" s="108" t="s">
        <v>717</v>
      </c>
      <c r="CR527" s="108" t="s">
        <v>717</v>
      </c>
      <c r="CS527" s="108" t="s">
        <v>717</v>
      </c>
      <c r="CT527" s="108" t="s">
        <v>717</v>
      </c>
      <c r="CU527" s="108" t="s">
        <v>717</v>
      </c>
      <c r="CV527" s="108" t="s">
        <v>717</v>
      </c>
      <c r="CW527" s="108" t="s">
        <v>717</v>
      </c>
      <c r="CX527" s="108">
        <v>383</v>
      </c>
      <c r="CY527" s="108">
        <v>137652</v>
      </c>
      <c r="CZ527" s="108">
        <v>359</v>
      </c>
      <c r="DA527" s="108">
        <v>608</v>
      </c>
      <c r="DB527" s="108">
        <v>2502</v>
      </c>
      <c r="DC527" s="108">
        <v>106978</v>
      </c>
      <c r="DD527" s="108">
        <v>43</v>
      </c>
      <c r="DE527" s="108">
        <v>81</v>
      </c>
      <c r="DF527" s="108">
        <v>175</v>
      </c>
      <c r="DG527" s="108">
        <v>267696</v>
      </c>
      <c r="DH527" s="108">
        <v>1530</v>
      </c>
      <c r="DI527" s="108">
        <v>3112</v>
      </c>
      <c r="DJ527" s="108">
        <v>161</v>
      </c>
      <c r="DK527" s="108">
        <v>149</v>
      </c>
      <c r="DL527" s="108">
        <v>153</v>
      </c>
      <c r="DM527" s="108">
        <v>1469</v>
      </c>
      <c r="DN527" s="108">
        <v>4</v>
      </c>
      <c r="DO527" s="108">
        <v>1101</v>
      </c>
      <c r="DP527" s="108">
        <v>992255</v>
      </c>
      <c r="DQ527" s="108">
        <v>6485</v>
      </c>
      <c r="DR527" s="108">
        <v>11578</v>
      </c>
      <c r="DS527" s="108">
        <v>7390668</v>
      </c>
      <c r="DT527" s="108">
        <v>5031</v>
      </c>
      <c r="DU527" s="108">
        <v>9919</v>
      </c>
      <c r="DV527" s="108">
        <v>15979</v>
      </c>
      <c r="DW527" s="108">
        <v>3995</v>
      </c>
      <c r="DX527" s="108">
        <v>6507</v>
      </c>
      <c r="DY527" s="108">
        <v>8301901</v>
      </c>
      <c r="DZ527" s="108">
        <v>7540</v>
      </c>
      <c r="EA527" s="108">
        <v>16386</v>
      </c>
      <c r="EB527" s="255"/>
      <c r="EC527" s="198">
        <f t="shared" si="2163"/>
        <v>8</v>
      </c>
      <c r="ED527" s="199">
        <f t="shared" si="2170"/>
        <v>2019</v>
      </c>
      <c r="EE527" s="200">
        <f t="shared" si="2164"/>
        <v>43678</v>
      </c>
      <c r="EF527" s="196">
        <f t="shared" si="2165"/>
        <v>31</v>
      </c>
      <c r="EG527" s="195"/>
      <c r="EH527" s="198">
        <f t="shared" si="2171"/>
        <v>166384</v>
      </c>
      <c r="EI527" s="198">
        <f t="shared" si="2171"/>
        <v>2828528</v>
      </c>
      <c r="EJ527" s="198">
        <f t="shared" si="2171"/>
        <v>4658752</v>
      </c>
      <c r="EK527" s="198">
        <f t="shared" si="2171"/>
        <v>8152816</v>
      </c>
      <c r="EL527" s="198">
        <f t="shared" si="2171"/>
        <v>3507098</v>
      </c>
      <c r="EM527" s="198">
        <f t="shared" si="2171"/>
        <v>3471372</v>
      </c>
      <c r="EN527" s="198">
        <f t="shared" si="2171"/>
        <v>140372080</v>
      </c>
      <c r="EO527" s="198">
        <f t="shared" si="2171"/>
        <v>194065701</v>
      </c>
      <c r="EP527" s="198">
        <f t="shared" si="2171"/>
        <v>17666516</v>
      </c>
      <c r="EQ527" s="198" t="str">
        <f t="shared" si="2171"/>
        <v>-</v>
      </c>
      <c r="ER527" s="198" t="str">
        <f t="shared" si="2172"/>
        <v>-</v>
      </c>
      <c r="ES527" s="198" t="str">
        <f t="shared" si="2172"/>
        <v>-</v>
      </c>
      <c r="ET527" s="198" t="str">
        <f t="shared" si="2172"/>
        <v>-</v>
      </c>
      <c r="EU527" s="198" t="str">
        <f t="shared" si="2172"/>
        <v>-</v>
      </c>
      <c r="EV527" s="198" t="str">
        <f t="shared" si="2172"/>
        <v>-</v>
      </c>
      <c r="EW527" s="198" t="str">
        <f t="shared" si="2172"/>
        <v>-</v>
      </c>
      <c r="EX527" s="198" t="str">
        <f t="shared" si="2172"/>
        <v>-</v>
      </c>
      <c r="EY527" s="198" t="str">
        <f t="shared" si="2172"/>
        <v>-</v>
      </c>
      <c r="EZ527" s="198" t="str">
        <f t="shared" si="2172"/>
        <v>-</v>
      </c>
      <c r="FA527" s="198">
        <f t="shared" si="2172"/>
        <v>544600</v>
      </c>
      <c r="FB527" s="198">
        <f t="shared" si="2173"/>
        <v>232864</v>
      </c>
      <c r="FC527" s="198">
        <f t="shared" si="2173"/>
        <v>202662</v>
      </c>
      <c r="FD527" s="198">
        <f t="shared" si="2173"/>
        <v>1771434</v>
      </c>
      <c r="FE527" s="198">
        <f t="shared" si="2173"/>
        <v>14571011</v>
      </c>
      <c r="FF527" s="198">
        <f t="shared" si="2173"/>
        <v>26028</v>
      </c>
      <c r="FG527" s="198">
        <f t="shared" si="2173"/>
        <v>18040986</v>
      </c>
      <c r="FH527" s="191"/>
      <c r="FI527" s="256"/>
      <c r="FJ527" s="256"/>
      <c r="FK527" s="256"/>
      <c r="FL527" s="256"/>
      <c r="FM527" s="256"/>
    </row>
    <row r="528" spans="1:169" s="257" customFormat="1" x14ac:dyDescent="0.2">
      <c r="A528" s="263" t="str">
        <f t="shared" si="2169"/>
        <v>2019-20AUGUSTRYA</v>
      </c>
      <c r="B528" s="257" t="s">
        <v>868</v>
      </c>
      <c r="C528" s="257" t="s">
        <v>649</v>
      </c>
      <c r="D528" s="264" t="str">
        <f t="shared" si="2161"/>
        <v>Y60</v>
      </c>
      <c r="E528" s="264" t="str">
        <f t="shared" si="2162"/>
        <v>Midlands</v>
      </c>
      <c r="F528" s="265" t="s">
        <v>663</v>
      </c>
      <c r="G528" s="265" t="s">
        <v>664</v>
      </c>
      <c r="H528" s="108">
        <v>111460</v>
      </c>
      <c r="I528" s="108">
        <v>82062</v>
      </c>
      <c r="J528" s="108">
        <v>346921</v>
      </c>
      <c r="K528" s="108">
        <v>4</v>
      </c>
      <c r="L528" s="108">
        <v>1</v>
      </c>
      <c r="M528" s="108">
        <v>11</v>
      </c>
      <c r="N528" s="108">
        <v>24</v>
      </c>
      <c r="O528" s="108">
        <v>51</v>
      </c>
      <c r="P528" s="108" t="s">
        <v>717</v>
      </c>
      <c r="Q528" s="108" t="s">
        <v>717</v>
      </c>
      <c r="R528" s="108" t="s">
        <v>717</v>
      </c>
      <c r="S528" s="108" t="s">
        <v>717</v>
      </c>
      <c r="T528" s="108">
        <v>89558</v>
      </c>
      <c r="U528" s="108">
        <v>5278</v>
      </c>
      <c r="V528" s="108">
        <v>3339</v>
      </c>
      <c r="W528" s="108">
        <v>42620</v>
      </c>
      <c r="X528" s="108">
        <v>31630</v>
      </c>
      <c r="Y528" s="108">
        <v>1511</v>
      </c>
      <c r="Z528" s="108">
        <v>2134922</v>
      </c>
      <c r="AA528" s="108">
        <v>404</v>
      </c>
      <c r="AB528" s="108">
        <v>699</v>
      </c>
      <c r="AC528" s="108">
        <v>1573044</v>
      </c>
      <c r="AD528" s="108">
        <v>471</v>
      </c>
      <c r="AE528" s="108">
        <v>856</v>
      </c>
      <c r="AF528" s="108">
        <v>32166887</v>
      </c>
      <c r="AG528" s="108">
        <v>755</v>
      </c>
      <c r="AH528" s="108">
        <v>1386</v>
      </c>
      <c r="AI528" s="108">
        <v>75222973</v>
      </c>
      <c r="AJ528" s="108">
        <v>2378</v>
      </c>
      <c r="AK528" s="108">
        <v>5288</v>
      </c>
      <c r="AL528" s="108">
        <v>4805686</v>
      </c>
      <c r="AM528" s="108">
        <v>3180</v>
      </c>
      <c r="AN528" s="108">
        <v>7638</v>
      </c>
      <c r="AO528" s="108">
        <v>3266</v>
      </c>
      <c r="AP528" s="108">
        <v>84</v>
      </c>
      <c r="AQ528" s="108">
        <v>55</v>
      </c>
      <c r="AR528" s="108">
        <v>0</v>
      </c>
      <c r="AS528" s="108">
        <v>323</v>
      </c>
      <c r="AT528" s="108">
        <v>2804</v>
      </c>
      <c r="AU528" s="108">
        <v>2279</v>
      </c>
      <c r="AV528" s="108">
        <v>48635</v>
      </c>
      <c r="AW528" s="108">
        <v>5878</v>
      </c>
      <c r="AX528" s="108">
        <v>31779</v>
      </c>
      <c r="AY528" s="108">
        <v>86292</v>
      </c>
      <c r="AZ528" s="108">
        <v>10013</v>
      </c>
      <c r="BA528" s="108">
        <v>7475</v>
      </c>
      <c r="BB528" s="108">
        <v>6256</v>
      </c>
      <c r="BC528" s="108">
        <v>4749</v>
      </c>
      <c r="BD528" s="108">
        <v>54192</v>
      </c>
      <c r="BE528" s="108">
        <v>44777</v>
      </c>
      <c r="BF528" s="108">
        <v>57047</v>
      </c>
      <c r="BG528" s="108">
        <v>32994</v>
      </c>
      <c r="BH528" s="108">
        <v>3878</v>
      </c>
      <c r="BI528" s="108">
        <v>1586</v>
      </c>
      <c r="BJ528" s="108" t="s">
        <v>717</v>
      </c>
      <c r="BK528" s="108" t="s">
        <v>717</v>
      </c>
      <c r="BL528" s="108" t="s">
        <v>717</v>
      </c>
      <c r="BM528" s="108" t="s">
        <v>717</v>
      </c>
      <c r="BN528" s="108" t="s">
        <v>717</v>
      </c>
      <c r="BO528" s="108" t="s">
        <v>717</v>
      </c>
      <c r="BP528" s="108" t="s">
        <v>717</v>
      </c>
      <c r="BQ528" s="108" t="s">
        <v>717</v>
      </c>
      <c r="BR528" s="108" t="s">
        <v>717</v>
      </c>
      <c r="BS528" s="108" t="s">
        <v>717</v>
      </c>
      <c r="BT528" s="108" t="s">
        <v>717</v>
      </c>
      <c r="BU528" s="108" t="s">
        <v>717</v>
      </c>
      <c r="BV528" s="108" t="s">
        <v>717</v>
      </c>
      <c r="BW528" s="108" t="s">
        <v>717</v>
      </c>
      <c r="BX528" s="108" t="s">
        <v>717</v>
      </c>
      <c r="BY528" s="108" t="s">
        <v>717</v>
      </c>
      <c r="BZ528" s="108" t="s">
        <v>717</v>
      </c>
      <c r="CA528" s="108" t="s">
        <v>717</v>
      </c>
      <c r="CB528" s="108" t="s">
        <v>717</v>
      </c>
      <c r="CC528" s="108" t="s">
        <v>717</v>
      </c>
      <c r="CD528" s="108" t="s">
        <v>717</v>
      </c>
      <c r="CE528" s="108" t="s">
        <v>717</v>
      </c>
      <c r="CF528" s="108" t="s">
        <v>717</v>
      </c>
      <c r="CG528" s="108" t="s">
        <v>717</v>
      </c>
      <c r="CH528" s="108" t="s">
        <v>717</v>
      </c>
      <c r="CI528" s="108" t="s">
        <v>717</v>
      </c>
      <c r="CJ528" s="108" t="s">
        <v>717</v>
      </c>
      <c r="CK528" s="108" t="s">
        <v>717</v>
      </c>
      <c r="CL528" s="108" t="s">
        <v>717</v>
      </c>
      <c r="CM528" s="108" t="s">
        <v>717</v>
      </c>
      <c r="CN528" s="108" t="s">
        <v>717</v>
      </c>
      <c r="CO528" s="108" t="s">
        <v>717</v>
      </c>
      <c r="CP528" s="108" t="s">
        <v>717</v>
      </c>
      <c r="CQ528" s="108" t="s">
        <v>717</v>
      </c>
      <c r="CR528" s="108" t="s">
        <v>717</v>
      </c>
      <c r="CS528" s="108" t="s">
        <v>717</v>
      </c>
      <c r="CT528" s="108" t="s">
        <v>717</v>
      </c>
      <c r="CU528" s="108" t="s">
        <v>717</v>
      </c>
      <c r="CV528" s="108" t="s">
        <v>717</v>
      </c>
      <c r="CW528" s="108" t="s">
        <v>717</v>
      </c>
      <c r="CX528" s="108">
        <v>188</v>
      </c>
      <c r="CY528" s="108">
        <v>50113</v>
      </c>
      <c r="CZ528" s="108">
        <v>267</v>
      </c>
      <c r="DA528" s="108">
        <v>482</v>
      </c>
      <c r="DB528" s="108">
        <v>3423</v>
      </c>
      <c r="DC528" s="108">
        <v>94007</v>
      </c>
      <c r="DD528" s="108">
        <v>27</v>
      </c>
      <c r="DE528" s="108">
        <v>53</v>
      </c>
      <c r="DF528" s="108">
        <v>93</v>
      </c>
      <c r="DG528" s="108">
        <v>67619</v>
      </c>
      <c r="DH528" s="108">
        <v>727</v>
      </c>
      <c r="DI528" s="108">
        <v>1289</v>
      </c>
      <c r="DJ528" s="108">
        <v>90</v>
      </c>
      <c r="DK528" s="108">
        <v>240</v>
      </c>
      <c r="DL528" s="108">
        <v>0</v>
      </c>
      <c r="DM528" s="108">
        <v>3627</v>
      </c>
      <c r="DN528" s="108">
        <v>0</v>
      </c>
      <c r="DO528" s="108">
        <v>1386</v>
      </c>
      <c r="DP528" s="108">
        <v>0</v>
      </c>
      <c r="DQ528" s="108">
        <v>0</v>
      </c>
      <c r="DR528" s="108">
        <v>0</v>
      </c>
      <c r="DS528" s="108">
        <v>16411766</v>
      </c>
      <c r="DT528" s="108">
        <v>4525</v>
      </c>
      <c r="DU528" s="108">
        <v>11561</v>
      </c>
      <c r="DV528" s="108">
        <v>0</v>
      </c>
      <c r="DW528" s="108">
        <v>0</v>
      </c>
      <c r="DX528" s="108">
        <v>0</v>
      </c>
      <c r="DY528" s="108">
        <v>11500012</v>
      </c>
      <c r="DZ528" s="108">
        <v>8297</v>
      </c>
      <c r="EA528" s="108">
        <v>20381</v>
      </c>
      <c r="EB528" s="255"/>
      <c r="EC528" s="198">
        <f t="shared" si="2163"/>
        <v>8</v>
      </c>
      <c r="ED528" s="199">
        <f t="shared" si="2170"/>
        <v>2019</v>
      </c>
      <c r="EE528" s="200">
        <f t="shared" si="2164"/>
        <v>43678</v>
      </c>
      <c r="EF528" s="196">
        <f t="shared" si="2165"/>
        <v>31</v>
      </c>
      <c r="EG528" s="195"/>
      <c r="EH528" s="198">
        <f t="shared" si="2171"/>
        <v>82062</v>
      </c>
      <c r="EI528" s="198">
        <f t="shared" si="2171"/>
        <v>902682</v>
      </c>
      <c r="EJ528" s="198">
        <f t="shared" si="2171"/>
        <v>1969488</v>
      </c>
      <c r="EK528" s="198">
        <f t="shared" si="2171"/>
        <v>4185162</v>
      </c>
      <c r="EL528" s="198">
        <f t="shared" si="2171"/>
        <v>3689322</v>
      </c>
      <c r="EM528" s="198">
        <f t="shared" si="2171"/>
        <v>2858184</v>
      </c>
      <c r="EN528" s="198">
        <f t="shared" si="2171"/>
        <v>59071320</v>
      </c>
      <c r="EO528" s="198">
        <f t="shared" si="2171"/>
        <v>167259440</v>
      </c>
      <c r="EP528" s="198">
        <f t="shared" si="2171"/>
        <v>11541018</v>
      </c>
      <c r="EQ528" s="198" t="str">
        <f t="shared" si="2171"/>
        <v>-</v>
      </c>
      <c r="ER528" s="198" t="str">
        <f t="shared" si="2172"/>
        <v>-</v>
      </c>
      <c r="ES528" s="198" t="str">
        <f t="shared" si="2172"/>
        <v>-</v>
      </c>
      <c r="ET528" s="198" t="str">
        <f t="shared" si="2172"/>
        <v>-</v>
      </c>
      <c r="EU528" s="198" t="str">
        <f t="shared" si="2172"/>
        <v>-</v>
      </c>
      <c r="EV528" s="198" t="str">
        <f t="shared" si="2172"/>
        <v>-</v>
      </c>
      <c r="EW528" s="198" t="str">
        <f t="shared" si="2172"/>
        <v>-</v>
      </c>
      <c r="EX528" s="198" t="str">
        <f t="shared" si="2172"/>
        <v>-</v>
      </c>
      <c r="EY528" s="198" t="str">
        <f t="shared" si="2172"/>
        <v>-</v>
      </c>
      <c r="EZ528" s="198" t="str">
        <f t="shared" si="2172"/>
        <v>-</v>
      </c>
      <c r="FA528" s="198">
        <f t="shared" si="2172"/>
        <v>119877</v>
      </c>
      <c r="FB528" s="198">
        <f t="shared" si="2173"/>
        <v>90616</v>
      </c>
      <c r="FC528" s="198">
        <f t="shared" si="2173"/>
        <v>181419</v>
      </c>
      <c r="FD528" s="198">
        <f t="shared" si="2173"/>
        <v>0</v>
      </c>
      <c r="FE528" s="198">
        <f t="shared" si="2173"/>
        <v>41931747</v>
      </c>
      <c r="FF528" s="198">
        <f t="shared" si="2173"/>
        <v>0</v>
      </c>
      <c r="FG528" s="198">
        <f t="shared" si="2173"/>
        <v>28248066</v>
      </c>
      <c r="FH528" s="191"/>
      <c r="FI528" s="256"/>
      <c r="FJ528" s="256"/>
      <c r="FK528" s="256"/>
      <c r="FL528" s="256"/>
      <c r="FM528" s="256"/>
    </row>
    <row r="529" spans="1:169" s="257" customFormat="1" x14ac:dyDescent="0.2">
      <c r="A529" s="267" t="str">
        <f t="shared" si="2169"/>
        <v>2019-20AUGUSTRX8</v>
      </c>
      <c r="B529" s="268" t="s">
        <v>868</v>
      </c>
      <c r="C529" s="268" t="s">
        <v>649</v>
      </c>
      <c r="D529" s="269" t="str">
        <f t="shared" si="2161"/>
        <v>Y63</v>
      </c>
      <c r="E529" s="269" t="str">
        <f t="shared" si="2162"/>
        <v>North East and Yorkshire</v>
      </c>
      <c r="F529" s="270" t="s">
        <v>659</v>
      </c>
      <c r="G529" s="270" t="s">
        <v>660</v>
      </c>
      <c r="H529" s="210">
        <v>94634</v>
      </c>
      <c r="I529" s="210">
        <v>62556</v>
      </c>
      <c r="J529" s="210">
        <v>194404</v>
      </c>
      <c r="K529" s="210">
        <v>3</v>
      </c>
      <c r="L529" s="210">
        <v>1</v>
      </c>
      <c r="M529" s="210">
        <v>1</v>
      </c>
      <c r="N529" s="210">
        <v>10</v>
      </c>
      <c r="O529" s="210">
        <v>67</v>
      </c>
      <c r="P529" s="210" t="s">
        <v>717</v>
      </c>
      <c r="Q529" s="210" t="s">
        <v>717</v>
      </c>
      <c r="R529" s="210" t="s">
        <v>717</v>
      </c>
      <c r="S529" s="210" t="s">
        <v>717</v>
      </c>
      <c r="T529" s="210">
        <v>68828</v>
      </c>
      <c r="U529" s="210">
        <v>5539</v>
      </c>
      <c r="V529" s="210">
        <v>3585</v>
      </c>
      <c r="W529" s="210">
        <v>37776</v>
      </c>
      <c r="X529" s="210">
        <v>12080</v>
      </c>
      <c r="Y529" s="210">
        <v>2582</v>
      </c>
      <c r="Z529" s="210">
        <v>2274404</v>
      </c>
      <c r="AA529" s="210">
        <v>411</v>
      </c>
      <c r="AB529" s="210">
        <v>713</v>
      </c>
      <c r="AC529" s="210">
        <v>1864907</v>
      </c>
      <c r="AD529" s="210">
        <v>520</v>
      </c>
      <c r="AE529" s="210">
        <v>948</v>
      </c>
      <c r="AF529" s="210">
        <v>40562469</v>
      </c>
      <c r="AG529" s="210">
        <v>1074</v>
      </c>
      <c r="AH529" s="210">
        <v>2190</v>
      </c>
      <c r="AI529" s="210">
        <v>28506589</v>
      </c>
      <c r="AJ529" s="210">
        <v>2360</v>
      </c>
      <c r="AK529" s="210">
        <v>5415</v>
      </c>
      <c r="AL529" s="210">
        <v>6497250</v>
      </c>
      <c r="AM529" s="210">
        <v>2516</v>
      </c>
      <c r="AN529" s="210">
        <v>5419</v>
      </c>
      <c r="AO529" s="210">
        <v>4168</v>
      </c>
      <c r="AP529" s="210">
        <v>558</v>
      </c>
      <c r="AQ529" s="210">
        <v>990</v>
      </c>
      <c r="AR529" s="210">
        <v>3578</v>
      </c>
      <c r="AS529" s="210">
        <v>306</v>
      </c>
      <c r="AT529" s="210">
        <v>2314</v>
      </c>
      <c r="AU529" s="210">
        <v>1707</v>
      </c>
      <c r="AV529" s="210">
        <v>40774</v>
      </c>
      <c r="AW529" s="210">
        <v>6545</v>
      </c>
      <c r="AX529" s="210">
        <v>17341</v>
      </c>
      <c r="AY529" s="210">
        <v>64660</v>
      </c>
      <c r="AZ529" s="210">
        <v>10651</v>
      </c>
      <c r="BA529" s="210">
        <v>8455</v>
      </c>
      <c r="BB529" s="210">
        <v>6793</v>
      </c>
      <c r="BC529" s="210">
        <v>5463</v>
      </c>
      <c r="BD529" s="210">
        <v>50404</v>
      </c>
      <c r="BE529" s="210">
        <v>41396</v>
      </c>
      <c r="BF529" s="210">
        <v>20022</v>
      </c>
      <c r="BG529" s="210">
        <v>12901</v>
      </c>
      <c r="BH529" s="210">
        <v>3706</v>
      </c>
      <c r="BI529" s="210">
        <v>2758</v>
      </c>
      <c r="BJ529" s="210" t="s">
        <v>717</v>
      </c>
      <c r="BK529" s="210" t="s">
        <v>717</v>
      </c>
      <c r="BL529" s="210" t="s">
        <v>717</v>
      </c>
      <c r="BM529" s="210" t="s">
        <v>717</v>
      </c>
      <c r="BN529" s="210" t="s">
        <v>717</v>
      </c>
      <c r="BO529" s="210" t="s">
        <v>717</v>
      </c>
      <c r="BP529" s="210" t="s">
        <v>717</v>
      </c>
      <c r="BQ529" s="210" t="s">
        <v>717</v>
      </c>
      <c r="BR529" s="210" t="s">
        <v>717</v>
      </c>
      <c r="BS529" s="210" t="s">
        <v>717</v>
      </c>
      <c r="BT529" s="210" t="s">
        <v>717</v>
      </c>
      <c r="BU529" s="210" t="s">
        <v>717</v>
      </c>
      <c r="BV529" s="210" t="s">
        <v>717</v>
      </c>
      <c r="BW529" s="210" t="s">
        <v>717</v>
      </c>
      <c r="BX529" s="210" t="s">
        <v>717</v>
      </c>
      <c r="BY529" s="210" t="s">
        <v>717</v>
      </c>
      <c r="BZ529" s="210" t="s">
        <v>717</v>
      </c>
      <c r="CA529" s="210" t="s">
        <v>717</v>
      </c>
      <c r="CB529" s="210" t="s">
        <v>717</v>
      </c>
      <c r="CC529" s="210" t="s">
        <v>717</v>
      </c>
      <c r="CD529" s="210" t="s">
        <v>717</v>
      </c>
      <c r="CE529" s="210" t="s">
        <v>717</v>
      </c>
      <c r="CF529" s="210" t="s">
        <v>717</v>
      </c>
      <c r="CG529" s="210" t="s">
        <v>717</v>
      </c>
      <c r="CH529" s="210" t="s">
        <v>717</v>
      </c>
      <c r="CI529" s="210" t="s">
        <v>717</v>
      </c>
      <c r="CJ529" s="210" t="s">
        <v>717</v>
      </c>
      <c r="CK529" s="210" t="s">
        <v>717</v>
      </c>
      <c r="CL529" s="210" t="s">
        <v>717</v>
      </c>
      <c r="CM529" s="210" t="s">
        <v>717</v>
      </c>
      <c r="CN529" s="210" t="s">
        <v>717</v>
      </c>
      <c r="CO529" s="210" t="s">
        <v>717</v>
      </c>
      <c r="CP529" s="210" t="s">
        <v>717</v>
      </c>
      <c r="CQ529" s="210" t="s">
        <v>717</v>
      </c>
      <c r="CR529" s="210" t="s">
        <v>717</v>
      </c>
      <c r="CS529" s="210" t="s">
        <v>717</v>
      </c>
      <c r="CT529" s="210" t="s">
        <v>717</v>
      </c>
      <c r="CU529" s="210" t="s">
        <v>717</v>
      </c>
      <c r="CV529" s="210" t="s">
        <v>717</v>
      </c>
      <c r="CW529" s="210" t="s">
        <v>717</v>
      </c>
      <c r="CX529" s="210">
        <v>0</v>
      </c>
      <c r="CY529" s="210">
        <v>0</v>
      </c>
      <c r="CZ529" s="210">
        <v>0</v>
      </c>
      <c r="DA529" s="210">
        <v>0</v>
      </c>
      <c r="DB529" s="210">
        <v>3520</v>
      </c>
      <c r="DC529" s="210">
        <v>104433</v>
      </c>
      <c r="DD529" s="210">
        <v>30</v>
      </c>
      <c r="DE529" s="210">
        <v>50</v>
      </c>
      <c r="DF529" s="210">
        <v>42</v>
      </c>
      <c r="DG529" s="210">
        <v>41602</v>
      </c>
      <c r="DH529" s="210">
        <v>991</v>
      </c>
      <c r="DI529" s="210">
        <v>2294</v>
      </c>
      <c r="DJ529" s="210">
        <v>34</v>
      </c>
      <c r="DK529" s="210">
        <v>26</v>
      </c>
      <c r="DL529" s="210">
        <v>4163</v>
      </c>
      <c r="DM529" s="210">
        <v>145</v>
      </c>
      <c r="DN529" s="210">
        <v>24</v>
      </c>
      <c r="DO529" s="210">
        <v>2325</v>
      </c>
      <c r="DP529" s="210">
        <v>15908026</v>
      </c>
      <c r="DQ529" s="210">
        <v>3821</v>
      </c>
      <c r="DR529" s="210">
        <v>8002</v>
      </c>
      <c r="DS529" s="210">
        <v>540294</v>
      </c>
      <c r="DT529" s="210">
        <v>3726</v>
      </c>
      <c r="DU529" s="210">
        <v>8206</v>
      </c>
      <c r="DV529" s="210">
        <v>101871</v>
      </c>
      <c r="DW529" s="210">
        <v>4245</v>
      </c>
      <c r="DX529" s="210">
        <v>8283</v>
      </c>
      <c r="DY529" s="210">
        <v>15281138</v>
      </c>
      <c r="DZ529" s="210">
        <v>6573</v>
      </c>
      <c r="EA529" s="210">
        <v>15068</v>
      </c>
      <c r="EB529" s="271"/>
      <c r="EC529" s="201">
        <f t="shared" si="2163"/>
        <v>8</v>
      </c>
      <c r="ED529" s="208">
        <f t="shared" si="2170"/>
        <v>2019</v>
      </c>
      <c r="EE529" s="207">
        <f t="shared" si="2164"/>
        <v>43678</v>
      </c>
      <c r="EF529" s="189">
        <f t="shared" si="2165"/>
        <v>31</v>
      </c>
      <c r="EG529" s="209"/>
      <c r="EH529" s="201">
        <f t="shared" si="2171"/>
        <v>62556</v>
      </c>
      <c r="EI529" s="201">
        <f t="shared" si="2171"/>
        <v>62556</v>
      </c>
      <c r="EJ529" s="201">
        <f t="shared" si="2171"/>
        <v>625560</v>
      </c>
      <c r="EK529" s="201">
        <f t="shared" si="2171"/>
        <v>4191252</v>
      </c>
      <c r="EL529" s="201">
        <f t="shared" si="2171"/>
        <v>3949307</v>
      </c>
      <c r="EM529" s="201">
        <f t="shared" si="2171"/>
        <v>3398580</v>
      </c>
      <c r="EN529" s="201">
        <f t="shared" si="2171"/>
        <v>82729440</v>
      </c>
      <c r="EO529" s="201">
        <f t="shared" si="2171"/>
        <v>65413200</v>
      </c>
      <c r="EP529" s="201">
        <f t="shared" si="2171"/>
        <v>13991858</v>
      </c>
      <c r="EQ529" s="201" t="str">
        <f t="shared" si="2171"/>
        <v>-</v>
      </c>
      <c r="ER529" s="201" t="str">
        <f t="shared" si="2172"/>
        <v>-</v>
      </c>
      <c r="ES529" s="201" t="str">
        <f t="shared" si="2172"/>
        <v>-</v>
      </c>
      <c r="ET529" s="201" t="str">
        <f t="shared" si="2172"/>
        <v>-</v>
      </c>
      <c r="EU529" s="201" t="str">
        <f t="shared" si="2172"/>
        <v>-</v>
      </c>
      <c r="EV529" s="201" t="str">
        <f t="shared" si="2172"/>
        <v>-</v>
      </c>
      <c r="EW529" s="201" t="str">
        <f t="shared" si="2172"/>
        <v>-</v>
      </c>
      <c r="EX529" s="201" t="str">
        <f t="shared" si="2172"/>
        <v>-</v>
      </c>
      <c r="EY529" s="201" t="str">
        <f t="shared" si="2172"/>
        <v>-</v>
      </c>
      <c r="EZ529" s="201" t="str">
        <f t="shared" si="2172"/>
        <v>-</v>
      </c>
      <c r="FA529" s="201">
        <f t="shared" si="2172"/>
        <v>96348</v>
      </c>
      <c r="FB529" s="201">
        <f t="shared" si="2173"/>
        <v>0</v>
      </c>
      <c r="FC529" s="201">
        <f t="shared" si="2173"/>
        <v>176000</v>
      </c>
      <c r="FD529" s="201">
        <f t="shared" si="2173"/>
        <v>33312326</v>
      </c>
      <c r="FE529" s="201">
        <f t="shared" si="2173"/>
        <v>1189870</v>
      </c>
      <c r="FF529" s="201">
        <f t="shared" si="2173"/>
        <v>198792</v>
      </c>
      <c r="FG529" s="201">
        <f t="shared" si="2173"/>
        <v>35033100</v>
      </c>
      <c r="FH529" s="190"/>
      <c r="FI529" s="256"/>
      <c r="FJ529" s="256"/>
      <c r="FK529" s="256"/>
      <c r="FL529" s="256"/>
      <c r="FM529" s="256"/>
    </row>
    <row r="530" spans="1:169" s="257" customFormat="1" x14ac:dyDescent="0.2">
      <c r="A530" s="272" t="str">
        <f t="shared" ref="A530:A540" si="2174">B530&amp;C530&amp;F530</f>
        <v>2019-20SEPTEMBERRX9</v>
      </c>
      <c r="B530" s="273" t="s">
        <v>868</v>
      </c>
      <c r="C530" s="273" t="s">
        <v>673</v>
      </c>
      <c r="D530" s="274" t="str">
        <f t="shared" si="2161"/>
        <v>Y60</v>
      </c>
      <c r="E530" s="274" t="str">
        <f t="shared" si="2162"/>
        <v>Midlands</v>
      </c>
      <c r="F530" s="275" t="s">
        <v>661</v>
      </c>
      <c r="G530" s="275" t="s">
        <v>662</v>
      </c>
      <c r="H530" s="107">
        <v>84908</v>
      </c>
      <c r="I530" s="107">
        <v>68898</v>
      </c>
      <c r="J530" s="107">
        <v>192777</v>
      </c>
      <c r="K530" s="107">
        <v>3</v>
      </c>
      <c r="L530" s="107">
        <v>2</v>
      </c>
      <c r="M530" s="107">
        <v>3</v>
      </c>
      <c r="N530" s="107">
        <v>4</v>
      </c>
      <c r="O530" s="107">
        <v>44</v>
      </c>
      <c r="P530" s="107" t="s">
        <v>717</v>
      </c>
      <c r="Q530" s="107" t="s">
        <v>717</v>
      </c>
      <c r="R530" s="107" t="s">
        <v>717</v>
      </c>
      <c r="S530" s="107" t="s">
        <v>717</v>
      </c>
      <c r="T530" s="107">
        <v>61897</v>
      </c>
      <c r="U530" s="107">
        <v>5921</v>
      </c>
      <c r="V530" s="107">
        <v>4063</v>
      </c>
      <c r="W530" s="107">
        <v>36487</v>
      </c>
      <c r="X530" s="107">
        <v>10948</v>
      </c>
      <c r="Y530" s="107">
        <v>701</v>
      </c>
      <c r="Z530" s="107">
        <v>2686634</v>
      </c>
      <c r="AA530" s="107">
        <v>454</v>
      </c>
      <c r="AB530" s="107">
        <v>816</v>
      </c>
      <c r="AC530" s="107">
        <v>4035941</v>
      </c>
      <c r="AD530" s="107">
        <v>993</v>
      </c>
      <c r="AE530" s="107">
        <v>2313</v>
      </c>
      <c r="AF530" s="107">
        <v>62555161</v>
      </c>
      <c r="AG530" s="107">
        <v>1714</v>
      </c>
      <c r="AH530" s="107">
        <v>3517</v>
      </c>
      <c r="AI530" s="107">
        <v>55247232</v>
      </c>
      <c r="AJ530" s="107">
        <v>5046</v>
      </c>
      <c r="AK530" s="107">
        <v>12552</v>
      </c>
      <c r="AL530" s="107">
        <v>3544441</v>
      </c>
      <c r="AM530" s="107">
        <v>5056</v>
      </c>
      <c r="AN530" s="107">
        <v>10535</v>
      </c>
      <c r="AO530" s="107">
        <v>4867</v>
      </c>
      <c r="AP530" s="107">
        <v>1579</v>
      </c>
      <c r="AQ530" s="107">
        <v>467</v>
      </c>
      <c r="AR530" s="107">
        <v>38</v>
      </c>
      <c r="AS530" s="107">
        <v>2226</v>
      </c>
      <c r="AT530" s="107">
        <v>595</v>
      </c>
      <c r="AU530" s="107">
        <v>50</v>
      </c>
      <c r="AV530" s="107">
        <v>38856</v>
      </c>
      <c r="AW530" s="107">
        <v>2794</v>
      </c>
      <c r="AX530" s="107">
        <v>15380</v>
      </c>
      <c r="AY530" s="107">
        <v>57030</v>
      </c>
      <c r="AZ530" s="107">
        <v>10622</v>
      </c>
      <c r="BA530" s="107">
        <v>8477</v>
      </c>
      <c r="BB530" s="107">
        <v>7527</v>
      </c>
      <c r="BC530" s="107">
        <v>6046</v>
      </c>
      <c r="BD530" s="107">
        <v>47875</v>
      </c>
      <c r="BE530" s="107">
        <v>38959</v>
      </c>
      <c r="BF530" s="107">
        <v>16097</v>
      </c>
      <c r="BG530" s="107">
        <v>11593</v>
      </c>
      <c r="BH530" s="107">
        <v>920</v>
      </c>
      <c r="BI530" s="107">
        <v>687</v>
      </c>
      <c r="BJ530" s="107" t="s">
        <v>717</v>
      </c>
      <c r="BK530" s="107" t="s">
        <v>717</v>
      </c>
      <c r="BL530" s="107" t="s">
        <v>717</v>
      </c>
      <c r="BM530" s="107" t="s">
        <v>717</v>
      </c>
      <c r="BN530" s="107" t="s">
        <v>717</v>
      </c>
      <c r="BO530" s="107" t="s">
        <v>717</v>
      </c>
      <c r="BP530" s="107" t="s">
        <v>717</v>
      </c>
      <c r="BQ530" s="107" t="s">
        <v>717</v>
      </c>
      <c r="BR530" s="107" t="s">
        <v>717</v>
      </c>
      <c r="BS530" s="107" t="s">
        <v>717</v>
      </c>
      <c r="BT530" s="107" t="s">
        <v>717</v>
      </c>
      <c r="BU530" s="107" t="s">
        <v>717</v>
      </c>
      <c r="BV530" s="107" t="s">
        <v>717</v>
      </c>
      <c r="BW530" s="107" t="s">
        <v>717</v>
      </c>
      <c r="BX530" s="107" t="s">
        <v>717</v>
      </c>
      <c r="BY530" s="107" t="s">
        <v>717</v>
      </c>
      <c r="BZ530" s="107" t="s">
        <v>717</v>
      </c>
      <c r="CA530" s="107" t="s">
        <v>717</v>
      </c>
      <c r="CB530" s="107" t="s">
        <v>717</v>
      </c>
      <c r="CC530" s="107" t="s">
        <v>717</v>
      </c>
      <c r="CD530" s="107" t="s">
        <v>717</v>
      </c>
      <c r="CE530" s="107" t="s">
        <v>717</v>
      </c>
      <c r="CF530" s="107" t="s">
        <v>717</v>
      </c>
      <c r="CG530" s="107" t="s">
        <v>717</v>
      </c>
      <c r="CH530" s="107" t="s">
        <v>717</v>
      </c>
      <c r="CI530" s="107" t="s">
        <v>717</v>
      </c>
      <c r="CJ530" s="107" t="s">
        <v>717</v>
      </c>
      <c r="CK530" s="107" t="s">
        <v>717</v>
      </c>
      <c r="CL530" s="107" t="s">
        <v>717</v>
      </c>
      <c r="CM530" s="107" t="s">
        <v>717</v>
      </c>
      <c r="CN530" s="107" t="s">
        <v>717</v>
      </c>
      <c r="CO530" s="107" t="s">
        <v>717</v>
      </c>
      <c r="CP530" s="107" t="s">
        <v>717</v>
      </c>
      <c r="CQ530" s="107" t="s">
        <v>717</v>
      </c>
      <c r="CR530" s="107" t="s">
        <v>717</v>
      </c>
      <c r="CS530" s="107" t="s">
        <v>717</v>
      </c>
      <c r="CT530" s="107" t="s">
        <v>717</v>
      </c>
      <c r="CU530" s="107" t="s">
        <v>717</v>
      </c>
      <c r="CV530" s="107" t="s">
        <v>717</v>
      </c>
      <c r="CW530" s="107" t="s">
        <v>717</v>
      </c>
      <c r="CX530" s="107">
        <v>271</v>
      </c>
      <c r="CY530" s="107">
        <v>78333</v>
      </c>
      <c r="CZ530" s="107">
        <v>289</v>
      </c>
      <c r="DA530" s="107">
        <v>485</v>
      </c>
      <c r="DB530" s="107">
        <v>3113</v>
      </c>
      <c r="DC530" s="107">
        <v>122943</v>
      </c>
      <c r="DD530" s="107">
        <v>39</v>
      </c>
      <c r="DE530" s="107">
        <v>71</v>
      </c>
      <c r="DF530" s="107">
        <v>47</v>
      </c>
      <c r="DG530" s="107">
        <v>87133</v>
      </c>
      <c r="DH530" s="107">
        <v>1854</v>
      </c>
      <c r="DI530" s="107">
        <v>4283</v>
      </c>
      <c r="DJ530" s="107">
        <v>38</v>
      </c>
      <c r="DK530" s="107">
        <v>0</v>
      </c>
      <c r="DL530" s="107">
        <v>397</v>
      </c>
      <c r="DM530" s="107">
        <v>433</v>
      </c>
      <c r="DN530" s="107">
        <v>5</v>
      </c>
      <c r="DO530" s="107">
        <v>2138</v>
      </c>
      <c r="DP530" s="107">
        <v>2085367</v>
      </c>
      <c r="DQ530" s="107">
        <v>5253</v>
      </c>
      <c r="DR530" s="107">
        <v>10730</v>
      </c>
      <c r="DS530" s="107">
        <v>2236294</v>
      </c>
      <c r="DT530" s="107">
        <v>5165</v>
      </c>
      <c r="DU530" s="107">
        <v>9868</v>
      </c>
      <c r="DV530" s="107">
        <v>41278</v>
      </c>
      <c r="DW530" s="107">
        <v>8256</v>
      </c>
      <c r="DX530" s="107">
        <v>12596</v>
      </c>
      <c r="DY530" s="107">
        <v>13914367</v>
      </c>
      <c r="DZ530" s="107">
        <v>6508</v>
      </c>
      <c r="EA530" s="107">
        <v>13308</v>
      </c>
      <c r="EB530" s="255"/>
      <c r="EC530" s="204">
        <f t="shared" si="2163"/>
        <v>9</v>
      </c>
      <c r="ED530" s="199">
        <f t="shared" ref="ED530:ED540" si="2175">LEFT($B530,4)+IF(EC530&lt;4,1,0)</f>
        <v>2019</v>
      </c>
      <c r="EE530" s="200">
        <f t="shared" si="2164"/>
        <v>43709</v>
      </c>
      <c r="EF530" s="196">
        <f t="shared" si="2165"/>
        <v>30</v>
      </c>
      <c r="EG530" s="195"/>
      <c r="EH530" s="204">
        <f t="shared" si="2171"/>
        <v>137796</v>
      </c>
      <c r="EI530" s="204">
        <f t="shared" si="2171"/>
        <v>206694</v>
      </c>
      <c r="EJ530" s="204">
        <f t="shared" si="2171"/>
        <v>275592</v>
      </c>
      <c r="EK530" s="204">
        <f t="shared" si="2171"/>
        <v>3031512</v>
      </c>
      <c r="EL530" s="204">
        <f t="shared" si="2171"/>
        <v>4831536</v>
      </c>
      <c r="EM530" s="204">
        <f t="shared" si="2171"/>
        <v>9397719</v>
      </c>
      <c r="EN530" s="204">
        <f t="shared" si="2171"/>
        <v>128324779</v>
      </c>
      <c r="EO530" s="204">
        <f t="shared" si="2171"/>
        <v>137419296</v>
      </c>
      <c r="EP530" s="204">
        <f t="shared" si="2171"/>
        <v>7385035</v>
      </c>
      <c r="EQ530" s="204" t="str">
        <f t="shared" si="2171"/>
        <v>-</v>
      </c>
      <c r="ER530" s="203" t="str">
        <f t="shared" si="2172"/>
        <v>-</v>
      </c>
      <c r="ES530" s="203" t="str">
        <f t="shared" si="2172"/>
        <v>-</v>
      </c>
      <c r="ET530" s="203" t="str">
        <f t="shared" si="2172"/>
        <v>-</v>
      </c>
      <c r="EU530" s="203" t="str">
        <f t="shared" si="2172"/>
        <v>-</v>
      </c>
      <c r="EV530" s="203" t="str">
        <f t="shared" si="2172"/>
        <v>-</v>
      </c>
      <c r="EW530" s="203" t="str">
        <f t="shared" si="2172"/>
        <v>-</v>
      </c>
      <c r="EX530" s="203" t="str">
        <f t="shared" si="2172"/>
        <v>-</v>
      </c>
      <c r="EY530" s="203" t="str">
        <f t="shared" si="2172"/>
        <v>-</v>
      </c>
      <c r="EZ530" s="203" t="str">
        <f t="shared" si="2172"/>
        <v>-</v>
      </c>
      <c r="FA530" s="203">
        <f t="shared" si="2172"/>
        <v>201301</v>
      </c>
      <c r="FB530" s="204">
        <f t="shared" si="2173"/>
        <v>131435</v>
      </c>
      <c r="FC530" s="204">
        <f t="shared" si="2173"/>
        <v>221023</v>
      </c>
      <c r="FD530" s="204">
        <f t="shared" si="2173"/>
        <v>4259810</v>
      </c>
      <c r="FE530" s="204">
        <f t="shared" si="2173"/>
        <v>4272844</v>
      </c>
      <c r="FF530" s="204">
        <f t="shared" si="2173"/>
        <v>62980</v>
      </c>
      <c r="FG530" s="204">
        <f t="shared" si="2173"/>
        <v>28452504</v>
      </c>
      <c r="FH530" s="191"/>
      <c r="FI530" s="256"/>
      <c r="FJ530" s="256"/>
      <c r="FK530" s="256"/>
      <c r="FL530" s="256"/>
      <c r="FM530" s="256"/>
    </row>
    <row r="531" spans="1:169" s="257" customFormat="1" x14ac:dyDescent="0.2">
      <c r="A531" s="263" t="str">
        <f t="shared" si="2174"/>
        <v>2019-20SEPTEMBERRYC</v>
      </c>
      <c r="B531" s="257" t="s">
        <v>868</v>
      </c>
      <c r="C531" s="257" t="s">
        <v>673</v>
      </c>
      <c r="D531" s="264" t="str">
        <f t="shared" si="2161"/>
        <v>Y61</v>
      </c>
      <c r="E531" s="264" t="str">
        <f t="shared" si="2162"/>
        <v>East of England</v>
      </c>
      <c r="F531" s="265" t="s">
        <v>665</v>
      </c>
      <c r="G531" s="265" t="s">
        <v>666</v>
      </c>
      <c r="H531" s="108">
        <v>103739</v>
      </c>
      <c r="I531" s="108">
        <v>68026</v>
      </c>
      <c r="J531" s="108">
        <v>610860</v>
      </c>
      <c r="K531" s="108">
        <v>9</v>
      </c>
      <c r="L531" s="108">
        <v>1</v>
      </c>
      <c r="M531" s="108">
        <v>28</v>
      </c>
      <c r="N531" s="108">
        <v>55</v>
      </c>
      <c r="O531" s="108">
        <v>106</v>
      </c>
      <c r="P531" s="108" t="s">
        <v>717</v>
      </c>
      <c r="Q531" s="108" t="s">
        <v>717</v>
      </c>
      <c r="R531" s="108" t="s">
        <v>717</v>
      </c>
      <c r="S531" s="108" t="s">
        <v>717</v>
      </c>
      <c r="T531" s="108">
        <v>69676</v>
      </c>
      <c r="U531" s="108">
        <v>6905</v>
      </c>
      <c r="V531" s="108">
        <v>4484</v>
      </c>
      <c r="W531" s="108">
        <v>41206</v>
      </c>
      <c r="X531" s="108">
        <v>11239</v>
      </c>
      <c r="Y531" s="108">
        <v>1896</v>
      </c>
      <c r="Z531" s="108">
        <v>3275031</v>
      </c>
      <c r="AA531" s="108">
        <v>474</v>
      </c>
      <c r="AB531" s="108">
        <v>869</v>
      </c>
      <c r="AC531" s="108">
        <v>3255673</v>
      </c>
      <c r="AD531" s="108">
        <v>726</v>
      </c>
      <c r="AE531" s="108">
        <v>1331</v>
      </c>
      <c r="AF531" s="108">
        <v>67567872</v>
      </c>
      <c r="AG531" s="108">
        <v>1640</v>
      </c>
      <c r="AH531" s="108">
        <v>3387</v>
      </c>
      <c r="AI531" s="108">
        <v>62251488</v>
      </c>
      <c r="AJ531" s="108">
        <v>5539</v>
      </c>
      <c r="AK531" s="108">
        <v>13966</v>
      </c>
      <c r="AL531" s="108">
        <v>9690343</v>
      </c>
      <c r="AM531" s="108">
        <v>5111</v>
      </c>
      <c r="AN531" s="108">
        <v>13098</v>
      </c>
      <c r="AO531" s="108">
        <v>4372</v>
      </c>
      <c r="AP531" s="108">
        <v>95</v>
      </c>
      <c r="AQ531" s="108">
        <v>3087</v>
      </c>
      <c r="AR531" s="108">
        <v>785</v>
      </c>
      <c r="AS531" s="108">
        <v>22</v>
      </c>
      <c r="AT531" s="108">
        <v>1168</v>
      </c>
      <c r="AU531" s="108">
        <v>1124</v>
      </c>
      <c r="AV531" s="108">
        <v>40633</v>
      </c>
      <c r="AW531" s="108">
        <v>1691</v>
      </c>
      <c r="AX531" s="108">
        <v>22980</v>
      </c>
      <c r="AY531" s="108">
        <v>65304</v>
      </c>
      <c r="AZ531" s="108">
        <v>15757</v>
      </c>
      <c r="BA531" s="108">
        <v>11286</v>
      </c>
      <c r="BB531" s="108">
        <v>10230</v>
      </c>
      <c r="BC531" s="108">
        <v>7491</v>
      </c>
      <c r="BD531" s="108">
        <v>64865</v>
      </c>
      <c r="BE531" s="108">
        <v>46226</v>
      </c>
      <c r="BF531" s="108">
        <v>21841</v>
      </c>
      <c r="BG531" s="108">
        <v>12104</v>
      </c>
      <c r="BH531" s="108">
        <v>3458</v>
      </c>
      <c r="BI531" s="108">
        <v>2080</v>
      </c>
      <c r="BJ531" s="108" t="s">
        <v>717</v>
      </c>
      <c r="BK531" s="108" t="s">
        <v>717</v>
      </c>
      <c r="BL531" s="108" t="s">
        <v>717</v>
      </c>
      <c r="BM531" s="108" t="s">
        <v>717</v>
      </c>
      <c r="BN531" s="108" t="s">
        <v>717</v>
      </c>
      <c r="BO531" s="108" t="s">
        <v>717</v>
      </c>
      <c r="BP531" s="108" t="s">
        <v>717</v>
      </c>
      <c r="BQ531" s="108" t="s">
        <v>717</v>
      </c>
      <c r="BR531" s="108" t="s">
        <v>717</v>
      </c>
      <c r="BS531" s="108" t="s">
        <v>717</v>
      </c>
      <c r="BT531" s="108" t="s">
        <v>717</v>
      </c>
      <c r="BU531" s="108" t="s">
        <v>717</v>
      </c>
      <c r="BV531" s="108" t="s">
        <v>717</v>
      </c>
      <c r="BW531" s="108" t="s">
        <v>717</v>
      </c>
      <c r="BX531" s="108" t="s">
        <v>717</v>
      </c>
      <c r="BY531" s="108" t="s">
        <v>717</v>
      </c>
      <c r="BZ531" s="108" t="s">
        <v>717</v>
      </c>
      <c r="CA531" s="108" t="s">
        <v>717</v>
      </c>
      <c r="CB531" s="108" t="s">
        <v>717</v>
      </c>
      <c r="CC531" s="108" t="s">
        <v>717</v>
      </c>
      <c r="CD531" s="108" t="s">
        <v>717</v>
      </c>
      <c r="CE531" s="108" t="s">
        <v>717</v>
      </c>
      <c r="CF531" s="108" t="s">
        <v>717</v>
      </c>
      <c r="CG531" s="108" t="s">
        <v>717</v>
      </c>
      <c r="CH531" s="108" t="s">
        <v>717</v>
      </c>
      <c r="CI531" s="108" t="s">
        <v>717</v>
      </c>
      <c r="CJ531" s="108" t="s">
        <v>717</v>
      </c>
      <c r="CK531" s="108" t="s">
        <v>717</v>
      </c>
      <c r="CL531" s="108" t="s">
        <v>717</v>
      </c>
      <c r="CM531" s="108" t="s">
        <v>717</v>
      </c>
      <c r="CN531" s="108" t="s">
        <v>717</v>
      </c>
      <c r="CO531" s="108" t="s">
        <v>717</v>
      </c>
      <c r="CP531" s="108" t="s">
        <v>717</v>
      </c>
      <c r="CQ531" s="108" t="s">
        <v>717</v>
      </c>
      <c r="CR531" s="108" t="s">
        <v>717</v>
      </c>
      <c r="CS531" s="108" t="s">
        <v>717</v>
      </c>
      <c r="CT531" s="108" t="s">
        <v>717</v>
      </c>
      <c r="CU531" s="108" t="s">
        <v>717</v>
      </c>
      <c r="CV531" s="108" t="s">
        <v>717</v>
      </c>
      <c r="CW531" s="108" t="s">
        <v>717</v>
      </c>
      <c r="CX531" s="108">
        <v>518</v>
      </c>
      <c r="CY531" s="108">
        <v>143961</v>
      </c>
      <c r="CZ531" s="108">
        <v>278</v>
      </c>
      <c r="DA531" s="108">
        <v>469</v>
      </c>
      <c r="DB531" s="108">
        <v>6557</v>
      </c>
      <c r="DC531" s="108">
        <v>264030</v>
      </c>
      <c r="DD531" s="108">
        <v>40</v>
      </c>
      <c r="DE531" s="108">
        <v>77</v>
      </c>
      <c r="DF531" s="108">
        <v>145</v>
      </c>
      <c r="DG531" s="108">
        <v>236153</v>
      </c>
      <c r="DH531" s="108">
        <v>1629</v>
      </c>
      <c r="DI531" s="108">
        <v>3253</v>
      </c>
      <c r="DJ531" s="108">
        <v>132</v>
      </c>
      <c r="DK531" s="108">
        <v>43</v>
      </c>
      <c r="DL531" s="108">
        <v>690</v>
      </c>
      <c r="DM531" s="108">
        <v>424</v>
      </c>
      <c r="DN531" s="108">
        <v>27</v>
      </c>
      <c r="DO531" s="108">
        <v>1129</v>
      </c>
      <c r="DP531" s="108">
        <v>5472651</v>
      </c>
      <c r="DQ531" s="108">
        <v>7931</v>
      </c>
      <c r="DR531" s="108">
        <v>18793</v>
      </c>
      <c r="DS531" s="108">
        <v>3746275</v>
      </c>
      <c r="DT531" s="108">
        <v>8836</v>
      </c>
      <c r="DU531" s="108">
        <v>19667</v>
      </c>
      <c r="DV531" s="108">
        <v>259375</v>
      </c>
      <c r="DW531" s="108">
        <v>9606</v>
      </c>
      <c r="DX531" s="108">
        <v>23819</v>
      </c>
      <c r="DY531" s="108">
        <v>13796713</v>
      </c>
      <c r="DZ531" s="108">
        <v>12220</v>
      </c>
      <c r="EA531" s="108">
        <v>29270</v>
      </c>
      <c r="EB531" s="255"/>
      <c r="EC531" s="198">
        <f t="shared" si="2163"/>
        <v>9</v>
      </c>
      <c r="ED531" s="199">
        <f t="shared" si="2175"/>
        <v>2019</v>
      </c>
      <c r="EE531" s="200">
        <f t="shared" si="2164"/>
        <v>43709</v>
      </c>
      <c r="EF531" s="196">
        <f t="shared" si="2165"/>
        <v>30</v>
      </c>
      <c r="EG531" s="195"/>
      <c r="EH531" s="198">
        <f t="shared" si="2171"/>
        <v>68026</v>
      </c>
      <c r="EI531" s="198">
        <f t="shared" si="2171"/>
        <v>1904728</v>
      </c>
      <c r="EJ531" s="198">
        <f t="shared" si="2171"/>
        <v>3741430</v>
      </c>
      <c r="EK531" s="198">
        <f t="shared" si="2171"/>
        <v>7210756</v>
      </c>
      <c r="EL531" s="198">
        <f t="shared" si="2171"/>
        <v>6000445</v>
      </c>
      <c r="EM531" s="198">
        <f t="shared" si="2171"/>
        <v>5968204</v>
      </c>
      <c r="EN531" s="198">
        <f t="shared" si="2171"/>
        <v>139564722</v>
      </c>
      <c r="EO531" s="198">
        <f t="shared" si="2171"/>
        <v>156963874</v>
      </c>
      <c r="EP531" s="198">
        <f t="shared" si="2171"/>
        <v>24833808</v>
      </c>
      <c r="EQ531" s="198" t="str">
        <f t="shared" si="2171"/>
        <v>-</v>
      </c>
      <c r="ER531" s="198" t="str">
        <f t="shared" si="2172"/>
        <v>-</v>
      </c>
      <c r="ES531" s="198" t="str">
        <f t="shared" si="2172"/>
        <v>-</v>
      </c>
      <c r="ET531" s="198" t="str">
        <f t="shared" si="2172"/>
        <v>-</v>
      </c>
      <c r="EU531" s="198" t="str">
        <f t="shared" si="2172"/>
        <v>-</v>
      </c>
      <c r="EV531" s="198" t="str">
        <f t="shared" si="2172"/>
        <v>-</v>
      </c>
      <c r="EW531" s="198" t="str">
        <f t="shared" si="2172"/>
        <v>-</v>
      </c>
      <c r="EX531" s="198" t="str">
        <f t="shared" si="2172"/>
        <v>-</v>
      </c>
      <c r="EY531" s="198" t="str">
        <f t="shared" si="2172"/>
        <v>-</v>
      </c>
      <c r="EZ531" s="198" t="str">
        <f t="shared" si="2172"/>
        <v>-</v>
      </c>
      <c r="FA531" s="198">
        <f t="shared" si="2172"/>
        <v>471685</v>
      </c>
      <c r="FB531" s="198">
        <f t="shared" si="2173"/>
        <v>242942</v>
      </c>
      <c r="FC531" s="198">
        <f t="shared" si="2173"/>
        <v>504889</v>
      </c>
      <c r="FD531" s="198">
        <f t="shared" si="2173"/>
        <v>12967170</v>
      </c>
      <c r="FE531" s="198">
        <f t="shared" si="2173"/>
        <v>8338808</v>
      </c>
      <c r="FF531" s="198">
        <f t="shared" si="2173"/>
        <v>643113</v>
      </c>
      <c r="FG531" s="198">
        <f t="shared" si="2173"/>
        <v>33045830</v>
      </c>
      <c r="FH531" s="191"/>
      <c r="FI531" s="256"/>
      <c r="FJ531" s="256"/>
      <c r="FK531" s="256"/>
      <c r="FL531" s="256"/>
      <c r="FM531" s="256"/>
    </row>
    <row r="532" spans="1:169" s="257" customFormat="1" x14ac:dyDescent="0.2">
      <c r="A532" s="251" t="str">
        <f t="shared" si="2174"/>
        <v>2019-20SEPTEMBERR1F</v>
      </c>
      <c r="B532" s="252" t="s">
        <v>868</v>
      </c>
      <c r="C532" s="252" t="s">
        <v>673</v>
      </c>
      <c r="D532" s="253" t="str">
        <f t="shared" si="2161"/>
        <v>Y59</v>
      </c>
      <c r="E532" s="253" t="str">
        <f t="shared" si="2162"/>
        <v>South East</v>
      </c>
      <c r="F532" s="254" t="s">
        <v>650</v>
      </c>
      <c r="G532" s="254" t="s">
        <v>651</v>
      </c>
      <c r="H532" s="108">
        <v>2814</v>
      </c>
      <c r="I532" s="108">
        <v>1597</v>
      </c>
      <c r="J532" s="108">
        <v>12642</v>
      </c>
      <c r="K532" s="108">
        <v>8</v>
      </c>
      <c r="L532" s="108">
        <v>1</v>
      </c>
      <c r="M532" s="108">
        <v>10</v>
      </c>
      <c r="N532" s="108">
        <v>39</v>
      </c>
      <c r="O532" s="108">
        <v>119</v>
      </c>
      <c r="P532" s="108" t="s">
        <v>717</v>
      </c>
      <c r="Q532" s="108" t="s">
        <v>717</v>
      </c>
      <c r="R532" s="108" t="s">
        <v>717</v>
      </c>
      <c r="S532" s="108" t="s">
        <v>717</v>
      </c>
      <c r="T532" s="108">
        <v>1978</v>
      </c>
      <c r="U532" s="108">
        <v>99</v>
      </c>
      <c r="V532" s="108">
        <v>71</v>
      </c>
      <c r="W532" s="108">
        <v>911</v>
      </c>
      <c r="X532" s="108">
        <v>597</v>
      </c>
      <c r="Y532" s="108">
        <v>58</v>
      </c>
      <c r="Z532" s="108">
        <v>82537</v>
      </c>
      <c r="AA532" s="108">
        <v>834</v>
      </c>
      <c r="AB532" s="108">
        <v>1244</v>
      </c>
      <c r="AC532" s="108">
        <v>75820</v>
      </c>
      <c r="AD532" s="108">
        <v>1068</v>
      </c>
      <c r="AE532" s="108">
        <v>1662</v>
      </c>
      <c r="AF532" s="108">
        <v>1481207</v>
      </c>
      <c r="AG532" s="108">
        <v>1626</v>
      </c>
      <c r="AH532" s="108">
        <v>3482</v>
      </c>
      <c r="AI532" s="108">
        <v>2872150</v>
      </c>
      <c r="AJ532" s="108">
        <v>4811</v>
      </c>
      <c r="AK532" s="108">
        <v>11358</v>
      </c>
      <c r="AL532" s="108">
        <v>379514</v>
      </c>
      <c r="AM532" s="108">
        <v>6543</v>
      </c>
      <c r="AN532" s="108">
        <v>16766</v>
      </c>
      <c r="AO532" s="108">
        <v>172</v>
      </c>
      <c r="AP532" s="108">
        <v>1</v>
      </c>
      <c r="AQ532" s="108">
        <v>15</v>
      </c>
      <c r="AR532" s="108">
        <v>18</v>
      </c>
      <c r="AS532" s="108">
        <v>1</v>
      </c>
      <c r="AT532" s="108">
        <v>155</v>
      </c>
      <c r="AU532" s="108">
        <v>0</v>
      </c>
      <c r="AV532" s="108">
        <v>1237</v>
      </c>
      <c r="AW532" s="108">
        <v>31</v>
      </c>
      <c r="AX532" s="108">
        <v>538</v>
      </c>
      <c r="AY532" s="108">
        <v>1806</v>
      </c>
      <c r="AZ532" s="108">
        <v>145</v>
      </c>
      <c r="BA532" s="108">
        <v>129</v>
      </c>
      <c r="BB532" s="108">
        <v>103</v>
      </c>
      <c r="BC532" s="108">
        <v>94</v>
      </c>
      <c r="BD532" s="108">
        <v>1054</v>
      </c>
      <c r="BE532" s="108">
        <v>963</v>
      </c>
      <c r="BF532" s="108">
        <v>703</v>
      </c>
      <c r="BG532" s="108">
        <v>640</v>
      </c>
      <c r="BH532" s="108">
        <v>73</v>
      </c>
      <c r="BI532" s="108">
        <v>60</v>
      </c>
      <c r="BJ532" s="108" t="s">
        <v>717</v>
      </c>
      <c r="BK532" s="108" t="s">
        <v>717</v>
      </c>
      <c r="BL532" s="108" t="s">
        <v>717</v>
      </c>
      <c r="BM532" s="108" t="s">
        <v>717</v>
      </c>
      <c r="BN532" s="108" t="s">
        <v>717</v>
      </c>
      <c r="BO532" s="108" t="s">
        <v>717</v>
      </c>
      <c r="BP532" s="108" t="s">
        <v>717</v>
      </c>
      <c r="BQ532" s="108" t="s">
        <v>717</v>
      </c>
      <c r="BR532" s="108" t="s">
        <v>717</v>
      </c>
      <c r="BS532" s="108" t="s">
        <v>717</v>
      </c>
      <c r="BT532" s="108" t="s">
        <v>717</v>
      </c>
      <c r="BU532" s="108" t="s">
        <v>717</v>
      </c>
      <c r="BV532" s="108" t="s">
        <v>717</v>
      </c>
      <c r="BW532" s="108" t="s">
        <v>717</v>
      </c>
      <c r="BX532" s="108" t="s">
        <v>717</v>
      </c>
      <c r="BY532" s="108" t="s">
        <v>717</v>
      </c>
      <c r="BZ532" s="108" t="s">
        <v>717</v>
      </c>
      <c r="CA532" s="108" t="s">
        <v>717</v>
      </c>
      <c r="CB532" s="108" t="s">
        <v>717</v>
      </c>
      <c r="CC532" s="108" t="s">
        <v>717</v>
      </c>
      <c r="CD532" s="108" t="s">
        <v>717</v>
      </c>
      <c r="CE532" s="108" t="s">
        <v>717</v>
      </c>
      <c r="CF532" s="108" t="s">
        <v>717</v>
      </c>
      <c r="CG532" s="108" t="s">
        <v>717</v>
      </c>
      <c r="CH532" s="108" t="s">
        <v>717</v>
      </c>
      <c r="CI532" s="108" t="s">
        <v>717</v>
      </c>
      <c r="CJ532" s="108" t="s">
        <v>717</v>
      </c>
      <c r="CK532" s="108" t="s">
        <v>717</v>
      </c>
      <c r="CL532" s="108" t="s">
        <v>717</v>
      </c>
      <c r="CM532" s="108" t="s">
        <v>717</v>
      </c>
      <c r="CN532" s="108" t="s">
        <v>717</v>
      </c>
      <c r="CO532" s="108" t="s">
        <v>717</v>
      </c>
      <c r="CP532" s="108" t="s">
        <v>717</v>
      </c>
      <c r="CQ532" s="108" t="s">
        <v>717</v>
      </c>
      <c r="CR532" s="108" t="s">
        <v>717</v>
      </c>
      <c r="CS532" s="108" t="s">
        <v>717</v>
      </c>
      <c r="CT532" s="108" t="s">
        <v>717</v>
      </c>
      <c r="CU532" s="108" t="s">
        <v>717</v>
      </c>
      <c r="CV532" s="108" t="s">
        <v>717</v>
      </c>
      <c r="CW532" s="108" t="s">
        <v>717</v>
      </c>
      <c r="CX532" s="108">
        <v>8</v>
      </c>
      <c r="CY532" s="108">
        <v>4703</v>
      </c>
      <c r="CZ532" s="108">
        <v>588</v>
      </c>
      <c r="DA532" s="108">
        <v>1049</v>
      </c>
      <c r="DB532" s="108">
        <v>78</v>
      </c>
      <c r="DC532" s="108">
        <v>3558</v>
      </c>
      <c r="DD532" s="108">
        <v>46</v>
      </c>
      <c r="DE532" s="108">
        <v>89</v>
      </c>
      <c r="DF532" s="108">
        <v>0</v>
      </c>
      <c r="DG532" s="108">
        <v>0</v>
      </c>
      <c r="DH532" s="108">
        <v>0</v>
      </c>
      <c r="DI532" s="108">
        <v>0</v>
      </c>
      <c r="DJ532" s="108">
        <v>0</v>
      </c>
      <c r="DK532" s="108">
        <v>0</v>
      </c>
      <c r="DL532" s="108">
        <v>4</v>
      </c>
      <c r="DM532" s="108">
        <v>106</v>
      </c>
      <c r="DN532" s="108">
        <v>0</v>
      </c>
      <c r="DO532" s="108">
        <v>31</v>
      </c>
      <c r="DP532" s="108">
        <v>13013</v>
      </c>
      <c r="DQ532" s="108">
        <v>3253</v>
      </c>
      <c r="DR532" s="108">
        <v>4933</v>
      </c>
      <c r="DS532" s="108">
        <v>643866</v>
      </c>
      <c r="DT532" s="108">
        <v>6074</v>
      </c>
      <c r="DU532" s="108">
        <v>11433</v>
      </c>
      <c r="DV532" s="108">
        <v>0</v>
      </c>
      <c r="DW532" s="108">
        <v>0</v>
      </c>
      <c r="DX532" s="108">
        <v>0</v>
      </c>
      <c r="DY532" s="108">
        <v>149279</v>
      </c>
      <c r="DZ532" s="108">
        <v>4815</v>
      </c>
      <c r="EA532" s="108">
        <v>13259</v>
      </c>
      <c r="EB532" s="255"/>
      <c r="EC532" s="203">
        <f t="shared" si="2163"/>
        <v>9</v>
      </c>
      <c r="ED532" s="199">
        <f t="shared" si="2175"/>
        <v>2019</v>
      </c>
      <c r="EE532" s="200">
        <f t="shared" si="2164"/>
        <v>43709</v>
      </c>
      <c r="EF532" s="196">
        <f t="shared" si="2165"/>
        <v>30</v>
      </c>
      <c r="EG532" s="195"/>
      <c r="EH532" s="203">
        <f t="shared" si="2171"/>
        <v>1597</v>
      </c>
      <c r="EI532" s="203">
        <f t="shared" si="2171"/>
        <v>15970</v>
      </c>
      <c r="EJ532" s="203">
        <f t="shared" si="2171"/>
        <v>62283</v>
      </c>
      <c r="EK532" s="203">
        <f t="shared" si="2171"/>
        <v>190043</v>
      </c>
      <c r="EL532" s="203">
        <f t="shared" si="2171"/>
        <v>123156</v>
      </c>
      <c r="EM532" s="203">
        <f t="shared" si="2171"/>
        <v>118002</v>
      </c>
      <c r="EN532" s="203">
        <f t="shared" si="2171"/>
        <v>3172102</v>
      </c>
      <c r="EO532" s="203">
        <f t="shared" si="2171"/>
        <v>6780726</v>
      </c>
      <c r="EP532" s="203">
        <f t="shared" si="2171"/>
        <v>972428</v>
      </c>
      <c r="EQ532" s="203" t="str">
        <f t="shared" si="2171"/>
        <v>-</v>
      </c>
      <c r="ER532" s="203" t="str">
        <f t="shared" si="2172"/>
        <v>-</v>
      </c>
      <c r="ES532" s="203" t="str">
        <f t="shared" si="2172"/>
        <v>-</v>
      </c>
      <c r="ET532" s="203" t="str">
        <f t="shared" si="2172"/>
        <v>-</v>
      </c>
      <c r="EU532" s="203" t="str">
        <f t="shared" si="2172"/>
        <v>-</v>
      </c>
      <c r="EV532" s="203" t="str">
        <f t="shared" si="2172"/>
        <v>-</v>
      </c>
      <c r="EW532" s="203" t="str">
        <f t="shared" si="2172"/>
        <v>-</v>
      </c>
      <c r="EX532" s="203" t="str">
        <f t="shared" si="2172"/>
        <v>-</v>
      </c>
      <c r="EY532" s="203" t="str">
        <f t="shared" si="2172"/>
        <v>-</v>
      </c>
      <c r="EZ532" s="203" t="str">
        <f t="shared" si="2172"/>
        <v>-</v>
      </c>
      <c r="FA532" s="203">
        <f t="shared" si="2172"/>
        <v>0</v>
      </c>
      <c r="FB532" s="203">
        <f t="shared" si="2173"/>
        <v>8392</v>
      </c>
      <c r="FC532" s="203">
        <f t="shared" si="2173"/>
        <v>6942</v>
      </c>
      <c r="FD532" s="203">
        <f t="shared" si="2173"/>
        <v>19732</v>
      </c>
      <c r="FE532" s="203">
        <f t="shared" si="2173"/>
        <v>1211898</v>
      </c>
      <c r="FF532" s="203">
        <f t="shared" si="2173"/>
        <v>0</v>
      </c>
      <c r="FG532" s="203">
        <f t="shared" si="2173"/>
        <v>411029</v>
      </c>
      <c r="FH532" s="191"/>
      <c r="FI532" s="256"/>
      <c r="FJ532" s="256"/>
      <c r="FK532" s="256"/>
      <c r="FL532" s="256"/>
      <c r="FM532" s="256"/>
    </row>
    <row r="533" spans="1:169" s="257" customFormat="1" x14ac:dyDescent="0.2">
      <c r="A533" s="258" t="str">
        <f t="shared" si="2174"/>
        <v>2019-20SEPTEMBERRRU</v>
      </c>
      <c r="B533" s="259" t="s">
        <v>868</v>
      </c>
      <c r="C533" s="259" t="s">
        <v>673</v>
      </c>
      <c r="D533" s="260" t="str">
        <f t="shared" si="2161"/>
        <v>Y56</v>
      </c>
      <c r="E533" s="260" t="str">
        <f t="shared" si="2162"/>
        <v>London</v>
      </c>
      <c r="F533" s="261" t="s">
        <v>653</v>
      </c>
      <c r="G533" s="323" t="s">
        <v>654</v>
      </c>
      <c r="H533" s="324">
        <v>161588</v>
      </c>
      <c r="I533" s="324">
        <v>130569</v>
      </c>
      <c r="J533" s="324">
        <v>3382306</v>
      </c>
      <c r="K533" s="324">
        <v>26</v>
      </c>
      <c r="L533" s="324">
        <v>0</v>
      </c>
      <c r="M533" s="324">
        <v>98</v>
      </c>
      <c r="N533" s="324">
        <v>160</v>
      </c>
      <c r="O533" s="324">
        <v>277</v>
      </c>
      <c r="P533" s="324" t="s">
        <v>717</v>
      </c>
      <c r="Q533" s="324" t="s">
        <v>717</v>
      </c>
      <c r="R533" s="324" t="s">
        <v>717</v>
      </c>
      <c r="S533" s="324" t="s">
        <v>717</v>
      </c>
      <c r="T533" s="324">
        <v>101789</v>
      </c>
      <c r="U533" s="324">
        <v>8976</v>
      </c>
      <c r="V533" s="324">
        <v>6535</v>
      </c>
      <c r="W533" s="324">
        <v>57946</v>
      </c>
      <c r="X533" s="324">
        <v>21359</v>
      </c>
      <c r="Y533" s="324">
        <v>2397</v>
      </c>
      <c r="Z533" s="324">
        <v>3603574</v>
      </c>
      <c r="AA533" s="324">
        <v>401</v>
      </c>
      <c r="AB533" s="324">
        <v>673</v>
      </c>
      <c r="AC533" s="324">
        <v>4429666</v>
      </c>
      <c r="AD533" s="324">
        <v>678</v>
      </c>
      <c r="AE533" s="324">
        <v>1167</v>
      </c>
      <c r="AF533" s="324">
        <v>64163919</v>
      </c>
      <c r="AG533" s="324">
        <v>1107</v>
      </c>
      <c r="AH533" s="324">
        <v>2229</v>
      </c>
      <c r="AI533" s="324">
        <v>71673497</v>
      </c>
      <c r="AJ533" s="324">
        <v>3356</v>
      </c>
      <c r="AK533" s="324">
        <v>8162</v>
      </c>
      <c r="AL533" s="324">
        <v>11377627</v>
      </c>
      <c r="AM533" s="324">
        <v>4747</v>
      </c>
      <c r="AN533" s="324">
        <v>10910</v>
      </c>
      <c r="AO533" s="324">
        <v>6817</v>
      </c>
      <c r="AP533" s="324">
        <v>114</v>
      </c>
      <c r="AQ533" s="324">
        <v>763</v>
      </c>
      <c r="AR533" s="324">
        <v>2444</v>
      </c>
      <c r="AS533" s="324">
        <v>174</v>
      </c>
      <c r="AT533" s="324">
        <v>5766</v>
      </c>
      <c r="AU533" s="324">
        <v>0</v>
      </c>
      <c r="AV533" s="324">
        <v>59104</v>
      </c>
      <c r="AW533" s="324">
        <v>6846</v>
      </c>
      <c r="AX533" s="324">
        <v>29022</v>
      </c>
      <c r="AY533" s="324">
        <v>94972</v>
      </c>
      <c r="AZ533" s="324">
        <v>23555</v>
      </c>
      <c r="BA533" s="324">
        <v>18216</v>
      </c>
      <c r="BB533" s="324">
        <v>16847</v>
      </c>
      <c r="BC533" s="324">
        <v>13309</v>
      </c>
      <c r="BD533" s="324">
        <v>84951</v>
      </c>
      <c r="BE533" s="324">
        <v>64929</v>
      </c>
      <c r="BF533" s="324">
        <v>33752</v>
      </c>
      <c r="BG533" s="324">
        <v>23951</v>
      </c>
      <c r="BH533" s="324">
        <v>3256</v>
      </c>
      <c r="BI533" s="324">
        <v>2523</v>
      </c>
      <c r="BJ533" s="324" t="s">
        <v>717</v>
      </c>
      <c r="BK533" s="324" t="s">
        <v>717</v>
      </c>
      <c r="BL533" s="324" t="s">
        <v>717</v>
      </c>
      <c r="BM533" s="324" t="s">
        <v>717</v>
      </c>
      <c r="BN533" s="324" t="s">
        <v>717</v>
      </c>
      <c r="BO533" s="324" t="s">
        <v>717</v>
      </c>
      <c r="BP533" s="324" t="s">
        <v>717</v>
      </c>
      <c r="BQ533" s="324" t="s">
        <v>717</v>
      </c>
      <c r="BR533" s="324" t="s">
        <v>717</v>
      </c>
      <c r="BS533" s="324" t="s">
        <v>717</v>
      </c>
      <c r="BT533" s="324" t="s">
        <v>717</v>
      </c>
      <c r="BU533" s="324" t="s">
        <v>717</v>
      </c>
      <c r="BV533" s="324" t="s">
        <v>717</v>
      </c>
      <c r="BW533" s="324" t="s">
        <v>717</v>
      </c>
      <c r="BX533" s="324" t="s">
        <v>717</v>
      </c>
      <c r="BY533" s="324" t="s">
        <v>717</v>
      </c>
      <c r="BZ533" s="324" t="s">
        <v>717</v>
      </c>
      <c r="CA533" s="324" t="s">
        <v>717</v>
      </c>
      <c r="CB533" s="324" t="s">
        <v>717</v>
      </c>
      <c r="CC533" s="324" t="s">
        <v>717</v>
      </c>
      <c r="CD533" s="324" t="s">
        <v>717</v>
      </c>
      <c r="CE533" s="324" t="s">
        <v>717</v>
      </c>
      <c r="CF533" s="324" t="s">
        <v>717</v>
      </c>
      <c r="CG533" s="324" t="s">
        <v>717</v>
      </c>
      <c r="CH533" s="324" t="s">
        <v>717</v>
      </c>
      <c r="CI533" s="324" t="s">
        <v>717</v>
      </c>
      <c r="CJ533" s="324" t="s">
        <v>717</v>
      </c>
      <c r="CK533" s="324" t="s">
        <v>717</v>
      </c>
      <c r="CL533" s="324" t="s">
        <v>717</v>
      </c>
      <c r="CM533" s="324" t="s">
        <v>717</v>
      </c>
      <c r="CN533" s="324" t="s">
        <v>717</v>
      </c>
      <c r="CO533" s="324" t="s">
        <v>717</v>
      </c>
      <c r="CP533" s="324" t="s">
        <v>717</v>
      </c>
      <c r="CQ533" s="324" t="s">
        <v>717</v>
      </c>
      <c r="CR533" s="324" t="s">
        <v>717</v>
      </c>
      <c r="CS533" s="324" t="s">
        <v>717</v>
      </c>
      <c r="CT533" s="324" t="s">
        <v>717</v>
      </c>
      <c r="CU533" s="324" t="s">
        <v>717</v>
      </c>
      <c r="CV533" s="324" t="s">
        <v>717</v>
      </c>
      <c r="CW533" s="324" t="s">
        <v>717</v>
      </c>
      <c r="CX533" s="324">
        <v>432</v>
      </c>
      <c r="CY533" s="324">
        <v>141503</v>
      </c>
      <c r="CZ533" s="324">
        <v>328</v>
      </c>
      <c r="DA533" s="324">
        <v>551</v>
      </c>
      <c r="DB533" s="324">
        <v>4573</v>
      </c>
      <c r="DC533" s="324">
        <v>395579</v>
      </c>
      <c r="DD533" s="324">
        <v>87</v>
      </c>
      <c r="DE533" s="324">
        <v>198</v>
      </c>
      <c r="DF533" s="324">
        <v>0</v>
      </c>
      <c r="DG533" s="324">
        <v>0</v>
      </c>
      <c r="DH533" s="324">
        <v>0</v>
      </c>
      <c r="DI533" s="324">
        <v>0</v>
      </c>
      <c r="DJ533" s="324">
        <v>0</v>
      </c>
      <c r="DK533" s="324">
        <v>6</v>
      </c>
      <c r="DL533" s="324">
        <v>371</v>
      </c>
      <c r="DM533" s="324">
        <v>1305</v>
      </c>
      <c r="DN533" s="324">
        <v>29</v>
      </c>
      <c r="DO533" s="324">
        <v>1377</v>
      </c>
      <c r="DP533" s="324">
        <v>1880966</v>
      </c>
      <c r="DQ533" s="324">
        <v>5070</v>
      </c>
      <c r="DR533" s="324">
        <v>10075</v>
      </c>
      <c r="DS533" s="324">
        <v>8443924</v>
      </c>
      <c r="DT533" s="324">
        <v>6470</v>
      </c>
      <c r="DU533" s="324">
        <v>12291</v>
      </c>
      <c r="DV533" s="324">
        <v>199565</v>
      </c>
      <c r="DW533" s="324">
        <v>6882</v>
      </c>
      <c r="DX533" s="324">
        <v>12346</v>
      </c>
      <c r="DY533" s="324">
        <v>11614604</v>
      </c>
      <c r="DZ533" s="324">
        <v>8435</v>
      </c>
      <c r="EA533" s="324">
        <v>15541</v>
      </c>
      <c r="EB533" s="325"/>
      <c r="EC533" s="212">
        <f t="shared" si="2163"/>
        <v>9</v>
      </c>
      <c r="ED533" s="213">
        <f t="shared" si="2175"/>
        <v>2019</v>
      </c>
      <c r="EE533" s="214">
        <f t="shared" si="2164"/>
        <v>43709</v>
      </c>
      <c r="EF533" s="215">
        <f t="shared" si="2165"/>
        <v>30</v>
      </c>
      <c r="EG533" s="216"/>
      <c r="EH533" s="212">
        <f t="shared" si="2171"/>
        <v>0</v>
      </c>
      <c r="EI533" s="212">
        <f t="shared" si="2171"/>
        <v>12795762</v>
      </c>
      <c r="EJ533" s="212">
        <f t="shared" si="2171"/>
        <v>20891040</v>
      </c>
      <c r="EK533" s="212">
        <f t="shared" si="2171"/>
        <v>36167613</v>
      </c>
      <c r="EL533" s="212">
        <f t="shared" si="2171"/>
        <v>6040848</v>
      </c>
      <c r="EM533" s="212">
        <f t="shared" si="2171"/>
        <v>7626345</v>
      </c>
      <c r="EN533" s="212">
        <f t="shared" si="2171"/>
        <v>129161634</v>
      </c>
      <c r="EO533" s="212">
        <f t="shared" si="2171"/>
        <v>174332158</v>
      </c>
      <c r="EP533" s="212">
        <f t="shared" si="2171"/>
        <v>26151270</v>
      </c>
      <c r="EQ533" s="212" t="str">
        <f t="shared" si="2171"/>
        <v>-</v>
      </c>
      <c r="ER533" s="212" t="str">
        <f t="shared" si="2172"/>
        <v>-</v>
      </c>
      <c r="ES533" s="212" t="str">
        <f t="shared" si="2172"/>
        <v>-</v>
      </c>
      <c r="ET533" s="212" t="str">
        <f t="shared" si="2172"/>
        <v>-</v>
      </c>
      <c r="EU533" s="212" t="str">
        <f t="shared" si="2172"/>
        <v>-</v>
      </c>
      <c r="EV533" s="212" t="str">
        <f t="shared" si="2172"/>
        <v>-</v>
      </c>
      <c r="EW533" s="212" t="str">
        <f t="shared" si="2172"/>
        <v>-</v>
      </c>
      <c r="EX533" s="212" t="str">
        <f t="shared" si="2172"/>
        <v>-</v>
      </c>
      <c r="EY533" s="212" t="str">
        <f t="shared" si="2172"/>
        <v>-</v>
      </c>
      <c r="EZ533" s="212" t="str">
        <f t="shared" si="2172"/>
        <v>-</v>
      </c>
      <c r="FA533" s="212">
        <f t="shared" si="2172"/>
        <v>0</v>
      </c>
      <c r="FB533" s="212">
        <f t="shared" si="2173"/>
        <v>238032</v>
      </c>
      <c r="FC533" s="212">
        <f t="shared" si="2173"/>
        <v>905454</v>
      </c>
      <c r="FD533" s="212">
        <f t="shared" si="2173"/>
        <v>3737825</v>
      </c>
      <c r="FE533" s="212">
        <f t="shared" si="2173"/>
        <v>16039755</v>
      </c>
      <c r="FF533" s="212">
        <f t="shared" si="2173"/>
        <v>358034</v>
      </c>
      <c r="FG533" s="212">
        <f t="shared" si="2173"/>
        <v>21399957</v>
      </c>
      <c r="FH533" s="217"/>
      <c r="FI533" s="256"/>
      <c r="FJ533" s="256"/>
      <c r="FK533" s="256"/>
      <c r="FL533" s="256"/>
      <c r="FM533" s="256"/>
    </row>
    <row r="534" spans="1:169" s="257" customFormat="1" x14ac:dyDescent="0.2">
      <c r="A534" s="263" t="str">
        <f t="shared" si="2174"/>
        <v>2019-20SEPTEMBERRX6</v>
      </c>
      <c r="B534" s="257" t="s">
        <v>868</v>
      </c>
      <c r="C534" s="257" t="s">
        <v>673</v>
      </c>
      <c r="D534" s="264" t="str">
        <f t="shared" si="2161"/>
        <v>Y63</v>
      </c>
      <c r="E534" s="264" t="str">
        <f t="shared" si="2162"/>
        <v>North East and Yorkshire</v>
      </c>
      <c r="F534" s="265" t="s">
        <v>655</v>
      </c>
      <c r="G534" s="265" t="s">
        <v>656</v>
      </c>
      <c r="H534" s="108">
        <v>47381</v>
      </c>
      <c r="I534" s="108">
        <v>32664</v>
      </c>
      <c r="J534" s="108">
        <v>195066</v>
      </c>
      <c r="K534" s="108">
        <v>6</v>
      </c>
      <c r="L534" s="108">
        <v>1</v>
      </c>
      <c r="M534" s="108">
        <v>12</v>
      </c>
      <c r="N534" s="108">
        <v>22</v>
      </c>
      <c r="O534" s="108">
        <v>58</v>
      </c>
      <c r="P534" s="108" t="s">
        <v>717</v>
      </c>
      <c r="Q534" s="108" t="s">
        <v>717</v>
      </c>
      <c r="R534" s="108" t="s">
        <v>717</v>
      </c>
      <c r="S534" s="108" t="s">
        <v>717</v>
      </c>
      <c r="T534" s="108">
        <v>33824</v>
      </c>
      <c r="U534" s="108">
        <v>2695</v>
      </c>
      <c r="V534" s="108">
        <v>1668</v>
      </c>
      <c r="W534" s="108">
        <v>19364</v>
      </c>
      <c r="X534" s="108">
        <v>7095</v>
      </c>
      <c r="Y534" s="108">
        <v>381</v>
      </c>
      <c r="Z534" s="108">
        <v>1075911</v>
      </c>
      <c r="AA534" s="108">
        <v>399</v>
      </c>
      <c r="AB534" s="108">
        <v>689</v>
      </c>
      <c r="AC534" s="108">
        <v>810993</v>
      </c>
      <c r="AD534" s="108">
        <v>486</v>
      </c>
      <c r="AE534" s="108">
        <v>852</v>
      </c>
      <c r="AF534" s="108">
        <v>34636167</v>
      </c>
      <c r="AG534" s="108">
        <v>1789</v>
      </c>
      <c r="AH534" s="108">
        <v>3699</v>
      </c>
      <c r="AI534" s="108">
        <v>43697692</v>
      </c>
      <c r="AJ534" s="108">
        <v>6159</v>
      </c>
      <c r="AK534" s="108">
        <v>15196</v>
      </c>
      <c r="AL534" s="108">
        <v>2054643</v>
      </c>
      <c r="AM534" s="108">
        <v>5393</v>
      </c>
      <c r="AN534" s="108">
        <v>12715</v>
      </c>
      <c r="AO534" s="108">
        <v>1836</v>
      </c>
      <c r="AP534" s="108">
        <v>48</v>
      </c>
      <c r="AQ534" s="108">
        <v>287</v>
      </c>
      <c r="AR534" s="108">
        <v>2519</v>
      </c>
      <c r="AS534" s="108">
        <v>116</v>
      </c>
      <c r="AT534" s="108">
        <v>1385</v>
      </c>
      <c r="AU534" s="108">
        <v>0</v>
      </c>
      <c r="AV534" s="108">
        <v>19734</v>
      </c>
      <c r="AW534" s="108">
        <v>3477</v>
      </c>
      <c r="AX534" s="108">
        <v>8777</v>
      </c>
      <c r="AY534" s="108">
        <v>31988</v>
      </c>
      <c r="AZ534" s="108">
        <v>4863</v>
      </c>
      <c r="BA534" s="108">
        <v>3983</v>
      </c>
      <c r="BB534" s="108">
        <v>3038</v>
      </c>
      <c r="BC534" s="108">
        <v>2511</v>
      </c>
      <c r="BD534" s="108">
        <v>24859</v>
      </c>
      <c r="BE534" s="108">
        <v>21220</v>
      </c>
      <c r="BF534" s="108">
        <v>10515</v>
      </c>
      <c r="BG534" s="108">
        <v>7087</v>
      </c>
      <c r="BH534" s="108">
        <v>589</v>
      </c>
      <c r="BI534" s="108">
        <v>378</v>
      </c>
      <c r="BJ534" s="108" t="s">
        <v>717</v>
      </c>
      <c r="BK534" s="108" t="s">
        <v>717</v>
      </c>
      <c r="BL534" s="108" t="s">
        <v>717</v>
      </c>
      <c r="BM534" s="108" t="s">
        <v>717</v>
      </c>
      <c r="BN534" s="108" t="s">
        <v>717</v>
      </c>
      <c r="BO534" s="108" t="s">
        <v>717</v>
      </c>
      <c r="BP534" s="108" t="s">
        <v>717</v>
      </c>
      <c r="BQ534" s="108" t="s">
        <v>717</v>
      </c>
      <c r="BR534" s="108" t="s">
        <v>717</v>
      </c>
      <c r="BS534" s="108" t="s">
        <v>717</v>
      </c>
      <c r="BT534" s="108" t="s">
        <v>717</v>
      </c>
      <c r="BU534" s="108" t="s">
        <v>717</v>
      </c>
      <c r="BV534" s="108" t="s">
        <v>717</v>
      </c>
      <c r="BW534" s="108" t="s">
        <v>717</v>
      </c>
      <c r="BX534" s="108" t="s">
        <v>717</v>
      </c>
      <c r="BY534" s="108" t="s">
        <v>717</v>
      </c>
      <c r="BZ534" s="108" t="s">
        <v>717</v>
      </c>
      <c r="CA534" s="108" t="s">
        <v>717</v>
      </c>
      <c r="CB534" s="108" t="s">
        <v>717</v>
      </c>
      <c r="CC534" s="108" t="s">
        <v>717</v>
      </c>
      <c r="CD534" s="108" t="s">
        <v>717</v>
      </c>
      <c r="CE534" s="108" t="s">
        <v>717</v>
      </c>
      <c r="CF534" s="108" t="s">
        <v>717</v>
      </c>
      <c r="CG534" s="108" t="s">
        <v>717</v>
      </c>
      <c r="CH534" s="108" t="s">
        <v>717</v>
      </c>
      <c r="CI534" s="108" t="s">
        <v>717</v>
      </c>
      <c r="CJ534" s="108" t="s">
        <v>717</v>
      </c>
      <c r="CK534" s="108" t="s">
        <v>717</v>
      </c>
      <c r="CL534" s="108" t="s">
        <v>717</v>
      </c>
      <c r="CM534" s="108" t="s">
        <v>717</v>
      </c>
      <c r="CN534" s="108" t="s">
        <v>717</v>
      </c>
      <c r="CO534" s="108" t="s">
        <v>717</v>
      </c>
      <c r="CP534" s="108" t="s">
        <v>717</v>
      </c>
      <c r="CQ534" s="108" t="s">
        <v>717</v>
      </c>
      <c r="CR534" s="108" t="s">
        <v>717</v>
      </c>
      <c r="CS534" s="108" t="s">
        <v>717</v>
      </c>
      <c r="CT534" s="108" t="s">
        <v>717</v>
      </c>
      <c r="CU534" s="108" t="s">
        <v>717</v>
      </c>
      <c r="CV534" s="108" t="s">
        <v>717</v>
      </c>
      <c r="CW534" s="108" t="s">
        <v>717</v>
      </c>
      <c r="CX534" s="108">
        <v>83</v>
      </c>
      <c r="CY534" s="108">
        <v>38070</v>
      </c>
      <c r="CZ534" s="108">
        <v>459</v>
      </c>
      <c r="DA534" s="108">
        <v>698</v>
      </c>
      <c r="DB534" s="108">
        <v>1569</v>
      </c>
      <c r="DC534" s="108">
        <v>48691</v>
      </c>
      <c r="DD534" s="108">
        <v>31</v>
      </c>
      <c r="DE534" s="108">
        <v>59</v>
      </c>
      <c r="DF534" s="108">
        <v>0</v>
      </c>
      <c r="DG534" s="108">
        <v>0</v>
      </c>
      <c r="DH534" s="108">
        <v>0</v>
      </c>
      <c r="DI534" s="108">
        <v>0</v>
      </c>
      <c r="DJ534" s="108">
        <v>0</v>
      </c>
      <c r="DK534" s="108">
        <v>0</v>
      </c>
      <c r="DL534" s="108">
        <v>0</v>
      </c>
      <c r="DM534" s="108">
        <v>1066</v>
      </c>
      <c r="DN534" s="108">
        <v>0</v>
      </c>
      <c r="DO534" s="108">
        <v>1013</v>
      </c>
      <c r="DP534" s="108">
        <v>0</v>
      </c>
      <c r="DQ534" s="108">
        <v>0</v>
      </c>
      <c r="DR534" s="108">
        <v>0</v>
      </c>
      <c r="DS534" s="108">
        <v>7896914</v>
      </c>
      <c r="DT534" s="108">
        <v>7408</v>
      </c>
      <c r="DU534" s="108">
        <v>14695</v>
      </c>
      <c r="DV534" s="108">
        <v>0</v>
      </c>
      <c r="DW534" s="108">
        <v>0</v>
      </c>
      <c r="DX534" s="108">
        <v>0</v>
      </c>
      <c r="DY534" s="108">
        <v>11132771</v>
      </c>
      <c r="DZ534" s="108">
        <v>10990</v>
      </c>
      <c r="EA534" s="108">
        <v>21917</v>
      </c>
      <c r="EB534" s="255"/>
      <c r="EC534" s="198">
        <f t="shared" si="2163"/>
        <v>9</v>
      </c>
      <c r="ED534" s="199">
        <f t="shared" si="2175"/>
        <v>2019</v>
      </c>
      <c r="EE534" s="200">
        <f t="shared" si="2164"/>
        <v>43709</v>
      </c>
      <c r="EF534" s="196">
        <f t="shared" si="2165"/>
        <v>30</v>
      </c>
      <c r="EG534" s="195"/>
      <c r="EH534" s="198">
        <f t="shared" si="2171"/>
        <v>32664</v>
      </c>
      <c r="EI534" s="198">
        <f t="shared" si="2171"/>
        <v>391968</v>
      </c>
      <c r="EJ534" s="198">
        <f t="shared" si="2171"/>
        <v>718608</v>
      </c>
      <c r="EK534" s="198">
        <f t="shared" si="2171"/>
        <v>1894512</v>
      </c>
      <c r="EL534" s="198">
        <f t="shared" si="2171"/>
        <v>1856855</v>
      </c>
      <c r="EM534" s="198">
        <f t="shared" si="2171"/>
        <v>1421136</v>
      </c>
      <c r="EN534" s="198">
        <f t="shared" si="2171"/>
        <v>71627436</v>
      </c>
      <c r="EO534" s="198">
        <f t="shared" si="2171"/>
        <v>107815620</v>
      </c>
      <c r="EP534" s="198">
        <f t="shared" si="2171"/>
        <v>4844415</v>
      </c>
      <c r="EQ534" s="198" t="str">
        <f t="shared" si="2171"/>
        <v>-</v>
      </c>
      <c r="ER534" s="198" t="str">
        <f t="shared" si="2172"/>
        <v>-</v>
      </c>
      <c r="ES534" s="198" t="str">
        <f t="shared" si="2172"/>
        <v>-</v>
      </c>
      <c r="ET534" s="198" t="str">
        <f t="shared" si="2172"/>
        <v>-</v>
      </c>
      <c r="EU534" s="198" t="str">
        <f t="shared" si="2172"/>
        <v>-</v>
      </c>
      <c r="EV534" s="198" t="str">
        <f t="shared" si="2172"/>
        <v>-</v>
      </c>
      <c r="EW534" s="198" t="str">
        <f t="shared" si="2172"/>
        <v>-</v>
      </c>
      <c r="EX534" s="198" t="str">
        <f t="shared" si="2172"/>
        <v>-</v>
      </c>
      <c r="EY534" s="198" t="str">
        <f t="shared" si="2172"/>
        <v>-</v>
      </c>
      <c r="EZ534" s="198" t="str">
        <f t="shared" si="2172"/>
        <v>-</v>
      </c>
      <c r="FA534" s="198">
        <f t="shared" si="2172"/>
        <v>0</v>
      </c>
      <c r="FB534" s="198">
        <f t="shared" si="2173"/>
        <v>57934</v>
      </c>
      <c r="FC534" s="198">
        <f t="shared" si="2173"/>
        <v>92571</v>
      </c>
      <c r="FD534" s="198">
        <f t="shared" si="2173"/>
        <v>0</v>
      </c>
      <c r="FE534" s="198">
        <f t="shared" si="2173"/>
        <v>15664870</v>
      </c>
      <c r="FF534" s="198">
        <f t="shared" si="2173"/>
        <v>0</v>
      </c>
      <c r="FG534" s="198">
        <f t="shared" si="2173"/>
        <v>22201921</v>
      </c>
      <c r="FH534" s="191"/>
      <c r="FI534" s="256"/>
      <c r="FJ534" s="256"/>
      <c r="FK534" s="256"/>
      <c r="FL534" s="256"/>
      <c r="FM534" s="256"/>
    </row>
    <row r="535" spans="1:169" s="257" customFormat="1" x14ac:dyDescent="0.2">
      <c r="A535" s="263" t="str">
        <f t="shared" si="2174"/>
        <v>2019-20SEPTEMBERRX7</v>
      </c>
      <c r="B535" s="257" t="s">
        <v>868</v>
      </c>
      <c r="C535" s="257" t="s">
        <v>673</v>
      </c>
      <c r="D535" s="264" t="str">
        <f t="shared" si="2161"/>
        <v>Y62</v>
      </c>
      <c r="E535" s="264" t="str">
        <f t="shared" si="2162"/>
        <v>North West</v>
      </c>
      <c r="F535" s="265" t="s">
        <v>657</v>
      </c>
      <c r="G535" s="265" t="s">
        <v>658</v>
      </c>
      <c r="H535" s="108">
        <v>126328</v>
      </c>
      <c r="I535" s="108">
        <v>104445</v>
      </c>
      <c r="J535" s="108">
        <v>1153070</v>
      </c>
      <c r="K535" s="108">
        <v>11</v>
      </c>
      <c r="L535" s="108">
        <v>1</v>
      </c>
      <c r="M535" s="108">
        <v>37</v>
      </c>
      <c r="N535" s="108">
        <v>70</v>
      </c>
      <c r="O535" s="108">
        <v>130</v>
      </c>
      <c r="P535" s="108" t="s">
        <v>717</v>
      </c>
      <c r="Q535" s="108" t="s">
        <v>717</v>
      </c>
      <c r="R535" s="108" t="s">
        <v>717</v>
      </c>
      <c r="S535" s="108" t="s">
        <v>717</v>
      </c>
      <c r="T535" s="108">
        <v>94916</v>
      </c>
      <c r="U535" s="108">
        <v>9870</v>
      </c>
      <c r="V535" s="108">
        <v>7001</v>
      </c>
      <c r="W535" s="108">
        <v>49579</v>
      </c>
      <c r="X535" s="108">
        <v>20051</v>
      </c>
      <c r="Y535" s="108">
        <v>3870</v>
      </c>
      <c r="Z535" s="108">
        <v>4377929</v>
      </c>
      <c r="AA535" s="108">
        <v>444</v>
      </c>
      <c r="AB535" s="108">
        <v>747</v>
      </c>
      <c r="AC535" s="108">
        <v>4257062</v>
      </c>
      <c r="AD535" s="108">
        <v>608</v>
      </c>
      <c r="AE535" s="108">
        <v>1051</v>
      </c>
      <c r="AF535" s="108">
        <v>71671555</v>
      </c>
      <c r="AG535" s="108">
        <v>1446</v>
      </c>
      <c r="AH535" s="108">
        <v>3092</v>
      </c>
      <c r="AI535" s="108">
        <v>95935485</v>
      </c>
      <c r="AJ535" s="108">
        <v>4785</v>
      </c>
      <c r="AK535" s="108">
        <v>11262</v>
      </c>
      <c r="AL535" s="108">
        <v>22256418</v>
      </c>
      <c r="AM535" s="108">
        <v>5751</v>
      </c>
      <c r="AN535" s="108">
        <v>12567</v>
      </c>
      <c r="AO535" s="108">
        <v>6782</v>
      </c>
      <c r="AP535" s="108">
        <v>463</v>
      </c>
      <c r="AQ535" s="108">
        <v>4401</v>
      </c>
      <c r="AR535" s="108">
        <v>6268</v>
      </c>
      <c r="AS535" s="108">
        <v>267</v>
      </c>
      <c r="AT535" s="108">
        <v>1651</v>
      </c>
      <c r="AU535" s="108">
        <v>0</v>
      </c>
      <c r="AV535" s="108">
        <v>55790</v>
      </c>
      <c r="AW535" s="108">
        <v>5633</v>
      </c>
      <c r="AX535" s="108">
        <v>26711</v>
      </c>
      <c r="AY535" s="108">
        <v>88134</v>
      </c>
      <c r="AZ535" s="108">
        <v>20126</v>
      </c>
      <c r="BA535" s="108">
        <v>16454</v>
      </c>
      <c r="BB535" s="108">
        <v>14138</v>
      </c>
      <c r="BC535" s="108">
        <v>11781</v>
      </c>
      <c r="BD535" s="108">
        <v>63550</v>
      </c>
      <c r="BE535" s="108">
        <v>52805</v>
      </c>
      <c r="BF535" s="108">
        <v>28503</v>
      </c>
      <c r="BG535" s="108">
        <v>21349</v>
      </c>
      <c r="BH535" s="108">
        <v>4973</v>
      </c>
      <c r="BI535" s="108">
        <v>4161</v>
      </c>
      <c r="BJ535" s="108" t="s">
        <v>717</v>
      </c>
      <c r="BK535" s="108" t="s">
        <v>717</v>
      </c>
      <c r="BL535" s="108" t="s">
        <v>717</v>
      </c>
      <c r="BM535" s="108" t="s">
        <v>717</v>
      </c>
      <c r="BN535" s="108" t="s">
        <v>717</v>
      </c>
      <c r="BO535" s="108" t="s">
        <v>717</v>
      </c>
      <c r="BP535" s="108" t="s">
        <v>717</v>
      </c>
      <c r="BQ535" s="108" t="s">
        <v>717</v>
      </c>
      <c r="BR535" s="108" t="s">
        <v>717</v>
      </c>
      <c r="BS535" s="108" t="s">
        <v>717</v>
      </c>
      <c r="BT535" s="108" t="s">
        <v>717</v>
      </c>
      <c r="BU535" s="108" t="s">
        <v>717</v>
      </c>
      <c r="BV535" s="108" t="s">
        <v>717</v>
      </c>
      <c r="BW535" s="108" t="s">
        <v>717</v>
      </c>
      <c r="BX535" s="108" t="s">
        <v>717</v>
      </c>
      <c r="BY535" s="108" t="s">
        <v>717</v>
      </c>
      <c r="BZ535" s="108" t="s">
        <v>717</v>
      </c>
      <c r="CA535" s="108" t="s">
        <v>717</v>
      </c>
      <c r="CB535" s="108" t="s">
        <v>717</v>
      </c>
      <c r="CC535" s="108" t="s">
        <v>717</v>
      </c>
      <c r="CD535" s="108" t="s">
        <v>717</v>
      </c>
      <c r="CE535" s="108" t="s">
        <v>717</v>
      </c>
      <c r="CF535" s="108" t="s">
        <v>717</v>
      </c>
      <c r="CG535" s="108" t="s">
        <v>717</v>
      </c>
      <c r="CH535" s="108" t="s">
        <v>717</v>
      </c>
      <c r="CI535" s="108" t="s">
        <v>717</v>
      </c>
      <c r="CJ535" s="108" t="s">
        <v>717</v>
      </c>
      <c r="CK535" s="108" t="s">
        <v>717</v>
      </c>
      <c r="CL535" s="108" t="s">
        <v>717</v>
      </c>
      <c r="CM535" s="108" t="s">
        <v>717</v>
      </c>
      <c r="CN535" s="108" t="s">
        <v>717</v>
      </c>
      <c r="CO535" s="108" t="s">
        <v>717</v>
      </c>
      <c r="CP535" s="108" t="s">
        <v>717</v>
      </c>
      <c r="CQ535" s="108" t="s">
        <v>717</v>
      </c>
      <c r="CR535" s="108" t="s">
        <v>717</v>
      </c>
      <c r="CS535" s="108" t="s">
        <v>717</v>
      </c>
      <c r="CT535" s="108" t="s">
        <v>717</v>
      </c>
      <c r="CU535" s="108" t="s">
        <v>717</v>
      </c>
      <c r="CV535" s="108" t="s">
        <v>717</v>
      </c>
      <c r="CW535" s="108" t="s">
        <v>717</v>
      </c>
      <c r="CX535" s="108">
        <v>0</v>
      </c>
      <c r="CY535" s="108">
        <v>0</v>
      </c>
      <c r="CZ535" s="108">
        <v>0</v>
      </c>
      <c r="DA535" s="108">
        <v>0</v>
      </c>
      <c r="DB535" s="108">
        <v>5073</v>
      </c>
      <c r="DC535" s="108">
        <v>188260</v>
      </c>
      <c r="DD535" s="108">
        <v>37</v>
      </c>
      <c r="DE535" s="108">
        <v>76</v>
      </c>
      <c r="DF535" s="108">
        <v>69</v>
      </c>
      <c r="DG535" s="108">
        <v>96387</v>
      </c>
      <c r="DH535" s="108">
        <v>1397</v>
      </c>
      <c r="DI535" s="108">
        <v>3474</v>
      </c>
      <c r="DJ535" s="108">
        <v>58</v>
      </c>
      <c r="DK535" s="108">
        <v>1390</v>
      </c>
      <c r="DL535" s="108">
        <v>1325</v>
      </c>
      <c r="DM535" s="108">
        <v>802</v>
      </c>
      <c r="DN535" s="108">
        <v>23</v>
      </c>
      <c r="DO535" s="108">
        <v>607</v>
      </c>
      <c r="DP535" s="108">
        <v>5355819</v>
      </c>
      <c r="DQ535" s="108">
        <v>4042</v>
      </c>
      <c r="DR535" s="108">
        <v>8944</v>
      </c>
      <c r="DS535" s="108">
        <v>3243070</v>
      </c>
      <c r="DT535" s="108">
        <v>4044</v>
      </c>
      <c r="DU535" s="108">
        <v>8690</v>
      </c>
      <c r="DV535" s="108">
        <v>149179</v>
      </c>
      <c r="DW535" s="108">
        <v>6486</v>
      </c>
      <c r="DX535" s="108">
        <v>17345</v>
      </c>
      <c r="DY535" s="108">
        <v>4169265</v>
      </c>
      <c r="DZ535" s="108">
        <v>6869</v>
      </c>
      <c r="EA535" s="108">
        <v>15036</v>
      </c>
      <c r="EB535" s="255"/>
      <c r="EC535" s="198">
        <f t="shared" si="2163"/>
        <v>9</v>
      </c>
      <c r="ED535" s="199">
        <f t="shared" si="2175"/>
        <v>2019</v>
      </c>
      <c r="EE535" s="200">
        <f t="shared" si="2164"/>
        <v>43709</v>
      </c>
      <c r="EF535" s="196">
        <f t="shared" si="2165"/>
        <v>30</v>
      </c>
      <c r="EG535" s="195"/>
      <c r="EH535" s="198">
        <f t="shared" ref="EH535:EQ544" si="2176">IFERROR(INDEX($H535:$EB535,,MATCH(EH$1,$H$5:$EB$5,0))*INDEX($H535:$EB535,,MATCH(EH$2,$H$5:$EB$5,0)),$H$2)</f>
        <v>104445</v>
      </c>
      <c r="EI535" s="198">
        <f t="shared" si="2176"/>
        <v>3864465</v>
      </c>
      <c r="EJ535" s="198">
        <f t="shared" si="2176"/>
        <v>7311150</v>
      </c>
      <c r="EK535" s="198">
        <f t="shared" si="2176"/>
        <v>13577850</v>
      </c>
      <c r="EL535" s="198">
        <f t="shared" si="2176"/>
        <v>7372890</v>
      </c>
      <c r="EM535" s="198">
        <f t="shared" si="2176"/>
        <v>7358051</v>
      </c>
      <c r="EN535" s="198">
        <f t="shared" si="2176"/>
        <v>153298268</v>
      </c>
      <c r="EO535" s="198">
        <f t="shared" si="2176"/>
        <v>225814362</v>
      </c>
      <c r="EP535" s="198">
        <f t="shared" si="2176"/>
        <v>48634290</v>
      </c>
      <c r="EQ535" s="198" t="str">
        <f t="shared" si="2176"/>
        <v>-</v>
      </c>
      <c r="ER535" s="198" t="str">
        <f t="shared" ref="ER535:FA544" si="2177">IFERROR(INDEX($H535:$EB535,,MATCH(ER$1,$H$5:$EB$5,0))*INDEX($H535:$EB535,,MATCH(ER$2,$H$5:$EB$5,0)),$H$2)</f>
        <v>-</v>
      </c>
      <c r="ES535" s="198" t="str">
        <f t="shared" si="2177"/>
        <v>-</v>
      </c>
      <c r="ET535" s="198" t="str">
        <f t="shared" si="2177"/>
        <v>-</v>
      </c>
      <c r="EU535" s="198" t="str">
        <f t="shared" si="2177"/>
        <v>-</v>
      </c>
      <c r="EV535" s="198" t="str">
        <f t="shared" si="2177"/>
        <v>-</v>
      </c>
      <c r="EW535" s="198" t="str">
        <f t="shared" si="2177"/>
        <v>-</v>
      </c>
      <c r="EX535" s="198" t="str">
        <f t="shared" si="2177"/>
        <v>-</v>
      </c>
      <c r="EY535" s="198" t="str">
        <f t="shared" si="2177"/>
        <v>-</v>
      </c>
      <c r="EZ535" s="198" t="str">
        <f t="shared" si="2177"/>
        <v>-</v>
      </c>
      <c r="FA535" s="198">
        <f t="shared" si="2177"/>
        <v>239706</v>
      </c>
      <c r="FB535" s="198">
        <f t="shared" ref="FB535:FG544" si="2178">IFERROR(INDEX($H535:$EB535,,MATCH(FB$1,$H$5:$EB$5,0))*INDEX($H535:$EB535,,MATCH(FB$2,$H$5:$EB$5,0)),$H$2)</f>
        <v>0</v>
      </c>
      <c r="FC535" s="198">
        <f t="shared" si="2178"/>
        <v>385548</v>
      </c>
      <c r="FD535" s="198">
        <f t="shared" si="2178"/>
        <v>11850800</v>
      </c>
      <c r="FE535" s="198">
        <f t="shared" si="2178"/>
        <v>6969380</v>
      </c>
      <c r="FF535" s="198">
        <f t="shared" si="2178"/>
        <v>398935</v>
      </c>
      <c r="FG535" s="198">
        <f t="shared" si="2178"/>
        <v>9126852</v>
      </c>
      <c r="FH535" s="191"/>
      <c r="FI535" s="256"/>
      <c r="FJ535" s="256"/>
      <c r="FK535" s="256"/>
      <c r="FL535" s="256"/>
      <c r="FM535" s="256"/>
    </row>
    <row r="536" spans="1:169" s="257" customFormat="1" x14ac:dyDescent="0.2">
      <c r="A536" s="258" t="str">
        <f t="shared" si="2174"/>
        <v>2019-20SEPTEMBERRYE</v>
      </c>
      <c r="B536" s="259" t="s">
        <v>868</v>
      </c>
      <c r="C536" s="259" t="s">
        <v>673</v>
      </c>
      <c r="D536" s="260" t="str">
        <f t="shared" si="2161"/>
        <v>Y59</v>
      </c>
      <c r="E536" s="260" t="str">
        <f t="shared" si="2162"/>
        <v>South East</v>
      </c>
      <c r="F536" s="261" t="s">
        <v>669</v>
      </c>
      <c r="G536" s="261" t="s">
        <v>670</v>
      </c>
      <c r="H536" s="211">
        <v>67640</v>
      </c>
      <c r="I536" s="211">
        <v>41506</v>
      </c>
      <c r="J536" s="211">
        <v>430890</v>
      </c>
      <c r="K536" s="211">
        <v>10</v>
      </c>
      <c r="L536" s="211">
        <v>3</v>
      </c>
      <c r="M536" s="211">
        <v>23</v>
      </c>
      <c r="N536" s="211">
        <v>61</v>
      </c>
      <c r="O536" s="211">
        <v>126</v>
      </c>
      <c r="P536" s="211" t="s">
        <v>717</v>
      </c>
      <c r="Q536" s="211" t="s">
        <v>717</v>
      </c>
      <c r="R536" s="211" t="s">
        <v>717</v>
      </c>
      <c r="S536" s="211" t="s">
        <v>717</v>
      </c>
      <c r="T536" s="211">
        <v>46893</v>
      </c>
      <c r="U536" s="211">
        <v>2573</v>
      </c>
      <c r="V536" s="211">
        <v>1626</v>
      </c>
      <c r="W536" s="211">
        <v>23183</v>
      </c>
      <c r="X536" s="211">
        <v>13855</v>
      </c>
      <c r="Y536" s="211">
        <v>791</v>
      </c>
      <c r="Z536" s="211">
        <v>1122469</v>
      </c>
      <c r="AA536" s="211">
        <v>436</v>
      </c>
      <c r="AB536" s="211">
        <v>787</v>
      </c>
      <c r="AC536" s="211">
        <v>903051</v>
      </c>
      <c r="AD536" s="211">
        <v>555</v>
      </c>
      <c r="AE536" s="211">
        <v>1052</v>
      </c>
      <c r="AF536" s="211">
        <v>25975171</v>
      </c>
      <c r="AG536" s="211">
        <v>1120</v>
      </c>
      <c r="AH536" s="211">
        <v>2307</v>
      </c>
      <c r="AI536" s="211">
        <v>47251897</v>
      </c>
      <c r="AJ536" s="211">
        <v>3410</v>
      </c>
      <c r="AK536" s="211">
        <v>8020</v>
      </c>
      <c r="AL536" s="211">
        <v>3690478</v>
      </c>
      <c r="AM536" s="211">
        <v>4666</v>
      </c>
      <c r="AN536" s="211">
        <v>10007</v>
      </c>
      <c r="AO536" s="211">
        <v>3608</v>
      </c>
      <c r="AP536" s="211">
        <v>30</v>
      </c>
      <c r="AQ536" s="211">
        <v>189</v>
      </c>
      <c r="AR536" s="211">
        <v>318</v>
      </c>
      <c r="AS536" s="211">
        <v>296</v>
      </c>
      <c r="AT536" s="211">
        <v>3093</v>
      </c>
      <c r="AU536" s="211">
        <v>0</v>
      </c>
      <c r="AV536" s="211">
        <v>24953</v>
      </c>
      <c r="AW536" s="211">
        <v>2814</v>
      </c>
      <c r="AX536" s="211">
        <v>15518</v>
      </c>
      <c r="AY536" s="211">
        <v>43285</v>
      </c>
      <c r="AZ536" s="211">
        <v>4857</v>
      </c>
      <c r="BA536" s="211">
        <v>3674</v>
      </c>
      <c r="BB536" s="211">
        <v>3056</v>
      </c>
      <c r="BC536" s="211">
        <v>2336</v>
      </c>
      <c r="BD536" s="211">
        <v>30893</v>
      </c>
      <c r="BE536" s="211">
        <v>25162</v>
      </c>
      <c r="BF536" s="211">
        <v>20547</v>
      </c>
      <c r="BG536" s="211">
        <v>15688</v>
      </c>
      <c r="BH536" s="211">
        <v>1300</v>
      </c>
      <c r="BI536" s="211">
        <v>922</v>
      </c>
      <c r="BJ536" s="211" t="s">
        <v>717</v>
      </c>
      <c r="BK536" s="211" t="s">
        <v>717</v>
      </c>
      <c r="BL536" s="211" t="s">
        <v>717</v>
      </c>
      <c r="BM536" s="211" t="s">
        <v>717</v>
      </c>
      <c r="BN536" s="211" t="s">
        <v>717</v>
      </c>
      <c r="BO536" s="211" t="s">
        <v>717</v>
      </c>
      <c r="BP536" s="211" t="s">
        <v>717</v>
      </c>
      <c r="BQ536" s="211" t="s">
        <v>717</v>
      </c>
      <c r="BR536" s="211" t="s">
        <v>717</v>
      </c>
      <c r="BS536" s="211" t="s">
        <v>717</v>
      </c>
      <c r="BT536" s="211" t="s">
        <v>717</v>
      </c>
      <c r="BU536" s="211" t="s">
        <v>717</v>
      </c>
      <c r="BV536" s="211" t="s">
        <v>717</v>
      </c>
      <c r="BW536" s="211" t="s">
        <v>717</v>
      </c>
      <c r="BX536" s="211" t="s">
        <v>717</v>
      </c>
      <c r="BY536" s="211" t="s">
        <v>717</v>
      </c>
      <c r="BZ536" s="211" t="s">
        <v>717</v>
      </c>
      <c r="CA536" s="211" t="s">
        <v>717</v>
      </c>
      <c r="CB536" s="211" t="s">
        <v>717</v>
      </c>
      <c r="CC536" s="211" t="s">
        <v>717</v>
      </c>
      <c r="CD536" s="211" t="s">
        <v>717</v>
      </c>
      <c r="CE536" s="211" t="s">
        <v>717</v>
      </c>
      <c r="CF536" s="211" t="s">
        <v>717</v>
      </c>
      <c r="CG536" s="211" t="s">
        <v>717</v>
      </c>
      <c r="CH536" s="211" t="s">
        <v>717</v>
      </c>
      <c r="CI536" s="211" t="s">
        <v>717</v>
      </c>
      <c r="CJ536" s="211" t="s">
        <v>717</v>
      </c>
      <c r="CK536" s="211" t="s">
        <v>717</v>
      </c>
      <c r="CL536" s="211" t="s">
        <v>717</v>
      </c>
      <c r="CM536" s="211" t="s">
        <v>717</v>
      </c>
      <c r="CN536" s="211" t="s">
        <v>717</v>
      </c>
      <c r="CO536" s="211" t="s">
        <v>717</v>
      </c>
      <c r="CP536" s="211" t="s">
        <v>717</v>
      </c>
      <c r="CQ536" s="211" t="s">
        <v>717</v>
      </c>
      <c r="CR536" s="211" t="s">
        <v>717</v>
      </c>
      <c r="CS536" s="211" t="s">
        <v>717</v>
      </c>
      <c r="CT536" s="211" t="s">
        <v>717</v>
      </c>
      <c r="CU536" s="211" t="s">
        <v>717</v>
      </c>
      <c r="CV536" s="211" t="s">
        <v>717</v>
      </c>
      <c r="CW536" s="211" t="s">
        <v>717</v>
      </c>
      <c r="CX536" s="211">
        <v>167</v>
      </c>
      <c r="CY536" s="211">
        <v>54314</v>
      </c>
      <c r="CZ536" s="211">
        <v>325</v>
      </c>
      <c r="DA536" s="211">
        <v>516</v>
      </c>
      <c r="DB536" s="211">
        <v>1990</v>
      </c>
      <c r="DC536" s="211">
        <v>77785</v>
      </c>
      <c r="DD536" s="211">
        <v>39</v>
      </c>
      <c r="DE536" s="211">
        <v>83</v>
      </c>
      <c r="DF536" s="211">
        <v>74</v>
      </c>
      <c r="DG536" s="211">
        <v>180514</v>
      </c>
      <c r="DH536" s="211">
        <v>2439</v>
      </c>
      <c r="DI536" s="211">
        <v>4572</v>
      </c>
      <c r="DJ536" s="211">
        <v>66</v>
      </c>
      <c r="DK536" s="211">
        <v>2</v>
      </c>
      <c r="DL536" s="211">
        <v>132</v>
      </c>
      <c r="DM536" s="211">
        <v>2364</v>
      </c>
      <c r="DN536" s="211">
        <v>0</v>
      </c>
      <c r="DO536" s="211">
        <v>385</v>
      </c>
      <c r="DP536" s="211">
        <v>352282</v>
      </c>
      <c r="DQ536" s="211">
        <v>2669</v>
      </c>
      <c r="DR536" s="211">
        <v>5289</v>
      </c>
      <c r="DS536" s="211">
        <v>9978565</v>
      </c>
      <c r="DT536" s="211">
        <v>4221</v>
      </c>
      <c r="DU536" s="211">
        <v>8639</v>
      </c>
      <c r="DV536" s="211">
        <v>0</v>
      </c>
      <c r="DW536" s="211">
        <v>0</v>
      </c>
      <c r="DX536" s="211">
        <v>0</v>
      </c>
      <c r="DY536" s="211">
        <v>3413254</v>
      </c>
      <c r="DZ536" s="211">
        <v>8866</v>
      </c>
      <c r="EA536" s="211">
        <v>17304</v>
      </c>
      <c r="EB536" s="262"/>
      <c r="EC536" s="212">
        <f t="shared" si="2163"/>
        <v>9</v>
      </c>
      <c r="ED536" s="213">
        <f t="shared" si="2175"/>
        <v>2019</v>
      </c>
      <c r="EE536" s="214">
        <f t="shared" si="2164"/>
        <v>43709</v>
      </c>
      <c r="EF536" s="215">
        <f t="shared" si="2165"/>
        <v>30</v>
      </c>
      <c r="EG536" s="216"/>
      <c r="EH536" s="212">
        <f t="shared" si="2176"/>
        <v>124518</v>
      </c>
      <c r="EI536" s="212">
        <f t="shared" si="2176"/>
        <v>954638</v>
      </c>
      <c r="EJ536" s="212">
        <f t="shared" si="2176"/>
        <v>2531866</v>
      </c>
      <c r="EK536" s="212">
        <f t="shared" si="2176"/>
        <v>5229756</v>
      </c>
      <c r="EL536" s="212">
        <f t="shared" si="2176"/>
        <v>2024951</v>
      </c>
      <c r="EM536" s="212">
        <f t="shared" si="2176"/>
        <v>1710552</v>
      </c>
      <c r="EN536" s="212">
        <f t="shared" si="2176"/>
        <v>53483181</v>
      </c>
      <c r="EO536" s="212">
        <f t="shared" si="2176"/>
        <v>111117100</v>
      </c>
      <c r="EP536" s="212">
        <f t="shared" si="2176"/>
        <v>7915537</v>
      </c>
      <c r="EQ536" s="212" t="str">
        <f t="shared" si="2176"/>
        <v>-</v>
      </c>
      <c r="ER536" s="212" t="str">
        <f t="shared" si="2177"/>
        <v>-</v>
      </c>
      <c r="ES536" s="212" t="str">
        <f t="shared" si="2177"/>
        <v>-</v>
      </c>
      <c r="ET536" s="212" t="str">
        <f t="shared" si="2177"/>
        <v>-</v>
      </c>
      <c r="EU536" s="212" t="str">
        <f t="shared" si="2177"/>
        <v>-</v>
      </c>
      <c r="EV536" s="212" t="str">
        <f t="shared" si="2177"/>
        <v>-</v>
      </c>
      <c r="EW536" s="212" t="str">
        <f t="shared" si="2177"/>
        <v>-</v>
      </c>
      <c r="EX536" s="212" t="str">
        <f t="shared" si="2177"/>
        <v>-</v>
      </c>
      <c r="EY536" s="212" t="str">
        <f t="shared" si="2177"/>
        <v>-</v>
      </c>
      <c r="EZ536" s="212" t="str">
        <f t="shared" si="2177"/>
        <v>-</v>
      </c>
      <c r="FA536" s="212">
        <f t="shared" si="2177"/>
        <v>338328</v>
      </c>
      <c r="FB536" s="212">
        <f t="shared" si="2178"/>
        <v>86172</v>
      </c>
      <c r="FC536" s="212">
        <f t="shared" si="2178"/>
        <v>165170</v>
      </c>
      <c r="FD536" s="212">
        <f t="shared" si="2178"/>
        <v>698148</v>
      </c>
      <c r="FE536" s="212">
        <f t="shared" si="2178"/>
        <v>20422596</v>
      </c>
      <c r="FF536" s="212">
        <f t="shared" si="2178"/>
        <v>0</v>
      </c>
      <c r="FG536" s="212">
        <f t="shared" si="2178"/>
        <v>6662040</v>
      </c>
      <c r="FH536" s="217"/>
      <c r="FI536" s="256"/>
      <c r="FJ536" s="256"/>
      <c r="FK536" s="256"/>
      <c r="FL536" s="256"/>
      <c r="FM536" s="256"/>
    </row>
    <row r="537" spans="1:169" s="257" customFormat="1" x14ac:dyDescent="0.2">
      <c r="A537" s="263" t="str">
        <f t="shared" si="2174"/>
        <v>2019-20SEPTEMBERRYD</v>
      </c>
      <c r="B537" s="257" t="s">
        <v>868</v>
      </c>
      <c r="C537" s="257" t="s">
        <v>673</v>
      </c>
      <c r="D537" s="264" t="str">
        <f t="shared" si="2161"/>
        <v>Y59</v>
      </c>
      <c r="E537" s="264" t="str">
        <f t="shared" si="2162"/>
        <v>South East</v>
      </c>
      <c r="F537" s="265" t="s">
        <v>667</v>
      </c>
      <c r="G537" s="265" t="s">
        <v>668</v>
      </c>
      <c r="H537" s="108">
        <v>82778</v>
      </c>
      <c r="I537" s="108">
        <v>64525</v>
      </c>
      <c r="J537" s="108">
        <v>330834</v>
      </c>
      <c r="K537" s="108">
        <v>5</v>
      </c>
      <c r="L537" s="108">
        <v>1</v>
      </c>
      <c r="M537" s="108">
        <v>4</v>
      </c>
      <c r="N537" s="108">
        <v>32</v>
      </c>
      <c r="O537" s="108">
        <v>89</v>
      </c>
      <c r="P537" s="108" t="s">
        <v>717</v>
      </c>
      <c r="Q537" s="108" t="s">
        <v>717</v>
      </c>
      <c r="R537" s="108" t="s">
        <v>717</v>
      </c>
      <c r="S537" s="108" t="s">
        <v>717</v>
      </c>
      <c r="T537" s="108">
        <v>60447</v>
      </c>
      <c r="U537" s="108">
        <v>3580</v>
      </c>
      <c r="V537" s="108">
        <v>2298</v>
      </c>
      <c r="W537" s="108">
        <v>31792</v>
      </c>
      <c r="X537" s="108">
        <v>18567</v>
      </c>
      <c r="Y537" s="108">
        <v>436</v>
      </c>
      <c r="Z537" s="108">
        <v>1629132</v>
      </c>
      <c r="AA537" s="108">
        <v>455</v>
      </c>
      <c r="AB537" s="108">
        <v>836</v>
      </c>
      <c r="AC537" s="108">
        <v>1298480</v>
      </c>
      <c r="AD537" s="108">
        <v>565</v>
      </c>
      <c r="AE537" s="108">
        <v>1055</v>
      </c>
      <c r="AF537" s="108">
        <v>35963537</v>
      </c>
      <c r="AG537" s="108">
        <v>1131</v>
      </c>
      <c r="AH537" s="108">
        <v>2149</v>
      </c>
      <c r="AI537" s="108">
        <v>94602363</v>
      </c>
      <c r="AJ537" s="108">
        <v>5095</v>
      </c>
      <c r="AK537" s="108">
        <v>11655</v>
      </c>
      <c r="AL537" s="108">
        <v>2994034</v>
      </c>
      <c r="AM537" s="108">
        <v>6867</v>
      </c>
      <c r="AN537" s="108">
        <v>16543</v>
      </c>
      <c r="AO537" s="108">
        <v>3564</v>
      </c>
      <c r="AP537" s="108">
        <v>122</v>
      </c>
      <c r="AQ537" s="108">
        <v>739</v>
      </c>
      <c r="AR537" s="108">
        <v>752</v>
      </c>
      <c r="AS537" s="108">
        <v>219</v>
      </c>
      <c r="AT537" s="108">
        <v>2484</v>
      </c>
      <c r="AU537" s="108">
        <v>652</v>
      </c>
      <c r="AV537" s="108">
        <v>36912</v>
      </c>
      <c r="AW537" s="108">
        <v>712</v>
      </c>
      <c r="AX537" s="108">
        <v>19259</v>
      </c>
      <c r="AY537" s="108">
        <v>56883</v>
      </c>
      <c r="AZ537" s="108">
        <v>7070</v>
      </c>
      <c r="BA537" s="108">
        <v>5318</v>
      </c>
      <c r="BB537" s="108">
        <v>4517</v>
      </c>
      <c r="BC537" s="108">
        <v>3448</v>
      </c>
      <c r="BD537" s="108">
        <v>41883</v>
      </c>
      <c r="BE537" s="108">
        <v>33872</v>
      </c>
      <c r="BF537" s="108">
        <v>31158</v>
      </c>
      <c r="BG537" s="108">
        <v>19402</v>
      </c>
      <c r="BH537" s="108">
        <v>693</v>
      </c>
      <c r="BI537" s="108">
        <v>453</v>
      </c>
      <c r="BJ537" s="108" t="s">
        <v>717</v>
      </c>
      <c r="BK537" s="108" t="s">
        <v>717</v>
      </c>
      <c r="BL537" s="108" t="s">
        <v>717</v>
      </c>
      <c r="BM537" s="108" t="s">
        <v>717</v>
      </c>
      <c r="BN537" s="108" t="s">
        <v>717</v>
      </c>
      <c r="BO537" s="108" t="s">
        <v>717</v>
      </c>
      <c r="BP537" s="108" t="s">
        <v>717</v>
      </c>
      <c r="BQ537" s="108" t="s">
        <v>717</v>
      </c>
      <c r="BR537" s="108" t="s">
        <v>717</v>
      </c>
      <c r="BS537" s="108" t="s">
        <v>717</v>
      </c>
      <c r="BT537" s="108" t="s">
        <v>717</v>
      </c>
      <c r="BU537" s="108" t="s">
        <v>717</v>
      </c>
      <c r="BV537" s="108" t="s">
        <v>717</v>
      </c>
      <c r="BW537" s="108" t="s">
        <v>717</v>
      </c>
      <c r="BX537" s="108" t="s">
        <v>717</v>
      </c>
      <c r="BY537" s="108" t="s">
        <v>717</v>
      </c>
      <c r="BZ537" s="108" t="s">
        <v>717</v>
      </c>
      <c r="CA537" s="108" t="s">
        <v>717</v>
      </c>
      <c r="CB537" s="108" t="s">
        <v>717</v>
      </c>
      <c r="CC537" s="108" t="s">
        <v>717</v>
      </c>
      <c r="CD537" s="108" t="s">
        <v>717</v>
      </c>
      <c r="CE537" s="108" t="s">
        <v>717</v>
      </c>
      <c r="CF537" s="108" t="s">
        <v>717</v>
      </c>
      <c r="CG537" s="108" t="s">
        <v>717</v>
      </c>
      <c r="CH537" s="108" t="s">
        <v>717</v>
      </c>
      <c r="CI537" s="108" t="s">
        <v>717</v>
      </c>
      <c r="CJ537" s="108" t="s">
        <v>717</v>
      </c>
      <c r="CK537" s="108" t="s">
        <v>717</v>
      </c>
      <c r="CL537" s="108" t="s">
        <v>717</v>
      </c>
      <c r="CM537" s="108" t="s">
        <v>717</v>
      </c>
      <c r="CN537" s="108" t="s">
        <v>717</v>
      </c>
      <c r="CO537" s="108" t="s">
        <v>717</v>
      </c>
      <c r="CP537" s="108" t="s">
        <v>717</v>
      </c>
      <c r="CQ537" s="108" t="s">
        <v>717</v>
      </c>
      <c r="CR537" s="108" t="s">
        <v>717</v>
      </c>
      <c r="CS537" s="108" t="s">
        <v>717</v>
      </c>
      <c r="CT537" s="108" t="s">
        <v>717</v>
      </c>
      <c r="CU537" s="108" t="s">
        <v>717</v>
      </c>
      <c r="CV537" s="108" t="s">
        <v>717</v>
      </c>
      <c r="CW537" s="108" t="s">
        <v>717</v>
      </c>
      <c r="CX537" s="108">
        <v>327</v>
      </c>
      <c r="CY537" s="108">
        <v>99930</v>
      </c>
      <c r="CZ537" s="108">
        <v>306</v>
      </c>
      <c r="DA537" s="108">
        <v>549</v>
      </c>
      <c r="DB537" s="108">
        <v>2533</v>
      </c>
      <c r="DC537" s="108">
        <v>121356</v>
      </c>
      <c r="DD537" s="108">
        <v>48</v>
      </c>
      <c r="DE537" s="108">
        <v>66</v>
      </c>
      <c r="DF537" s="108">
        <v>131</v>
      </c>
      <c r="DG537" s="108">
        <v>152749</v>
      </c>
      <c r="DH537" s="108">
        <v>1166</v>
      </c>
      <c r="DI537" s="108">
        <v>2056</v>
      </c>
      <c r="DJ537" s="108">
        <v>122</v>
      </c>
      <c r="DK537" s="108">
        <v>0</v>
      </c>
      <c r="DL537" s="108">
        <v>13</v>
      </c>
      <c r="DM537" s="108">
        <v>116</v>
      </c>
      <c r="DN537" s="108">
        <v>0</v>
      </c>
      <c r="DO537" s="108">
        <v>24</v>
      </c>
      <c r="DP537" s="108">
        <v>69037</v>
      </c>
      <c r="DQ537" s="108">
        <v>5311</v>
      </c>
      <c r="DR537" s="108">
        <v>12558</v>
      </c>
      <c r="DS537" s="108">
        <v>893387</v>
      </c>
      <c r="DT537" s="108">
        <v>7702</v>
      </c>
      <c r="DU537" s="108">
        <v>17392</v>
      </c>
      <c r="DV537" s="108">
        <v>0</v>
      </c>
      <c r="DW537" s="108">
        <v>0</v>
      </c>
      <c r="DX537" s="108">
        <v>0</v>
      </c>
      <c r="DY537" s="108">
        <v>211729</v>
      </c>
      <c r="DZ537" s="108">
        <v>8822</v>
      </c>
      <c r="EA537" s="108">
        <v>20348</v>
      </c>
      <c r="EB537" s="108"/>
      <c r="EC537" s="203">
        <f t="shared" si="2163"/>
        <v>9</v>
      </c>
      <c r="ED537" s="305">
        <f t="shared" si="2175"/>
        <v>2019</v>
      </c>
      <c r="EE537" s="200">
        <f t="shared" si="2164"/>
        <v>43709</v>
      </c>
      <c r="EF537" s="306">
        <f t="shared" si="2165"/>
        <v>30</v>
      </c>
      <c r="EG537" s="195"/>
      <c r="EH537" s="203">
        <f t="shared" si="2176"/>
        <v>64525</v>
      </c>
      <c r="EI537" s="203">
        <f t="shared" si="2176"/>
        <v>258100</v>
      </c>
      <c r="EJ537" s="203">
        <f t="shared" si="2176"/>
        <v>2064800</v>
      </c>
      <c r="EK537" s="203">
        <f t="shared" si="2176"/>
        <v>5742725</v>
      </c>
      <c r="EL537" s="203">
        <f t="shared" si="2176"/>
        <v>2992880</v>
      </c>
      <c r="EM537" s="203">
        <f t="shared" si="2176"/>
        <v>2424390</v>
      </c>
      <c r="EN537" s="203">
        <f t="shared" si="2176"/>
        <v>68321008</v>
      </c>
      <c r="EO537" s="203">
        <f t="shared" si="2176"/>
        <v>216398385</v>
      </c>
      <c r="EP537" s="203">
        <f t="shared" si="2176"/>
        <v>7212748</v>
      </c>
      <c r="EQ537" s="203" t="str">
        <f t="shared" si="2176"/>
        <v>-</v>
      </c>
      <c r="ER537" s="203" t="str">
        <f t="shared" si="2177"/>
        <v>-</v>
      </c>
      <c r="ES537" s="203" t="str">
        <f t="shared" si="2177"/>
        <v>-</v>
      </c>
      <c r="ET537" s="203" t="str">
        <f t="shared" si="2177"/>
        <v>-</v>
      </c>
      <c r="EU537" s="203" t="str">
        <f t="shared" si="2177"/>
        <v>-</v>
      </c>
      <c r="EV537" s="203" t="str">
        <f t="shared" si="2177"/>
        <v>-</v>
      </c>
      <c r="EW537" s="203" t="str">
        <f t="shared" si="2177"/>
        <v>-</v>
      </c>
      <c r="EX537" s="203" t="str">
        <f t="shared" si="2177"/>
        <v>-</v>
      </c>
      <c r="EY537" s="203" t="str">
        <f t="shared" si="2177"/>
        <v>-</v>
      </c>
      <c r="EZ537" s="203" t="str">
        <f t="shared" si="2177"/>
        <v>-</v>
      </c>
      <c r="FA537" s="203">
        <f t="shared" si="2177"/>
        <v>269336</v>
      </c>
      <c r="FB537" s="203">
        <f t="shared" si="2178"/>
        <v>179523</v>
      </c>
      <c r="FC537" s="203">
        <f t="shared" si="2178"/>
        <v>167178</v>
      </c>
      <c r="FD537" s="203">
        <f t="shared" si="2178"/>
        <v>163254</v>
      </c>
      <c r="FE537" s="203">
        <f t="shared" si="2178"/>
        <v>2017472</v>
      </c>
      <c r="FF537" s="203">
        <f t="shared" si="2178"/>
        <v>0</v>
      </c>
      <c r="FG537" s="203">
        <f t="shared" si="2178"/>
        <v>488352</v>
      </c>
      <c r="FH537" s="307"/>
      <c r="FI537" s="256"/>
      <c r="FJ537" s="256"/>
      <c r="FK537" s="256"/>
      <c r="FL537" s="256"/>
      <c r="FM537" s="256"/>
    </row>
    <row r="538" spans="1:169" s="257" customFormat="1" x14ac:dyDescent="0.2">
      <c r="A538" s="263" t="str">
        <f t="shared" si="2174"/>
        <v>2019-20SEPTEMBERRYF</v>
      </c>
      <c r="B538" s="257" t="s">
        <v>868</v>
      </c>
      <c r="C538" s="257" t="s">
        <v>673</v>
      </c>
      <c r="D538" s="264" t="str">
        <f t="shared" si="2161"/>
        <v>Y58</v>
      </c>
      <c r="E538" s="264" t="str">
        <f t="shared" si="2162"/>
        <v>South West</v>
      </c>
      <c r="F538" s="265" t="s">
        <v>671</v>
      </c>
      <c r="G538" s="265" t="s">
        <v>672</v>
      </c>
      <c r="H538" s="108">
        <v>104514</v>
      </c>
      <c r="I538" s="108">
        <v>81840</v>
      </c>
      <c r="J538" s="108">
        <v>881236</v>
      </c>
      <c r="K538" s="108">
        <v>11</v>
      </c>
      <c r="L538" s="108">
        <v>3</v>
      </c>
      <c r="M538" s="108">
        <v>35</v>
      </c>
      <c r="N538" s="108">
        <v>57</v>
      </c>
      <c r="O538" s="108">
        <v>101</v>
      </c>
      <c r="P538" s="108" t="s">
        <v>717</v>
      </c>
      <c r="Q538" s="108" t="s">
        <v>717</v>
      </c>
      <c r="R538" s="108" t="s">
        <v>717</v>
      </c>
      <c r="S538" s="108" t="s">
        <v>717</v>
      </c>
      <c r="T538" s="108">
        <v>72214</v>
      </c>
      <c r="U538" s="108">
        <v>4463</v>
      </c>
      <c r="V538" s="108">
        <v>2828</v>
      </c>
      <c r="W538" s="108">
        <v>39718</v>
      </c>
      <c r="X538" s="108">
        <v>17596</v>
      </c>
      <c r="Y538" s="108">
        <v>1293</v>
      </c>
      <c r="Z538" s="108">
        <v>1924478</v>
      </c>
      <c r="AA538" s="108">
        <v>431</v>
      </c>
      <c r="AB538" s="108">
        <v>800</v>
      </c>
      <c r="AC538" s="108">
        <v>1788544</v>
      </c>
      <c r="AD538" s="108">
        <v>632</v>
      </c>
      <c r="AE538" s="108">
        <v>1176</v>
      </c>
      <c r="AF538" s="108">
        <v>71629380</v>
      </c>
      <c r="AG538" s="108">
        <v>1803</v>
      </c>
      <c r="AH538" s="108">
        <v>3771</v>
      </c>
      <c r="AI538" s="108">
        <v>86827647</v>
      </c>
      <c r="AJ538" s="108">
        <v>4935</v>
      </c>
      <c r="AK538" s="108">
        <v>11654</v>
      </c>
      <c r="AL538" s="108">
        <v>7025084</v>
      </c>
      <c r="AM538" s="108">
        <v>5433</v>
      </c>
      <c r="AN538" s="108">
        <v>12890</v>
      </c>
      <c r="AO538" s="108">
        <v>4261</v>
      </c>
      <c r="AP538" s="108">
        <v>379</v>
      </c>
      <c r="AQ538" s="108">
        <v>1479</v>
      </c>
      <c r="AR538" s="108">
        <v>3476</v>
      </c>
      <c r="AS538" s="108">
        <v>424</v>
      </c>
      <c r="AT538" s="108">
        <v>1979</v>
      </c>
      <c r="AU538" s="108">
        <v>8</v>
      </c>
      <c r="AV538" s="108">
        <v>38623</v>
      </c>
      <c r="AW538" s="108">
        <v>3395</v>
      </c>
      <c r="AX538" s="108">
        <v>25935</v>
      </c>
      <c r="AY538" s="108">
        <v>67953</v>
      </c>
      <c r="AZ538" s="108">
        <v>10075</v>
      </c>
      <c r="BA538" s="108">
        <v>7817</v>
      </c>
      <c r="BB538" s="108">
        <v>6416</v>
      </c>
      <c r="BC538" s="108">
        <v>5009</v>
      </c>
      <c r="BD538" s="108">
        <v>54484</v>
      </c>
      <c r="BE538" s="108">
        <v>45656</v>
      </c>
      <c r="BF538" s="108">
        <v>25760</v>
      </c>
      <c r="BG538" s="108">
        <v>19172</v>
      </c>
      <c r="BH538" s="108">
        <v>1764</v>
      </c>
      <c r="BI538" s="108">
        <v>1393</v>
      </c>
      <c r="BJ538" s="108" t="s">
        <v>717</v>
      </c>
      <c r="BK538" s="108" t="s">
        <v>717</v>
      </c>
      <c r="BL538" s="108" t="s">
        <v>717</v>
      </c>
      <c r="BM538" s="108" t="s">
        <v>717</v>
      </c>
      <c r="BN538" s="108" t="s">
        <v>717</v>
      </c>
      <c r="BO538" s="108" t="s">
        <v>717</v>
      </c>
      <c r="BP538" s="108" t="s">
        <v>717</v>
      </c>
      <c r="BQ538" s="108" t="s">
        <v>717</v>
      </c>
      <c r="BR538" s="108" t="s">
        <v>717</v>
      </c>
      <c r="BS538" s="108" t="s">
        <v>717</v>
      </c>
      <c r="BT538" s="108" t="s">
        <v>717</v>
      </c>
      <c r="BU538" s="108" t="s">
        <v>717</v>
      </c>
      <c r="BV538" s="108" t="s">
        <v>717</v>
      </c>
      <c r="BW538" s="108" t="s">
        <v>717</v>
      </c>
      <c r="BX538" s="108" t="s">
        <v>717</v>
      </c>
      <c r="BY538" s="108" t="s">
        <v>717</v>
      </c>
      <c r="BZ538" s="108" t="s">
        <v>717</v>
      </c>
      <c r="CA538" s="108" t="s">
        <v>717</v>
      </c>
      <c r="CB538" s="108" t="s">
        <v>717</v>
      </c>
      <c r="CC538" s="108" t="s">
        <v>717</v>
      </c>
      <c r="CD538" s="108" t="s">
        <v>717</v>
      </c>
      <c r="CE538" s="108" t="s">
        <v>717</v>
      </c>
      <c r="CF538" s="108" t="s">
        <v>717</v>
      </c>
      <c r="CG538" s="108" t="s">
        <v>717</v>
      </c>
      <c r="CH538" s="108" t="s">
        <v>717</v>
      </c>
      <c r="CI538" s="108" t="s">
        <v>717</v>
      </c>
      <c r="CJ538" s="108" t="s">
        <v>717</v>
      </c>
      <c r="CK538" s="108" t="s">
        <v>717</v>
      </c>
      <c r="CL538" s="108" t="s">
        <v>717</v>
      </c>
      <c r="CM538" s="108" t="s">
        <v>717</v>
      </c>
      <c r="CN538" s="108" t="s">
        <v>717</v>
      </c>
      <c r="CO538" s="108" t="s">
        <v>717</v>
      </c>
      <c r="CP538" s="108" t="s">
        <v>717</v>
      </c>
      <c r="CQ538" s="108" t="s">
        <v>717</v>
      </c>
      <c r="CR538" s="108" t="s">
        <v>717</v>
      </c>
      <c r="CS538" s="108" t="s">
        <v>717</v>
      </c>
      <c r="CT538" s="108" t="s">
        <v>717</v>
      </c>
      <c r="CU538" s="108" t="s">
        <v>717</v>
      </c>
      <c r="CV538" s="108" t="s">
        <v>717</v>
      </c>
      <c r="CW538" s="108" t="s">
        <v>717</v>
      </c>
      <c r="CX538" s="108">
        <v>378</v>
      </c>
      <c r="CY538" s="108">
        <v>145007</v>
      </c>
      <c r="CZ538" s="108">
        <v>384</v>
      </c>
      <c r="DA538" s="108">
        <v>671</v>
      </c>
      <c r="DB538" s="108">
        <v>2447</v>
      </c>
      <c r="DC538" s="108">
        <v>103460</v>
      </c>
      <c r="DD538" s="108">
        <v>42</v>
      </c>
      <c r="DE538" s="108">
        <v>79</v>
      </c>
      <c r="DF538" s="160">
        <v>148</v>
      </c>
      <c r="DG538" s="160">
        <v>252786</v>
      </c>
      <c r="DH538" s="160">
        <v>1708</v>
      </c>
      <c r="DI538" s="160">
        <v>3462</v>
      </c>
      <c r="DJ538" s="160">
        <v>130</v>
      </c>
      <c r="DK538" s="108">
        <v>149</v>
      </c>
      <c r="DL538" s="108">
        <v>5</v>
      </c>
      <c r="DM538" s="108">
        <v>1745</v>
      </c>
      <c r="DN538" s="108">
        <v>0</v>
      </c>
      <c r="DO538" s="108">
        <v>971</v>
      </c>
      <c r="DP538" s="108">
        <v>51663</v>
      </c>
      <c r="DQ538" s="108">
        <v>10333</v>
      </c>
      <c r="DR538" s="108">
        <v>25680</v>
      </c>
      <c r="DS538" s="160">
        <v>9418189</v>
      </c>
      <c r="DT538" s="160">
        <v>5397</v>
      </c>
      <c r="DU538" s="160">
        <v>11480</v>
      </c>
      <c r="DV538" s="160">
        <v>0</v>
      </c>
      <c r="DW538" s="160">
        <v>0</v>
      </c>
      <c r="DX538" s="160">
        <v>0</v>
      </c>
      <c r="DY538" s="160">
        <v>7686693</v>
      </c>
      <c r="DZ538" s="160">
        <v>7916</v>
      </c>
      <c r="EA538" s="160">
        <v>17300</v>
      </c>
      <c r="EB538" s="255"/>
      <c r="EC538" s="203">
        <f t="shared" si="2163"/>
        <v>9</v>
      </c>
      <c r="ED538" s="305">
        <f t="shared" si="2175"/>
        <v>2019</v>
      </c>
      <c r="EE538" s="200">
        <f t="shared" si="2164"/>
        <v>43709</v>
      </c>
      <c r="EF538" s="306">
        <f t="shared" si="2165"/>
        <v>30</v>
      </c>
      <c r="EG538" s="195"/>
      <c r="EH538" s="203">
        <f t="shared" si="2176"/>
        <v>245520</v>
      </c>
      <c r="EI538" s="203">
        <f t="shared" si="2176"/>
        <v>2864400</v>
      </c>
      <c r="EJ538" s="203">
        <f t="shared" si="2176"/>
        <v>4664880</v>
      </c>
      <c r="EK538" s="203">
        <f t="shared" si="2176"/>
        <v>8265840</v>
      </c>
      <c r="EL538" s="203">
        <f t="shared" si="2176"/>
        <v>3570400</v>
      </c>
      <c r="EM538" s="203">
        <f t="shared" si="2176"/>
        <v>3325728</v>
      </c>
      <c r="EN538" s="203">
        <f t="shared" si="2176"/>
        <v>149776578</v>
      </c>
      <c r="EO538" s="203">
        <f t="shared" si="2176"/>
        <v>205063784</v>
      </c>
      <c r="EP538" s="203">
        <f t="shared" si="2176"/>
        <v>16666770</v>
      </c>
      <c r="EQ538" s="203" t="str">
        <f t="shared" si="2176"/>
        <v>-</v>
      </c>
      <c r="ER538" s="203" t="str">
        <f t="shared" si="2177"/>
        <v>-</v>
      </c>
      <c r="ES538" s="203" t="str">
        <f t="shared" si="2177"/>
        <v>-</v>
      </c>
      <c r="ET538" s="203" t="str">
        <f t="shared" si="2177"/>
        <v>-</v>
      </c>
      <c r="EU538" s="203" t="str">
        <f t="shared" si="2177"/>
        <v>-</v>
      </c>
      <c r="EV538" s="203" t="str">
        <f t="shared" si="2177"/>
        <v>-</v>
      </c>
      <c r="EW538" s="203" t="str">
        <f t="shared" si="2177"/>
        <v>-</v>
      </c>
      <c r="EX538" s="203" t="str">
        <f t="shared" si="2177"/>
        <v>-</v>
      </c>
      <c r="EY538" s="203" t="str">
        <f t="shared" si="2177"/>
        <v>-</v>
      </c>
      <c r="EZ538" s="203" t="str">
        <f t="shared" si="2177"/>
        <v>-</v>
      </c>
      <c r="FA538" s="203">
        <f t="shared" si="2177"/>
        <v>512376</v>
      </c>
      <c r="FB538" s="203">
        <f t="shared" si="2178"/>
        <v>253638</v>
      </c>
      <c r="FC538" s="203">
        <f t="shared" si="2178"/>
        <v>193313</v>
      </c>
      <c r="FD538" s="203">
        <f t="shared" si="2178"/>
        <v>128400</v>
      </c>
      <c r="FE538" s="203">
        <f t="shared" si="2178"/>
        <v>20032600</v>
      </c>
      <c r="FF538" s="203">
        <f t="shared" si="2178"/>
        <v>0</v>
      </c>
      <c r="FG538" s="203">
        <f t="shared" si="2178"/>
        <v>16798300</v>
      </c>
      <c r="FH538" s="307"/>
      <c r="FI538" s="256"/>
      <c r="FJ538" s="256"/>
      <c r="FK538" s="256"/>
      <c r="FL538" s="256"/>
      <c r="FM538" s="256"/>
    </row>
    <row r="539" spans="1:169" s="257" customFormat="1" x14ac:dyDescent="0.2">
      <c r="A539" s="263" t="str">
        <f t="shared" si="2174"/>
        <v>2019-20SEPTEMBERRYA</v>
      </c>
      <c r="B539" s="257" t="s">
        <v>868</v>
      </c>
      <c r="C539" s="257" t="s">
        <v>673</v>
      </c>
      <c r="D539" s="264" t="str">
        <f t="shared" si="2161"/>
        <v>Y60</v>
      </c>
      <c r="E539" s="264" t="str">
        <f t="shared" si="2162"/>
        <v>Midlands</v>
      </c>
      <c r="F539" s="265" t="s">
        <v>663</v>
      </c>
      <c r="G539" s="265" t="s">
        <v>664</v>
      </c>
      <c r="H539" s="108">
        <v>113304</v>
      </c>
      <c r="I539" s="108">
        <v>83265</v>
      </c>
      <c r="J539" s="108">
        <v>300443</v>
      </c>
      <c r="K539" s="108">
        <v>4</v>
      </c>
      <c r="L539" s="108">
        <v>1</v>
      </c>
      <c r="M539" s="108">
        <v>8</v>
      </c>
      <c r="N539" s="108">
        <v>20</v>
      </c>
      <c r="O539" s="108">
        <v>45</v>
      </c>
      <c r="P539" s="108" t="s">
        <v>717</v>
      </c>
      <c r="Q539" s="108" t="s">
        <v>717</v>
      </c>
      <c r="R539" s="108" t="s">
        <v>717</v>
      </c>
      <c r="S539" s="108" t="s">
        <v>717</v>
      </c>
      <c r="T539" s="108">
        <v>88673</v>
      </c>
      <c r="U539" s="108">
        <v>5626</v>
      </c>
      <c r="V539" s="108">
        <v>3536</v>
      </c>
      <c r="W539" s="108">
        <v>43364</v>
      </c>
      <c r="X539" s="108">
        <v>29959</v>
      </c>
      <c r="Y539" s="108">
        <v>1339</v>
      </c>
      <c r="Z539" s="108">
        <v>2365390</v>
      </c>
      <c r="AA539" s="108">
        <v>420</v>
      </c>
      <c r="AB539" s="108">
        <v>731</v>
      </c>
      <c r="AC539" s="108">
        <v>1714441</v>
      </c>
      <c r="AD539" s="108">
        <v>485</v>
      </c>
      <c r="AE539" s="108">
        <v>868</v>
      </c>
      <c r="AF539" s="108">
        <v>34217993</v>
      </c>
      <c r="AG539" s="108">
        <v>789</v>
      </c>
      <c r="AH539" s="108">
        <v>1450</v>
      </c>
      <c r="AI539" s="108">
        <v>85708033</v>
      </c>
      <c r="AJ539" s="108">
        <v>2861</v>
      </c>
      <c r="AK539" s="108">
        <v>6555</v>
      </c>
      <c r="AL539" s="108">
        <v>5674214</v>
      </c>
      <c r="AM539" s="108">
        <v>4238</v>
      </c>
      <c r="AN539" s="108">
        <v>10544</v>
      </c>
      <c r="AO539" s="108">
        <v>3476</v>
      </c>
      <c r="AP539" s="108">
        <v>49</v>
      </c>
      <c r="AQ539" s="108">
        <v>41</v>
      </c>
      <c r="AR539" s="108">
        <v>0</v>
      </c>
      <c r="AS539" s="108">
        <v>308</v>
      </c>
      <c r="AT539" s="108">
        <v>3078</v>
      </c>
      <c r="AU539" s="108">
        <v>2180</v>
      </c>
      <c r="AV539" s="108">
        <v>48337</v>
      </c>
      <c r="AW539" s="108">
        <v>5939</v>
      </c>
      <c r="AX539" s="108">
        <v>30921</v>
      </c>
      <c r="AY539" s="108">
        <v>85197</v>
      </c>
      <c r="AZ539" s="108">
        <v>10736</v>
      </c>
      <c r="BA539" s="108">
        <v>7869</v>
      </c>
      <c r="BB539" s="108">
        <v>6629</v>
      </c>
      <c r="BC539" s="108">
        <v>4954</v>
      </c>
      <c r="BD539" s="108">
        <v>56091</v>
      </c>
      <c r="BE539" s="108">
        <v>45755</v>
      </c>
      <c r="BF539" s="108">
        <v>57506</v>
      </c>
      <c r="BG539" s="108">
        <v>31285</v>
      </c>
      <c r="BH539" s="108">
        <v>3467</v>
      </c>
      <c r="BI539" s="108">
        <v>1401</v>
      </c>
      <c r="BJ539" s="108" t="s">
        <v>717</v>
      </c>
      <c r="BK539" s="108" t="s">
        <v>717</v>
      </c>
      <c r="BL539" s="108" t="s">
        <v>717</v>
      </c>
      <c r="BM539" s="108" t="s">
        <v>717</v>
      </c>
      <c r="BN539" s="108" t="s">
        <v>717</v>
      </c>
      <c r="BO539" s="108" t="s">
        <v>717</v>
      </c>
      <c r="BP539" s="108" t="s">
        <v>717</v>
      </c>
      <c r="BQ539" s="108" t="s">
        <v>717</v>
      </c>
      <c r="BR539" s="108" t="s">
        <v>717</v>
      </c>
      <c r="BS539" s="108" t="s">
        <v>717</v>
      </c>
      <c r="BT539" s="108" t="s">
        <v>717</v>
      </c>
      <c r="BU539" s="108" t="s">
        <v>717</v>
      </c>
      <c r="BV539" s="108" t="s">
        <v>717</v>
      </c>
      <c r="BW539" s="108" t="s">
        <v>717</v>
      </c>
      <c r="BX539" s="108" t="s">
        <v>717</v>
      </c>
      <c r="BY539" s="108" t="s">
        <v>717</v>
      </c>
      <c r="BZ539" s="108" t="s">
        <v>717</v>
      </c>
      <c r="CA539" s="108" t="s">
        <v>717</v>
      </c>
      <c r="CB539" s="108" t="s">
        <v>717</v>
      </c>
      <c r="CC539" s="108" t="s">
        <v>717</v>
      </c>
      <c r="CD539" s="108" t="s">
        <v>717</v>
      </c>
      <c r="CE539" s="108" t="s">
        <v>717</v>
      </c>
      <c r="CF539" s="108" t="s">
        <v>717</v>
      </c>
      <c r="CG539" s="108" t="s">
        <v>717</v>
      </c>
      <c r="CH539" s="108" t="s">
        <v>717</v>
      </c>
      <c r="CI539" s="108" t="s">
        <v>717</v>
      </c>
      <c r="CJ539" s="108" t="s">
        <v>717</v>
      </c>
      <c r="CK539" s="108" t="s">
        <v>717</v>
      </c>
      <c r="CL539" s="108" t="s">
        <v>717</v>
      </c>
      <c r="CM539" s="108" t="s">
        <v>717</v>
      </c>
      <c r="CN539" s="108" t="s">
        <v>717</v>
      </c>
      <c r="CO539" s="108" t="s">
        <v>717</v>
      </c>
      <c r="CP539" s="108" t="s">
        <v>717</v>
      </c>
      <c r="CQ539" s="108" t="s">
        <v>717</v>
      </c>
      <c r="CR539" s="108" t="s">
        <v>717</v>
      </c>
      <c r="CS539" s="108" t="s">
        <v>717</v>
      </c>
      <c r="CT539" s="108" t="s">
        <v>717</v>
      </c>
      <c r="CU539" s="108" t="s">
        <v>717</v>
      </c>
      <c r="CV539" s="108" t="s">
        <v>717</v>
      </c>
      <c r="CW539" s="108" t="s">
        <v>717</v>
      </c>
      <c r="CX539" s="108">
        <v>209</v>
      </c>
      <c r="CY539" s="108">
        <v>51791</v>
      </c>
      <c r="CZ539" s="108">
        <v>248</v>
      </c>
      <c r="DA539" s="108">
        <v>401</v>
      </c>
      <c r="DB539" s="108">
        <v>3435</v>
      </c>
      <c r="DC539" s="108">
        <v>92023</v>
      </c>
      <c r="DD539" s="108">
        <v>27</v>
      </c>
      <c r="DE539" s="108">
        <v>53</v>
      </c>
      <c r="DF539" s="108">
        <v>111</v>
      </c>
      <c r="DG539" s="108">
        <v>82245</v>
      </c>
      <c r="DH539" s="108">
        <v>741</v>
      </c>
      <c r="DI539" s="108">
        <v>1595</v>
      </c>
      <c r="DJ539" s="108">
        <v>102</v>
      </c>
      <c r="DK539" s="108">
        <v>219</v>
      </c>
      <c r="DL539" s="108">
        <v>0</v>
      </c>
      <c r="DM539" s="108">
        <v>3372</v>
      </c>
      <c r="DN539" s="108">
        <v>0</v>
      </c>
      <c r="DO539" s="108">
        <v>1318</v>
      </c>
      <c r="DP539" s="108">
        <v>0</v>
      </c>
      <c r="DQ539" s="108">
        <v>0</v>
      </c>
      <c r="DR539" s="108">
        <v>0</v>
      </c>
      <c r="DS539" s="108">
        <v>17907448</v>
      </c>
      <c r="DT539" s="108">
        <v>5311</v>
      </c>
      <c r="DU539" s="108">
        <v>13146</v>
      </c>
      <c r="DV539" s="108">
        <v>0</v>
      </c>
      <c r="DW539" s="108">
        <v>0</v>
      </c>
      <c r="DX539" s="108">
        <v>0</v>
      </c>
      <c r="DY539" s="108">
        <v>13355897</v>
      </c>
      <c r="DZ539" s="108">
        <v>10133</v>
      </c>
      <c r="EA539" s="108">
        <v>24526</v>
      </c>
      <c r="EB539" s="255"/>
      <c r="EC539" s="198">
        <f t="shared" si="2163"/>
        <v>9</v>
      </c>
      <c r="ED539" s="199">
        <f t="shared" si="2175"/>
        <v>2019</v>
      </c>
      <c r="EE539" s="200">
        <f t="shared" si="2164"/>
        <v>43709</v>
      </c>
      <c r="EF539" s="196">
        <f t="shared" si="2165"/>
        <v>30</v>
      </c>
      <c r="EG539" s="195"/>
      <c r="EH539" s="198">
        <f t="shared" si="2176"/>
        <v>83265</v>
      </c>
      <c r="EI539" s="198">
        <f t="shared" si="2176"/>
        <v>666120</v>
      </c>
      <c r="EJ539" s="198">
        <f t="shared" si="2176"/>
        <v>1665300</v>
      </c>
      <c r="EK539" s="198">
        <f t="shared" si="2176"/>
        <v>3746925</v>
      </c>
      <c r="EL539" s="198">
        <f t="shared" si="2176"/>
        <v>4112606</v>
      </c>
      <c r="EM539" s="198">
        <f t="shared" si="2176"/>
        <v>3069248</v>
      </c>
      <c r="EN539" s="198">
        <f t="shared" si="2176"/>
        <v>62877800</v>
      </c>
      <c r="EO539" s="198">
        <f t="shared" si="2176"/>
        <v>196381245</v>
      </c>
      <c r="EP539" s="198">
        <f t="shared" si="2176"/>
        <v>14118416</v>
      </c>
      <c r="EQ539" s="198" t="str">
        <f t="shared" si="2176"/>
        <v>-</v>
      </c>
      <c r="ER539" s="198" t="str">
        <f t="shared" si="2177"/>
        <v>-</v>
      </c>
      <c r="ES539" s="198" t="str">
        <f t="shared" si="2177"/>
        <v>-</v>
      </c>
      <c r="ET539" s="198" t="str">
        <f t="shared" si="2177"/>
        <v>-</v>
      </c>
      <c r="EU539" s="198" t="str">
        <f t="shared" si="2177"/>
        <v>-</v>
      </c>
      <c r="EV539" s="198" t="str">
        <f t="shared" si="2177"/>
        <v>-</v>
      </c>
      <c r="EW539" s="198" t="str">
        <f t="shared" si="2177"/>
        <v>-</v>
      </c>
      <c r="EX539" s="198" t="str">
        <f t="shared" si="2177"/>
        <v>-</v>
      </c>
      <c r="EY539" s="198" t="str">
        <f t="shared" si="2177"/>
        <v>-</v>
      </c>
      <c r="EZ539" s="198" t="str">
        <f t="shared" si="2177"/>
        <v>-</v>
      </c>
      <c r="FA539" s="198">
        <f t="shared" si="2177"/>
        <v>177045</v>
      </c>
      <c r="FB539" s="198">
        <f t="shared" si="2178"/>
        <v>83809</v>
      </c>
      <c r="FC539" s="198">
        <f t="shared" si="2178"/>
        <v>182055</v>
      </c>
      <c r="FD539" s="198">
        <f t="shared" si="2178"/>
        <v>0</v>
      </c>
      <c r="FE539" s="198">
        <f t="shared" si="2178"/>
        <v>44328312</v>
      </c>
      <c r="FF539" s="198">
        <f t="shared" si="2178"/>
        <v>0</v>
      </c>
      <c r="FG539" s="198">
        <f t="shared" si="2178"/>
        <v>32325268</v>
      </c>
      <c r="FH539" s="191"/>
      <c r="FI539" s="256"/>
      <c r="FJ539" s="256"/>
      <c r="FK539" s="256"/>
      <c r="FL539" s="256"/>
      <c r="FM539" s="256"/>
    </row>
    <row r="540" spans="1:169" s="257" customFormat="1" x14ac:dyDescent="0.2">
      <c r="A540" s="267" t="str">
        <f t="shared" si="2174"/>
        <v>2019-20SEPTEMBERRX8</v>
      </c>
      <c r="B540" s="268" t="s">
        <v>868</v>
      </c>
      <c r="C540" s="268" t="s">
        <v>673</v>
      </c>
      <c r="D540" s="269" t="str">
        <f t="shared" si="2161"/>
        <v>Y63</v>
      </c>
      <c r="E540" s="269" t="str">
        <f t="shared" si="2162"/>
        <v>North East and Yorkshire</v>
      </c>
      <c r="F540" s="270" t="s">
        <v>659</v>
      </c>
      <c r="G540" s="270" t="s">
        <v>660</v>
      </c>
      <c r="H540" s="210">
        <v>92733</v>
      </c>
      <c r="I540" s="210">
        <v>61738</v>
      </c>
      <c r="J540" s="210">
        <v>155495</v>
      </c>
      <c r="K540" s="210">
        <v>3</v>
      </c>
      <c r="L540" s="210">
        <v>1</v>
      </c>
      <c r="M540" s="210">
        <v>1</v>
      </c>
      <c r="N540" s="210">
        <v>5</v>
      </c>
      <c r="O540" s="210">
        <v>57</v>
      </c>
      <c r="P540" s="210" t="s">
        <v>717</v>
      </c>
      <c r="Q540" s="210" t="s">
        <v>717</v>
      </c>
      <c r="R540" s="210" t="s">
        <v>717</v>
      </c>
      <c r="S540" s="210" t="s">
        <v>717</v>
      </c>
      <c r="T540" s="210">
        <v>67210</v>
      </c>
      <c r="U540" s="210">
        <v>5045</v>
      </c>
      <c r="V540" s="210">
        <v>3529</v>
      </c>
      <c r="W540" s="210">
        <v>37436</v>
      </c>
      <c r="X540" s="210">
        <v>12000</v>
      </c>
      <c r="Y540" s="210">
        <v>2429</v>
      </c>
      <c r="Z540" s="210">
        <v>2110405</v>
      </c>
      <c r="AA540" s="210">
        <v>418</v>
      </c>
      <c r="AB540" s="210">
        <v>722</v>
      </c>
      <c r="AC540" s="210">
        <v>1756733</v>
      </c>
      <c r="AD540" s="210">
        <v>498</v>
      </c>
      <c r="AE540" s="210">
        <v>948</v>
      </c>
      <c r="AF540" s="210">
        <v>41590987</v>
      </c>
      <c r="AG540" s="210">
        <v>1111</v>
      </c>
      <c r="AH540" s="210">
        <v>2264</v>
      </c>
      <c r="AI540" s="210">
        <v>29461531</v>
      </c>
      <c r="AJ540" s="210">
        <v>2455</v>
      </c>
      <c r="AK540" s="210">
        <v>5716</v>
      </c>
      <c r="AL540" s="210">
        <v>5793592</v>
      </c>
      <c r="AM540" s="210">
        <v>2385</v>
      </c>
      <c r="AN540" s="210">
        <v>5331</v>
      </c>
      <c r="AO540" s="210">
        <v>4081</v>
      </c>
      <c r="AP540" s="210">
        <v>576</v>
      </c>
      <c r="AQ540" s="210">
        <v>1012</v>
      </c>
      <c r="AR540" s="210">
        <v>3921</v>
      </c>
      <c r="AS540" s="210">
        <v>283</v>
      </c>
      <c r="AT540" s="210">
        <v>2210</v>
      </c>
      <c r="AU540" s="210">
        <v>1981</v>
      </c>
      <c r="AV540" s="210">
        <v>40159</v>
      </c>
      <c r="AW540" s="210">
        <v>6170</v>
      </c>
      <c r="AX540" s="210">
        <v>16800</v>
      </c>
      <c r="AY540" s="210">
        <v>63129</v>
      </c>
      <c r="AZ540" s="210">
        <v>9596</v>
      </c>
      <c r="BA540" s="210">
        <v>7646</v>
      </c>
      <c r="BB540" s="210">
        <v>6538</v>
      </c>
      <c r="BC540" s="210">
        <v>5297</v>
      </c>
      <c r="BD540" s="210">
        <v>49861</v>
      </c>
      <c r="BE540" s="210">
        <v>40864</v>
      </c>
      <c r="BF540" s="210">
        <v>20188</v>
      </c>
      <c r="BG540" s="210">
        <v>12873</v>
      </c>
      <c r="BH540" s="210">
        <v>3451</v>
      </c>
      <c r="BI540" s="210">
        <v>2591</v>
      </c>
      <c r="BJ540" s="210" t="s">
        <v>717</v>
      </c>
      <c r="BK540" s="210" t="s">
        <v>717</v>
      </c>
      <c r="BL540" s="210" t="s">
        <v>717</v>
      </c>
      <c r="BM540" s="210" t="s">
        <v>717</v>
      </c>
      <c r="BN540" s="210" t="s">
        <v>717</v>
      </c>
      <c r="BO540" s="210" t="s">
        <v>717</v>
      </c>
      <c r="BP540" s="210" t="s">
        <v>717</v>
      </c>
      <c r="BQ540" s="210" t="s">
        <v>717</v>
      </c>
      <c r="BR540" s="210" t="s">
        <v>717</v>
      </c>
      <c r="BS540" s="210" t="s">
        <v>717</v>
      </c>
      <c r="BT540" s="210" t="s">
        <v>717</v>
      </c>
      <c r="BU540" s="210" t="s">
        <v>717</v>
      </c>
      <c r="BV540" s="210" t="s">
        <v>717</v>
      </c>
      <c r="BW540" s="210" t="s">
        <v>717</v>
      </c>
      <c r="BX540" s="210" t="s">
        <v>717</v>
      </c>
      <c r="BY540" s="210" t="s">
        <v>717</v>
      </c>
      <c r="BZ540" s="210" t="s">
        <v>717</v>
      </c>
      <c r="CA540" s="210" t="s">
        <v>717</v>
      </c>
      <c r="CB540" s="210" t="s">
        <v>717</v>
      </c>
      <c r="CC540" s="210" t="s">
        <v>717</v>
      </c>
      <c r="CD540" s="210" t="s">
        <v>717</v>
      </c>
      <c r="CE540" s="210" t="s">
        <v>717</v>
      </c>
      <c r="CF540" s="210" t="s">
        <v>717</v>
      </c>
      <c r="CG540" s="210" t="s">
        <v>717</v>
      </c>
      <c r="CH540" s="210" t="s">
        <v>717</v>
      </c>
      <c r="CI540" s="210" t="s">
        <v>717</v>
      </c>
      <c r="CJ540" s="210" t="s">
        <v>717</v>
      </c>
      <c r="CK540" s="210" t="s">
        <v>717</v>
      </c>
      <c r="CL540" s="210" t="s">
        <v>717</v>
      </c>
      <c r="CM540" s="210" t="s">
        <v>717</v>
      </c>
      <c r="CN540" s="210" t="s">
        <v>717</v>
      </c>
      <c r="CO540" s="210" t="s">
        <v>717</v>
      </c>
      <c r="CP540" s="210" t="s">
        <v>717</v>
      </c>
      <c r="CQ540" s="210" t="s">
        <v>717</v>
      </c>
      <c r="CR540" s="210" t="s">
        <v>717</v>
      </c>
      <c r="CS540" s="210" t="s">
        <v>717</v>
      </c>
      <c r="CT540" s="210" t="s">
        <v>717</v>
      </c>
      <c r="CU540" s="210" t="s">
        <v>717</v>
      </c>
      <c r="CV540" s="210" t="s">
        <v>717</v>
      </c>
      <c r="CW540" s="210" t="s">
        <v>717</v>
      </c>
      <c r="CX540" s="210">
        <v>0</v>
      </c>
      <c r="CY540" s="210">
        <v>0</v>
      </c>
      <c r="CZ540" s="210">
        <v>0</v>
      </c>
      <c r="DA540" s="210">
        <v>0</v>
      </c>
      <c r="DB540" s="210">
        <v>3096</v>
      </c>
      <c r="DC540" s="210">
        <v>94158</v>
      </c>
      <c r="DD540" s="210">
        <v>30</v>
      </c>
      <c r="DE540" s="210">
        <v>51</v>
      </c>
      <c r="DF540" s="210">
        <v>52</v>
      </c>
      <c r="DG540" s="210">
        <v>60440</v>
      </c>
      <c r="DH540" s="210">
        <v>1162</v>
      </c>
      <c r="DI540" s="210">
        <v>1993</v>
      </c>
      <c r="DJ540" s="210">
        <v>45</v>
      </c>
      <c r="DK540" s="210">
        <v>16</v>
      </c>
      <c r="DL540" s="210">
        <v>3915</v>
      </c>
      <c r="DM540" s="210">
        <v>139</v>
      </c>
      <c r="DN540" s="210">
        <v>23</v>
      </c>
      <c r="DO540" s="210">
        <v>2126</v>
      </c>
      <c r="DP540" s="210">
        <v>13920024</v>
      </c>
      <c r="DQ540" s="210">
        <v>3556</v>
      </c>
      <c r="DR540" s="210">
        <v>7566</v>
      </c>
      <c r="DS540" s="210">
        <v>594375</v>
      </c>
      <c r="DT540" s="210">
        <v>4276</v>
      </c>
      <c r="DU540" s="210">
        <v>8484</v>
      </c>
      <c r="DV540" s="210">
        <v>113456</v>
      </c>
      <c r="DW540" s="210">
        <v>4933</v>
      </c>
      <c r="DX540" s="210">
        <v>10144</v>
      </c>
      <c r="DY540" s="210">
        <v>11875908</v>
      </c>
      <c r="DZ540" s="210">
        <v>5586</v>
      </c>
      <c r="EA540" s="210">
        <v>12671</v>
      </c>
      <c r="EB540" s="271"/>
      <c r="EC540" s="201">
        <f t="shared" si="2163"/>
        <v>9</v>
      </c>
      <c r="ED540" s="208">
        <f t="shared" si="2175"/>
        <v>2019</v>
      </c>
      <c r="EE540" s="207">
        <f t="shared" si="2164"/>
        <v>43709</v>
      </c>
      <c r="EF540" s="189">
        <f t="shared" si="2165"/>
        <v>30</v>
      </c>
      <c r="EG540" s="209"/>
      <c r="EH540" s="201">
        <f t="shared" si="2176"/>
        <v>61738</v>
      </c>
      <c r="EI540" s="201">
        <f t="shared" si="2176"/>
        <v>61738</v>
      </c>
      <c r="EJ540" s="201">
        <f t="shared" si="2176"/>
        <v>308690</v>
      </c>
      <c r="EK540" s="201">
        <f t="shared" si="2176"/>
        <v>3519066</v>
      </c>
      <c r="EL540" s="201">
        <f t="shared" si="2176"/>
        <v>3642490</v>
      </c>
      <c r="EM540" s="201">
        <f t="shared" si="2176"/>
        <v>3345492</v>
      </c>
      <c r="EN540" s="201">
        <f t="shared" si="2176"/>
        <v>84755104</v>
      </c>
      <c r="EO540" s="201">
        <f t="shared" si="2176"/>
        <v>68592000</v>
      </c>
      <c r="EP540" s="201">
        <f t="shared" si="2176"/>
        <v>12948999</v>
      </c>
      <c r="EQ540" s="201" t="str">
        <f t="shared" si="2176"/>
        <v>-</v>
      </c>
      <c r="ER540" s="201" t="str">
        <f t="shared" si="2177"/>
        <v>-</v>
      </c>
      <c r="ES540" s="201" t="str">
        <f t="shared" si="2177"/>
        <v>-</v>
      </c>
      <c r="ET540" s="201" t="str">
        <f t="shared" si="2177"/>
        <v>-</v>
      </c>
      <c r="EU540" s="201" t="str">
        <f t="shared" si="2177"/>
        <v>-</v>
      </c>
      <c r="EV540" s="201" t="str">
        <f t="shared" si="2177"/>
        <v>-</v>
      </c>
      <c r="EW540" s="201" t="str">
        <f t="shared" si="2177"/>
        <v>-</v>
      </c>
      <c r="EX540" s="201" t="str">
        <f t="shared" si="2177"/>
        <v>-</v>
      </c>
      <c r="EY540" s="201" t="str">
        <f t="shared" si="2177"/>
        <v>-</v>
      </c>
      <c r="EZ540" s="201" t="str">
        <f t="shared" si="2177"/>
        <v>-</v>
      </c>
      <c r="FA540" s="201">
        <f t="shared" si="2177"/>
        <v>103636</v>
      </c>
      <c r="FB540" s="201">
        <f t="shared" si="2178"/>
        <v>0</v>
      </c>
      <c r="FC540" s="201">
        <f t="shared" si="2178"/>
        <v>157896</v>
      </c>
      <c r="FD540" s="201">
        <f t="shared" si="2178"/>
        <v>29620890</v>
      </c>
      <c r="FE540" s="201">
        <f t="shared" si="2178"/>
        <v>1179276</v>
      </c>
      <c r="FF540" s="201">
        <f t="shared" si="2178"/>
        <v>233312</v>
      </c>
      <c r="FG540" s="201">
        <f t="shared" si="2178"/>
        <v>26938546</v>
      </c>
      <c r="FH540" s="190"/>
      <c r="FI540" s="256"/>
      <c r="FJ540" s="256"/>
      <c r="FK540" s="256"/>
      <c r="FL540" s="256"/>
      <c r="FM540" s="256"/>
    </row>
    <row r="541" spans="1:169" s="257" customFormat="1" x14ac:dyDescent="0.2">
      <c r="A541" s="272" t="str">
        <f t="shared" ref="A541:A551" si="2179">B541&amp;C541&amp;F541</f>
        <v>2019-20OCTOBERRX9</v>
      </c>
      <c r="B541" s="273" t="s">
        <v>868</v>
      </c>
      <c r="C541" s="273" t="s">
        <v>716</v>
      </c>
      <c r="D541" s="274" t="str">
        <f t="shared" si="2161"/>
        <v>Y60</v>
      </c>
      <c r="E541" s="274" t="str">
        <f t="shared" si="2162"/>
        <v>Midlands</v>
      </c>
      <c r="F541" s="275" t="s">
        <v>661</v>
      </c>
      <c r="G541" s="275" t="s">
        <v>662</v>
      </c>
      <c r="H541" s="107">
        <v>92655</v>
      </c>
      <c r="I541" s="107">
        <v>78605</v>
      </c>
      <c r="J541" s="107">
        <v>164054</v>
      </c>
      <c r="K541" s="107">
        <v>2</v>
      </c>
      <c r="L541" s="107">
        <v>2</v>
      </c>
      <c r="M541" s="107">
        <v>2</v>
      </c>
      <c r="N541" s="107">
        <v>3</v>
      </c>
      <c r="O541" s="107">
        <v>37</v>
      </c>
      <c r="P541" s="107">
        <v>0</v>
      </c>
      <c r="Q541" s="107">
        <v>343</v>
      </c>
      <c r="R541" s="107">
        <v>2315</v>
      </c>
      <c r="S541" s="107">
        <v>0</v>
      </c>
      <c r="T541" s="107">
        <v>65415</v>
      </c>
      <c r="U541" s="107">
        <v>6829</v>
      </c>
      <c r="V541" s="107">
        <v>4784</v>
      </c>
      <c r="W541" s="107">
        <v>38478</v>
      </c>
      <c r="X541" s="107">
        <v>10966</v>
      </c>
      <c r="Y541" s="107">
        <v>671</v>
      </c>
      <c r="Z541" s="107">
        <v>3173329</v>
      </c>
      <c r="AA541" s="107">
        <v>465</v>
      </c>
      <c r="AB541" s="107">
        <v>843</v>
      </c>
      <c r="AC541" s="107">
        <v>4888321</v>
      </c>
      <c r="AD541" s="107">
        <v>1022</v>
      </c>
      <c r="AE541" s="107">
        <v>2417</v>
      </c>
      <c r="AF541" s="107">
        <v>75548402</v>
      </c>
      <c r="AG541" s="107">
        <v>1963</v>
      </c>
      <c r="AH541" s="107">
        <v>4047</v>
      </c>
      <c r="AI541" s="107">
        <v>65676169</v>
      </c>
      <c r="AJ541" s="107">
        <v>5989</v>
      </c>
      <c r="AK541" s="107">
        <v>14904</v>
      </c>
      <c r="AL541" s="107">
        <v>4379533</v>
      </c>
      <c r="AM541" s="107">
        <v>6527</v>
      </c>
      <c r="AN541" s="107">
        <v>14806</v>
      </c>
      <c r="AO541" s="107">
        <v>5218</v>
      </c>
      <c r="AP541" s="107">
        <v>1601</v>
      </c>
      <c r="AQ541" s="107">
        <v>654</v>
      </c>
      <c r="AR541" s="107">
        <v>15</v>
      </c>
      <c r="AS541" s="107">
        <v>2264</v>
      </c>
      <c r="AT541" s="107">
        <v>699</v>
      </c>
      <c r="AU541" s="107">
        <v>52</v>
      </c>
      <c r="AV541" s="107">
        <v>41247</v>
      </c>
      <c r="AW541" s="107">
        <v>3030</v>
      </c>
      <c r="AX541" s="107">
        <v>15920</v>
      </c>
      <c r="AY541" s="107">
        <v>60197</v>
      </c>
      <c r="AZ541" s="107">
        <v>12166</v>
      </c>
      <c r="BA541" s="107">
        <v>9669</v>
      </c>
      <c r="BB541" s="107">
        <v>8793</v>
      </c>
      <c r="BC541" s="107">
        <v>7046</v>
      </c>
      <c r="BD541" s="107">
        <v>50332</v>
      </c>
      <c r="BE541" s="107">
        <v>40744</v>
      </c>
      <c r="BF541" s="107">
        <v>16208</v>
      </c>
      <c r="BG541" s="107">
        <v>11859</v>
      </c>
      <c r="BH541" s="107">
        <v>872</v>
      </c>
      <c r="BI541" s="107">
        <v>653</v>
      </c>
      <c r="BJ541" s="107">
        <v>0</v>
      </c>
      <c r="BK541" s="107">
        <v>0</v>
      </c>
      <c r="BL541" s="107">
        <v>0</v>
      </c>
      <c r="BM541" s="107">
        <v>0</v>
      </c>
      <c r="BN541" s="107">
        <v>23</v>
      </c>
      <c r="BO541" s="107">
        <v>10891</v>
      </c>
      <c r="BP541" s="107">
        <v>474</v>
      </c>
      <c r="BQ541" s="107">
        <v>900</v>
      </c>
      <c r="BR541" s="107">
        <v>6806</v>
      </c>
      <c r="BS541" s="107">
        <v>3162438</v>
      </c>
      <c r="BT541" s="107">
        <v>465</v>
      </c>
      <c r="BU541" s="107">
        <v>842</v>
      </c>
      <c r="BV541" s="107">
        <v>382</v>
      </c>
      <c r="BW541" s="107">
        <v>887733</v>
      </c>
      <c r="BX541" s="107">
        <v>2324</v>
      </c>
      <c r="BY541" s="107">
        <v>4649</v>
      </c>
      <c r="BZ541" s="107">
        <v>599</v>
      </c>
      <c r="CA541" s="107">
        <v>1147188</v>
      </c>
      <c r="CB541" s="107">
        <v>1915</v>
      </c>
      <c r="CC541" s="107">
        <v>4322</v>
      </c>
      <c r="CD541" s="107">
        <v>37497</v>
      </c>
      <c r="CE541" s="107">
        <v>73513481</v>
      </c>
      <c r="CF541" s="107">
        <v>1961</v>
      </c>
      <c r="CG541" s="107">
        <v>4034</v>
      </c>
      <c r="CH541" s="107">
        <v>10</v>
      </c>
      <c r="CI541" s="107">
        <v>38784</v>
      </c>
      <c r="CJ541" s="107">
        <v>3878</v>
      </c>
      <c r="CK541" s="107">
        <v>8598</v>
      </c>
      <c r="CL541" s="107">
        <v>449</v>
      </c>
      <c r="CM541" s="107">
        <v>2691826</v>
      </c>
      <c r="CN541" s="107">
        <v>5995</v>
      </c>
      <c r="CO541" s="107">
        <v>14114</v>
      </c>
      <c r="CP541" s="107">
        <v>2347</v>
      </c>
      <c r="CQ541" s="107">
        <v>15259539</v>
      </c>
      <c r="CR541" s="107">
        <v>6502</v>
      </c>
      <c r="CS541" s="107">
        <v>13714</v>
      </c>
      <c r="CT541" s="107">
        <v>256</v>
      </c>
      <c r="CU541" s="107">
        <v>2293477</v>
      </c>
      <c r="CV541" s="107">
        <v>8959</v>
      </c>
      <c r="CW541" s="107">
        <v>16964</v>
      </c>
      <c r="CX541" s="107">
        <v>278</v>
      </c>
      <c r="CY541" s="107">
        <v>87580</v>
      </c>
      <c r="CZ541" s="107">
        <v>315</v>
      </c>
      <c r="DA541" s="107">
        <v>514</v>
      </c>
      <c r="DB541" s="107">
        <v>4468</v>
      </c>
      <c r="DC541" s="107">
        <v>182000</v>
      </c>
      <c r="DD541" s="107">
        <v>41</v>
      </c>
      <c r="DE541" s="107">
        <v>72</v>
      </c>
      <c r="DF541" s="107">
        <v>27</v>
      </c>
      <c r="DG541" s="107">
        <v>59923</v>
      </c>
      <c r="DH541" s="107">
        <v>2219</v>
      </c>
      <c r="DI541" s="107">
        <v>3924</v>
      </c>
      <c r="DJ541" s="107">
        <v>21</v>
      </c>
      <c r="DK541" s="107">
        <v>1929</v>
      </c>
      <c r="DL541" s="107" t="s">
        <v>1052</v>
      </c>
      <c r="DM541" s="107" t="s">
        <v>1052</v>
      </c>
      <c r="DN541" s="107" t="s">
        <v>1052</v>
      </c>
      <c r="DO541" s="107" t="s">
        <v>1052</v>
      </c>
      <c r="DP541" s="107" t="s">
        <v>1052</v>
      </c>
      <c r="DQ541" s="107" t="s">
        <v>1052</v>
      </c>
      <c r="DR541" s="107" t="s">
        <v>1052</v>
      </c>
      <c r="DS541" s="107" t="s">
        <v>1052</v>
      </c>
      <c r="DT541" s="107" t="s">
        <v>1052</v>
      </c>
      <c r="DU541" s="107" t="s">
        <v>1052</v>
      </c>
      <c r="DV541" s="107" t="s">
        <v>1052</v>
      </c>
      <c r="DW541" s="107" t="s">
        <v>1052</v>
      </c>
      <c r="DX541" s="107" t="s">
        <v>1052</v>
      </c>
      <c r="DY541" s="107" t="s">
        <v>1052</v>
      </c>
      <c r="DZ541" s="107" t="s">
        <v>1052</v>
      </c>
      <c r="EA541" s="107" t="s">
        <v>1052</v>
      </c>
      <c r="EB541" s="255"/>
      <c r="EC541" s="204">
        <f t="shared" si="2163"/>
        <v>10</v>
      </c>
      <c r="ED541" s="199">
        <f t="shared" ref="ED541:ED551" si="2180">LEFT($B541,4)+IF(EC541&lt;4,1,0)</f>
        <v>2019</v>
      </c>
      <c r="EE541" s="200">
        <f t="shared" si="2164"/>
        <v>43739</v>
      </c>
      <c r="EF541" s="196">
        <f t="shared" si="2165"/>
        <v>31</v>
      </c>
      <c r="EG541" s="195"/>
      <c r="EH541" s="204">
        <f t="shared" si="2176"/>
        <v>157210</v>
      </c>
      <c r="EI541" s="204">
        <f t="shared" si="2176"/>
        <v>157210</v>
      </c>
      <c r="EJ541" s="204">
        <f t="shared" si="2176"/>
        <v>235815</v>
      </c>
      <c r="EK541" s="204">
        <f t="shared" si="2176"/>
        <v>2908385</v>
      </c>
      <c r="EL541" s="204">
        <f t="shared" si="2176"/>
        <v>5756847</v>
      </c>
      <c r="EM541" s="204">
        <f t="shared" si="2176"/>
        <v>11562928</v>
      </c>
      <c r="EN541" s="204">
        <f t="shared" si="2176"/>
        <v>155720466</v>
      </c>
      <c r="EO541" s="204">
        <f t="shared" si="2176"/>
        <v>163437264</v>
      </c>
      <c r="EP541" s="204">
        <f t="shared" si="2176"/>
        <v>9934826</v>
      </c>
      <c r="EQ541" s="204">
        <f t="shared" si="2176"/>
        <v>0</v>
      </c>
      <c r="ER541" s="203">
        <f t="shared" si="2177"/>
        <v>20700</v>
      </c>
      <c r="ES541" s="203">
        <f t="shared" si="2177"/>
        <v>5730652</v>
      </c>
      <c r="ET541" s="203">
        <f t="shared" si="2177"/>
        <v>1775918</v>
      </c>
      <c r="EU541" s="203">
        <f t="shared" si="2177"/>
        <v>2588878</v>
      </c>
      <c r="EV541" s="203">
        <f t="shared" si="2177"/>
        <v>151262898</v>
      </c>
      <c r="EW541" s="203">
        <f t="shared" si="2177"/>
        <v>85980</v>
      </c>
      <c r="EX541" s="203">
        <f t="shared" si="2177"/>
        <v>6337186</v>
      </c>
      <c r="EY541" s="203">
        <f t="shared" si="2177"/>
        <v>32186758</v>
      </c>
      <c r="EZ541" s="203">
        <f t="shared" si="2177"/>
        <v>4342784</v>
      </c>
      <c r="FA541" s="203">
        <f t="shared" si="2177"/>
        <v>105948</v>
      </c>
      <c r="FB541" s="204">
        <f t="shared" si="2178"/>
        <v>142892</v>
      </c>
      <c r="FC541" s="204">
        <f t="shared" si="2178"/>
        <v>321696</v>
      </c>
      <c r="FD541" s="204" t="str">
        <f t="shared" si="2178"/>
        <v>-</v>
      </c>
      <c r="FE541" s="204" t="str">
        <f t="shared" si="2178"/>
        <v>-</v>
      </c>
      <c r="FF541" s="204" t="str">
        <f t="shared" si="2178"/>
        <v>-</v>
      </c>
      <c r="FG541" s="204" t="str">
        <f t="shared" si="2178"/>
        <v>-</v>
      </c>
      <c r="FH541" s="191"/>
      <c r="FI541" s="256"/>
      <c r="FJ541" s="256"/>
      <c r="FK541" s="256"/>
      <c r="FL541" s="256"/>
      <c r="FM541" s="256"/>
    </row>
    <row r="542" spans="1:169" s="257" customFormat="1" x14ac:dyDescent="0.2">
      <c r="A542" s="263" t="str">
        <f t="shared" si="2179"/>
        <v>2019-20OCTOBERRYC</v>
      </c>
      <c r="B542" s="257" t="s">
        <v>868</v>
      </c>
      <c r="C542" s="257" t="s">
        <v>716</v>
      </c>
      <c r="D542" s="264" t="str">
        <f t="shared" si="2161"/>
        <v>Y61</v>
      </c>
      <c r="E542" s="264" t="str">
        <f t="shared" si="2162"/>
        <v>East of England</v>
      </c>
      <c r="F542" s="265" t="s">
        <v>665</v>
      </c>
      <c r="G542" s="265" t="s">
        <v>666</v>
      </c>
      <c r="H542" s="108">
        <v>111345</v>
      </c>
      <c r="I542" s="108">
        <v>72231</v>
      </c>
      <c r="J542" s="108">
        <v>684130</v>
      </c>
      <c r="K542" s="108">
        <v>9</v>
      </c>
      <c r="L542" s="108">
        <v>1</v>
      </c>
      <c r="M542" s="108">
        <v>30</v>
      </c>
      <c r="N542" s="108">
        <v>58</v>
      </c>
      <c r="O542" s="108">
        <v>114</v>
      </c>
      <c r="P542" s="108">
        <v>0</v>
      </c>
      <c r="Q542" s="108">
        <v>326</v>
      </c>
      <c r="R542" s="108">
        <v>161</v>
      </c>
      <c r="S542" s="108">
        <v>2281</v>
      </c>
      <c r="T542" s="108">
        <v>73954</v>
      </c>
      <c r="U542" s="108">
        <v>7793</v>
      </c>
      <c r="V542" s="108">
        <v>5168</v>
      </c>
      <c r="W542" s="108">
        <v>43811</v>
      </c>
      <c r="X542" s="108">
        <v>10711</v>
      </c>
      <c r="Y542" s="108">
        <v>2027</v>
      </c>
      <c r="Z542" s="108">
        <v>3812670</v>
      </c>
      <c r="AA542" s="108">
        <v>489</v>
      </c>
      <c r="AB542" s="108">
        <v>901</v>
      </c>
      <c r="AC542" s="108">
        <v>3753681</v>
      </c>
      <c r="AD542" s="108">
        <v>726</v>
      </c>
      <c r="AE542" s="108">
        <v>1323</v>
      </c>
      <c r="AF542" s="108">
        <v>77334835</v>
      </c>
      <c r="AG542" s="108">
        <v>1765</v>
      </c>
      <c r="AH542" s="108">
        <v>3606</v>
      </c>
      <c r="AI542" s="108">
        <v>67666725</v>
      </c>
      <c r="AJ542" s="108">
        <v>6317</v>
      </c>
      <c r="AK542" s="108">
        <v>16002</v>
      </c>
      <c r="AL542" s="108">
        <v>12369399</v>
      </c>
      <c r="AM542" s="108">
        <v>6102</v>
      </c>
      <c r="AN542" s="108">
        <v>15330</v>
      </c>
      <c r="AO542" s="108">
        <v>4725</v>
      </c>
      <c r="AP542" s="108">
        <v>88</v>
      </c>
      <c r="AQ542" s="108">
        <v>3475</v>
      </c>
      <c r="AR542" s="108">
        <v>882</v>
      </c>
      <c r="AS542" s="108">
        <v>28</v>
      </c>
      <c r="AT542" s="108">
        <v>1134</v>
      </c>
      <c r="AU542" s="108">
        <v>1105</v>
      </c>
      <c r="AV542" s="108">
        <v>43044</v>
      </c>
      <c r="AW542" s="108">
        <v>2178</v>
      </c>
      <c r="AX542" s="108">
        <v>24007</v>
      </c>
      <c r="AY542" s="108">
        <v>69229</v>
      </c>
      <c r="AZ542" s="108">
        <v>17690</v>
      </c>
      <c r="BA542" s="108">
        <v>12440</v>
      </c>
      <c r="BB542" s="108">
        <v>11546</v>
      </c>
      <c r="BC542" s="108">
        <v>8248</v>
      </c>
      <c r="BD542" s="108">
        <v>69921</v>
      </c>
      <c r="BE542" s="108">
        <v>48972</v>
      </c>
      <c r="BF542" s="108">
        <v>23199</v>
      </c>
      <c r="BG542" s="108">
        <v>12201</v>
      </c>
      <c r="BH542" s="108">
        <v>3802</v>
      </c>
      <c r="BI542" s="108">
        <v>2173</v>
      </c>
      <c r="BJ542" s="108">
        <v>27</v>
      </c>
      <c r="BK542" s="108">
        <v>16894</v>
      </c>
      <c r="BL542" s="108">
        <v>626</v>
      </c>
      <c r="BM542" s="108">
        <v>1280</v>
      </c>
      <c r="BN542" s="108">
        <v>0</v>
      </c>
      <c r="BO542" s="108">
        <v>0</v>
      </c>
      <c r="BP542" s="108">
        <v>0</v>
      </c>
      <c r="BQ542" s="108">
        <v>0</v>
      </c>
      <c r="BR542" s="108">
        <v>7766</v>
      </c>
      <c r="BS542" s="108">
        <v>3795776</v>
      </c>
      <c r="BT542" s="108">
        <v>489</v>
      </c>
      <c r="BU542" s="108">
        <v>900</v>
      </c>
      <c r="BV542" s="108">
        <v>2870</v>
      </c>
      <c r="BW542" s="108">
        <v>5218139</v>
      </c>
      <c r="BX542" s="108">
        <v>1818</v>
      </c>
      <c r="BY542" s="108">
        <v>3588</v>
      </c>
      <c r="BZ542" s="108">
        <v>6</v>
      </c>
      <c r="CA542" s="108">
        <v>15766</v>
      </c>
      <c r="CB542" s="108">
        <v>2628</v>
      </c>
      <c r="CC542" s="108">
        <v>5960</v>
      </c>
      <c r="CD542" s="108">
        <v>40935</v>
      </c>
      <c r="CE542" s="108">
        <v>72100930</v>
      </c>
      <c r="CF542" s="108">
        <v>1761</v>
      </c>
      <c r="CG542" s="108">
        <v>3606</v>
      </c>
      <c r="CH542" s="108">
        <v>409</v>
      </c>
      <c r="CI542" s="108">
        <v>3221348</v>
      </c>
      <c r="CJ542" s="108">
        <v>7876</v>
      </c>
      <c r="CK542" s="108">
        <v>18660</v>
      </c>
      <c r="CL542" s="108">
        <v>150</v>
      </c>
      <c r="CM542" s="108">
        <v>1114475</v>
      </c>
      <c r="CN542" s="108">
        <v>7430</v>
      </c>
      <c r="CO542" s="108">
        <v>19330</v>
      </c>
      <c r="CP542" s="108">
        <v>1741</v>
      </c>
      <c r="CQ542" s="108">
        <v>22500316</v>
      </c>
      <c r="CR542" s="108">
        <v>12924</v>
      </c>
      <c r="CS542" s="108">
        <v>29984</v>
      </c>
      <c r="CT542" s="108">
        <v>145</v>
      </c>
      <c r="CU542" s="108">
        <v>1762378</v>
      </c>
      <c r="CV542" s="108">
        <v>12154</v>
      </c>
      <c r="CW542" s="108">
        <v>30281</v>
      </c>
      <c r="CX542" s="108">
        <v>638</v>
      </c>
      <c r="CY542" s="108">
        <v>176776</v>
      </c>
      <c r="CZ542" s="108">
        <v>277</v>
      </c>
      <c r="DA542" s="108">
        <v>465</v>
      </c>
      <c r="DB542" s="108">
        <v>7367</v>
      </c>
      <c r="DC542" s="108">
        <v>298720</v>
      </c>
      <c r="DD542" s="108">
        <v>41</v>
      </c>
      <c r="DE542" s="108">
        <v>76</v>
      </c>
      <c r="DF542" s="108">
        <v>158</v>
      </c>
      <c r="DG542" s="108">
        <v>325484</v>
      </c>
      <c r="DH542" s="108">
        <v>2060</v>
      </c>
      <c r="DI542" s="108">
        <v>4230</v>
      </c>
      <c r="DJ542" s="108">
        <v>132</v>
      </c>
      <c r="DK542" s="108">
        <v>161</v>
      </c>
      <c r="DL542" s="108" t="s">
        <v>1052</v>
      </c>
      <c r="DM542" s="108" t="s">
        <v>1052</v>
      </c>
      <c r="DN542" s="108" t="s">
        <v>1052</v>
      </c>
      <c r="DO542" s="108" t="s">
        <v>1052</v>
      </c>
      <c r="DP542" s="108" t="s">
        <v>1052</v>
      </c>
      <c r="DQ542" s="108" t="s">
        <v>1052</v>
      </c>
      <c r="DR542" s="108" t="s">
        <v>1052</v>
      </c>
      <c r="DS542" s="108" t="s">
        <v>1052</v>
      </c>
      <c r="DT542" s="108" t="s">
        <v>1052</v>
      </c>
      <c r="DU542" s="108" t="s">
        <v>1052</v>
      </c>
      <c r="DV542" s="108" t="s">
        <v>1052</v>
      </c>
      <c r="DW542" s="108" t="s">
        <v>1052</v>
      </c>
      <c r="DX542" s="108" t="s">
        <v>1052</v>
      </c>
      <c r="DY542" s="108" t="s">
        <v>1052</v>
      </c>
      <c r="DZ542" s="108" t="s">
        <v>1052</v>
      </c>
      <c r="EA542" s="108" t="s">
        <v>1052</v>
      </c>
      <c r="EB542" s="255"/>
      <c r="EC542" s="198">
        <f t="shared" si="2163"/>
        <v>10</v>
      </c>
      <c r="ED542" s="199">
        <f t="shared" si="2180"/>
        <v>2019</v>
      </c>
      <c r="EE542" s="200">
        <f t="shared" si="2164"/>
        <v>43739</v>
      </c>
      <c r="EF542" s="196">
        <f t="shared" si="2165"/>
        <v>31</v>
      </c>
      <c r="EG542" s="195"/>
      <c r="EH542" s="198">
        <f t="shared" si="2176"/>
        <v>72231</v>
      </c>
      <c r="EI542" s="198">
        <f t="shared" si="2176"/>
        <v>2166930</v>
      </c>
      <c r="EJ542" s="198">
        <f t="shared" si="2176"/>
        <v>4189398</v>
      </c>
      <c r="EK542" s="198">
        <f t="shared" si="2176"/>
        <v>8234334</v>
      </c>
      <c r="EL542" s="198">
        <f t="shared" si="2176"/>
        <v>7021493</v>
      </c>
      <c r="EM542" s="198">
        <f t="shared" si="2176"/>
        <v>6837264</v>
      </c>
      <c r="EN542" s="198">
        <f t="shared" si="2176"/>
        <v>157982466</v>
      </c>
      <c r="EO542" s="198">
        <f t="shared" si="2176"/>
        <v>171397422</v>
      </c>
      <c r="EP542" s="198">
        <f t="shared" si="2176"/>
        <v>31073910</v>
      </c>
      <c r="EQ542" s="198">
        <f t="shared" si="2176"/>
        <v>34560</v>
      </c>
      <c r="ER542" s="198">
        <f t="shared" si="2177"/>
        <v>0</v>
      </c>
      <c r="ES542" s="198">
        <f t="shared" si="2177"/>
        <v>6989400</v>
      </c>
      <c r="ET542" s="198">
        <f t="shared" si="2177"/>
        <v>10297560</v>
      </c>
      <c r="EU542" s="198">
        <f t="shared" si="2177"/>
        <v>35760</v>
      </c>
      <c r="EV542" s="198">
        <f t="shared" si="2177"/>
        <v>147611610</v>
      </c>
      <c r="EW542" s="198">
        <f t="shared" si="2177"/>
        <v>7631940</v>
      </c>
      <c r="EX542" s="198">
        <f t="shared" si="2177"/>
        <v>2899500</v>
      </c>
      <c r="EY542" s="198">
        <f t="shared" si="2177"/>
        <v>52202144</v>
      </c>
      <c r="EZ542" s="198">
        <f t="shared" si="2177"/>
        <v>4390745</v>
      </c>
      <c r="FA542" s="198">
        <f t="shared" si="2177"/>
        <v>668340</v>
      </c>
      <c r="FB542" s="198">
        <f t="shared" si="2178"/>
        <v>296670</v>
      </c>
      <c r="FC542" s="198">
        <f t="shared" si="2178"/>
        <v>559892</v>
      </c>
      <c r="FD542" s="198" t="str">
        <f t="shared" si="2178"/>
        <v>-</v>
      </c>
      <c r="FE542" s="198" t="str">
        <f t="shared" si="2178"/>
        <v>-</v>
      </c>
      <c r="FF542" s="198" t="str">
        <f t="shared" si="2178"/>
        <v>-</v>
      </c>
      <c r="FG542" s="198" t="str">
        <f t="shared" si="2178"/>
        <v>-</v>
      </c>
      <c r="FH542" s="191"/>
      <c r="FI542" s="256"/>
      <c r="FJ542" s="256"/>
      <c r="FK542" s="256"/>
      <c r="FL542" s="256"/>
      <c r="FM542" s="256"/>
    </row>
    <row r="543" spans="1:169" s="257" customFormat="1" x14ac:dyDescent="0.2">
      <c r="A543" s="251" t="str">
        <f t="shared" si="2179"/>
        <v>2019-20OCTOBERR1F</v>
      </c>
      <c r="B543" s="252" t="s">
        <v>868</v>
      </c>
      <c r="C543" s="252" t="s">
        <v>716</v>
      </c>
      <c r="D543" s="253" t="str">
        <f t="shared" si="2161"/>
        <v>Y59</v>
      </c>
      <c r="E543" s="253" t="str">
        <f t="shared" si="2162"/>
        <v>South East</v>
      </c>
      <c r="F543" s="254" t="s">
        <v>650</v>
      </c>
      <c r="G543" s="254" t="s">
        <v>651</v>
      </c>
      <c r="H543" s="108">
        <v>2667</v>
      </c>
      <c r="I543" s="108">
        <v>1432</v>
      </c>
      <c r="J543" s="108">
        <v>12470</v>
      </c>
      <c r="K543" s="108">
        <v>9</v>
      </c>
      <c r="L543" s="108">
        <v>1</v>
      </c>
      <c r="M543" s="108">
        <v>9</v>
      </c>
      <c r="N543" s="108">
        <v>34</v>
      </c>
      <c r="O543" s="108">
        <v>113</v>
      </c>
      <c r="P543" s="108">
        <v>0</v>
      </c>
      <c r="Q543" s="108">
        <v>16</v>
      </c>
      <c r="R543" s="108">
        <v>1</v>
      </c>
      <c r="S543" s="108">
        <v>0</v>
      </c>
      <c r="T543" s="108">
        <v>2037</v>
      </c>
      <c r="U543" s="108">
        <v>102</v>
      </c>
      <c r="V543" s="108">
        <v>71</v>
      </c>
      <c r="W543" s="108">
        <v>894</v>
      </c>
      <c r="X543" s="108">
        <v>705</v>
      </c>
      <c r="Y543" s="108">
        <v>54</v>
      </c>
      <c r="Z543" s="108">
        <v>56396</v>
      </c>
      <c r="AA543" s="108">
        <v>553</v>
      </c>
      <c r="AB543" s="108">
        <v>971</v>
      </c>
      <c r="AC543" s="108">
        <v>52874</v>
      </c>
      <c r="AD543" s="108">
        <v>745</v>
      </c>
      <c r="AE543" s="108">
        <v>1450</v>
      </c>
      <c r="AF543" s="108">
        <v>1332302</v>
      </c>
      <c r="AG543" s="108">
        <v>1490</v>
      </c>
      <c r="AH543" s="108">
        <v>3273</v>
      </c>
      <c r="AI543" s="108">
        <v>2897244</v>
      </c>
      <c r="AJ543" s="108">
        <v>4110</v>
      </c>
      <c r="AK543" s="108">
        <v>9624</v>
      </c>
      <c r="AL543" s="108">
        <v>340121</v>
      </c>
      <c r="AM543" s="108">
        <v>6299</v>
      </c>
      <c r="AN543" s="108">
        <v>14998</v>
      </c>
      <c r="AO543" s="108">
        <v>161</v>
      </c>
      <c r="AP543" s="108">
        <v>0</v>
      </c>
      <c r="AQ543" s="108">
        <v>10</v>
      </c>
      <c r="AR543" s="108">
        <v>19</v>
      </c>
      <c r="AS543" s="108">
        <v>3</v>
      </c>
      <c r="AT543" s="108">
        <v>148</v>
      </c>
      <c r="AU543" s="108">
        <v>0</v>
      </c>
      <c r="AV543" s="108">
        <v>1250</v>
      </c>
      <c r="AW543" s="108">
        <v>22</v>
      </c>
      <c r="AX543" s="108">
        <v>604</v>
      </c>
      <c r="AY543" s="108">
        <v>1876</v>
      </c>
      <c r="AZ543" s="108">
        <v>134</v>
      </c>
      <c r="BA543" s="108">
        <v>123</v>
      </c>
      <c r="BB543" s="108">
        <v>92</v>
      </c>
      <c r="BC543" s="108">
        <v>86</v>
      </c>
      <c r="BD543" s="108">
        <v>1034</v>
      </c>
      <c r="BE543" s="108">
        <v>940</v>
      </c>
      <c r="BF543" s="108">
        <v>837</v>
      </c>
      <c r="BG543" s="108">
        <v>733</v>
      </c>
      <c r="BH543" s="108">
        <v>68</v>
      </c>
      <c r="BI543" s="108">
        <v>58</v>
      </c>
      <c r="BJ543" s="108">
        <v>1</v>
      </c>
      <c r="BK543" s="108">
        <v>341</v>
      </c>
      <c r="BL543" s="108">
        <v>341</v>
      </c>
      <c r="BM543" s="108">
        <v>341</v>
      </c>
      <c r="BN543" s="108">
        <v>0</v>
      </c>
      <c r="BO543" s="108">
        <v>0</v>
      </c>
      <c r="BP543" s="108">
        <v>0</v>
      </c>
      <c r="BQ543" s="108">
        <v>0</v>
      </c>
      <c r="BR543" s="108">
        <v>101</v>
      </c>
      <c r="BS543" s="108">
        <v>56055</v>
      </c>
      <c r="BT543" s="108">
        <v>555</v>
      </c>
      <c r="BU543" s="108">
        <v>971</v>
      </c>
      <c r="BV543" s="108">
        <v>82</v>
      </c>
      <c r="BW543" s="108">
        <v>110569</v>
      </c>
      <c r="BX543" s="108">
        <v>1348</v>
      </c>
      <c r="BY543" s="108">
        <v>3212</v>
      </c>
      <c r="BZ543" s="108">
        <v>1</v>
      </c>
      <c r="CA543" s="108">
        <v>160</v>
      </c>
      <c r="CB543" s="108">
        <v>160</v>
      </c>
      <c r="CC543" s="108">
        <v>160</v>
      </c>
      <c r="CD543" s="108">
        <v>811</v>
      </c>
      <c r="CE543" s="108">
        <v>1221573</v>
      </c>
      <c r="CF543" s="108">
        <v>1506</v>
      </c>
      <c r="CG543" s="108">
        <v>3282</v>
      </c>
      <c r="CH543" s="108">
        <v>88</v>
      </c>
      <c r="CI543" s="108">
        <v>506663</v>
      </c>
      <c r="CJ543" s="108">
        <v>5758</v>
      </c>
      <c r="CK543" s="108">
        <v>11482</v>
      </c>
      <c r="CL543" s="108">
        <v>8</v>
      </c>
      <c r="CM543" s="108">
        <v>33039</v>
      </c>
      <c r="CN543" s="108">
        <v>4130</v>
      </c>
      <c r="CO543" s="108">
        <v>5310</v>
      </c>
      <c r="CP543" s="108">
        <v>13</v>
      </c>
      <c r="CQ543" s="108">
        <v>124247</v>
      </c>
      <c r="CR543" s="108">
        <v>9557</v>
      </c>
      <c r="CS543" s="108">
        <v>18638</v>
      </c>
      <c r="CT543" s="108">
        <v>17</v>
      </c>
      <c r="CU543" s="108">
        <v>40064</v>
      </c>
      <c r="CV543" s="108">
        <v>2357</v>
      </c>
      <c r="CW543" s="108">
        <v>6338</v>
      </c>
      <c r="CX543" s="108">
        <v>8</v>
      </c>
      <c r="CY543" s="108">
        <v>1946</v>
      </c>
      <c r="CZ543" s="108">
        <v>243</v>
      </c>
      <c r="DA543" s="108">
        <v>381</v>
      </c>
      <c r="DB543" s="108">
        <v>79</v>
      </c>
      <c r="DC543" s="108">
        <v>2985</v>
      </c>
      <c r="DD543" s="108">
        <v>38</v>
      </c>
      <c r="DE543" s="108">
        <v>77</v>
      </c>
      <c r="DF543" s="108">
        <v>0</v>
      </c>
      <c r="DG543" s="108">
        <v>0</v>
      </c>
      <c r="DH543" s="108">
        <v>0</v>
      </c>
      <c r="DI543" s="108">
        <v>0</v>
      </c>
      <c r="DJ543" s="108">
        <v>0</v>
      </c>
      <c r="DK543" s="108">
        <v>1</v>
      </c>
      <c r="DL543" s="108" t="s">
        <v>1052</v>
      </c>
      <c r="DM543" s="108" t="s">
        <v>1052</v>
      </c>
      <c r="DN543" s="108" t="s">
        <v>1052</v>
      </c>
      <c r="DO543" s="108" t="s">
        <v>1052</v>
      </c>
      <c r="DP543" s="108" t="s">
        <v>1052</v>
      </c>
      <c r="DQ543" s="108" t="s">
        <v>1052</v>
      </c>
      <c r="DR543" s="108" t="s">
        <v>1052</v>
      </c>
      <c r="DS543" s="108" t="s">
        <v>1052</v>
      </c>
      <c r="DT543" s="108" t="s">
        <v>1052</v>
      </c>
      <c r="DU543" s="108" t="s">
        <v>1052</v>
      </c>
      <c r="DV543" s="108" t="s">
        <v>1052</v>
      </c>
      <c r="DW543" s="108" t="s">
        <v>1052</v>
      </c>
      <c r="DX543" s="108" t="s">
        <v>1052</v>
      </c>
      <c r="DY543" s="108" t="s">
        <v>1052</v>
      </c>
      <c r="DZ543" s="108" t="s">
        <v>1052</v>
      </c>
      <c r="EA543" s="108" t="s">
        <v>1052</v>
      </c>
      <c r="EB543" s="255"/>
      <c r="EC543" s="203">
        <f t="shared" si="2163"/>
        <v>10</v>
      </c>
      <c r="ED543" s="199">
        <f t="shared" si="2180"/>
        <v>2019</v>
      </c>
      <c r="EE543" s="200">
        <f t="shared" si="2164"/>
        <v>43739</v>
      </c>
      <c r="EF543" s="196">
        <f t="shared" si="2165"/>
        <v>31</v>
      </c>
      <c r="EG543" s="195"/>
      <c r="EH543" s="203">
        <f t="shared" si="2176"/>
        <v>1432</v>
      </c>
      <c r="EI543" s="203">
        <f t="shared" si="2176"/>
        <v>12888</v>
      </c>
      <c r="EJ543" s="203">
        <f t="shared" si="2176"/>
        <v>48688</v>
      </c>
      <c r="EK543" s="203">
        <f t="shared" si="2176"/>
        <v>161816</v>
      </c>
      <c r="EL543" s="203">
        <f t="shared" si="2176"/>
        <v>99042</v>
      </c>
      <c r="EM543" s="203">
        <f t="shared" si="2176"/>
        <v>102950</v>
      </c>
      <c r="EN543" s="203">
        <f t="shared" si="2176"/>
        <v>2926062</v>
      </c>
      <c r="EO543" s="203">
        <f t="shared" si="2176"/>
        <v>6784920</v>
      </c>
      <c r="EP543" s="203">
        <f t="shared" si="2176"/>
        <v>809892</v>
      </c>
      <c r="EQ543" s="203">
        <f t="shared" si="2176"/>
        <v>341</v>
      </c>
      <c r="ER543" s="203">
        <f t="shared" si="2177"/>
        <v>0</v>
      </c>
      <c r="ES543" s="203">
        <f t="shared" si="2177"/>
        <v>98071</v>
      </c>
      <c r="ET543" s="203">
        <f t="shared" si="2177"/>
        <v>263384</v>
      </c>
      <c r="EU543" s="203">
        <f t="shared" si="2177"/>
        <v>160</v>
      </c>
      <c r="EV543" s="203">
        <f t="shared" si="2177"/>
        <v>2661702</v>
      </c>
      <c r="EW543" s="203">
        <f t="shared" si="2177"/>
        <v>1010416</v>
      </c>
      <c r="EX543" s="203">
        <f t="shared" si="2177"/>
        <v>42480</v>
      </c>
      <c r="EY543" s="203">
        <f t="shared" si="2177"/>
        <v>242294</v>
      </c>
      <c r="EZ543" s="203">
        <f t="shared" si="2177"/>
        <v>107746</v>
      </c>
      <c r="FA543" s="203">
        <f t="shared" si="2177"/>
        <v>0</v>
      </c>
      <c r="FB543" s="203">
        <f t="shared" si="2178"/>
        <v>3048</v>
      </c>
      <c r="FC543" s="203">
        <f t="shared" si="2178"/>
        <v>6083</v>
      </c>
      <c r="FD543" s="203" t="str">
        <f t="shared" si="2178"/>
        <v>-</v>
      </c>
      <c r="FE543" s="203" t="str">
        <f t="shared" si="2178"/>
        <v>-</v>
      </c>
      <c r="FF543" s="203" t="str">
        <f t="shared" si="2178"/>
        <v>-</v>
      </c>
      <c r="FG543" s="203" t="str">
        <f t="shared" si="2178"/>
        <v>-</v>
      </c>
      <c r="FH543" s="191"/>
      <c r="FI543" s="256"/>
      <c r="FJ543" s="256"/>
      <c r="FK543" s="256"/>
      <c r="FL543" s="256"/>
      <c r="FM543" s="256"/>
    </row>
    <row r="544" spans="1:169" s="257" customFormat="1" x14ac:dyDescent="0.2">
      <c r="A544" s="258" t="str">
        <f t="shared" si="2179"/>
        <v>2019-20OCTOBERRRU</v>
      </c>
      <c r="B544" s="259" t="s">
        <v>868</v>
      </c>
      <c r="C544" s="259" t="s">
        <v>716</v>
      </c>
      <c r="D544" s="260" t="str">
        <f t="shared" si="2161"/>
        <v>Y56</v>
      </c>
      <c r="E544" s="260" t="str">
        <f t="shared" si="2162"/>
        <v>London</v>
      </c>
      <c r="F544" s="261" t="s">
        <v>653</v>
      </c>
      <c r="G544" s="323" t="s">
        <v>654</v>
      </c>
      <c r="H544" s="324">
        <v>169294</v>
      </c>
      <c r="I544" s="324">
        <v>135928</v>
      </c>
      <c r="J544" s="324">
        <v>3691655</v>
      </c>
      <c r="K544" s="324">
        <v>27</v>
      </c>
      <c r="L544" s="324">
        <v>0</v>
      </c>
      <c r="M544" s="324">
        <v>107</v>
      </c>
      <c r="N544" s="324">
        <v>168</v>
      </c>
      <c r="O544" s="324">
        <v>269</v>
      </c>
      <c r="P544" s="324">
        <v>0</v>
      </c>
      <c r="Q544" s="324">
        <v>363</v>
      </c>
      <c r="R544" s="324">
        <v>0</v>
      </c>
      <c r="S544" s="324">
        <v>1344</v>
      </c>
      <c r="T544" s="324">
        <v>106785</v>
      </c>
      <c r="U544" s="324">
        <v>9487</v>
      </c>
      <c r="V544" s="324">
        <v>6926</v>
      </c>
      <c r="W544" s="324">
        <v>61277</v>
      </c>
      <c r="X544" s="324">
        <v>21981</v>
      </c>
      <c r="Y544" s="324">
        <v>2014</v>
      </c>
      <c r="Z544" s="324">
        <v>4016120</v>
      </c>
      <c r="AA544" s="324">
        <v>423</v>
      </c>
      <c r="AB544" s="324">
        <v>708</v>
      </c>
      <c r="AC544" s="324">
        <v>4767512</v>
      </c>
      <c r="AD544" s="324">
        <v>688</v>
      </c>
      <c r="AE544" s="324">
        <v>1177</v>
      </c>
      <c r="AF544" s="324">
        <v>70372045</v>
      </c>
      <c r="AG544" s="324">
        <v>1148</v>
      </c>
      <c r="AH544" s="324">
        <v>2316</v>
      </c>
      <c r="AI544" s="324">
        <v>80740454</v>
      </c>
      <c r="AJ544" s="324">
        <v>3673</v>
      </c>
      <c r="AK544" s="324">
        <v>8711</v>
      </c>
      <c r="AL544" s="324">
        <v>9392412</v>
      </c>
      <c r="AM544" s="324">
        <v>4664</v>
      </c>
      <c r="AN544" s="324">
        <v>10571</v>
      </c>
      <c r="AO544" s="324">
        <v>7247</v>
      </c>
      <c r="AP544" s="324">
        <v>175</v>
      </c>
      <c r="AQ544" s="324">
        <v>733</v>
      </c>
      <c r="AR544" s="324">
        <v>2467</v>
      </c>
      <c r="AS544" s="324">
        <v>202</v>
      </c>
      <c r="AT544" s="324">
        <v>6137</v>
      </c>
      <c r="AU544" s="324">
        <v>0</v>
      </c>
      <c r="AV544" s="324">
        <v>62764</v>
      </c>
      <c r="AW544" s="324">
        <v>6896</v>
      </c>
      <c r="AX544" s="324">
        <v>29878</v>
      </c>
      <c r="AY544" s="324">
        <v>99538</v>
      </c>
      <c r="AZ544" s="324">
        <v>25099</v>
      </c>
      <c r="BA544" s="324">
        <v>19346</v>
      </c>
      <c r="BB544" s="324">
        <v>18063</v>
      </c>
      <c r="BC544" s="324">
        <v>14188</v>
      </c>
      <c r="BD544" s="324">
        <v>91796</v>
      </c>
      <c r="BE544" s="324">
        <v>68859</v>
      </c>
      <c r="BF544" s="324">
        <v>35598</v>
      </c>
      <c r="BG544" s="324">
        <v>24694</v>
      </c>
      <c r="BH544" s="324">
        <v>2692</v>
      </c>
      <c r="BI544" s="324">
        <v>2128</v>
      </c>
      <c r="BJ544" s="324">
        <v>47</v>
      </c>
      <c r="BK544" s="324">
        <v>27153</v>
      </c>
      <c r="BL544" s="324">
        <v>578</v>
      </c>
      <c r="BM544" s="324">
        <v>1035</v>
      </c>
      <c r="BN544" s="324">
        <v>15</v>
      </c>
      <c r="BO544" s="324">
        <v>9317</v>
      </c>
      <c r="BP544" s="324">
        <v>621</v>
      </c>
      <c r="BQ544" s="324">
        <v>1067</v>
      </c>
      <c r="BR544" s="324">
        <v>9425</v>
      </c>
      <c r="BS544" s="324">
        <v>3979650</v>
      </c>
      <c r="BT544" s="324">
        <v>422</v>
      </c>
      <c r="BU544" s="324">
        <v>706</v>
      </c>
      <c r="BV544" s="324">
        <v>3712</v>
      </c>
      <c r="BW544" s="324">
        <v>4210349</v>
      </c>
      <c r="BX544" s="324">
        <v>1134</v>
      </c>
      <c r="BY544" s="324">
        <v>2209</v>
      </c>
      <c r="BZ544" s="324">
        <v>1061</v>
      </c>
      <c r="CA544" s="324">
        <v>1101068</v>
      </c>
      <c r="CB544" s="324">
        <v>1038</v>
      </c>
      <c r="CC544" s="324">
        <v>2267</v>
      </c>
      <c r="CD544" s="324">
        <v>56504</v>
      </c>
      <c r="CE544" s="324">
        <v>65060628</v>
      </c>
      <c r="CF544" s="324">
        <v>1151</v>
      </c>
      <c r="CG544" s="324">
        <v>2326</v>
      </c>
      <c r="CH544" s="324">
        <v>1533</v>
      </c>
      <c r="CI544" s="324">
        <v>8542352</v>
      </c>
      <c r="CJ544" s="324">
        <v>5572</v>
      </c>
      <c r="CK544" s="324">
        <v>10487</v>
      </c>
      <c r="CL544" s="324">
        <v>319</v>
      </c>
      <c r="CM544" s="324">
        <v>1575287</v>
      </c>
      <c r="CN544" s="324">
        <v>4938</v>
      </c>
      <c r="CO544" s="324">
        <v>12289</v>
      </c>
      <c r="CP544" s="324">
        <v>1405</v>
      </c>
      <c r="CQ544" s="324">
        <v>11502995</v>
      </c>
      <c r="CR544" s="324">
        <v>8187</v>
      </c>
      <c r="CS544" s="324">
        <v>15247</v>
      </c>
      <c r="CT544" s="324">
        <v>109</v>
      </c>
      <c r="CU544" s="324">
        <v>1095170</v>
      </c>
      <c r="CV544" s="324">
        <v>10047</v>
      </c>
      <c r="CW544" s="324">
        <v>19169</v>
      </c>
      <c r="CX544" s="324">
        <v>607</v>
      </c>
      <c r="CY544" s="324">
        <v>187815</v>
      </c>
      <c r="CZ544" s="324">
        <v>309</v>
      </c>
      <c r="DA544" s="324">
        <v>524</v>
      </c>
      <c r="DB544" s="324">
        <v>4786</v>
      </c>
      <c r="DC544" s="324">
        <v>423233</v>
      </c>
      <c r="DD544" s="324">
        <v>88</v>
      </c>
      <c r="DE544" s="324">
        <v>202</v>
      </c>
      <c r="DF544" s="324">
        <v>0</v>
      </c>
      <c r="DG544" s="324">
        <v>0</v>
      </c>
      <c r="DH544" s="324">
        <v>0</v>
      </c>
      <c r="DI544" s="324">
        <v>0</v>
      </c>
      <c r="DJ544" s="324">
        <v>0</v>
      </c>
      <c r="DK544" s="324">
        <v>0</v>
      </c>
      <c r="DL544" s="324" t="s">
        <v>1052</v>
      </c>
      <c r="DM544" s="324" t="s">
        <v>1052</v>
      </c>
      <c r="DN544" s="324" t="s">
        <v>1052</v>
      </c>
      <c r="DO544" s="324" t="s">
        <v>1052</v>
      </c>
      <c r="DP544" s="324" t="s">
        <v>1052</v>
      </c>
      <c r="DQ544" s="324" t="s">
        <v>1052</v>
      </c>
      <c r="DR544" s="324" t="s">
        <v>1052</v>
      </c>
      <c r="DS544" s="324" t="s">
        <v>1052</v>
      </c>
      <c r="DT544" s="324" t="s">
        <v>1052</v>
      </c>
      <c r="DU544" s="324" t="s">
        <v>1052</v>
      </c>
      <c r="DV544" s="324" t="s">
        <v>1052</v>
      </c>
      <c r="DW544" s="324" t="s">
        <v>1052</v>
      </c>
      <c r="DX544" s="324" t="s">
        <v>1052</v>
      </c>
      <c r="DY544" s="324" t="s">
        <v>1052</v>
      </c>
      <c r="DZ544" s="324" t="s">
        <v>1052</v>
      </c>
      <c r="EA544" s="324" t="s">
        <v>1052</v>
      </c>
      <c r="EB544" s="325"/>
      <c r="EC544" s="326">
        <f t="shared" si="2163"/>
        <v>10</v>
      </c>
      <c r="ED544" s="213">
        <f t="shared" si="2180"/>
        <v>2019</v>
      </c>
      <c r="EE544" s="214">
        <f t="shared" si="2164"/>
        <v>43739</v>
      </c>
      <c r="EF544" s="215">
        <f t="shared" si="2165"/>
        <v>31</v>
      </c>
      <c r="EG544" s="216"/>
      <c r="EH544" s="212">
        <f t="shared" si="2176"/>
        <v>0</v>
      </c>
      <c r="EI544" s="212">
        <f t="shared" si="2176"/>
        <v>14544296</v>
      </c>
      <c r="EJ544" s="212">
        <f t="shared" si="2176"/>
        <v>22835904</v>
      </c>
      <c r="EK544" s="212">
        <f t="shared" si="2176"/>
        <v>36564632</v>
      </c>
      <c r="EL544" s="212">
        <f t="shared" si="2176"/>
        <v>6716796</v>
      </c>
      <c r="EM544" s="212">
        <f t="shared" si="2176"/>
        <v>8151902</v>
      </c>
      <c r="EN544" s="212">
        <f t="shared" si="2176"/>
        <v>141917532</v>
      </c>
      <c r="EO544" s="212">
        <f t="shared" si="2176"/>
        <v>191476491</v>
      </c>
      <c r="EP544" s="212">
        <f t="shared" si="2176"/>
        <v>21289994</v>
      </c>
      <c r="EQ544" s="212">
        <f t="shared" si="2176"/>
        <v>48645</v>
      </c>
      <c r="ER544" s="212">
        <f t="shared" si="2177"/>
        <v>16005</v>
      </c>
      <c r="ES544" s="212">
        <f t="shared" si="2177"/>
        <v>6654050</v>
      </c>
      <c r="ET544" s="212">
        <f t="shared" si="2177"/>
        <v>8199808</v>
      </c>
      <c r="EU544" s="212">
        <f t="shared" si="2177"/>
        <v>2405287</v>
      </c>
      <c r="EV544" s="212">
        <f t="shared" si="2177"/>
        <v>131428304</v>
      </c>
      <c r="EW544" s="212">
        <f t="shared" si="2177"/>
        <v>16076571</v>
      </c>
      <c r="EX544" s="212">
        <f t="shared" si="2177"/>
        <v>3920191</v>
      </c>
      <c r="EY544" s="212">
        <f t="shared" si="2177"/>
        <v>21422035</v>
      </c>
      <c r="EZ544" s="212">
        <f t="shared" si="2177"/>
        <v>2089421</v>
      </c>
      <c r="FA544" s="212">
        <f t="shared" si="2177"/>
        <v>0</v>
      </c>
      <c r="FB544" s="212">
        <f t="shared" si="2178"/>
        <v>318068</v>
      </c>
      <c r="FC544" s="212">
        <f t="shared" si="2178"/>
        <v>966772</v>
      </c>
      <c r="FD544" s="212" t="str">
        <f t="shared" si="2178"/>
        <v>-</v>
      </c>
      <c r="FE544" s="212" t="str">
        <f t="shared" si="2178"/>
        <v>-</v>
      </c>
      <c r="FF544" s="212" t="str">
        <f t="shared" si="2178"/>
        <v>-</v>
      </c>
      <c r="FG544" s="212" t="str">
        <f t="shared" si="2178"/>
        <v>-</v>
      </c>
      <c r="FH544" s="217"/>
      <c r="FI544" s="256"/>
      <c r="FJ544" s="256"/>
      <c r="FK544" s="256"/>
      <c r="FL544" s="256"/>
      <c r="FM544" s="256"/>
    </row>
    <row r="545" spans="1:169" s="257" customFormat="1" x14ac:dyDescent="0.2">
      <c r="A545" s="263" t="str">
        <f t="shared" si="2179"/>
        <v>2019-20OCTOBERRX6</v>
      </c>
      <c r="B545" s="257" t="s">
        <v>868</v>
      </c>
      <c r="C545" s="257" t="s">
        <v>716</v>
      </c>
      <c r="D545" s="264" t="str">
        <f t="shared" si="2161"/>
        <v>Y63</v>
      </c>
      <c r="E545" s="264" t="str">
        <f t="shared" si="2162"/>
        <v>North East and Yorkshire</v>
      </c>
      <c r="F545" s="265" t="s">
        <v>655</v>
      </c>
      <c r="G545" s="265" t="s">
        <v>656</v>
      </c>
      <c r="H545" s="108">
        <v>50289</v>
      </c>
      <c r="I545" s="108">
        <v>34551</v>
      </c>
      <c r="J545" s="108">
        <v>187305</v>
      </c>
      <c r="K545" s="108">
        <v>5</v>
      </c>
      <c r="L545" s="108">
        <v>1</v>
      </c>
      <c r="M545" s="108">
        <v>13</v>
      </c>
      <c r="N545" s="108">
        <v>22</v>
      </c>
      <c r="O545" s="108">
        <v>44</v>
      </c>
      <c r="P545" s="108">
        <v>0</v>
      </c>
      <c r="Q545" s="108">
        <v>227</v>
      </c>
      <c r="R545" s="108">
        <v>2466</v>
      </c>
      <c r="S545" s="108">
        <v>10</v>
      </c>
      <c r="T545" s="108">
        <v>35918</v>
      </c>
      <c r="U545" s="108">
        <v>2971</v>
      </c>
      <c r="V545" s="108">
        <v>2007</v>
      </c>
      <c r="W545" s="108">
        <v>20975</v>
      </c>
      <c r="X545" s="108">
        <v>6549</v>
      </c>
      <c r="Y545" s="108">
        <v>400</v>
      </c>
      <c r="Z545" s="108">
        <v>1188121</v>
      </c>
      <c r="AA545" s="108">
        <v>400</v>
      </c>
      <c r="AB545" s="108">
        <v>685</v>
      </c>
      <c r="AC545" s="108">
        <v>959159</v>
      </c>
      <c r="AD545" s="108">
        <v>478</v>
      </c>
      <c r="AE545" s="108">
        <v>834</v>
      </c>
      <c r="AF545" s="108">
        <v>40624437</v>
      </c>
      <c r="AG545" s="108">
        <v>1937</v>
      </c>
      <c r="AH545" s="108">
        <v>3970</v>
      </c>
      <c r="AI545" s="108">
        <v>42958095</v>
      </c>
      <c r="AJ545" s="108">
        <v>6559</v>
      </c>
      <c r="AK545" s="108">
        <v>16110</v>
      </c>
      <c r="AL545" s="108">
        <v>1948917</v>
      </c>
      <c r="AM545" s="108">
        <v>4872</v>
      </c>
      <c r="AN545" s="108">
        <v>11818</v>
      </c>
      <c r="AO545" s="108">
        <v>1963</v>
      </c>
      <c r="AP545" s="108">
        <v>59</v>
      </c>
      <c r="AQ545" s="108">
        <v>333</v>
      </c>
      <c r="AR545" s="108">
        <v>3008</v>
      </c>
      <c r="AS545" s="108">
        <v>138</v>
      </c>
      <c r="AT545" s="108">
        <v>1433</v>
      </c>
      <c r="AU545" s="108">
        <v>0</v>
      </c>
      <c r="AV545" s="108">
        <v>20966</v>
      </c>
      <c r="AW545" s="108">
        <v>3742</v>
      </c>
      <c r="AX545" s="108">
        <v>9247</v>
      </c>
      <c r="AY545" s="108">
        <v>33955</v>
      </c>
      <c r="AZ545" s="108">
        <v>5452</v>
      </c>
      <c r="BA545" s="108">
        <v>4452</v>
      </c>
      <c r="BB545" s="108">
        <v>3644</v>
      </c>
      <c r="BC545" s="108">
        <v>3031</v>
      </c>
      <c r="BD545" s="108">
        <v>26184</v>
      </c>
      <c r="BE545" s="108">
        <v>22299</v>
      </c>
      <c r="BF545" s="108">
        <v>10004</v>
      </c>
      <c r="BG545" s="108">
        <v>6848</v>
      </c>
      <c r="BH545" s="108">
        <v>621</v>
      </c>
      <c r="BI545" s="108">
        <v>386</v>
      </c>
      <c r="BJ545" s="108">
        <v>96</v>
      </c>
      <c r="BK545" s="108">
        <v>46710</v>
      </c>
      <c r="BL545" s="108">
        <v>487</v>
      </c>
      <c r="BM545" s="108">
        <v>812</v>
      </c>
      <c r="BN545" s="108">
        <v>72</v>
      </c>
      <c r="BO545" s="108">
        <v>29962</v>
      </c>
      <c r="BP545" s="108">
        <v>416</v>
      </c>
      <c r="BQ545" s="108">
        <v>774</v>
      </c>
      <c r="BR545" s="108">
        <v>2803</v>
      </c>
      <c r="BS545" s="108">
        <v>1111449</v>
      </c>
      <c r="BT545" s="108">
        <v>397</v>
      </c>
      <c r="BU545" s="108">
        <v>682</v>
      </c>
      <c r="BV545" s="108">
        <v>3070</v>
      </c>
      <c r="BW545" s="108">
        <v>6147321</v>
      </c>
      <c r="BX545" s="108">
        <v>2002</v>
      </c>
      <c r="BY545" s="108">
        <v>3977</v>
      </c>
      <c r="BZ545" s="108">
        <v>627</v>
      </c>
      <c r="CA545" s="108">
        <v>1212861</v>
      </c>
      <c r="CB545" s="108">
        <v>1934</v>
      </c>
      <c r="CC545" s="108">
        <v>4023</v>
      </c>
      <c r="CD545" s="108">
        <v>17278</v>
      </c>
      <c r="CE545" s="108">
        <v>33264255</v>
      </c>
      <c r="CF545" s="108">
        <v>1925</v>
      </c>
      <c r="CG545" s="108">
        <v>3967</v>
      </c>
      <c r="CH545" s="108">
        <v>1260</v>
      </c>
      <c r="CI545" s="108">
        <v>8519568</v>
      </c>
      <c r="CJ545" s="108">
        <v>6762</v>
      </c>
      <c r="CK545" s="108">
        <v>13365</v>
      </c>
      <c r="CL545" s="108">
        <v>529</v>
      </c>
      <c r="CM545" s="108">
        <v>4326188</v>
      </c>
      <c r="CN545" s="108">
        <v>8178</v>
      </c>
      <c r="CO545" s="108">
        <v>17094</v>
      </c>
      <c r="CP545" s="108">
        <v>1036</v>
      </c>
      <c r="CQ545" s="108">
        <v>9890565</v>
      </c>
      <c r="CR545" s="108">
        <v>9547</v>
      </c>
      <c r="CS545" s="108">
        <v>19019</v>
      </c>
      <c r="CT545" s="108">
        <v>193</v>
      </c>
      <c r="CU545" s="108">
        <v>2074577</v>
      </c>
      <c r="CV545" s="108">
        <v>10749</v>
      </c>
      <c r="CW545" s="108">
        <v>23773</v>
      </c>
      <c r="CX545" s="108">
        <v>70</v>
      </c>
      <c r="CY545" s="108">
        <v>30227</v>
      </c>
      <c r="CZ545" s="108">
        <v>432</v>
      </c>
      <c r="DA545" s="108">
        <v>662</v>
      </c>
      <c r="DB545" s="108">
        <v>1622</v>
      </c>
      <c r="DC545" s="108">
        <v>46873</v>
      </c>
      <c r="DD545" s="108">
        <v>29</v>
      </c>
      <c r="DE545" s="108">
        <v>58</v>
      </c>
      <c r="DF545" s="108">
        <v>0</v>
      </c>
      <c r="DG545" s="108">
        <v>0</v>
      </c>
      <c r="DH545" s="108">
        <v>0</v>
      </c>
      <c r="DI545" s="108">
        <v>0</v>
      </c>
      <c r="DJ545" s="108">
        <v>0</v>
      </c>
      <c r="DK545" s="108">
        <v>0</v>
      </c>
      <c r="DL545" s="108" t="s">
        <v>1052</v>
      </c>
      <c r="DM545" s="108" t="s">
        <v>1052</v>
      </c>
      <c r="DN545" s="108" t="s">
        <v>1052</v>
      </c>
      <c r="DO545" s="108" t="s">
        <v>1052</v>
      </c>
      <c r="DP545" s="108" t="s">
        <v>1052</v>
      </c>
      <c r="DQ545" s="108" t="s">
        <v>1052</v>
      </c>
      <c r="DR545" s="108" t="s">
        <v>1052</v>
      </c>
      <c r="DS545" s="108" t="s">
        <v>1052</v>
      </c>
      <c r="DT545" s="108" t="s">
        <v>1052</v>
      </c>
      <c r="DU545" s="108" t="s">
        <v>1052</v>
      </c>
      <c r="DV545" s="108" t="s">
        <v>1052</v>
      </c>
      <c r="DW545" s="108" t="s">
        <v>1052</v>
      </c>
      <c r="DX545" s="108" t="s">
        <v>1052</v>
      </c>
      <c r="DY545" s="108" t="s">
        <v>1052</v>
      </c>
      <c r="DZ545" s="108" t="s">
        <v>1052</v>
      </c>
      <c r="EA545" s="108" t="s">
        <v>1052</v>
      </c>
      <c r="EB545" s="255"/>
      <c r="EC545" s="198">
        <f t="shared" si="2163"/>
        <v>10</v>
      </c>
      <c r="ED545" s="199">
        <f t="shared" si="2180"/>
        <v>2019</v>
      </c>
      <c r="EE545" s="200">
        <f t="shared" si="2164"/>
        <v>43739</v>
      </c>
      <c r="EF545" s="196">
        <f t="shared" si="2165"/>
        <v>31</v>
      </c>
      <c r="EG545" s="195"/>
      <c r="EH545" s="198">
        <f t="shared" ref="EH545:EQ554" si="2181">IFERROR(INDEX($H545:$EB545,,MATCH(EH$1,$H$5:$EB$5,0))*INDEX($H545:$EB545,,MATCH(EH$2,$H$5:$EB$5,0)),$H$2)</f>
        <v>34551</v>
      </c>
      <c r="EI545" s="198">
        <f t="shared" si="2181"/>
        <v>449163</v>
      </c>
      <c r="EJ545" s="198">
        <f t="shared" si="2181"/>
        <v>760122</v>
      </c>
      <c r="EK545" s="198">
        <f t="shared" si="2181"/>
        <v>1520244</v>
      </c>
      <c r="EL545" s="198">
        <f t="shared" si="2181"/>
        <v>2035135</v>
      </c>
      <c r="EM545" s="198">
        <f t="shared" si="2181"/>
        <v>1673838</v>
      </c>
      <c r="EN545" s="198">
        <f t="shared" si="2181"/>
        <v>83270750</v>
      </c>
      <c r="EO545" s="198">
        <f t="shared" si="2181"/>
        <v>105504390</v>
      </c>
      <c r="EP545" s="198">
        <f t="shared" si="2181"/>
        <v>4727200</v>
      </c>
      <c r="EQ545" s="198">
        <f t="shared" si="2181"/>
        <v>77952</v>
      </c>
      <c r="ER545" s="198">
        <f t="shared" ref="ER545:FA554" si="2182">IFERROR(INDEX($H545:$EB545,,MATCH(ER$1,$H$5:$EB$5,0))*INDEX($H545:$EB545,,MATCH(ER$2,$H$5:$EB$5,0)),$H$2)</f>
        <v>55728</v>
      </c>
      <c r="ES545" s="198">
        <f t="shared" si="2182"/>
        <v>1911646</v>
      </c>
      <c r="ET545" s="198">
        <f t="shared" si="2182"/>
        <v>12209390</v>
      </c>
      <c r="EU545" s="198">
        <f t="shared" si="2182"/>
        <v>2522421</v>
      </c>
      <c r="EV545" s="198">
        <f t="shared" si="2182"/>
        <v>68541826</v>
      </c>
      <c r="EW545" s="198">
        <f t="shared" si="2182"/>
        <v>16839900</v>
      </c>
      <c r="EX545" s="198">
        <f t="shared" si="2182"/>
        <v>9042726</v>
      </c>
      <c r="EY545" s="198">
        <f t="shared" si="2182"/>
        <v>19703684</v>
      </c>
      <c r="EZ545" s="198">
        <f t="shared" si="2182"/>
        <v>4588189</v>
      </c>
      <c r="FA545" s="198">
        <f t="shared" si="2182"/>
        <v>0</v>
      </c>
      <c r="FB545" s="198">
        <f t="shared" ref="FB545:FG554" si="2183">IFERROR(INDEX($H545:$EB545,,MATCH(FB$1,$H$5:$EB$5,0))*INDEX($H545:$EB545,,MATCH(FB$2,$H$5:$EB$5,0)),$H$2)</f>
        <v>46340</v>
      </c>
      <c r="FC545" s="198">
        <f t="shared" si="2183"/>
        <v>94076</v>
      </c>
      <c r="FD545" s="198" t="str">
        <f t="shared" si="2183"/>
        <v>-</v>
      </c>
      <c r="FE545" s="198" t="str">
        <f t="shared" si="2183"/>
        <v>-</v>
      </c>
      <c r="FF545" s="198" t="str">
        <f t="shared" si="2183"/>
        <v>-</v>
      </c>
      <c r="FG545" s="198" t="str">
        <f t="shared" si="2183"/>
        <v>-</v>
      </c>
      <c r="FH545" s="191"/>
      <c r="FI545" s="256"/>
      <c r="FJ545" s="256"/>
      <c r="FK545" s="256"/>
      <c r="FL545" s="256"/>
      <c r="FM545" s="256"/>
    </row>
    <row r="546" spans="1:169" s="257" customFormat="1" x14ac:dyDescent="0.2">
      <c r="A546" s="263" t="str">
        <f t="shared" si="2179"/>
        <v>2019-20OCTOBERRX7</v>
      </c>
      <c r="B546" s="257" t="s">
        <v>868</v>
      </c>
      <c r="C546" s="257" t="s">
        <v>716</v>
      </c>
      <c r="D546" s="264" t="str">
        <f t="shared" si="2161"/>
        <v>Y62</v>
      </c>
      <c r="E546" s="264" t="str">
        <f t="shared" si="2162"/>
        <v>North West</v>
      </c>
      <c r="F546" s="265" t="s">
        <v>657</v>
      </c>
      <c r="G546" s="265" t="s">
        <v>658</v>
      </c>
      <c r="H546" s="108">
        <v>134676</v>
      </c>
      <c r="I546" s="108">
        <v>120721</v>
      </c>
      <c r="J546" s="108">
        <v>1120257</v>
      </c>
      <c r="K546" s="108">
        <v>9</v>
      </c>
      <c r="L546" s="108">
        <v>1</v>
      </c>
      <c r="M546" s="108">
        <v>32</v>
      </c>
      <c r="N546" s="108">
        <v>64</v>
      </c>
      <c r="O546" s="108">
        <v>120</v>
      </c>
      <c r="P546" s="108">
        <v>0</v>
      </c>
      <c r="Q546" s="108">
        <v>170</v>
      </c>
      <c r="R546" s="108">
        <v>14706</v>
      </c>
      <c r="S546" s="108">
        <v>581</v>
      </c>
      <c r="T546" s="108">
        <v>98904</v>
      </c>
      <c r="U546" s="108">
        <v>10615</v>
      </c>
      <c r="V546" s="108">
        <v>7646</v>
      </c>
      <c r="W546" s="108">
        <v>52552</v>
      </c>
      <c r="X546" s="108">
        <v>17951</v>
      </c>
      <c r="Y546" s="108">
        <v>2854</v>
      </c>
      <c r="Z546" s="108">
        <v>4782888</v>
      </c>
      <c r="AA546" s="108">
        <v>451</v>
      </c>
      <c r="AB546" s="108">
        <v>763</v>
      </c>
      <c r="AC546" s="108">
        <v>4761058</v>
      </c>
      <c r="AD546" s="108">
        <v>623</v>
      </c>
      <c r="AE546" s="108">
        <v>1075</v>
      </c>
      <c r="AF546" s="108">
        <v>82891800</v>
      </c>
      <c r="AG546" s="108">
        <v>1577</v>
      </c>
      <c r="AH546" s="108">
        <v>3355</v>
      </c>
      <c r="AI546" s="108">
        <v>96158188</v>
      </c>
      <c r="AJ546" s="108">
        <v>5357</v>
      </c>
      <c r="AK546" s="108">
        <v>12783</v>
      </c>
      <c r="AL546" s="108">
        <v>15646877</v>
      </c>
      <c r="AM546" s="108">
        <v>5482</v>
      </c>
      <c r="AN546" s="108">
        <v>12187</v>
      </c>
      <c r="AO546" s="108">
        <v>7249</v>
      </c>
      <c r="AP546" s="108">
        <v>685</v>
      </c>
      <c r="AQ546" s="108">
        <v>4392</v>
      </c>
      <c r="AR546" s="108">
        <v>906</v>
      </c>
      <c r="AS546" s="108">
        <v>302</v>
      </c>
      <c r="AT546" s="108">
        <v>1870</v>
      </c>
      <c r="AU546" s="108">
        <v>130</v>
      </c>
      <c r="AV546" s="108">
        <v>59161</v>
      </c>
      <c r="AW546" s="108">
        <v>5631</v>
      </c>
      <c r="AX546" s="108">
        <v>26863</v>
      </c>
      <c r="AY546" s="108">
        <v>91655</v>
      </c>
      <c r="AZ546" s="108">
        <v>21585</v>
      </c>
      <c r="BA546" s="108">
        <v>17759</v>
      </c>
      <c r="BB546" s="108">
        <v>15481</v>
      </c>
      <c r="BC546" s="108">
        <v>12870</v>
      </c>
      <c r="BD546" s="108">
        <v>67999</v>
      </c>
      <c r="BE546" s="108">
        <v>55893</v>
      </c>
      <c r="BF546" s="108">
        <v>25906</v>
      </c>
      <c r="BG546" s="108">
        <v>19193</v>
      </c>
      <c r="BH546" s="108">
        <v>3669</v>
      </c>
      <c r="BI546" s="108">
        <v>3071</v>
      </c>
      <c r="BJ546" s="108">
        <v>47</v>
      </c>
      <c r="BK546" s="108">
        <v>27716</v>
      </c>
      <c r="BL546" s="108">
        <v>590</v>
      </c>
      <c r="BM546" s="108">
        <v>895</v>
      </c>
      <c r="BN546" s="108">
        <v>41</v>
      </c>
      <c r="BO546" s="108">
        <v>26179</v>
      </c>
      <c r="BP546" s="108">
        <v>639</v>
      </c>
      <c r="BQ546" s="108">
        <v>1312</v>
      </c>
      <c r="BR546" s="108">
        <v>10527</v>
      </c>
      <c r="BS546" s="108">
        <v>4728993</v>
      </c>
      <c r="BT546" s="108">
        <v>449</v>
      </c>
      <c r="BU546" s="108">
        <v>761</v>
      </c>
      <c r="BV546" s="108">
        <v>4690</v>
      </c>
      <c r="BW546" s="108">
        <v>8191494</v>
      </c>
      <c r="BX546" s="108">
        <v>1747</v>
      </c>
      <c r="BY546" s="108">
        <v>3527</v>
      </c>
      <c r="BZ546" s="108">
        <v>1975</v>
      </c>
      <c r="CA546" s="108">
        <v>3532634</v>
      </c>
      <c r="CB546" s="108">
        <v>1789</v>
      </c>
      <c r="CC546" s="108">
        <v>3779</v>
      </c>
      <c r="CD546" s="108">
        <v>45887</v>
      </c>
      <c r="CE546" s="108">
        <v>71167672</v>
      </c>
      <c r="CF546" s="108">
        <v>1551</v>
      </c>
      <c r="CG546" s="108">
        <v>3320</v>
      </c>
      <c r="CH546" s="108">
        <v>3021</v>
      </c>
      <c r="CI546" s="108">
        <v>16006917</v>
      </c>
      <c r="CJ546" s="108">
        <v>5299</v>
      </c>
      <c r="CK546" s="108">
        <v>11439</v>
      </c>
      <c r="CL546" s="108">
        <v>1826</v>
      </c>
      <c r="CM546" s="108">
        <v>9724570</v>
      </c>
      <c r="CN546" s="108">
        <v>5326</v>
      </c>
      <c r="CO546" s="108">
        <v>12328</v>
      </c>
      <c r="CP546" s="108">
        <v>1334</v>
      </c>
      <c r="CQ546" s="108">
        <v>10780890</v>
      </c>
      <c r="CR546" s="108">
        <v>8082</v>
      </c>
      <c r="CS546" s="108">
        <v>16768</v>
      </c>
      <c r="CT546" s="108">
        <v>921</v>
      </c>
      <c r="CU546" s="108">
        <v>9314179</v>
      </c>
      <c r="CV546" s="108">
        <v>10113</v>
      </c>
      <c r="CW546" s="108">
        <v>21702</v>
      </c>
      <c r="CX546" s="108">
        <v>0</v>
      </c>
      <c r="CY546" s="108">
        <v>0</v>
      </c>
      <c r="CZ546" s="108">
        <v>0</v>
      </c>
      <c r="DA546" s="108">
        <v>0</v>
      </c>
      <c r="DB546" s="108">
        <v>5338</v>
      </c>
      <c r="DC546" s="108">
        <v>197947</v>
      </c>
      <c r="DD546" s="108">
        <v>37</v>
      </c>
      <c r="DE546" s="108">
        <v>72</v>
      </c>
      <c r="DF546" s="108">
        <v>84</v>
      </c>
      <c r="DG546" s="108">
        <v>104501</v>
      </c>
      <c r="DH546" s="108">
        <v>1244</v>
      </c>
      <c r="DI546" s="108">
        <v>3015</v>
      </c>
      <c r="DJ546" s="108">
        <v>71</v>
      </c>
      <c r="DK546" s="108">
        <v>0</v>
      </c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255"/>
      <c r="EC546" s="198">
        <f t="shared" si="2163"/>
        <v>10</v>
      </c>
      <c r="ED546" s="199">
        <f t="shared" si="2180"/>
        <v>2019</v>
      </c>
      <c r="EE546" s="200">
        <f t="shared" si="2164"/>
        <v>43739</v>
      </c>
      <c r="EF546" s="196">
        <f t="shared" si="2165"/>
        <v>31</v>
      </c>
      <c r="EG546" s="195"/>
      <c r="EH546" s="198">
        <f t="shared" si="2181"/>
        <v>120721</v>
      </c>
      <c r="EI546" s="198">
        <f t="shared" si="2181"/>
        <v>3863072</v>
      </c>
      <c r="EJ546" s="198">
        <f t="shared" si="2181"/>
        <v>7726144</v>
      </c>
      <c r="EK546" s="198">
        <f t="shared" si="2181"/>
        <v>14486520</v>
      </c>
      <c r="EL546" s="198">
        <f t="shared" si="2181"/>
        <v>8099245</v>
      </c>
      <c r="EM546" s="198">
        <f t="shared" si="2181"/>
        <v>8219450</v>
      </c>
      <c r="EN546" s="198">
        <f t="shared" si="2181"/>
        <v>176311960</v>
      </c>
      <c r="EO546" s="198">
        <f t="shared" si="2181"/>
        <v>229467633</v>
      </c>
      <c r="EP546" s="198">
        <f t="shared" si="2181"/>
        <v>34781698</v>
      </c>
      <c r="EQ546" s="198">
        <f t="shared" si="2181"/>
        <v>42065</v>
      </c>
      <c r="ER546" s="198">
        <f t="shared" si="2182"/>
        <v>53792</v>
      </c>
      <c r="ES546" s="198">
        <f t="shared" si="2182"/>
        <v>8011047</v>
      </c>
      <c r="ET546" s="198">
        <f t="shared" si="2182"/>
        <v>16541630</v>
      </c>
      <c r="EU546" s="198">
        <f t="shared" si="2182"/>
        <v>7463525</v>
      </c>
      <c r="EV546" s="198">
        <f t="shared" si="2182"/>
        <v>152344840</v>
      </c>
      <c r="EW546" s="198">
        <f t="shared" si="2182"/>
        <v>34557219</v>
      </c>
      <c r="EX546" s="198">
        <f t="shared" si="2182"/>
        <v>22510928</v>
      </c>
      <c r="EY546" s="198">
        <f t="shared" si="2182"/>
        <v>22368512</v>
      </c>
      <c r="EZ546" s="198">
        <f t="shared" si="2182"/>
        <v>19987542</v>
      </c>
      <c r="FA546" s="198">
        <f t="shared" si="2182"/>
        <v>253260</v>
      </c>
      <c r="FB546" s="198">
        <f t="shared" si="2183"/>
        <v>0</v>
      </c>
      <c r="FC546" s="198">
        <f t="shared" si="2183"/>
        <v>384336</v>
      </c>
      <c r="FD546" s="198">
        <f t="shared" si="2183"/>
        <v>0</v>
      </c>
      <c r="FE546" s="198">
        <f t="shared" si="2183"/>
        <v>0</v>
      </c>
      <c r="FF546" s="198">
        <f t="shared" si="2183"/>
        <v>0</v>
      </c>
      <c r="FG546" s="198">
        <f t="shared" si="2183"/>
        <v>0</v>
      </c>
      <c r="FH546" s="191"/>
      <c r="FI546" s="256"/>
      <c r="FJ546" s="256"/>
      <c r="FK546" s="256"/>
      <c r="FL546" s="256"/>
      <c r="FM546" s="256"/>
    </row>
    <row r="547" spans="1:169" s="257" customFormat="1" x14ac:dyDescent="0.2">
      <c r="A547" s="258" t="str">
        <f t="shared" si="2179"/>
        <v>2019-20OCTOBERRYE</v>
      </c>
      <c r="B547" s="259" t="s">
        <v>868</v>
      </c>
      <c r="C547" s="259" t="s">
        <v>716</v>
      </c>
      <c r="D547" s="260" t="str">
        <f t="shared" si="2161"/>
        <v>Y59</v>
      </c>
      <c r="E547" s="260" t="str">
        <f t="shared" si="2162"/>
        <v>South East</v>
      </c>
      <c r="F547" s="261" t="s">
        <v>669</v>
      </c>
      <c r="G547" s="261" t="s">
        <v>670</v>
      </c>
      <c r="H547" s="211">
        <v>73087</v>
      </c>
      <c r="I547" s="211">
        <v>44436</v>
      </c>
      <c r="J547" s="211">
        <v>425964</v>
      </c>
      <c r="K547" s="211">
        <v>10</v>
      </c>
      <c r="L547" s="211">
        <v>3</v>
      </c>
      <c r="M547" s="211">
        <v>19</v>
      </c>
      <c r="N547" s="211">
        <v>54</v>
      </c>
      <c r="O547" s="211">
        <v>117</v>
      </c>
      <c r="P547" s="211">
        <v>0</v>
      </c>
      <c r="Q547" s="211">
        <v>242</v>
      </c>
      <c r="R547" s="211">
        <v>1</v>
      </c>
      <c r="S547" s="211">
        <v>0</v>
      </c>
      <c r="T547" s="211">
        <v>51284</v>
      </c>
      <c r="U547" s="211">
        <v>2745</v>
      </c>
      <c r="V547" s="211">
        <v>1737</v>
      </c>
      <c r="W547" s="211">
        <v>25436</v>
      </c>
      <c r="X547" s="211">
        <v>15136</v>
      </c>
      <c r="Y547" s="211">
        <v>800</v>
      </c>
      <c r="Z547" s="211">
        <v>1229504</v>
      </c>
      <c r="AA547" s="211">
        <v>448</v>
      </c>
      <c r="AB547" s="211">
        <v>800</v>
      </c>
      <c r="AC547" s="211">
        <v>1005331</v>
      </c>
      <c r="AD547" s="211">
        <v>579</v>
      </c>
      <c r="AE547" s="211">
        <v>1100</v>
      </c>
      <c r="AF547" s="211">
        <v>29694050</v>
      </c>
      <c r="AG547" s="211">
        <v>1167</v>
      </c>
      <c r="AH547" s="211">
        <v>2407</v>
      </c>
      <c r="AI547" s="211">
        <v>57166038</v>
      </c>
      <c r="AJ547" s="211">
        <v>3777</v>
      </c>
      <c r="AK547" s="211">
        <v>9005</v>
      </c>
      <c r="AL547" s="211">
        <v>4342267</v>
      </c>
      <c r="AM547" s="211">
        <v>5428</v>
      </c>
      <c r="AN547" s="211">
        <v>12498</v>
      </c>
      <c r="AO547" s="211">
        <v>4049</v>
      </c>
      <c r="AP547" s="211">
        <v>31</v>
      </c>
      <c r="AQ547" s="211">
        <v>225</v>
      </c>
      <c r="AR547" s="211">
        <v>368</v>
      </c>
      <c r="AS547" s="211">
        <v>302</v>
      </c>
      <c r="AT547" s="211">
        <v>3491</v>
      </c>
      <c r="AU547" s="211">
        <v>0</v>
      </c>
      <c r="AV547" s="211">
        <v>27308</v>
      </c>
      <c r="AW547" s="211">
        <v>3581</v>
      </c>
      <c r="AX547" s="211">
        <v>16346</v>
      </c>
      <c r="AY547" s="211">
        <v>47235</v>
      </c>
      <c r="AZ547" s="211">
        <v>5098</v>
      </c>
      <c r="BA547" s="211">
        <v>3895</v>
      </c>
      <c r="BB547" s="211">
        <v>3226</v>
      </c>
      <c r="BC547" s="211">
        <v>2500</v>
      </c>
      <c r="BD547" s="211">
        <v>33285</v>
      </c>
      <c r="BE547" s="211">
        <v>27202</v>
      </c>
      <c r="BF547" s="211">
        <v>22234</v>
      </c>
      <c r="BG547" s="211">
        <v>16672</v>
      </c>
      <c r="BH547" s="211">
        <v>1238</v>
      </c>
      <c r="BI547" s="211">
        <v>905</v>
      </c>
      <c r="BJ547" s="211">
        <v>50</v>
      </c>
      <c r="BK547" s="211">
        <v>32634</v>
      </c>
      <c r="BL547" s="211">
        <v>653</v>
      </c>
      <c r="BM547" s="211">
        <v>1387</v>
      </c>
      <c r="BN547" s="211">
        <v>57</v>
      </c>
      <c r="BO547" s="211">
        <v>29253</v>
      </c>
      <c r="BP547" s="211">
        <v>513</v>
      </c>
      <c r="BQ547" s="211">
        <v>1099</v>
      </c>
      <c r="BR547" s="211">
        <v>2638</v>
      </c>
      <c r="BS547" s="211">
        <v>1167617</v>
      </c>
      <c r="BT547" s="211">
        <v>443</v>
      </c>
      <c r="BU547" s="211">
        <v>792</v>
      </c>
      <c r="BV547" s="211">
        <v>2871</v>
      </c>
      <c r="BW547" s="211">
        <v>3317087</v>
      </c>
      <c r="BX547" s="211">
        <v>1155</v>
      </c>
      <c r="BY547" s="211">
        <v>2278</v>
      </c>
      <c r="BZ547" s="211">
        <v>557</v>
      </c>
      <c r="CA547" s="211">
        <v>562361</v>
      </c>
      <c r="CB547" s="211">
        <v>1010</v>
      </c>
      <c r="CC547" s="211">
        <v>2334</v>
      </c>
      <c r="CD547" s="211">
        <v>22008</v>
      </c>
      <c r="CE547" s="211">
        <v>25814602</v>
      </c>
      <c r="CF547" s="211">
        <v>1173</v>
      </c>
      <c r="CG547" s="211">
        <v>2421</v>
      </c>
      <c r="CH547" s="211">
        <v>2545</v>
      </c>
      <c r="CI547" s="211">
        <v>11135924</v>
      </c>
      <c r="CJ547" s="211">
        <v>4376</v>
      </c>
      <c r="CK547" s="211">
        <v>8906</v>
      </c>
      <c r="CL547" s="211">
        <v>779</v>
      </c>
      <c r="CM547" s="211">
        <v>2749985</v>
      </c>
      <c r="CN547" s="211">
        <v>3530</v>
      </c>
      <c r="CO547" s="211">
        <v>7558</v>
      </c>
      <c r="CP547" s="211">
        <v>352</v>
      </c>
      <c r="CQ547" s="211">
        <v>3305805</v>
      </c>
      <c r="CR547" s="211">
        <v>9391</v>
      </c>
      <c r="CS547" s="211">
        <v>18638</v>
      </c>
      <c r="CT547" s="211">
        <v>49</v>
      </c>
      <c r="CU547" s="211">
        <v>515393</v>
      </c>
      <c r="CV547" s="211">
        <v>10518</v>
      </c>
      <c r="CW547" s="211">
        <v>17966</v>
      </c>
      <c r="CX547" s="211">
        <v>203</v>
      </c>
      <c r="CY547" s="211">
        <v>61524</v>
      </c>
      <c r="CZ547" s="211">
        <v>303</v>
      </c>
      <c r="DA547" s="211">
        <v>507</v>
      </c>
      <c r="DB547" s="211">
        <v>2087</v>
      </c>
      <c r="DC547" s="211">
        <v>81198</v>
      </c>
      <c r="DD547" s="211">
        <v>39</v>
      </c>
      <c r="DE547" s="211">
        <v>85</v>
      </c>
      <c r="DF547" s="211">
        <v>89</v>
      </c>
      <c r="DG547" s="211">
        <v>204225</v>
      </c>
      <c r="DH547" s="211">
        <v>2295</v>
      </c>
      <c r="DI547" s="211">
        <v>4495</v>
      </c>
      <c r="DJ547" s="211">
        <v>79</v>
      </c>
      <c r="DK547" s="211">
        <v>1</v>
      </c>
      <c r="DL547" s="211" t="s">
        <v>1052</v>
      </c>
      <c r="DM547" s="211" t="s">
        <v>1052</v>
      </c>
      <c r="DN547" s="211" t="s">
        <v>1052</v>
      </c>
      <c r="DO547" s="211" t="s">
        <v>1052</v>
      </c>
      <c r="DP547" s="211" t="s">
        <v>1052</v>
      </c>
      <c r="DQ547" s="211" t="s">
        <v>1052</v>
      </c>
      <c r="DR547" s="211" t="s">
        <v>1052</v>
      </c>
      <c r="DS547" s="211" t="s">
        <v>1052</v>
      </c>
      <c r="DT547" s="211" t="s">
        <v>1052</v>
      </c>
      <c r="DU547" s="211" t="s">
        <v>1052</v>
      </c>
      <c r="DV547" s="211" t="s">
        <v>1052</v>
      </c>
      <c r="DW547" s="211" t="s">
        <v>1052</v>
      </c>
      <c r="DX547" s="211" t="s">
        <v>1052</v>
      </c>
      <c r="DY547" s="211" t="s">
        <v>1052</v>
      </c>
      <c r="DZ547" s="211" t="s">
        <v>1052</v>
      </c>
      <c r="EA547" s="211" t="s">
        <v>1052</v>
      </c>
      <c r="EB547" s="262"/>
      <c r="EC547" s="212">
        <f t="shared" si="2163"/>
        <v>10</v>
      </c>
      <c r="ED547" s="213">
        <f t="shared" si="2180"/>
        <v>2019</v>
      </c>
      <c r="EE547" s="214">
        <f t="shared" si="2164"/>
        <v>43739</v>
      </c>
      <c r="EF547" s="215">
        <f t="shared" si="2165"/>
        <v>31</v>
      </c>
      <c r="EG547" s="216"/>
      <c r="EH547" s="212">
        <f t="shared" si="2181"/>
        <v>133308</v>
      </c>
      <c r="EI547" s="212">
        <f t="shared" si="2181"/>
        <v>844284</v>
      </c>
      <c r="EJ547" s="212">
        <f t="shared" si="2181"/>
        <v>2399544</v>
      </c>
      <c r="EK547" s="212">
        <f t="shared" si="2181"/>
        <v>5199012</v>
      </c>
      <c r="EL547" s="212">
        <f t="shared" si="2181"/>
        <v>2196000</v>
      </c>
      <c r="EM547" s="212">
        <f t="shared" si="2181"/>
        <v>1910700</v>
      </c>
      <c r="EN547" s="212">
        <f t="shared" si="2181"/>
        <v>61224452</v>
      </c>
      <c r="EO547" s="212">
        <f t="shared" si="2181"/>
        <v>136299680</v>
      </c>
      <c r="EP547" s="212">
        <f t="shared" si="2181"/>
        <v>9998400</v>
      </c>
      <c r="EQ547" s="212">
        <f t="shared" si="2181"/>
        <v>69350</v>
      </c>
      <c r="ER547" s="212">
        <f t="shared" si="2182"/>
        <v>62643</v>
      </c>
      <c r="ES547" s="212">
        <f t="shared" si="2182"/>
        <v>2089296</v>
      </c>
      <c r="ET547" s="212">
        <f t="shared" si="2182"/>
        <v>6540138</v>
      </c>
      <c r="EU547" s="212">
        <f t="shared" si="2182"/>
        <v>1300038</v>
      </c>
      <c r="EV547" s="212">
        <f t="shared" si="2182"/>
        <v>53281368</v>
      </c>
      <c r="EW547" s="212">
        <f t="shared" si="2182"/>
        <v>22665770</v>
      </c>
      <c r="EX547" s="212">
        <f t="shared" si="2182"/>
        <v>5887682</v>
      </c>
      <c r="EY547" s="212">
        <f t="shared" si="2182"/>
        <v>6560576</v>
      </c>
      <c r="EZ547" s="212">
        <f t="shared" si="2182"/>
        <v>880334</v>
      </c>
      <c r="FA547" s="212">
        <f t="shared" si="2182"/>
        <v>400055</v>
      </c>
      <c r="FB547" s="212">
        <f t="shared" si="2183"/>
        <v>102921</v>
      </c>
      <c r="FC547" s="212">
        <f t="shared" si="2183"/>
        <v>177395</v>
      </c>
      <c r="FD547" s="212" t="str">
        <f t="shared" si="2183"/>
        <v>-</v>
      </c>
      <c r="FE547" s="212" t="str">
        <f t="shared" si="2183"/>
        <v>-</v>
      </c>
      <c r="FF547" s="212" t="str">
        <f t="shared" si="2183"/>
        <v>-</v>
      </c>
      <c r="FG547" s="212" t="str">
        <f t="shared" si="2183"/>
        <v>-</v>
      </c>
      <c r="FH547" s="217"/>
      <c r="FI547" s="256"/>
      <c r="FJ547" s="256"/>
      <c r="FK547" s="256"/>
      <c r="FL547" s="256"/>
      <c r="FM547" s="256"/>
    </row>
    <row r="548" spans="1:169" s="257" customFormat="1" x14ac:dyDescent="0.2">
      <c r="A548" s="263" t="str">
        <f t="shared" si="2179"/>
        <v>2019-20OCTOBERRYD</v>
      </c>
      <c r="B548" s="257" t="s">
        <v>868</v>
      </c>
      <c r="C548" s="257" t="s">
        <v>716</v>
      </c>
      <c r="D548" s="264" t="str">
        <f t="shared" si="2161"/>
        <v>Y59</v>
      </c>
      <c r="E548" s="264" t="str">
        <f t="shared" si="2162"/>
        <v>South East</v>
      </c>
      <c r="F548" s="265" t="s">
        <v>667</v>
      </c>
      <c r="G548" s="265" t="s">
        <v>668</v>
      </c>
      <c r="H548" s="108">
        <v>89386</v>
      </c>
      <c r="I548" s="108">
        <v>69301</v>
      </c>
      <c r="J548" s="108">
        <v>408031</v>
      </c>
      <c r="K548" s="108">
        <v>6</v>
      </c>
      <c r="L548" s="108">
        <v>1</v>
      </c>
      <c r="M548" s="108">
        <v>11</v>
      </c>
      <c r="N548" s="108">
        <v>39</v>
      </c>
      <c r="O548" s="108">
        <v>96</v>
      </c>
      <c r="P548" s="108">
        <v>0</v>
      </c>
      <c r="Q548" s="108">
        <v>244</v>
      </c>
      <c r="R548" s="108">
        <v>72</v>
      </c>
      <c r="S548" s="108">
        <v>1</v>
      </c>
      <c r="T548" s="108">
        <v>64407</v>
      </c>
      <c r="U548" s="108">
        <v>3836</v>
      </c>
      <c r="V548" s="108">
        <v>2500</v>
      </c>
      <c r="W548" s="108">
        <v>35162</v>
      </c>
      <c r="X548" s="108">
        <v>18426</v>
      </c>
      <c r="Y548" s="108">
        <v>387</v>
      </c>
      <c r="Z548" s="108">
        <v>1777345</v>
      </c>
      <c r="AA548" s="108">
        <v>463</v>
      </c>
      <c r="AB548" s="108">
        <v>877</v>
      </c>
      <c r="AC548" s="108">
        <v>1427260</v>
      </c>
      <c r="AD548" s="108">
        <v>571</v>
      </c>
      <c r="AE548" s="108">
        <v>1079</v>
      </c>
      <c r="AF548" s="108">
        <v>42392480</v>
      </c>
      <c r="AG548" s="108">
        <v>1206</v>
      </c>
      <c r="AH548" s="108">
        <v>2281</v>
      </c>
      <c r="AI548" s="108">
        <v>110350559</v>
      </c>
      <c r="AJ548" s="108">
        <v>5989</v>
      </c>
      <c r="AK548" s="108">
        <v>13971</v>
      </c>
      <c r="AL548" s="108">
        <v>3324977</v>
      </c>
      <c r="AM548" s="108">
        <v>8592</v>
      </c>
      <c r="AN548" s="108">
        <v>20052</v>
      </c>
      <c r="AO548" s="108">
        <v>3760</v>
      </c>
      <c r="AP548" s="108">
        <v>138</v>
      </c>
      <c r="AQ548" s="108">
        <v>782</v>
      </c>
      <c r="AR548" s="108">
        <v>757</v>
      </c>
      <c r="AS548" s="108">
        <v>313</v>
      </c>
      <c r="AT548" s="108">
        <v>2527</v>
      </c>
      <c r="AU548" s="108">
        <v>657</v>
      </c>
      <c r="AV548" s="108">
        <v>39782</v>
      </c>
      <c r="AW548" s="108">
        <v>720</v>
      </c>
      <c r="AX548" s="108">
        <v>20145</v>
      </c>
      <c r="AY548" s="108">
        <v>60647</v>
      </c>
      <c r="AZ548" s="108">
        <v>7785</v>
      </c>
      <c r="BA548" s="108">
        <v>5782</v>
      </c>
      <c r="BB548" s="108">
        <v>4964</v>
      </c>
      <c r="BC548" s="108">
        <v>3777</v>
      </c>
      <c r="BD548" s="108">
        <v>46740</v>
      </c>
      <c r="BE548" s="108">
        <v>37218</v>
      </c>
      <c r="BF548" s="108">
        <v>32444</v>
      </c>
      <c r="BG548" s="108">
        <v>19294</v>
      </c>
      <c r="BH548" s="108">
        <v>673</v>
      </c>
      <c r="BI548" s="108">
        <v>399</v>
      </c>
      <c r="BJ548" s="108">
        <v>180</v>
      </c>
      <c r="BK548" s="108">
        <v>118766</v>
      </c>
      <c r="BL548" s="108">
        <v>660</v>
      </c>
      <c r="BM548" s="108">
        <v>1133</v>
      </c>
      <c r="BN548" s="108">
        <v>103</v>
      </c>
      <c r="BO548" s="108">
        <v>56006</v>
      </c>
      <c r="BP548" s="108">
        <v>544</v>
      </c>
      <c r="BQ548" s="108">
        <v>1044</v>
      </c>
      <c r="BR548" s="108">
        <v>3553</v>
      </c>
      <c r="BS548" s="108">
        <v>1602573</v>
      </c>
      <c r="BT548" s="108">
        <v>451</v>
      </c>
      <c r="BU548" s="108">
        <v>845</v>
      </c>
      <c r="BV548" s="108">
        <v>3142</v>
      </c>
      <c r="BW548" s="108">
        <v>3815290</v>
      </c>
      <c r="BX548" s="108">
        <v>1214</v>
      </c>
      <c r="BY548" s="108">
        <v>2232</v>
      </c>
      <c r="BZ548" s="108">
        <v>1122</v>
      </c>
      <c r="CA548" s="108">
        <v>1317387</v>
      </c>
      <c r="CB548" s="108">
        <v>1174</v>
      </c>
      <c r="CC548" s="108">
        <v>2362</v>
      </c>
      <c r="CD548" s="108">
        <v>30898</v>
      </c>
      <c r="CE548" s="108">
        <v>37259803</v>
      </c>
      <c r="CF548" s="108">
        <v>1206</v>
      </c>
      <c r="CG548" s="108">
        <v>2286</v>
      </c>
      <c r="CH548" s="108">
        <v>1224</v>
      </c>
      <c r="CI548" s="108">
        <v>10312261</v>
      </c>
      <c r="CJ548" s="108">
        <v>8425</v>
      </c>
      <c r="CK548" s="108">
        <v>18224</v>
      </c>
      <c r="CL548" s="108">
        <v>608</v>
      </c>
      <c r="CM548" s="108">
        <v>5790548</v>
      </c>
      <c r="CN548" s="108">
        <v>9524</v>
      </c>
      <c r="CO548" s="108">
        <v>20088</v>
      </c>
      <c r="CP548" s="108">
        <v>1116</v>
      </c>
      <c r="CQ548" s="108">
        <v>13754938</v>
      </c>
      <c r="CR548" s="108">
        <v>12325</v>
      </c>
      <c r="CS548" s="108">
        <v>24696</v>
      </c>
      <c r="CT548" s="108">
        <v>166</v>
      </c>
      <c r="CU548" s="108">
        <v>1833201</v>
      </c>
      <c r="CV548" s="108">
        <v>11043</v>
      </c>
      <c r="CW548" s="108">
        <v>23870</v>
      </c>
      <c r="CX548" s="108">
        <v>402</v>
      </c>
      <c r="CY548" s="108">
        <v>120814</v>
      </c>
      <c r="CZ548" s="108">
        <v>301</v>
      </c>
      <c r="DA548" s="108">
        <v>500</v>
      </c>
      <c r="DB548" s="108">
        <v>2632</v>
      </c>
      <c r="DC548" s="108">
        <v>135587</v>
      </c>
      <c r="DD548" s="108">
        <v>52</v>
      </c>
      <c r="DE548" s="108">
        <v>71</v>
      </c>
      <c r="DF548" s="108">
        <v>138</v>
      </c>
      <c r="DG548" s="108">
        <v>188685</v>
      </c>
      <c r="DH548" s="108">
        <v>1367</v>
      </c>
      <c r="DI548" s="108">
        <v>2237</v>
      </c>
      <c r="DJ548" s="108">
        <v>132</v>
      </c>
      <c r="DK548" s="108">
        <v>2</v>
      </c>
      <c r="DL548" s="108" t="s">
        <v>1052</v>
      </c>
      <c r="DM548" s="108" t="s">
        <v>1052</v>
      </c>
      <c r="DN548" s="108" t="s">
        <v>1052</v>
      </c>
      <c r="DO548" s="108" t="s">
        <v>1052</v>
      </c>
      <c r="DP548" s="108" t="s">
        <v>1052</v>
      </c>
      <c r="DQ548" s="108" t="s">
        <v>1052</v>
      </c>
      <c r="DR548" s="108" t="s">
        <v>1052</v>
      </c>
      <c r="DS548" s="108" t="s">
        <v>1052</v>
      </c>
      <c r="DT548" s="108" t="s">
        <v>1052</v>
      </c>
      <c r="DU548" s="108" t="s">
        <v>1052</v>
      </c>
      <c r="DV548" s="108" t="s">
        <v>1052</v>
      </c>
      <c r="DW548" s="108" t="s">
        <v>1052</v>
      </c>
      <c r="DX548" s="108" t="s">
        <v>1052</v>
      </c>
      <c r="DY548" s="108" t="s">
        <v>1052</v>
      </c>
      <c r="DZ548" s="108" t="s">
        <v>1052</v>
      </c>
      <c r="EA548" s="108" t="s">
        <v>1052</v>
      </c>
      <c r="EB548" s="108"/>
      <c r="EC548" s="203">
        <f t="shared" si="2163"/>
        <v>10</v>
      </c>
      <c r="ED548" s="305">
        <f t="shared" si="2180"/>
        <v>2019</v>
      </c>
      <c r="EE548" s="200">
        <f t="shared" si="2164"/>
        <v>43739</v>
      </c>
      <c r="EF548" s="306">
        <f t="shared" si="2165"/>
        <v>31</v>
      </c>
      <c r="EG548" s="195"/>
      <c r="EH548" s="203">
        <f t="shared" si="2181"/>
        <v>69301</v>
      </c>
      <c r="EI548" s="203">
        <f t="shared" si="2181"/>
        <v>762311</v>
      </c>
      <c r="EJ548" s="203">
        <f t="shared" si="2181"/>
        <v>2702739</v>
      </c>
      <c r="EK548" s="203">
        <f t="shared" si="2181"/>
        <v>6652896</v>
      </c>
      <c r="EL548" s="203">
        <f t="shared" si="2181"/>
        <v>3364172</v>
      </c>
      <c r="EM548" s="203">
        <f t="shared" si="2181"/>
        <v>2697500</v>
      </c>
      <c r="EN548" s="203">
        <f t="shared" si="2181"/>
        <v>80204522</v>
      </c>
      <c r="EO548" s="203">
        <f t="shared" si="2181"/>
        <v>257429646</v>
      </c>
      <c r="EP548" s="203">
        <f t="shared" si="2181"/>
        <v>7760124</v>
      </c>
      <c r="EQ548" s="203">
        <f t="shared" si="2181"/>
        <v>203940</v>
      </c>
      <c r="ER548" s="203">
        <f t="shared" si="2182"/>
        <v>107532</v>
      </c>
      <c r="ES548" s="203">
        <f t="shared" si="2182"/>
        <v>3002285</v>
      </c>
      <c r="ET548" s="203">
        <f t="shared" si="2182"/>
        <v>7012944</v>
      </c>
      <c r="EU548" s="203">
        <f t="shared" si="2182"/>
        <v>2650164</v>
      </c>
      <c r="EV548" s="203">
        <f t="shared" si="2182"/>
        <v>70632828</v>
      </c>
      <c r="EW548" s="203">
        <f t="shared" si="2182"/>
        <v>22306176</v>
      </c>
      <c r="EX548" s="203">
        <f t="shared" si="2182"/>
        <v>12213504</v>
      </c>
      <c r="EY548" s="203">
        <f t="shared" si="2182"/>
        <v>27560736</v>
      </c>
      <c r="EZ548" s="203">
        <f t="shared" si="2182"/>
        <v>3962420</v>
      </c>
      <c r="FA548" s="203">
        <f t="shared" si="2182"/>
        <v>308706</v>
      </c>
      <c r="FB548" s="203">
        <f t="shared" si="2183"/>
        <v>201000</v>
      </c>
      <c r="FC548" s="203">
        <f t="shared" si="2183"/>
        <v>186872</v>
      </c>
      <c r="FD548" s="203" t="str">
        <f t="shared" si="2183"/>
        <v>-</v>
      </c>
      <c r="FE548" s="203" t="str">
        <f t="shared" si="2183"/>
        <v>-</v>
      </c>
      <c r="FF548" s="203" t="str">
        <f t="shared" si="2183"/>
        <v>-</v>
      </c>
      <c r="FG548" s="203" t="str">
        <f t="shared" si="2183"/>
        <v>-</v>
      </c>
      <c r="FH548" s="307"/>
      <c r="FI548" s="256"/>
      <c r="FJ548" s="256"/>
      <c r="FK548" s="256"/>
      <c r="FL548" s="256"/>
      <c r="FM548" s="256"/>
    </row>
    <row r="549" spans="1:169" s="257" customFormat="1" x14ac:dyDescent="0.2">
      <c r="A549" s="263" t="str">
        <f t="shared" si="2179"/>
        <v>2019-20OCTOBERRYF</v>
      </c>
      <c r="B549" s="257" t="s">
        <v>868</v>
      </c>
      <c r="C549" s="257" t="s">
        <v>716</v>
      </c>
      <c r="D549" s="264" t="str">
        <f t="shared" si="2161"/>
        <v>Y58</v>
      </c>
      <c r="E549" s="264" t="str">
        <f t="shared" si="2162"/>
        <v>South West</v>
      </c>
      <c r="F549" s="265" t="s">
        <v>671</v>
      </c>
      <c r="G549" s="265" t="s">
        <v>672</v>
      </c>
      <c r="H549" s="108">
        <v>108163</v>
      </c>
      <c r="I549" s="108">
        <v>84452</v>
      </c>
      <c r="J549" s="108">
        <v>856026</v>
      </c>
      <c r="K549" s="108">
        <v>10</v>
      </c>
      <c r="L549" s="108">
        <v>3</v>
      </c>
      <c r="M549" s="108">
        <v>32</v>
      </c>
      <c r="N549" s="108">
        <v>54</v>
      </c>
      <c r="O549" s="108">
        <v>100</v>
      </c>
      <c r="P549" s="108">
        <v>0</v>
      </c>
      <c r="Q549" s="108">
        <v>167</v>
      </c>
      <c r="R549" s="108">
        <v>59</v>
      </c>
      <c r="S549" s="108">
        <v>2103</v>
      </c>
      <c r="T549" s="108">
        <v>76314</v>
      </c>
      <c r="U549" s="108">
        <v>4861</v>
      </c>
      <c r="V549" s="108">
        <v>3021</v>
      </c>
      <c r="W549" s="108">
        <v>42243</v>
      </c>
      <c r="X549" s="108">
        <v>18173</v>
      </c>
      <c r="Y549" s="108">
        <v>1393</v>
      </c>
      <c r="Z549" s="108">
        <v>2049173</v>
      </c>
      <c r="AA549" s="108">
        <v>422</v>
      </c>
      <c r="AB549" s="108">
        <v>768</v>
      </c>
      <c r="AC549" s="108">
        <v>1891553</v>
      </c>
      <c r="AD549" s="108">
        <v>626</v>
      </c>
      <c r="AE549" s="108">
        <v>1170</v>
      </c>
      <c r="AF549" s="108">
        <v>71847156</v>
      </c>
      <c r="AG549" s="108">
        <v>1701</v>
      </c>
      <c r="AH549" s="108">
        <v>3546</v>
      </c>
      <c r="AI549" s="108">
        <v>80289140</v>
      </c>
      <c r="AJ549" s="108">
        <v>4418</v>
      </c>
      <c r="AK549" s="108">
        <v>10370</v>
      </c>
      <c r="AL549" s="108">
        <v>6645509</v>
      </c>
      <c r="AM549" s="108">
        <v>4771</v>
      </c>
      <c r="AN549" s="108">
        <v>11508</v>
      </c>
      <c r="AO549" s="108">
        <v>4233</v>
      </c>
      <c r="AP549" s="108">
        <v>323</v>
      </c>
      <c r="AQ549" s="108">
        <v>1536</v>
      </c>
      <c r="AR549" s="108">
        <v>3750</v>
      </c>
      <c r="AS549" s="108">
        <v>396</v>
      </c>
      <c r="AT549" s="108">
        <v>1978</v>
      </c>
      <c r="AU549" s="108">
        <v>6</v>
      </c>
      <c r="AV549" s="108">
        <v>41003</v>
      </c>
      <c r="AW549" s="108">
        <v>3591</v>
      </c>
      <c r="AX549" s="108">
        <v>27487</v>
      </c>
      <c r="AY549" s="108">
        <v>72081</v>
      </c>
      <c r="AZ549" s="108">
        <v>10991</v>
      </c>
      <c r="BA549" s="108">
        <v>8470</v>
      </c>
      <c r="BB549" s="108">
        <v>6932</v>
      </c>
      <c r="BC549" s="108">
        <v>5376</v>
      </c>
      <c r="BD549" s="108">
        <v>57158</v>
      </c>
      <c r="BE549" s="108">
        <v>48134</v>
      </c>
      <c r="BF549" s="108">
        <v>26313</v>
      </c>
      <c r="BG549" s="108">
        <v>19754</v>
      </c>
      <c r="BH549" s="108">
        <v>1898</v>
      </c>
      <c r="BI549" s="108">
        <v>1486</v>
      </c>
      <c r="BJ549" s="108">
        <v>48</v>
      </c>
      <c r="BK549" s="108">
        <v>25826</v>
      </c>
      <c r="BL549" s="108">
        <v>538</v>
      </c>
      <c r="BM549" s="108">
        <v>956</v>
      </c>
      <c r="BN549" s="108">
        <v>61</v>
      </c>
      <c r="BO549" s="108">
        <v>29389</v>
      </c>
      <c r="BP549" s="108">
        <v>482</v>
      </c>
      <c r="BQ549" s="108">
        <v>930</v>
      </c>
      <c r="BR549" s="108">
        <v>4752</v>
      </c>
      <c r="BS549" s="108">
        <v>1993958</v>
      </c>
      <c r="BT549" s="108">
        <v>420</v>
      </c>
      <c r="BU549" s="108">
        <v>765</v>
      </c>
      <c r="BV549" s="108">
        <v>2510</v>
      </c>
      <c r="BW549" s="108">
        <v>4418711</v>
      </c>
      <c r="BX549" s="108">
        <v>1760</v>
      </c>
      <c r="BY549" s="108">
        <v>3410</v>
      </c>
      <c r="BZ549" s="108">
        <v>966</v>
      </c>
      <c r="CA549" s="108">
        <v>1592896</v>
      </c>
      <c r="CB549" s="108">
        <v>1649</v>
      </c>
      <c r="CC549" s="108">
        <v>3420</v>
      </c>
      <c r="CD549" s="108">
        <v>38767</v>
      </c>
      <c r="CE549" s="108">
        <v>65835549</v>
      </c>
      <c r="CF549" s="108">
        <v>1698</v>
      </c>
      <c r="CG549" s="108">
        <v>3566</v>
      </c>
      <c r="CH549" s="108">
        <v>1986</v>
      </c>
      <c r="CI549" s="108">
        <v>9135487</v>
      </c>
      <c r="CJ549" s="108">
        <v>4600</v>
      </c>
      <c r="CK549" s="108">
        <v>9990</v>
      </c>
      <c r="CL549" s="108">
        <v>376</v>
      </c>
      <c r="CM549" s="108">
        <v>1509111</v>
      </c>
      <c r="CN549" s="108">
        <v>4014</v>
      </c>
      <c r="CO549" s="108">
        <v>9589</v>
      </c>
      <c r="CP549" s="108">
        <v>916</v>
      </c>
      <c r="CQ549" s="108">
        <v>6961548</v>
      </c>
      <c r="CR549" s="108">
        <v>7600</v>
      </c>
      <c r="CS549" s="108">
        <v>16637</v>
      </c>
      <c r="CT549" s="108">
        <v>62</v>
      </c>
      <c r="CU549" s="108">
        <v>343018</v>
      </c>
      <c r="CV549" s="108">
        <v>5533</v>
      </c>
      <c r="CW549" s="108">
        <v>13577</v>
      </c>
      <c r="CX549" s="108">
        <v>427</v>
      </c>
      <c r="CY549" s="108">
        <v>173773</v>
      </c>
      <c r="CZ549" s="108">
        <v>407</v>
      </c>
      <c r="DA549" s="108">
        <v>654</v>
      </c>
      <c r="DB549" s="108">
        <v>2735</v>
      </c>
      <c r="DC549" s="108">
        <v>104772</v>
      </c>
      <c r="DD549" s="108">
        <v>38</v>
      </c>
      <c r="DE549" s="108">
        <v>72</v>
      </c>
      <c r="DF549" s="108">
        <v>146</v>
      </c>
      <c r="DG549" s="108">
        <v>233218</v>
      </c>
      <c r="DH549" s="108">
        <v>1597</v>
      </c>
      <c r="DI549" s="108">
        <v>3291</v>
      </c>
      <c r="DJ549" s="108">
        <v>132</v>
      </c>
      <c r="DK549" s="108">
        <v>4</v>
      </c>
      <c r="DL549" s="108" t="s">
        <v>1052</v>
      </c>
      <c r="DM549" s="108" t="s">
        <v>1052</v>
      </c>
      <c r="DN549" s="108" t="s">
        <v>1052</v>
      </c>
      <c r="DO549" s="108" t="s">
        <v>1052</v>
      </c>
      <c r="DP549" s="108" t="s">
        <v>1052</v>
      </c>
      <c r="DQ549" s="108" t="s">
        <v>1052</v>
      </c>
      <c r="DR549" s="108" t="s">
        <v>1052</v>
      </c>
      <c r="DS549" s="108" t="s">
        <v>1052</v>
      </c>
      <c r="DT549" s="108" t="s">
        <v>1052</v>
      </c>
      <c r="DU549" s="108" t="s">
        <v>1052</v>
      </c>
      <c r="DV549" s="108" t="s">
        <v>1052</v>
      </c>
      <c r="DW549" s="108" t="s">
        <v>1052</v>
      </c>
      <c r="DX549" s="108" t="s">
        <v>1052</v>
      </c>
      <c r="DY549" s="108" t="s">
        <v>1052</v>
      </c>
      <c r="DZ549" s="108" t="s">
        <v>1052</v>
      </c>
      <c r="EA549" s="108" t="s">
        <v>1052</v>
      </c>
      <c r="EB549" s="255"/>
      <c r="EC549" s="203">
        <f t="shared" si="2163"/>
        <v>10</v>
      </c>
      <c r="ED549" s="305">
        <f t="shared" si="2180"/>
        <v>2019</v>
      </c>
      <c r="EE549" s="200">
        <f t="shared" si="2164"/>
        <v>43739</v>
      </c>
      <c r="EF549" s="306">
        <f t="shared" si="2165"/>
        <v>31</v>
      </c>
      <c r="EG549" s="195"/>
      <c r="EH549" s="203">
        <f t="shared" si="2181"/>
        <v>253356</v>
      </c>
      <c r="EI549" s="203">
        <f t="shared" si="2181"/>
        <v>2702464</v>
      </c>
      <c r="EJ549" s="203">
        <f t="shared" si="2181"/>
        <v>4560408</v>
      </c>
      <c r="EK549" s="203">
        <f t="shared" si="2181"/>
        <v>8445200</v>
      </c>
      <c r="EL549" s="203">
        <f t="shared" si="2181"/>
        <v>3733248</v>
      </c>
      <c r="EM549" s="203">
        <f t="shared" si="2181"/>
        <v>3534570</v>
      </c>
      <c r="EN549" s="203">
        <f t="shared" si="2181"/>
        <v>149793678</v>
      </c>
      <c r="EO549" s="203">
        <f t="shared" si="2181"/>
        <v>188454010</v>
      </c>
      <c r="EP549" s="203">
        <f t="shared" si="2181"/>
        <v>16030644</v>
      </c>
      <c r="EQ549" s="203">
        <f t="shared" si="2181"/>
        <v>45888</v>
      </c>
      <c r="ER549" s="203">
        <f t="shared" si="2182"/>
        <v>56730</v>
      </c>
      <c r="ES549" s="203">
        <f t="shared" si="2182"/>
        <v>3635280</v>
      </c>
      <c r="ET549" s="203">
        <f t="shared" si="2182"/>
        <v>8559100</v>
      </c>
      <c r="EU549" s="203">
        <f t="shared" si="2182"/>
        <v>3303720</v>
      </c>
      <c r="EV549" s="203">
        <f t="shared" si="2182"/>
        <v>138243122</v>
      </c>
      <c r="EW549" s="203">
        <f t="shared" si="2182"/>
        <v>19840140</v>
      </c>
      <c r="EX549" s="203">
        <f t="shared" si="2182"/>
        <v>3605464</v>
      </c>
      <c r="EY549" s="203">
        <f t="shared" si="2182"/>
        <v>15239492</v>
      </c>
      <c r="EZ549" s="203">
        <f t="shared" si="2182"/>
        <v>841774</v>
      </c>
      <c r="FA549" s="203">
        <f t="shared" si="2182"/>
        <v>480486</v>
      </c>
      <c r="FB549" s="203">
        <f t="shared" si="2183"/>
        <v>279258</v>
      </c>
      <c r="FC549" s="203">
        <f t="shared" si="2183"/>
        <v>196920</v>
      </c>
      <c r="FD549" s="203" t="str">
        <f t="shared" si="2183"/>
        <v>-</v>
      </c>
      <c r="FE549" s="203" t="str">
        <f t="shared" si="2183"/>
        <v>-</v>
      </c>
      <c r="FF549" s="203" t="str">
        <f t="shared" si="2183"/>
        <v>-</v>
      </c>
      <c r="FG549" s="203" t="str">
        <f t="shared" si="2183"/>
        <v>-</v>
      </c>
      <c r="FH549" s="307"/>
      <c r="FI549" s="256"/>
      <c r="FJ549" s="256"/>
      <c r="FK549" s="256"/>
      <c r="FL549" s="256"/>
      <c r="FM549" s="256"/>
    </row>
    <row r="550" spans="1:169" s="257" customFormat="1" x14ac:dyDescent="0.2">
      <c r="A550" s="263" t="str">
        <f t="shared" si="2179"/>
        <v>2019-20OCTOBERRYA</v>
      </c>
      <c r="B550" s="257" t="s">
        <v>868</v>
      </c>
      <c r="C550" s="257" t="s">
        <v>716</v>
      </c>
      <c r="D550" s="264" t="str">
        <f t="shared" si="2161"/>
        <v>Y60</v>
      </c>
      <c r="E550" s="264" t="str">
        <f t="shared" si="2162"/>
        <v>Midlands</v>
      </c>
      <c r="F550" s="265" t="s">
        <v>663</v>
      </c>
      <c r="G550" s="265" t="s">
        <v>664</v>
      </c>
      <c r="H550" s="108">
        <v>120938</v>
      </c>
      <c r="I550" s="108">
        <v>88353</v>
      </c>
      <c r="J550" s="108">
        <v>313867</v>
      </c>
      <c r="K550" s="108">
        <v>4</v>
      </c>
      <c r="L550" s="108">
        <v>1</v>
      </c>
      <c r="M550" s="108">
        <v>7</v>
      </c>
      <c r="N550" s="108">
        <v>19</v>
      </c>
      <c r="O550" s="108">
        <v>44</v>
      </c>
      <c r="P550" s="108">
        <v>0</v>
      </c>
      <c r="Q550" s="108">
        <v>244</v>
      </c>
      <c r="R550" s="108">
        <v>0</v>
      </c>
      <c r="S550" s="108">
        <v>75</v>
      </c>
      <c r="T550" s="108">
        <v>93882</v>
      </c>
      <c r="U550" s="108">
        <v>6076</v>
      </c>
      <c r="V550" s="108">
        <v>3917</v>
      </c>
      <c r="W550" s="108">
        <v>47214</v>
      </c>
      <c r="X550" s="108">
        <v>30467</v>
      </c>
      <c r="Y550" s="108">
        <v>1304</v>
      </c>
      <c r="Z550" s="108">
        <v>2562687</v>
      </c>
      <c r="AA550" s="108">
        <v>422</v>
      </c>
      <c r="AB550" s="108">
        <v>733</v>
      </c>
      <c r="AC550" s="108">
        <v>1916600</v>
      </c>
      <c r="AD550" s="108">
        <v>489</v>
      </c>
      <c r="AE550" s="108">
        <v>882</v>
      </c>
      <c r="AF550" s="108">
        <v>39132355</v>
      </c>
      <c r="AG550" s="108">
        <v>829</v>
      </c>
      <c r="AH550" s="108">
        <v>1521</v>
      </c>
      <c r="AI550" s="108">
        <v>98796101</v>
      </c>
      <c r="AJ550" s="108">
        <v>3243</v>
      </c>
      <c r="AK550" s="108">
        <v>7303</v>
      </c>
      <c r="AL550" s="108">
        <v>5929461</v>
      </c>
      <c r="AM550" s="108">
        <v>4547</v>
      </c>
      <c r="AN550" s="108">
        <v>10729</v>
      </c>
      <c r="AO550" s="108">
        <v>3526</v>
      </c>
      <c r="AP550" s="108">
        <v>70</v>
      </c>
      <c r="AQ550" s="108">
        <v>53</v>
      </c>
      <c r="AR550" s="108">
        <v>0</v>
      </c>
      <c r="AS550" s="108">
        <v>358</v>
      </c>
      <c r="AT550" s="108">
        <v>3045</v>
      </c>
      <c r="AU550" s="108">
        <v>2272</v>
      </c>
      <c r="AV550" s="108">
        <v>51643</v>
      </c>
      <c r="AW550" s="108">
        <v>6205</v>
      </c>
      <c r="AX550" s="108">
        <v>32508</v>
      </c>
      <c r="AY550" s="108">
        <v>90356</v>
      </c>
      <c r="AZ550" s="108">
        <v>11412</v>
      </c>
      <c r="BA550" s="108">
        <v>8437</v>
      </c>
      <c r="BB550" s="108">
        <v>7187</v>
      </c>
      <c r="BC550" s="108">
        <v>5406</v>
      </c>
      <c r="BD550" s="108">
        <v>60930</v>
      </c>
      <c r="BE550" s="108">
        <v>49548</v>
      </c>
      <c r="BF550" s="108">
        <v>60058</v>
      </c>
      <c r="BG550" s="108">
        <v>31726</v>
      </c>
      <c r="BH550" s="108">
        <v>3643</v>
      </c>
      <c r="BI550" s="108">
        <v>1355</v>
      </c>
      <c r="BJ550" s="108">
        <v>136</v>
      </c>
      <c r="BK550" s="108">
        <v>69263</v>
      </c>
      <c r="BL550" s="108">
        <v>509</v>
      </c>
      <c r="BM550" s="108">
        <v>887</v>
      </c>
      <c r="BN550" s="108">
        <v>104</v>
      </c>
      <c r="BO550" s="108">
        <v>41763</v>
      </c>
      <c r="BP550" s="108">
        <v>402</v>
      </c>
      <c r="BQ550" s="108">
        <v>714</v>
      </c>
      <c r="BR550" s="108">
        <v>5836</v>
      </c>
      <c r="BS550" s="108">
        <v>2451661</v>
      </c>
      <c r="BT550" s="108">
        <v>420</v>
      </c>
      <c r="BU550" s="108">
        <v>730</v>
      </c>
      <c r="BV550" s="108">
        <v>5845</v>
      </c>
      <c r="BW550" s="108">
        <v>4803722</v>
      </c>
      <c r="BX550" s="108">
        <v>822</v>
      </c>
      <c r="BY550" s="108">
        <v>1516</v>
      </c>
      <c r="BZ550" s="108">
        <v>1178</v>
      </c>
      <c r="CA550" s="108">
        <v>969339</v>
      </c>
      <c r="CB550" s="108">
        <v>823</v>
      </c>
      <c r="CC550" s="108">
        <v>1633</v>
      </c>
      <c r="CD550" s="108">
        <v>40191</v>
      </c>
      <c r="CE550" s="108">
        <v>33359294</v>
      </c>
      <c r="CF550" s="108">
        <v>830</v>
      </c>
      <c r="CG550" s="108">
        <v>1519</v>
      </c>
      <c r="CH550" s="108">
        <v>3021</v>
      </c>
      <c r="CI550" s="108">
        <v>16792105</v>
      </c>
      <c r="CJ550" s="108">
        <v>5558</v>
      </c>
      <c r="CK550" s="108">
        <v>13497</v>
      </c>
      <c r="CL550" s="108">
        <v>614</v>
      </c>
      <c r="CM550" s="108">
        <v>3029977</v>
      </c>
      <c r="CN550" s="108">
        <v>4935</v>
      </c>
      <c r="CO550" s="108">
        <v>12617</v>
      </c>
      <c r="CP550" s="108">
        <v>1086</v>
      </c>
      <c r="CQ550" s="108">
        <v>10429303</v>
      </c>
      <c r="CR550" s="108">
        <v>9603</v>
      </c>
      <c r="CS550" s="108">
        <v>22838</v>
      </c>
      <c r="CT550" s="108">
        <v>225</v>
      </c>
      <c r="CU550" s="108">
        <v>2240587</v>
      </c>
      <c r="CV550" s="108">
        <v>9958</v>
      </c>
      <c r="CW550" s="108">
        <v>24604</v>
      </c>
      <c r="CX550" s="108">
        <v>267</v>
      </c>
      <c r="CY550" s="108">
        <v>72425</v>
      </c>
      <c r="CZ550" s="108">
        <v>271</v>
      </c>
      <c r="DA550" s="108">
        <v>469</v>
      </c>
      <c r="DB550" s="108">
        <v>3756</v>
      </c>
      <c r="DC550" s="108">
        <v>100439</v>
      </c>
      <c r="DD550" s="108">
        <v>27</v>
      </c>
      <c r="DE550" s="108">
        <v>51</v>
      </c>
      <c r="DF550" s="108">
        <v>120</v>
      </c>
      <c r="DG550" s="108">
        <v>108761</v>
      </c>
      <c r="DH550" s="108">
        <v>906</v>
      </c>
      <c r="DI550" s="108">
        <v>1509</v>
      </c>
      <c r="DJ550" s="108">
        <v>112</v>
      </c>
      <c r="DK550" s="108">
        <v>0</v>
      </c>
      <c r="DL550" s="108" t="s">
        <v>1052</v>
      </c>
      <c r="DM550" s="108" t="s">
        <v>1052</v>
      </c>
      <c r="DN550" s="108" t="s">
        <v>1052</v>
      </c>
      <c r="DO550" s="108" t="s">
        <v>1052</v>
      </c>
      <c r="DP550" s="108" t="s">
        <v>1052</v>
      </c>
      <c r="DQ550" s="108" t="s">
        <v>1052</v>
      </c>
      <c r="DR550" s="108" t="s">
        <v>1052</v>
      </c>
      <c r="DS550" s="108" t="s">
        <v>1052</v>
      </c>
      <c r="DT550" s="108" t="s">
        <v>1052</v>
      </c>
      <c r="DU550" s="108" t="s">
        <v>1052</v>
      </c>
      <c r="DV550" s="108" t="s">
        <v>1052</v>
      </c>
      <c r="DW550" s="108" t="s">
        <v>1052</v>
      </c>
      <c r="DX550" s="108" t="s">
        <v>1052</v>
      </c>
      <c r="DY550" s="108" t="s">
        <v>1052</v>
      </c>
      <c r="DZ550" s="108" t="s">
        <v>1052</v>
      </c>
      <c r="EA550" s="108" t="s">
        <v>1052</v>
      </c>
      <c r="EB550" s="255"/>
      <c r="EC550" s="198">
        <f t="shared" si="2163"/>
        <v>10</v>
      </c>
      <c r="ED550" s="199">
        <f t="shared" si="2180"/>
        <v>2019</v>
      </c>
      <c r="EE550" s="200">
        <f t="shared" si="2164"/>
        <v>43739</v>
      </c>
      <c r="EF550" s="196">
        <f t="shared" si="2165"/>
        <v>31</v>
      </c>
      <c r="EG550" s="195"/>
      <c r="EH550" s="198">
        <f t="shared" si="2181"/>
        <v>88353</v>
      </c>
      <c r="EI550" s="198">
        <f t="shared" si="2181"/>
        <v>618471</v>
      </c>
      <c r="EJ550" s="198">
        <f t="shared" si="2181"/>
        <v>1678707</v>
      </c>
      <c r="EK550" s="198">
        <f t="shared" si="2181"/>
        <v>3887532</v>
      </c>
      <c r="EL550" s="198">
        <f t="shared" si="2181"/>
        <v>4453708</v>
      </c>
      <c r="EM550" s="198">
        <f t="shared" si="2181"/>
        <v>3454794</v>
      </c>
      <c r="EN550" s="198">
        <f t="shared" si="2181"/>
        <v>71812494</v>
      </c>
      <c r="EO550" s="198">
        <f t="shared" si="2181"/>
        <v>222500501</v>
      </c>
      <c r="EP550" s="198">
        <f t="shared" si="2181"/>
        <v>13990616</v>
      </c>
      <c r="EQ550" s="198">
        <f t="shared" si="2181"/>
        <v>120632</v>
      </c>
      <c r="ER550" s="198">
        <f t="shared" si="2182"/>
        <v>74256</v>
      </c>
      <c r="ES550" s="198">
        <f t="shared" si="2182"/>
        <v>4260280</v>
      </c>
      <c r="ET550" s="198">
        <f t="shared" si="2182"/>
        <v>8861020</v>
      </c>
      <c r="EU550" s="198">
        <f t="shared" si="2182"/>
        <v>1923674</v>
      </c>
      <c r="EV550" s="198">
        <f t="shared" si="2182"/>
        <v>61050129</v>
      </c>
      <c r="EW550" s="198">
        <f t="shared" si="2182"/>
        <v>40774437</v>
      </c>
      <c r="EX550" s="198">
        <f t="shared" si="2182"/>
        <v>7746838</v>
      </c>
      <c r="EY550" s="198">
        <f t="shared" si="2182"/>
        <v>24802068</v>
      </c>
      <c r="EZ550" s="198">
        <f t="shared" si="2182"/>
        <v>5535900</v>
      </c>
      <c r="FA550" s="198">
        <f t="shared" si="2182"/>
        <v>181080</v>
      </c>
      <c r="FB550" s="198">
        <f t="shared" si="2183"/>
        <v>125223</v>
      </c>
      <c r="FC550" s="198">
        <f t="shared" si="2183"/>
        <v>191556</v>
      </c>
      <c r="FD550" s="198" t="str">
        <f t="shared" si="2183"/>
        <v>-</v>
      </c>
      <c r="FE550" s="198" t="str">
        <f t="shared" si="2183"/>
        <v>-</v>
      </c>
      <c r="FF550" s="198" t="str">
        <f t="shared" si="2183"/>
        <v>-</v>
      </c>
      <c r="FG550" s="198" t="str">
        <f t="shared" si="2183"/>
        <v>-</v>
      </c>
      <c r="FH550" s="191"/>
      <c r="FI550" s="256"/>
      <c r="FJ550" s="256"/>
      <c r="FK550" s="256"/>
      <c r="FL550" s="256"/>
      <c r="FM550" s="256"/>
    </row>
    <row r="551" spans="1:169" s="257" customFormat="1" x14ac:dyDescent="0.2">
      <c r="A551" s="267" t="str">
        <f t="shared" si="2179"/>
        <v>2019-20OCTOBERRX8</v>
      </c>
      <c r="B551" s="268" t="s">
        <v>868</v>
      </c>
      <c r="C551" s="268" t="s">
        <v>716</v>
      </c>
      <c r="D551" s="269" t="str">
        <f t="shared" si="2161"/>
        <v>Y63</v>
      </c>
      <c r="E551" s="269" t="str">
        <f t="shared" si="2162"/>
        <v>North East and Yorkshire</v>
      </c>
      <c r="F551" s="270" t="s">
        <v>659</v>
      </c>
      <c r="G551" s="270" t="s">
        <v>660</v>
      </c>
      <c r="H551" s="210">
        <v>100732</v>
      </c>
      <c r="I551" s="210">
        <v>66636</v>
      </c>
      <c r="J551" s="210">
        <v>276295</v>
      </c>
      <c r="K551" s="210">
        <v>4</v>
      </c>
      <c r="L551" s="210">
        <v>1</v>
      </c>
      <c r="M551" s="210">
        <v>1</v>
      </c>
      <c r="N551" s="210">
        <v>24</v>
      </c>
      <c r="O551" s="210">
        <v>77</v>
      </c>
      <c r="P551" s="210">
        <v>0</v>
      </c>
      <c r="Q551" s="210">
        <v>255</v>
      </c>
      <c r="R551" s="210">
        <v>405</v>
      </c>
      <c r="S551" s="210">
        <v>1796</v>
      </c>
      <c r="T551" s="210">
        <v>71559</v>
      </c>
      <c r="U551" s="210">
        <v>6251</v>
      </c>
      <c r="V551" s="210">
        <v>4435</v>
      </c>
      <c r="W551" s="210">
        <v>40789</v>
      </c>
      <c r="X551" s="210">
        <v>11688</v>
      </c>
      <c r="Y551" s="210">
        <v>633</v>
      </c>
      <c r="Z551" s="210">
        <v>2743826</v>
      </c>
      <c r="AA551" s="210">
        <v>439</v>
      </c>
      <c r="AB551" s="210">
        <v>751</v>
      </c>
      <c r="AC551" s="210">
        <v>2381928</v>
      </c>
      <c r="AD551" s="210">
        <v>537</v>
      </c>
      <c r="AE551" s="210">
        <v>974</v>
      </c>
      <c r="AF551" s="210">
        <v>53419524</v>
      </c>
      <c r="AG551" s="210">
        <v>1310</v>
      </c>
      <c r="AH551" s="210">
        <v>2711</v>
      </c>
      <c r="AI551" s="210">
        <v>37504669</v>
      </c>
      <c r="AJ551" s="210">
        <v>3209</v>
      </c>
      <c r="AK551" s="210">
        <v>7794</v>
      </c>
      <c r="AL551" s="210">
        <v>2637329</v>
      </c>
      <c r="AM551" s="210">
        <v>4166</v>
      </c>
      <c r="AN551" s="210">
        <v>9655</v>
      </c>
      <c r="AO551" s="210">
        <v>4708</v>
      </c>
      <c r="AP551" s="210">
        <v>588</v>
      </c>
      <c r="AQ551" s="210">
        <v>1483</v>
      </c>
      <c r="AR551" s="210">
        <v>4632</v>
      </c>
      <c r="AS551" s="210">
        <v>315</v>
      </c>
      <c r="AT551" s="210">
        <v>2322</v>
      </c>
      <c r="AU551" s="210">
        <v>1968</v>
      </c>
      <c r="AV551" s="210">
        <v>42519</v>
      </c>
      <c r="AW551" s="210">
        <v>6700</v>
      </c>
      <c r="AX551" s="210">
        <v>17632</v>
      </c>
      <c r="AY551" s="210">
        <v>66851</v>
      </c>
      <c r="AZ551" s="210">
        <v>11718</v>
      </c>
      <c r="BA551" s="210">
        <v>9237</v>
      </c>
      <c r="BB551" s="210">
        <v>8032</v>
      </c>
      <c r="BC551" s="210">
        <v>6457</v>
      </c>
      <c r="BD551" s="210">
        <v>54933</v>
      </c>
      <c r="BE551" s="210">
        <v>44189</v>
      </c>
      <c r="BF551" s="210">
        <v>20703</v>
      </c>
      <c r="BG551" s="210">
        <v>12432</v>
      </c>
      <c r="BH551" s="210">
        <v>1028</v>
      </c>
      <c r="BI551" s="210">
        <v>799</v>
      </c>
      <c r="BJ551" s="210">
        <v>239</v>
      </c>
      <c r="BK551" s="210">
        <v>114656</v>
      </c>
      <c r="BL551" s="210">
        <v>480</v>
      </c>
      <c r="BM551" s="210">
        <v>929</v>
      </c>
      <c r="BN551" s="210">
        <v>44</v>
      </c>
      <c r="BO551" s="210">
        <v>17473</v>
      </c>
      <c r="BP551" s="210">
        <v>397</v>
      </c>
      <c r="BQ551" s="210">
        <v>751</v>
      </c>
      <c r="BR551" s="210">
        <v>5968</v>
      </c>
      <c r="BS551" s="210">
        <v>2611697</v>
      </c>
      <c r="BT551" s="210">
        <v>438</v>
      </c>
      <c r="BU551" s="210">
        <v>746</v>
      </c>
      <c r="BV551" s="210">
        <v>3778</v>
      </c>
      <c r="BW551" s="210">
        <v>5225185</v>
      </c>
      <c r="BX551" s="210">
        <v>1383</v>
      </c>
      <c r="BY551" s="210">
        <v>2831</v>
      </c>
      <c r="BZ551" s="210">
        <v>617</v>
      </c>
      <c r="CA551" s="210">
        <v>778269</v>
      </c>
      <c r="CB551" s="210">
        <v>1261</v>
      </c>
      <c r="CC551" s="210">
        <v>3107</v>
      </c>
      <c r="CD551" s="210">
        <v>36394</v>
      </c>
      <c r="CE551" s="210">
        <v>47416070</v>
      </c>
      <c r="CF551" s="210">
        <v>1303</v>
      </c>
      <c r="CG551" s="210">
        <v>2693</v>
      </c>
      <c r="CH551" s="210">
        <v>1899</v>
      </c>
      <c r="CI551" s="210">
        <v>7455431</v>
      </c>
      <c r="CJ551" s="210">
        <v>3926</v>
      </c>
      <c r="CK551" s="210">
        <v>8130</v>
      </c>
      <c r="CL551" s="210">
        <v>1299</v>
      </c>
      <c r="CM551" s="210">
        <v>4218285</v>
      </c>
      <c r="CN551" s="210">
        <v>3247</v>
      </c>
      <c r="CO551" s="210">
        <v>7003</v>
      </c>
      <c r="CP551" s="210">
        <v>1372</v>
      </c>
      <c r="CQ551" s="210">
        <v>7604451</v>
      </c>
      <c r="CR551" s="210">
        <v>5543</v>
      </c>
      <c r="CS551" s="210">
        <v>12500</v>
      </c>
      <c r="CT551" s="210">
        <v>1095</v>
      </c>
      <c r="CU551" s="210">
        <v>4792032</v>
      </c>
      <c r="CV551" s="210">
        <v>4376</v>
      </c>
      <c r="CW551" s="210">
        <v>10272</v>
      </c>
      <c r="CX551" s="210">
        <v>0</v>
      </c>
      <c r="CY551" s="210">
        <v>0</v>
      </c>
      <c r="CZ551" s="210">
        <v>0</v>
      </c>
      <c r="DA551" s="210">
        <v>0</v>
      </c>
      <c r="DB551" s="210">
        <v>3894</v>
      </c>
      <c r="DC551" s="210">
        <v>130222</v>
      </c>
      <c r="DD551" s="210">
        <v>33</v>
      </c>
      <c r="DE551" s="210">
        <v>58</v>
      </c>
      <c r="DF551" s="210">
        <v>63</v>
      </c>
      <c r="DG551" s="210">
        <v>70788</v>
      </c>
      <c r="DH551" s="210">
        <v>1124</v>
      </c>
      <c r="DI551" s="210">
        <v>2249</v>
      </c>
      <c r="DJ551" s="210">
        <v>51</v>
      </c>
      <c r="DK551" s="210">
        <v>29</v>
      </c>
      <c r="DL551" s="210"/>
      <c r="DM551" s="210"/>
      <c r="DN551" s="210"/>
      <c r="DO551" s="210"/>
      <c r="DP551" s="210"/>
      <c r="DQ551" s="210"/>
      <c r="DR551" s="210"/>
      <c r="DS551" s="210"/>
      <c r="DT551" s="210"/>
      <c r="DU551" s="210"/>
      <c r="DV551" s="210"/>
      <c r="DW551" s="210"/>
      <c r="DX551" s="210"/>
      <c r="DY551" s="210"/>
      <c r="DZ551" s="210"/>
      <c r="EA551" s="210"/>
      <c r="EB551" s="271"/>
      <c r="EC551" s="201">
        <f t="shared" si="2163"/>
        <v>10</v>
      </c>
      <c r="ED551" s="208">
        <f t="shared" si="2180"/>
        <v>2019</v>
      </c>
      <c r="EE551" s="207">
        <f t="shared" si="2164"/>
        <v>43739</v>
      </c>
      <c r="EF551" s="189">
        <f t="shared" si="2165"/>
        <v>31</v>
      </c>
      <c r="EG551" s="209"/>
      <c r="EH551" s="201">
        <f t="shared" si="2181"/>
        <v>66636</v>
      </c>
      <c r="EI551" s="201">
        <f t="shared" si="2181"/>
        <v>66636</v>
      </c>
      <c r="EJ551" s="201">
        <f t="shared" si="2181"/>
        <v>1599264</v>
      </c>
      <c r="EK551" s="201">
        <f t="shared" si="2181"/>
        <v>5130972</v>
      </c>
      <c r="EL551" s="201">
        <f t="shared" si="2181"/>
        <v>4694501</v>
      </c>
      <c r="EM551" s="201">
        <f t="shared" si="2181"/>
        <v>4319690</v>
      </c>
      <c r="EN551" s="201">
        <f t="shared" si="2181"/>
        <v>110578979</v>
      </c>
      <c r="EO551" s="201">
        <f t="shared" si="2181"/>
        <v>91096272</v>
      </c>
      <c r="EP551" s="201">
        <f t="shared" si="2181"/>
        <v>6111615</v>
      </c>
      <c r="EQ551" s="201">
        <f t="shared" si="2181"/>
        <v>222031</v>
      </c>
      <c r="ER551" s="201">
        <f t="shared" si="2182"/>
        <v>33044</v>
      </c>
      <c r="ES551" s="201">
        <f t="shared" si="2182"/>
        <v>4452128</v>
      </c>
      <c r="ET551" s="201">
        <f t="shared" si="2182"/>
        <v>10695518</v>
      </c>
      <c r="EU551" s="201">
        <f t="shared" si="2182"/>
        <v>1917019</v>
      </c>
      <c r="EV551" s="201">
        <f t="shared" si="2182"/>
        <v>98009042</v>
      </c>
      <c r="EW551" s="201">
        <f t="shared" si="2182"/>
        <v>15438870</v>
      </c>
      <c r="EX551" s="201">
        <f t="shared" si="2182"/>
        <v>9096897</v>
      </c>
      <c r="EY551" s="201">
        <f t="shared" si="2182"/>
        <v>17150000</v>
      </c>
      <c r="EZ551" s="201">
        <f t="shared" si="2182"/>
        <v>11247840</v>
      </c>
      <c r="FA551" s="201">
        <f t="shared" si="2182"/>
        <v>141687</v>
      </c>
      <c r="FB551" s="201">
        <f t="shared" si="2183"/>
        <v>0</v>
      </c>
      <c r="FC551" s="201">
        <f t="shared" si="2183"/>
        <v>225852</v>
      </c>
      <c r="FD551" s="201">
        <f t="shared" si="2183"/>
        <v>0</v>
      </c>
      <c r="FE551" s="201">
        <f t="shared" si="2183"/>
        <v>0</v>
      </c>
      <c r="FF551" s="201">
        <f t="shared" si="2183"/>
        <v>0</v>
      </c>
      <c r="FG551" s="201">
        <f t="shared" si="2183"/>
        <v>0</v>
      </c>
      <c r="FH551" s="190"/>
      <c r="FI551" s="256"/>
      <c r="FJ551" s="256"/>
      <c r="FK551" s="256"/>
      <c r="FL551" s="256"/>
      <c r="FM551" s="256"/>
    </row>
    <row r="552" spans="1:169" s="257" customFormat="1" x14ac:dyDescent="0.2">
      <c r="A552" s="272" t="str">
        <f t="shared" ref="A552:A562" si="2184">B552&amp;C552&amp;F552</f>
        <v>2019-20NOVEMBERRX9</v>
      </c>
      <c r="B552" s="273" t="s">
        <v>868</v>
      </c>
      <c r="C552" s="273" t="s">
        <v>722</v>
      </c>
      <c r="D552" s="274" t="str">
        <f t="shared" si="2161"/>
        <v>Y60</v>
      </c>
      <c r="E552" s="274" t="str">
        <f t="shared" si="2162"/>
        <v>Midlands</v>
      </c>
      <c r="F552" s="275" t="s">
        <v>661</v>
      </c>
      <c r="G552" s="275" t="s">
        <v>662</v>
      </c>
      <c r="H552" s="107">
        <v>95089</v>
      </c>
      <c r="I552" s="107">
        <v>80162</v>
      </c>
      <c r="J552" s="107">
        <v>290631</v>
      </c>
      <c r="K552" s="107">
        <v>4</v>
      </c>
      <c r="L552" s="107">
        <v>2</v>
      </c>
      <c r="M552" s="107">
        <v>3</v>
      </c>
      <c r="N552" s="107">
        <v>16</v>
      </c>
      <c r="O552" s="107">
        <v>61</v>
      </c>
      <c r="P552" s="107">
        <v>0</v>
      </c>
      <c r="Q552" s="107">
        <v>442</v>
      </c>
      <c r="R552" s="107">
        <v>2168</v>
      </c>
      <c r="S552" s="107">
        <v>0</v>
      </c>
      <c r="T552" s="107">
        <v>66261</v>
      </c>
      <c r="U552" s="107">
        <v>7502</v>
      </c>
      <c r="V552" s="107">
        <v>5160</v>
      </c>
      <c r="W552" s="107">
        <v>39538</v>
      </c>
      <c r="X552" s="107">
        <v>10012</v>
      </c>
      <c r="Y552" s="107">
        <v>672</v>
      </c>
      <c r="Z552" s="107">
        <v>3625513</v>
      </c>
      <c r="AA552" s="107">
        <v>483</v>
      </c>
      <c r="AB552" s="107">
        <v>877</v>
      </c>
      <c r="AC552" s="107">
        <v>5302141</v>
      </c>
      <c r="AD552" s="107">
        <v>1028</v>
      </c>
      <c r="AE552" s="107">
        <v>2345</v>
      </c>
      <c r="AF552" s="107">
        <v>85585337</v>
      </c>
      <c r="AG552" s="107">
        <v>2165</v>
      </c>
      <c r="AH552" s="107">
        <v>4525</v>
      </c>
      <c r="AI552" s="107">
        <v>65555697</v>
      </c>
      <c r="AJ552" s="107">
        <v>6548</v>
      </c>
      <c r="AK552" s="107">
        <v>15972</v>
      </c>
      <c r="AL552" s="107">
        <v>4458465</v>
      </c>
      <c r="AM552" s="107">
        <v>6635</v>
      </c>
      <c r="AN552" s="107">
        <v>14098</v>
      </c>
      <c r="AO552" s="107">
        <v>5553</v>
      </c>
      <c r="AP552" s="107">
        <v>1886</v>
      </c>
      <c r="AQ552" s="107">
        <v>669</v>
      </c>
      <c r="AR552" s="107">
        <v>15</v>
      </c>
      <c r="AS552" s="107">
        <v>2295</v>
      </c>
      <c r="AT552" s="107">
        <v>703</v>
      </c>
      <c r="AU552" s="107">
        <v>37</v>
      </c>
      <c r="AV552" s="107">
        <v>40934</v>
      </c>
      <c r="AW552" s="107">
        <v>3231</v>
      </c>
      <c r="AX552" s="107">
        <v>16543</v>
      </c>
      <c r="AY552" s="107">
        <v>60708</v>
      </c>
      <c r="AZ552" s="107">
        <v>13384</v>
      </c>
      <c r="BA552" s="107">
        <v>10514</v>
      </c>
      <c r="BB552" s="107">
        <v>9431</v>
      </c>
      <c r="BC552" s="107">
        <v>7447</v>
      </c>
      <c r="BD552" s="107">
        <v>52093</v>
      </c>
      <c r="BE552" s="107">
        <v>41657</v>
      </c>
      <c r="BF552" s="107">
        <v>14911</v>
      </c>
      <c r="BG552" s="107">
        <v>10798</v>
      </c>
      <c r="BH552" s="107">
        <v>844</v>
      </c>
      <c r="BI552" s="107">
        <v>627</v>
      </c>
      <c r="BJ552" s="107">
        <v>0</v>
      </c>
      <c r="BK552" s="107">
        <v>0</v>
      </c>
      <c r="BL552" s="107">
        <v>0</v>
      </c>
      <c r="BM552" s="107">
        <v>0</v>
      </c>
      <c r="BN552" s="107">
        <v>9</v>
      </c>
      <c r="BO552" s="107">
        <v>6158</v>
      </c>
      <c r="BP552" s="107">
        <v>684</v>
      </c>
      <c r="BQ552" s="107">
        <v>1118</v>
      </c>
      <c r="BR552" s="107">
        <v>7493</v>
      </c>
      <c r="BS552" s="107">
        <v>3619355</v>
      </c>
      <c r="BT552" s="107">
        <v>483</v>
      </c>
      <c r="BU552" s="107">
        <v>876</v>
      </c>
      <c r="BV552" s="107">
        <v>417</v>
      </c>
      <c r="BW552" s="107">
        <v>1093319</v>
      </c>
      <c r="BX552" s="107">
        <v>2622</v>
      </c>
      <c r="BY552" s="107">
        <v>4931</v>
      </c>
      <c r="BZ552" s="107">
        <v>700</v>
      </c>
      <c r="CA552" s="107">
        <v>1464512</v>
      </c>
      <c r="CB552" s="107">
        <v>2092</v>
      </c>
      <c r="CC552" s="107">
        <v>4794</v>
      </c>
      <c r="CD552" s="107">
        <v>38421</v>
      </c>
      <c r="CE552" s="107">
        <v>83027506</v>
      </c>
      <c r="CF552" s="107">
        <v>2161</v>
      </c>
      <c r="CG552" s="107">
        <v>4510</v>
      </c>
      <c r="CH552" s="107">
        <v>6</v>
      </c>
      <c r="CI552" s="107">
        <v>29404</v>
      </c>
      <c r="CJ552" s="107">
        <v>4901</v>
      </c>
      <c r="CK552" s="107">
        <v>8595</v>
      </c>
      <c r="CL552" s="107">
        <v>402</v>
      </c>
      <c r="CM552" s="107">
        <v>2820048</v>
      </c>
      <c r="CN552" s="107">
        <v>7015</v>
      </c>
      <c r="CO552" s="107">
        <v>17032</v>
      </c>
      <c r="CP552" s="107">
        <v>2191</v>
      </c>
      <c r="CQ552" s="107">
        <v>14195457</v>
      </c>
      <c r="CR552" s="107">
        <v>6479</v>
      </c>
      <c r="CS552" s="107">
        <v>13306</v>
      </c>
      <c r="CT552" s="107">
        <v>202</v>
      </c>
      <c r="CU552" s="107">
        <v>1708014</v>
      </c>
      <c r="CV552" s="107">
        <v>8456</v>
      </c>
      <c r="CW552" s="107">
        <v>18386</v>
      </c>
      <c r="CX552" s="107">
        <v>326</v>
      </c>
      <c r="CY552" s="107">
        <v>91435</v>
      </c>
      <c r="CZ552" s="107">
        <v>280</v>
      </c>
      <c r="DA552" s="107">
        <v>480</v>
      </c>
      <c r="DB552" s="107">
        <v>4525</v>
      </c>
      <c r="DC552" s="107">
        <v>184607</v>
      </c>
      <c r="DD552" s="107">
        <v>41</v>
      </c>
      <c r="DE552" s="107">
        <v>75</v>
      </c>
      <c r="DF552" s="107">
        <v>30</v>
      </c>
      <c r="DG552" s="107">
        <v>60065</v>
      </c>
      <c r="DH552" s="107">
        <v>2002</v>
      </c>
      <c r="DI552" s="107">
        <v>4212</v>
      </c>
      <c r="DJ552" s="107">
        <v>24</v>
      </c>
      <c r="DK552" s="107">
        <v>1876</v>
      </c>
      <c r="DL552" s="107"/>
      <c r="DM552" s="107"/>
      <c r="DN552" s="107"/>
      <c r="DO552" s="107"/>
      <c r="DP552" s="107"/>
      <c r="DQ552" s="107"/>
      <c r="DR552" s="107"/>
      <c r="DS552" s="107"/>
      <c r="DT552" s="107"/>
      <c r="DU552" s="107"/>
      <c r="DV552" s="107"/>
      <c r="DW552" s="107"/>
      <c r="DX552" s="107"/>
      <c r="DY552" s="107"/>
      <c r="DZ552" s="107"/>
      <c r="EA552" s="107"/>
      <c r="EB552" s="255"/>
      <c r="EC552" s="204">
        <f t="shared" ref="EC552:EC562" si="2185">MONTH(1&amp;C552)</f>
        <v>11</v>
      </c>
      <c r="ED552" s="199">
        <f t="shared" ref="ED552:ED562" si="2186">LEFT($B552,4)+IF(EC552&lt;4,1,0)</f>
        <v>2019</v>
      </c>
      <c r="EE552" s="200">
        <f t="shared" si="2164"/>
        <v>43770</v>
      </c>
      <c r="EF552" s="196">
        <f t="shared" si="2165"/>
        <v>30</v>
      </c>
      <c r="EG552" s="195"/>
      <c r="EH552" s="204">
        <f t="shared" si="2181"/>
        <v>160324</v>
      </c>
      <c r="EI552" s="204">
        <f t="shared" si="2181"/>
        <v>240486</v>
      </c>
      <c r="EJ552" s="204">
        <f t="shared" si="2181"/>
        <v>1282592</v>
      </c>
      <c r="EK552" s="204">
        <f t="shared" si="2181"/>
        <v>4889882</v>
      </c>
      <c r="EL552" s="204">
        <f t="shared" si="2181"/>
        <v>6579254</v>
      </c>
      <c r="EM552" s="204">
        <f t="shared" si="2181"/>
        <v>12100200</v>
      </c>
      <c r="EN552" s="204">
        <f t="shared" si="2181"/>
        <v>178909450</v>
      </c>
      <c r="EO552" s="204">
        <f t="shared" si="2181"/>
        <v>159911664</v>
      </c>
      <c r="EP552" s="204">
        <f t="shared" si="2181"/>
        <v>9473856</v>
      </c>
      <c r="EQ552" s="204">
        <f t="shared" si="2181"/>
        <v>0</v>
      </c>
      <c r="ER552" s="203">
        <f t="shared" si="2182"/>
        <v>10062</v>
      </c>
      <c r="ES552" s="203">
        <f t="shared" si="2182"/>
        <v>6563868</v>
      </c>
      <c r="ET552" s="203">
        <f t="shared" si="2182"/>
        <v>2056227</v>
      </c>
      <c r="EU552" s="203">
        <f t="shared" si="2182"/>
        <v>3355800</v>
      </c>
      <c r="EV552" s="203">
        <f t="shared" si="2182"/>
        <v>173278710</v>
      </c>
      <c r="EW552" s="203">
        <f t="shared" si="2182"/>
        <v>51570</v>
      </c>
      <c r="EX552" s="203">
        <f t="shared" si="2182"/>
        <v>6846864</v>
      </c>
      <c r="EY552" s="203">
        <f t="shared" si="2182"/>
        <v>29153446</v>
      </c>
      <c r="EZ552" s="203">
        <f t="shared" si="2182"/>
        <v>3713972</v>
      </c>
      <c r="FA552" s="203">
        <f t="shared" si="2182"/>
        <v>126360</v>
      </c>
      <c r="FB552" s="204">
        <f t="shared" si="2183"/>
        <v>156480</v>
      </c>
      <c r="FC552" s="204">
        <f t="shared" si="2183"/>
        <v>339375</v>
      </c>
      <c r="FD552" s="204">
        <f t="shared" si="2183"/>
        <v>0</v>
      </c>
      <c r="FE552" s="204">
        <f t="shared" si="2183"/>
        <v>0</v>
      </c>
      <c r="FF552" s="204">
        <f t="shared" si="2183"/>
        <v>0</v>
      </c>
      <c r="FG552" s="204">
        <f t="shared" si="2183"/>
        <v>0</v>
      </c>
      <c r="FH552" s="191"/>
      <c r="FI552" s="256"/>
      <c r="FJ552" s="256"/>
      <c r="FK552" s="256"/>
      <c r="FL552" s="256"/>
      <c r="FM552" s="256"/>
    </row>
    <row r="553" spans="1:169" s="257" customFormat="1" x14ac:dyDescent="0.2">
      <c r="A553" s="263" t="str">
        <f t="shared" si="2184"/>
        <v>2019-20NOVEMBERRYC</v>
      </c>
      <c r="B553" s="257" t="s">
        <v>868</v>
      </c>
      <c r="C553" s="257" t="s">
        <v>722</v>
      </c>
      <c r="D553" s="264" t="str">
        <f t="shared" si="2161"/>
        <v>Y61</v>
      </c>
      <c r="E553" s="264" t="str">
        <f t="shared" si="2162"/>
        <v>East of England</v>
      </c>
      <c r="F553" s="265" t="s">
        <v>665</v>
      </c>
      <c r="G553" s="265" t="s">
        <v>666</v>
      </c>
      <c r="H553" s="108">
        <v>111664</v>
      </c>
      <c r="I553" s="108">
        <v>71643</v>
      </c>
      <c r="J553" s="108">
        <v>675844</v>
      </c>
      <c r="K553" s="108">
        <v>9</v>
      </c>
      <c r="L553" s="108">
        <v>1</v>
      </c>
      <c r="M553" s="108">
        <v>31</v>
      </c>
      <c r="N553" s="108">
        <v>56</v>
      </c>
      <c r="O553" s="108">
        <v>109</v>
      </c>
      <c r="P553" s="108">
        <v>0</v>
      </c>
      <c r="Q553" s="108">
        <v>372</v>
      </c>
      <c r="R553" s="108">
        <v>107</v>
      </c>
      <c r="S553" s="108">
        <v>2086</v>
      </c>
      <c r="T553" s="108">
        <v>73865</v>
      </c>
      <c r="U553" s="108">
        <v>7929</v>
      </c>
      <c r="V553" s="108">
        <v>5229</v>
      </c>
      <c r="W553" s="108">
        <v>44257</v>
      </c>
      <c r="X553" s="108">
        <v>10386</v>
      </c>
      <c r="Y553" s="108">
        <v>1920</v>
      </c>
      <c r="Z553" s="108">
        <v>3994663</v>
      </c>
      <c r="AA553" s="108">
        <v>504</v>
      </c>
      <c r="AB553" s="108">
        <v>927</v>
      </c>
      <c r="AC553" s="108">
        <v>3964865</v>
      </c>
      <c r="AD553" s="108">
        <v>758</v>
      </c>
      <c r="AE553" s="108">
        <v>1359</v>
      </c>
      <c r="AF553" s="108">
        <v>84040343</v>
      </c>
      <c r="AG553" s="108">
        <v>1899</v>
      </c>
      <c r="AH553" s="108">
        <v>3847</v>
      </c>
      <c r="AI553" s="108">
        <v>72534232</v>
      </c>
      <c r="AJ553" s="108">
        <v>6984</v>
      </c>
      <c r="AK553" s="108">
        <v>17787</v>
      </c>
      <c r="AL553" s="108">
        <v>13239538</v>
      </c>
      <c r="AM553" s="108">
        <v>6896</v>
      </c>
      <c r="AN553" s="108">
        <v>17627</v>
      </c>
      <c r="AO553" s="108">
        <v>5004</v>
      </c>
      <c r="AP553" s="108">
        <v>124</v>
      </c>
      <c r="AQ553" s="108">
        <v>3763</v>
      </c>
      <c r="AR553" s="108">
        <v>879</v>
      </c>
      <c r="AS553" s="108">
        <v>26</v>
      </c>
      <c r="AT553" s="108">
        <v>1091</v>
      </c>
      <c r="AU553" s="108">
        <v>1153</v>
      </c>
      <c r="AV553" s="108">
        <v>42325</v>
      </c>
      <c r="AW553" s="108">
        <v>2156</v>
      </c>
      <c r="AX553" s="108">
        <v>24380</v>
      </c>
      <c r="AY553" s="108">
        <v>68861</v>
      </c>
      <c r="AZ553" s="108">
        <v>17984</v>
      </c>
      <c r="BA553" s="108">
        <v>12656</v>
      </c>
      <c r="BB553" s="108">
        <v>11756</v>
      </c>
      <c r="BC553" s="108">
        <v>8399</v>
      </c>
      <c r="BD553" s="108">
        <v>70778</v>
      </c>
      <c r="BE553" s="108">
        <v>49390</v>
      </c>
      <c r="BF553" s="108">
        <v>22006</v>
      </c>
      <c r="BG553" s="108">
        <v>11799</v>
      </c>
      <c r="BH553" s="108">
        <v>3491</v>
      </c>
      <c r="BI553" s="108">
        <v>2051</v>
      </c>
      <c r="BJ553" s="108">
        <v>16</v>
      </c>
      <c r="BK553" s="108">
        <v>8811</v>
      </c>
      <c r="BL553" s="108">
        <v>551</v>
      </c>
      <c r="BM553" s="108">
        <v>872</v>
      </c>
      <c r="BN553" s="108">
        <v>0</v>
      </c>
      <c r="BO553" s="108">
        <v>0</v>
      </c>
      <c r="BP553" s="108">
        <v>0</v>
      </c>
      <c r="BQ553" s="108">
        <v>0</v>
      </c>
      <c r="BR553" s="108">
        <v>7913</v>
      </c>
      <c r="BS553" s="108">
        <v>3985852</v>
      </c>
      <c r="BT553" s="108">
        <v>504</v>
      </c>
      <c r="BU553" s="108">
        <v>927</v>
      </c>
      <c r="BV553" s="108">
        <v>2952</v>
      </c>
      <c r="BW553" s="108">
        <v>5854048</v>
      </c>
      <c r="BX553" s="108">
        <v>1983</v>
      </c>
      <c r="BY553" s="108">
        <v>3826</v>
      </c>
      <c r="BZ553" s="108">
        <v>10</v>
      </c>
      <c r="CA553" s="108">
        <v>15044</v>
      </c>
      <c r="CB553" s="108">
        <v>1504</v>
      </c>
      <c r="CC553" s="108">
        <v>2150</v>
      </c>
      <c r="CD553" s="108">
        <v>41295</v>
      </c>
      <c r="CE553" s="108">
        <v>78171251</v>
      </c>
      <c r="CF553" s="108">
        <v>1893</v>
      </c>
      <c r="CG553" s="108">
        <v>3851</v>
      </c>
      <c r="CH553" s="108">
        <v>407</v>
      </c>
      <c r="CI553" s="108">
        <v>3219670</v>
      </c>
      <c r="CJ553" s="108">
        <v>7911</v>
      </c>
      <c r="CK553" s="108">
        <v>19946</v>
      </c>
      <c r="CL553" s="108">
        <v>121</v>
      </c>
      <c r="CM553" s="108">
        <v>967072</v>
      </c>
      <c r="CN553" s="108">
        <v>7992</v>
      </c>
      <c r="CO553" s="108">
        <v>20122</v>
      </c>
      <c r="CP553" s="108">
        <v>1538</v>
      </c>
      <c r="CQ553" s="108">
        <v>20854861</v>
      </c>
      <c r="CR553" s="108">
        <v>13560</v>
      </c>
      <c r="CS553" s="108">
        <v>33324</v>
      </c>
      <c r="CT553" s="108">
        <v>110</v>
      </c>
      <c r="CU553" s="108">
        <v>1239672</v>
      </c>
      <c r="CV553" s="108">
        <v>11270</v>
      </c>
      <c r="CW553" s="108">
        <v>26977</v>
      </c>
      <c r="CX553" s="108">
        <v>574</v>
      </c>
      <c r="CY553" s="108">
        <v>157948</v>
      </c>
      <c r="CZ553" s="108">
        <v>275</v>
      </c>
      <c r="DA553" s="108">
        <v>468</v>
      </c>
      <c r="DB553" s="108">
        <v>7442</v>
      </c>
      <c r="DC553" s="108">
        <v>306448</v>
      </c>
      <c r="DD553" s="108">
        <v>41</v>
      </c>
      <c r="DE553" s="108">
        <v>77</v>
      </c>
      <c r="DF553" s="108">
        <v>156</v>
      </c>
      <c r="DG553" s="108">
        <v>323406</v>
      </c>
      <c r="DH553" s="108">
        <v>2073</v>
      </c>
      <c r="DI553" s="108">
        <v>4131</v>
      </c>
      <c r="DJ553" s="108">
        <v>126</v>
      </c>
      <c r="DK553" s="108">
        <v>107</v>
      </c>
      <c r="DL553" s="108"/>
      <c r="DM553" s="108"/>
      <c r="DN553" s="108"/>
      <c r="DO553" s="108"/>
      <c r="DP553" s="108"/>
      <c r="DQ553" s="108"/>
      <c r="DR553" s="108"/>
      <c r="DS553" s="108"/>
      <c r="DT553" s="108"/>
      <c r="DU553" s="108"/>
      <c r="DV553" s="108"/>
      <c r="DW553" s="108"/>
      <c r="DX553" s="108"/>
      <c r="DY553" s="108"/>
      <c r="DZ553" s="108"/>
      <c r="EA553" s="108"/>
      <c r="EB553" s="255"/>
      <c r="EC553" s="198">
        <f t="shared" si="2185"/>
        <v>11</v>
      </c>
      <c r="ED553" s="199">
        <f t="shared" si="2186"/>
        <v>2019</v>
      </c>
      <c r="EE553" s="200">
        <f t="shared" si="2164"/>
        <v>43770</v>
      </c>
      <c r="EF553" s="196">
        <f t="shared" si="2165"/>
        <v>30</v>
      </c>
      <c r="EG553" s="195"/>
      <c r="EH553" s="198">
        <f t="shared" si="2181"/>
        <v>71643</v>
      </c>
      <c r="EI553" s="198">
        <f t="shared" si="2181"/>
        <v>2220933</v>
      </c>
      <c r="EJ553" s="198">
        <f t="shared" si="2181"/>
        <v>4012008</v>
      </c>
      <c r="EK553" s="198">
        <f t="shared" si="2181"/>
        <v>7809087</v>
      </c>
      <c r="EL553" s="198">
        <f t="shared" si="2181"/>
        <v>7350183</v>
      </c>
      <c r="EM553" s="198">
        <f t="shared" si="2181"/>
        <v>7106211</v>
      </c>
      <c r="EN553" s="198">
        <f t="shared" si="2181"/>
        <v>170256679</v>
      </c>
      <c r="EO553" s="198">
        <f t="shared" si="2181"/>
        <v>184735782</v>
      </c>
      <c r="EP553" s="198">
        <f t="shared" si="2181"/>
        <v>33843840</v>
      </c>
      <c r="EQ553" s="198">
        <f t="shared" si="2181"/>
        <v>13952</v>
      </c>
      <c r="ER553" s="198">
        <f t="shared" si="2182"/>
        <v>0</v>
      </c>
      <c r="ES553" s="198">
        <f t="shared" si="2182"/>
        <v>7335351</v>
      </c>
      <c r="ET553" s="198">
        <f t="shared" si="2182"/>
        <v>11294352</v>
      </c>
      <c r="EU553" s="198">
        <f t="shared" si="2182"/>
        <v>21500</v>
      </c>
      <c r="EV553" s="198">
        <f t="shared" si="2182"/>
        <v>159027045</v>
      </c>
      <c r="EW553" s="198">
        <f t="shared" si="2182"/>
        <v>8118022</v>
      </c>
      <c r="EX553" s="198">
        <f t="shared" si="2182"/>
        <v>2434762</v>
      </c>
      <c r="EY553" s="198">
        <f t="shared" si="2182"/>
        <v>51252312</v>
      </c>
      <c r="EZ553" s="198">
        <f t="shared" si="2182"/>
        <v>2967470</v>
      </c>
      <c r="FA553" s="198">
        <f t="shared" si="2182"/>
        <v>644436</v>
      </c>
      <c r="FB553" s="198">
        <f t="shared" si="2183"/>
        <v>268632</v>
      </c>
      <c r="FC553" s="198">
        <f t="shared" si="2183"/>
        <v>573034</v>
      </c>
      <c r="FD553" s="198">
        <f t="shared" si="2183"/>
        <v>0</v>
      </c>
      <c r="FE553" s="198">
        <f t="shared" si="2183"/>
        <v>0</v>
      </c>
      <c r="FF553" s="198">
        <f t="shared" si="2183"/>
        <v>0</v>
      </c>
      <c r="FG553" s="198">
        <f t="shared" si="2183"/>
        <v>0</v>
      </c>
      <c r="FH553" s="191"/>
      <c r="FI553" s="256"/>
      <c r="FJ553" s="256"/>
      <c r="FK553" s="256"/>
      <c r="FL553" s="256"/>
      <c r="FM553" s="256"/>
    </row>
    <row r="554" spans="1:169" s="257" customFormat="1" x14ac:dyDescent="0.2">
      <c r="A554" s="251" t="str">
        <f t="shared" si="2184"/>
        <v>2019-20NOVEMBERR1F</v>
      </c>
      <c r="B554" s="252" t="s">
        <v>868</v>
      </c>
      <c r="C554" s="252" t="s">
        <v>722</v>
      </c>
      <c r="D554" s="253" t="str">
        <f t="shared" si="2161"/>
        <v>Y59</v>
      </c>
      <c r="E554" s="253" t="str">
        <f t="shared" si="2162"/>
        <v>South East</v>
      </c>
      <c r="F554" s="254" t="s">
        <v>650</v>
      </c>
      <c r="G554" s="254" t="s">
        <v>651</v>
      </c>
      <c r="H554" s="108">
        <v>2561</v>
      </c>
      <c r="I554" s="108">
        <v>1311</v>
      </c>
      <c r="J554" s="108">
        <v>8956</v>
      </c>
      <c r="K554" s="108">
        <v>7</v>
      </c>
      <c r="L554" s="108">
        <v>1</v>
      </c>
      <c r="M554" s="108">
        <v>4</v>
      </c>
      <c r="N554" s="108">
        <v>27</v>
      </c>
      <c r="O554" s="108">
        <v>106</v>
      </c>
      <c r="P554" s="108">
        <v>0</v>
      </c>
      <c r="Q554" s="108">
        <v>13</v>
      </c>
      <c r="R554" s="108">
        <v>0</v>
      </c>
      <c r="S554" s="108">
        <v>3</v>
      </c>
      <c r="T554" s="108">
        <v>2003</v>
      </c>
      <c r="U554" s="108">
        <v>102</v>
      </c>
      <c r="V554" s="108">
        <v>69</v>
      </c>
      <c r="W554" s="108">
        <v>941</v>
      </c>
      <c r="X554" s="108">
        <v>626</v>
      </c>
      <c r="Y554" s="108">
        <v>61</v>
      </c>
      <c r="Z554" s="108">
        <v>59639</v>
      </c>
      <c r="AA554" s="108">
        <v>585</v>
      </c>
      <c r="AB554" s="108">
        <v>1066</v>
      </c>
      <c r="AC554" s="108">
        <v>49806</v>
      </c>
      <c r="AD554" s="108">
        <v>722</v>
      </c>
      <c r="AE554" s="108">
        <v>1350</v>
      </c>
      <c r="AF554" s="108">
        <v>1302351</v>
      </c>
      <c r="AG554" s="108">
        <v>1384</v>
      </c>
      <c r="AH554" s="108">
        <v>3125</v>
      </c>
      <c r="AI554" s="108">
        <v>2495802</v>
      </c>
      <c r="AJ554" s="108">
        <v>3987</v>
      </c>
      <c r="AK554" s="108">
        <v>9566</v>
      </c>
      <c r="AL554" s="108">
        <v>323979</v>
      </c>
      <c r="AM554" s="108">
        <v>5311</v>
      </c>
      <c r="AN554" s="108">
        <v>15380</v>
      </c>
      <c r="AO554" s="108">
        <v>146</v>
      </c>
      <c r="AP554" s="108">
        <v>0</v>
      </c>
      <c r="AQ554" s="108">
        <v>16</v>
      </c>
      <c r="AR554" s="108">
        <v>17</v>
      </c>
      <c r="AS554" s="108">
        <v>4</v>
      </c>
      <c r="AT554" s="108">
        <v>126</v>
      </c>
      <c r="AU554" s="108">
        <v>3</v>
      </c>
      <c r="AV554" s="108">
        <v>1250</v>
      </c>
      <c r="AW554" s="108">
        <v>22</v>
      </c>
      <c r="AX554" s="108">
        <v>585</v>
      </c>
      <c r="AY554" s="108">
        <v>1857</v>
      </c>
      <c r="AZ554" s="108">
        <v>150</v>
      </c>
      <c r="BA554" s="108">
        <v>128</v>
      </c>
      <c r="BB554" s="108">
        <v>97</v>
      </c>
      <c r="BC554" s="108">
        <v>84</v>
      </c>
      <c r="BD554" s="108">
        <v>1077</v>
      </c>
      <c r="BE554" s="108">
        <v>982</v>
      </c>
      <c r="BF554" s="108">
        <v>772</v>
      </c>
      <c r="BG554" s="108">
        <v>654</v>
      </c>
      <c r="BH554" s="108">
        <v>74</v>
      </c>
      <c r="BI554" s="108">
        <v>63</v>
      </c>
      <c r="BJ554" s="108">
        <v>3</v>
      </c>
      <c r="BK554" s="108">
        <v>1528</v>
      </c>
      <c r="BL554" s="108">
        <v>509</v>
      </c>
      <c r="BM554" s="108">
        <v>656</v>
      </c>
      <c r="BN554" s="108">
        <v>0</v>
      </c>
      <c r="BO554" s="108">
        <v>0</v>
      </c>
      <c r="BP554" s="108">
        <v>0</v>
      </c>
      <c r="BQ554" s="108">
        <v>0</v>
      </c>
      <c r="BR554" s="108">
        <v>99</v>
      </c>
      <c r="BS554" s="108">
        <v>58111</v>
      </c>
      <c r="BT554" s="108">
        <v>587</v>
      </c>
      <c r="BU554" s="108">
        <v>1071</v>
      </c>
      <c r="BV554" s="108">
        <v>100</v>
      </c>
      <c r="BW554" s="108">
        <v>154322</v>
      </c>
      <c r="BX554" s="108">
        <v>1543</v>
      </c>
      <c r="BY554" s="108">
        <v>3155</v>
      </c>
      <c r="BZ554" s="108">
        <v>2</v>
      </c>
      <c r="CA554" s="108">
        <v>3037</v>
      </c>
      <c r="CB554" s="108">
        <v>1519</v>
      </c>
      <c r="CC554" s="108">
        <v>2715</v>
      </c>
      <c r="CD554" s="108">
        <v>839</v>
      </c>
      <c r="CE554" s="108">
        <v>1144992</v>
      </c>
      <c r="CF554" s="108">
        <v>1365</v>
      </c>
      <c r="CG554" s="108">
        <v>3106</v>
      </c>
      <c r="CH554" s="108">
        <v>93</v>
      </c>
      <c r="CI554" s="108">
        <v>448264</v>
      </c>
      <c r="CJ554" s="108">
        <v>4820</v>
      </c>
      <c r="CK554" s="108">
        <v>9479</v>
      </c>
      <c r="CL554" s="108">
        <v>7</v>
      </c>
      <c r="CM554" s="108">
        <v>27945</v>
      </c>
      <c r="CN554" s="108">
        <v>3992</v>
      </c>
      <c r="CO554" s="108">
        <v>8467</v>
      </c>
      <c r="CP554" s="108">
        <v>11</v>
      </c>
      <c r="CQ554" s="108">
        <v>122837</v>
      </c>
      <c r="CR554" s="108">
        <v>11167</v>
      </c>
      <c r="CS554" s="108">
        <v>21968</v>
      </c>
      <c r="CT554" s="108">
        <v>19</v>
      </c>
      <c r="CU554" s="108">
        <v>12494</v>
      </c>
      <c r="CV554" s="108">
        <v>658</v>
      </c>
      <c r="CW554" s="108">
        <v>1430</v>
      </c>
      <c r="CX554" s="108">
        <v>11</v>
      </c>
      <c r="CY554" s="108">
        <v>2782</v>
      </c>
      <c r="CZ554" s="108">
        <v>253</v>
      </c>
      <c r="DA554" s="108">
        <v>390</v>
      </c>
      <c r="DB554" s="108">
        <v>77</v>
      </c>
      <c r="DC554" s="108">
        <v>3145</v>
      </c>
      <c r="DD554" s="108">
        <v>41</v>
      </c>
      <c r="DE554" s="108">
        <v>85</v>
      </c>
      <c r="DF554" s="108">
        <v>0</v>
      </c>
      <c r="DG554" s="108">
        <v>0</v>
      </c>
      <c r="DH554" s="108">
        <v>0</v>
      </c>
      <c r="DI554" s="108">
        <v>0</v>
      </c>
      <c r="DJ554" s="108">
        <v>0</v>
      </c>
      <c r="DK554" s="108">
        <v>0</v>
      </c>
      <c r="DL554" s="108"/>
      <c r="DM554" s="108"/>
      <c r="DN554" s="108"/>
      <c r="DO554" s="108"/>
      <c r="DP554" s="108"/>
      <c r="DQ554" s="108"/>
      <c r="DR554" s="108"/>
      <c r="DS554" s="108"/>
      <c r="DT554" s="108"/>
      <c r="DU554" s="108"/>
      <c r="DV554" s="108"/>
      <c r="DW554" s="108"/>
      <c r="DX554" s="108"/>
      <c r="DY554" s="108"/>
      <c r="DZ554" s="108"/>
      <c r="EA554" s="108"/>
      <c r="EB554" s="255"/>
      <c r="EC554" s="203">
        <f t="shared" si="2185"/>
        <v>11</v>
      </c>
      <c r="ED554" s="199">
        <f t="shared" si="2186"/>
        <v>2019</v>
      </c>
      <c r="EE554" s="200">
        <f t="shared" si="2164"/>
        <v>43770</v>
      </c>
      <c r="EF554" s="196">
        <f t="shared" si="2165"/>
        <v>30</v>
      </c>
      <c r="EG554" s="195"/>
      <c r="EH554" s="203">
        <f t="shared" si="2181"/>
        <v>1311</v>
      </c>
      <c r="EI554" s="203">
        <f t="shared" si="2181"/>
        <v>5244</v>
      </c>
      <c r="EJ554" s="203">
        <f t="shared" si="2181"/>
        <v>35397</v>
      </c>
      <c r="EK554" s="203">
        <f t="shared" si="2181"/>
        <v>138966</v>
      </c>
      <c r="EL554" s="203">
        <f t="shared" si="2181"/>
        <v>108732</v>
      </c>
      <c r="EM554" s="203">
        <f t="shared" si="2181"/>
        <v>93150</v>
      </c>
      <c r="EN554" s="203">
        <f t="shared" si="2181"/>
        <v>2940625</v>
      </c>
      <c r="EO554" s="203">
        <f t="shared" si="2181"/>
        <v>5988316</v>
      </c>
      <c r="EP554" s="203">
        <f t="shared" si="2181"/>
        <v>938180</v>
      </c>
      <c r="EQ554" s="203">
        <f t="shared" si="2181"/>
        <v>1968</v>
      </c>
      <c r="ER554" s="203">
        <f t="shared" si="2182"/>
        <v>0</v>
      </c>
      <c r="ES554" s="203">
        <f t="shared" si="2182"/>
        <v>106029</v>
      </c>
      <c r="ET554" s="203">
        <f t="shared" si="2182"/>
        <v>315500</v>
      </c>
      <c r="EU554" s="203">
        <f t="shared" si="2182"/>
        <v>5430</v>
      </c>
      <c r="EV554" s="203">
        <f t="shared" si="2182"/>
        <v>2605934</v>
      </c>
      <c r="EW554" s="203">
        <f t="shared" si="2182"/>
        <v>881547</v>
      </c>
      <c r="EX554" s="203">
        <f t="shared" si="2182"/>
        <v>59269</v>
      </c>
      <c r="EY554" s="203">
        <f t="shared" si="2182"/>
        <v>241648</v>
      </c>
      <c r="EZ554" s="203">
        <f t="shared" si="2182"/>
        <v>27170</v>
      </c>
      <c r="FA554" s="203">
        <f t="shared" si="2182"/>
        <v>0</v>
      </c>
      <c r="FB554" s="203">
        <f t="shared" si="2183"/>
        <v>4290</v>
      </c>
      <c r="FC554" s="203">
        <f t="shared" si="2183"/>
        <v>6545</v>
      </c>
      <c r="FD554" s="203">
        <f t="shared" si="2183"/>
        <v>0</v>
      </c>
      <c r="FE554" s="203">
        <f t="shared" si="2183"/>
        <v>0</v>
      </c>
      <c r="FF554" s="203">
        <f t="shared" si="2183"/>
        <v>0</v>
      </c>
      <c r="FG554" s="203">
        <f t="shared" si="2183"/>
        <v>0</v>
      </c>
      <c r="FH554" s="191"/>
      <c r="FI554" s="256"/>
      <c r="FJ554" s="256"/>
      <c r="FK554" s="256"/>
      <c r="FL554" s="256"/>
      <c r="FM554" s="256"/>
    </row>
    <row r="555" spans="1:169" s="257" customFormat="1" x14ac:dyDescent="0.2">
      <c r="A555" s="258" t="str">
        <f t="shared" si="2184"/>
        <v>2019-20NOVEMBERRRU</v>
      </c>
      <c r="B555" s="259" t="s">
        <v>868</v>
      </c>
      <c r="C555" s="259" t="s">
        <v>722</v>
      </c>
      <c r="D555" s="260" t="str">
        <f t="shared" si="2161"/>
        <v>Y56</v>
      </c>
      <c r="E555" s="260" t="str">
        <f t="shared" si="2162"/>
        <v>London</v>
      </c>
      <c r="F555" s="261" t="s">
        <v>653</v>
      </c>
      <c r="G555" s="323" t="s">
        <v>654</v>
      </c>
      <c r="H555" s="324">
        <v>176404</v>
      </c>
      <c r="I555" s="324">
        <v>142095</v>
      </c>
      <c r="J555" s="324">
        <v>1566562</v>
      </c>
      <c r="K555" s="324">
        <v>11</v>
      </c>
      <c r="L555" s="324">
        <v>0</v>
      </c>
      <c r="M555" s="324">
        <v>37</v>
      </c>
      <c r="N555" s="324">
        <v>80</v>
      </c>
      <c r="O555" s="324">
        <v>174</v>
      </c>
      <c r="P555" s="324">
        <v>0</v>
      </c>
      <c r="Q555" s="324">
        <v>432</v>
      </c>
      <c r="R555" s="324">
        <v>0</v>
      </c>
      <c r="S555" s="324">
        <v>1402</v>
      </c>
      <c r="T555" s="324">
        <v>107529</v>
      </c>
      <c r="U555" s="324">
        <v>9868</v>
      </c>
      <c r="V555" s="324">
        <v>7209</v>
      </c>
      <c r="W555" s="324">
        <v>63116</v>
      </c>
      <c r="X555" s="324">
        <v>20236</v>
      </c>
      <c r="Y555" s="324">
        <v>1830</v>
      </c>
      <c r="Z555" s="324">
        <v>4002105</v>
      </c>
      <c r="AA555" s="324">
        <v>406</v>
      </c>
      <c r="AB555" s="324">
        <v>674</v>
      </c>
      <c r="AC555" s="324">
        <v>4840752</v>
      </c>
      <c r="AD555" s="324">
        <v>671</v>
      </c>
      <c r="AE555" s="324">
        <v>1159</v>
      </c>
      <c r="AF555" s="324">
        <v>84469805</v>
      </c>
      <c r="AG555" s="324">
        <v>1338</v>
      </c>
      <c r="AH555" s="324">
        <v>2790</v>
      </c>
      <c r="AI555" s="324">
        <v>89130131</v>
      </c>
      <c r="AJ555" s="324">
        <v>4405</v>
      </c>
      <c r="AK555" s="324">
        <v>10665</v>
      </c>
      <c r="AL555" s="324">
        <v>10896115</v>
      </c>
      <c r="AM555" s="324">
        <v>5954</v>
      </c>
      <c r="AN555" s="324">
        <v>13731</v>
      </c>
      <c r="AO555" s="324">
        <v>7694</v>
      </c>
      <c r="AP555" s="324">
        <v>193</v>
      </c>
      <c r="AQ555" s="324">
        <v>959</v>
      </c>
      <c r="AR555" s="324">
        <v>2804</v>
      </c>
      <c r="AS555" s="324">
        <v>209</v>
      </c>
      <c r="AT555" s="324">
        <v>6333</v>
      </c>
      <c r="AU555" s="324">
        <v>0</v>
      </c>
      <c r="AV555" s="324">
        <v>63229</v>
      </c>
      <c r="AW555" s="324">
        <v>6942</v>
      </c>
      <c r="AX555" s="324">
        <v>29664</v>
      </c>
      <c r="AY555" s="324">
        <v>99835</v>
      </c>
      <c r="AZ555" s="324">
        <v>26017</v>
      </c>
      <c r="BA555" s="324">
        <v>20210</v>
      </c>
      <c r="BB555" s="324">
        <v>18728</v>
      </c>
      <c r="BC555" s="324">
        <v>14837</v>
      </c>
      <c r="BD555" s="324">
        <v>95589</v>
      </c>
      <c r="BE555" s="324">
        <v>71470</v>
      </c>
      <c r="BF555" s="324">
        <v>33232</v>
      </c>
      <c r="BG555" s="324">
        <v>22878</v>
      </c>
      <c r="BH555" s="324">
        <v>2452</v>
      </c>
      <c r="BI555" s="324">
        <v>1944</v>
      </c>
      <c r="BJ555" s="324">
        <v>35</v>
      </c>
      <c r="BK555" s="324">
        <v>17516</v>
      </c>
      <c r="BL555" s="324">
        <v>500</v>
      </c>
      <c r="BM555" s="324">
        <v>744</v>
      </c>
      <c r="BN555" s="324">
        <v>22</v>
      </c>
      <c r="BO555" s="324">
        <v>14687</v>
      </c>
      <c r="BP555" s="324">
        <v>668</v>
      </c>
      <c r="BQ555" s="324">
        <v>1431</v>
      </c>
      <c r="BR555" s="324">
        <v>9811</v>
      </c>
      <c r="BS555" s="324">
        <v>3969902</v>
      </c>
      <c r="BT555" s="324">
        <v>405</v>
      </c>
      <c r="BU555" s="324">
        <v>673</v>
      </c>
      <c r="BV555" s="324">
        <v>4139</v>
      </c>
      <c r="BW555" s="324">
        <v>5356495</v>
      </c>
      <c r="BX555" s="324">
        <v>1294</v>
      </c>
      <c r="BY555" s="324">
        <v>2612</v>
      </c>
      <c r="BZ555" s="324">
        <v>1074</v>
      </c>
      <c r="CA555" s="324">
        <v>1360931</v>
      </c>
      <c r="CB555" s="324">
        <v>1267</v>
      </c>
      <c r="CC555" s="324">
        <v>2817</v>
      </c>
      <c r="CD555" s="324">
        <v>57903</v>
      </c>
      <c r="CE555" s="324">
        <v>77752379</v>
      </c>
      <c r="CF555" s="324">
        <v>1343</v>
      </c>
      <c r="CG555" s="324">
        <v>2807</v>
      </c>
      <c r="CH555" s="324">
        <v>1559</v>
      </c>
      <c r="CI555" s="324">
        <v>10815314</v>
      </c>
      <c r="CJ555" s="324">
        <v>6937</v>
      </c>
      <c r="CK555" s="324">
        <v>13787</v>
      </c>
      <c r="CL555" s="324">
        <v>320</v>
      </c>
      <c r="CM555" s="324">
        <v>2209849</v>
      </c>
      <c r="CN555" s="324">
        <v>6906</v>
      </c>
      <c r="CO555" s="324">
        <v>16350</v>
      </c>
      <c r="CP555" s="324">
        <v>1317</v>
      </c>
      <c r="CQ555" s="324">
        <v>13922916</v>
      </c>
      <c r="CR555" s="324">
        <v>10572</v>
      </c>
      <c r="CS555" s="324">
        <v>18810</v>
      </c>
      <c r="CT555" s="324">
        <v>129</v>
      </c>
      <c r="CU555" s="324">
        <v>1456442</v>
      </c>
      <c r="CV555" s="324">
        <v>11290</v>
      </c>
      <c r="CW555" s="324">
        <v>22313</v>
      </c>
      <c r="CX555" s="324">
        <v>728</v>
      </c>
      <c r="CY555" s="324">
        <v>220242</v>
      </c>
      <c r="CZ555" s="324">
        <v>303</v>
      </c>
      <c r="DA555" s="324">
        <v>518</v>
      </c>
      <c r="DB555" s="324">
        <v>4874</v>
      </c>
      <c r="DC555" s="324">
        <v>359698</v>
      </c>
      <c r="DD555" s="324">
        <v>74</v>
      </c>
      <c r="DE555" s="324">
        <v>155</v>
      </c>
      <c r="DF555" s="324">
        <v>0</v>
      </c>
      <c r="DG555" s="324">
        <v>0</v>
      </c>
      <c r="DH555" s="324">
        <v>0</v>
      </c>
      <c r="DI555" s="324">
        <v>0</v>
      </c>
      <c r="DJ555" s="324">
        <v>0</v>
      </c>
      <c r="DK555" s="324">
        <v>0</v>
      </c>
      <c r="DL555" s="324"/>
      <c r="DM555" s="324"/>
      <c r="DN555" s="324"/>
      <c r="DO555" s="324"/>
      <c r="DP555" s="324"/>
      <c r="DQ555" s="324"/>
      <c r="DR555" s="324"/>
      <c r="DS555" s="324"/>
      <c r="DT555" s="324"/>
      <c r="DU555" s="324"/>
      <c r="DV555" s="324"/>
      <c r="DW555" s="324"/>
      <c r="DX555" s="324"/>
      <c r="DY555" s="324"/>
      <c r="DZ555" s="324"/>
      <c r="EA555" s="324"/>
      <c r="EB555" s="325"/>
      <c r="EC555" s="326">
        <f t="shared" si="2185"/>
        <v>11</v>
      </c>
      <c r="ED555" s="213">
        <f t="shared" si="2186"/>
        <v>2019</v>
      </c>
      <c r="EE555" s="214">
        <f t="shared" si="2164"/>
        <v>43770</v>
      </c>
      <c r="EF555" s="215">
        <f t="shared" si="2165"/>
        <v>30</v>
      </c>
      <c r="EG555" s="216"/>
      <c r="EH555" s="212">
        <f t="shared" ref="EH555:EQ570" si="2187">IFERROR(INDEX($H555:$EB555,,MATCH(EH$1,$H$5:$EB$5,0))*INDEX($H555:$EB555,,MATCH(EH$2,$H$5:$EB$5,0)),$H$2)</f>
        <v>0</v>
      </c>
      <c r="EI555" s="212">
        <f t="shared" si="2187"/>
        <v>5257515</v>
      </c>
      <c r="EJ555" s="212">
        <f t="shared" si="2187"/>
        <v>11367600</v>
      </c>
      <c r="EK555" s="212">
        <f t="shared" si="2187"/>
        <v>24724530</v>
      </c>
      <c r="EL555" s="212">
        <f t="shared" si="2187"/>
        <v>6651032</v>
      </c>
      <c r="EM555" s="212">
        <f t="shared" si="2187"/>
        <v>8355231</v>
      </c>
      <c r="EN555" s="212">
        <f t="shared" si="2187"/>
        <v>176093640</v>
      </c>
      <c r="EO555" s="212">
        <f t="shared" si="2187"/>
        <v>215816940</v>
      </c>
      <c r="EP555" s="212">
        <f t="shared" si="2187"/>
        <v>25127730</v>
      </c>
      <c r="EQ555" s="212">
        <f t="shared" si="2187"/>
        <v>26040</v>
      </c>
      <c r="ER555" s="212">
        <f t="shared" ref="ER555:FA570" si="2188">IFERROR(INDEX($H555:$EB555,,MATCH(ER$1,$H$5:$EB$5,0))*INDEX($H555:$EB555,,MATCH(ER$2,$H$5:$EB$5,0)),$H$2)</f>
        <v>31482</v>
      </c>
      <c r="ES555" s="212">
        <f t="shared" si="2188"/>
        <v>6602803</v>
      </c>
      <c r="ET555" s="212">
        <f t="shared" si="2188"/>
        <v>10811068</v>
      </c>
      <c r="EU555" s="212">
        <f t="shared" si="2188"/>
        <v>3025458</v>
      </c>
      <c r="EV555" s="212">
        <f t="shared" si="2188"/>
        <v>162533721</v>
      </c>
      <c r="EW555" s="212">
        <f t="shared" si="2188"/>
        <v>21493933</v>
      </c>
      <c r="EX555" s="212">
        <f t="shared" si="2188"/>
        <v>5232000</v>
      </c>
      <c r="EY555" s="212">
        <f t="shared" si="2188"/>
        <v>24772770</v>
      </c>
      <c r="EZ555" s="212">
        <f t="shared" si="2188"/>
        <v>2878377</v>
      </c>
      <c r="FA555" s="212">
        <f t="shared" si="2188"/>
        <v>0</v>
      </c>
      <c r="FB555" s="212">
        <f t="shared" ref="FB555:FG570" si="2189">IFERROR(INDEX($H555:$EB555,,MATCH(FB$1,$H$5:$EB$5,0))*INDEX($H555:$EB555,,MATCH(FB$2,$H$5:$EB$5,0)),$H$2)</f>
        <v>377104</v>
      </c>
      <c r="FC555" s="212">
        <f t="shared" si="2189"/>
        <v>755470</v>
      </c>
      <c r="FD555" s="212">
        <f t="shared" si="2189"/>
        <v>0</v>
      </c>
      <c r="FE555" s="212">
        <f t="shared" si="2189"/>
        <v>0</v>
      </c>
      <c r="FF555" s="212">
        <f t="shared" si="2189"/>
        <v>0</v>
      </c>
      <c r="FG555" s="212">
        <f t="shared" si="2189"/>
        <v>0</v>
      </c>
      <c r="FH555" s="217"/>
      <c r="FI555" s="256"/>
      <c r="FJ555" s="256"/>
      <c r="FK555" s="256"/>
      <c r="FL555" s="256"/>
      <c r="FM555" s="256"/>
    </row>
    <row r="556" spans="1:169" s="257" customFormat="1" x14ac:dyDescent="0.2">
      <c r="A556" s="263" t="str">
        <f t="shared" si="2184"/>
        <v>2019-20NOVEMBERRX6</v>
      </c>
      <c r="B556" s="257" t="s">
        <v>868</v>
      </c>
      <c r="C556" s="257" t="s">
        <v>722</v>
      </c>
      <c r="D556" s="264" t="str">
        <f t="shared" si="2161"/>
        <v>Y63</v>
      </c>
      <c r="E556" s="264" t="str">
        <f t="shared" si="2162"/>
        <v>North East and Yorkshire</v>
      </c>
      <c r="F556" s="265" t="s">
        <v>655</v>
      </c>
      <c r="G556" s="265" t="s">
        <v>656</v>
      </c>
      <c r="H556" s="108">
        <v>52466</v>
      </c>
      <c r="I556" s="108">
        <v>36353</v>
      </c>
      <c r="J556" s="108">
        <v>303250</v>
      </c>
      <c r="K556" s="108">
        <v>8</v>
      </c>
      <c r="L556" s="108">
        <v>1</v>
      </c>
      <c r="M556" s="108">
        <v>19</v>
      </c>
      <c r="N556" s="108">
        <v>30</v>
      </c>
      <c r="O556" s="108">
        <v>79</v>
      </c>
      <c r="P556" s="108">
        <v>0</v>
      </c>
      <c r="Q556" s="108">
        <v>246</v>
      </c>
      <c r="R556" s="108">
        <v>2282</v>
      </c>
      <c r="S556" s="108">
        <v>13</v>
      </c>
      <c r="T556" s="108">
        <v>35866</v>
      </c>
      <c r="U556" s="108">
        <v>3164</v>
      </c>
      <c r="V556" s="108">
        <v>2156</v>
      </c>
      <c r="W556" s="108">
        <v>21658</v>
      </c>
      <c r="X556" s="108">
        <v>6025</v>
      </c>
      <c r="Y556" s="108">
        <v>357</v>
      </c>
      <c r="Z556" s="108">
        <v>1336477</v>
      </c>
      <c r="AA556" s="108">
        <v>422</v>
      </c>
      <c r="AB556" s="108">
        <v>734</v>
      </c>
      <c r="AC556" s="108">
        <v>1065318</v>
      </c>
      <c r="AD556" s="108">
        <v>494</v>
      </c>
      <c r="AE556" s="108">
        <v>858</v>
      </c>
      <c r="AF556" s="108">
        <v>48311611</v>
      </c>
      <c r="AG556" s="108">
        <v>2231</v>
      </c>
      <c r="AH556" s="108">
        <v>4479</v>
      </c>
      <c r="AI556" s="108">
        <v>45586604</v>
      </c>
      <c r="AJ556" s="108">
        <v>7566</v>
      </c>
      <c r="AK556" s="108">
        <v>18303</v>
      </c>
      <c r="AL556" s="108">
        <v>2144456</v>
      </c>
      <c r="AM556" s="108">
        <v>6007</v>
      </c>
      <c r="AN556" s="108">
        <v>14132</v>
      </c>
      <c r="AO556" s="108">
        <v>2140</v>
      </c>
      <c r="AP556" s="108">
        <v>57</v>
      </c>
      <c r="AQ556" s="108">
        <v>345</v>
      </c>
      <c r="AR556" s="108">
        <v>2652</v>
      </c>
      <c r="AS556" s="108">
        <v>114</v>
      </c>
      <c r="AT556" s="108">
        <v>1624</v>
      </c>
      <c r="AU556" s="108">
        <v>0</v>
      </c>
      <c r="AV556" s="108">
        <v>20791</v>
      </c>
      <c r="AW556" s="108">
        <v>3408</v>
      </c>
      <c r="AX556" s="108">
        <v>9527</v>
      </c>
      <c r="AY556" s="108">
        <v>33726</v>
      </c>
      <c r="AZ556" s="108">
        <v>5866</v>
      </c>
      <c r="BA556" s="108">
        <v>4676</v>
      </c>
      <c r="BB556" s="108">
        <v>3900</v>
      </c>
      <c r="BC556" s="108">
        <v>3152</v>
      </c>
      <c r="BD556" s="108">
        <v>27605</v>
      </c>
      <c r="BE556" s="108">
        <v>23202</v>
      </c>
      <c r="BF556" s="108">
        <v>9080</v>
      </c>
      <c r="BG556" s="108">
        <v>9427</v>
      </c>
      <c r="BH556" s="108">
        <v>553</v>
      </c>
      <c r="BI556" s="108">
        <v>334</v>
      </c>
      <c r="BJ556" s="108">
        <v>115</v>
      </c>
      <c r="BK556" s="108">
        <v>61670</v>
      </c>
      <c r="BL556" s="108">
        <v>536</v>
      </c>
      <c r="BM556" s="108">
        <v>921</v>
      </c>
      <c r="BN556" s="108">
        <v>82</v>
      </c>
      <c r="BO556" s="108">
        <v>42094</v>
      </c>
      <c r="BP556" s="108">
        <v>513</v>
      </c>
      <c r="BQ556" s="108">
        <v>843</v>
      </c>
      <c r="BR556" s="108">
        <v>2967</v>
      </c>
      <c r="BS556" s="108">
        <v>1232713</v>
      </c>
      <c r="BT556" s="108">
        <v>415</v>
      </c>
      <c r="BU556" s="108">
        <v>720</v>
      </c>
      <c r="BV556" s="108">
        <v>3076</v>
      </c>
      <c r="BW556" s="108">
        <v>7369805</v>
      </c>
      <c r="BX556" s="108">
        <v>2396</v>
      </c>
      <c r="BY556" s="108">
        <v>4689</v>
      </c>
      <c r="BZ556" s="108">
        <v>614</v>
      </c>
      <c r="CA556" s="108">
        <v>1377457</v>
      </c>
      <c r="CB556" s="108">
        <v>2243</v>
      </c>
      <c r="CC556" s="108">
        <v>4599</v>
      </c>
      <c r="CD556" s="108">
        <v>17968</v>
      </c>
      <c r="CE556" s="108">
        <v>39564349</v>
      </c>
      <c r="CF556" s="108">
        <v>2202</v>
      </c>
      <c r="CG556" s="108">
        <v>4433</v>
      </c>
      <c r="CH556" s="108">
        <v>1031</v>
      </c>
      <c r="CI556" s="108">
        <v>8393178</v>
      </c>
      <c r="CJ556" s="108">
        <v>8141</v>
      </c>
      <c r="CK556" s="108">
        <v>15652</v>
      </c>
      <c r="CL556" s="108">
        <v>471</v>
      </c>
      <c r="CM556" s="108">
        <v>4615120</v>
      </c>
      <c r="CN556" s="108">
        <v>9799</v>
      </c>
      <c r="CO556" s="108">
        <v>20926</v>
      </c>
      <c r="CP556" s="108">
        <v>839</v>
      </c>
      <c r="CQ556" s="108">
        <v>9183499</v>
      </c>
      <c r="CR556" s="108">
        <v>10946</v>
      </c>
      <c r="CS556" s="108">
        <v>21683</v>
      </c>
      <c r="CT556" s="108">
        <v>137</v>
      </c>
      <c r="CU556" s="108">
        <v>1733945</v>
      </c>
      <c r="CV556" s="108">
        <v>12657</v>
      </c>
      <c r="CW556" s="108">
        <v>33047</v>
      </c>
      <c r="CX556" s="108">
        <v>79</v>
      </c>
      <c r="CY556" s="108">
        <v>39368</v>
      </c>
      <c r="CZ556" s="108">
        <v>498</v>
      </c>
      <c r="DA556" s="108">
        <v>847</v>
      </c>
      <c r="DB556" s="108">
        <v>1759</v>
      </c>
      <c r="DC556" s="108">
        <v>74232</v>
      </c>
      <c r="DD556" s="108">
        <v>42</v>
      </c>
      <c r="DE556" s="108">
        <v>91</v>
      </c>
      <c r="DF556" s="108">
        <v>0</v>
      </c>
      <c r="DG556" s="108">
        <v>0</v>
      </c>
      <c r="DH556" s="108">
        <v>0</v>
      </c>
      <c r="DI556" s="108">
        <v>0</v>
      </c>
      <c r="DJ556" s="108">
        <v>0</v>
      </c>
      <c r="DK556" s="108">
        <v>0</v>
      </c>
      <c r="DL556" s="108"/>
      <c r="DM556" s="108"/>
      <c r="DN556" s="108"/>
      <c r="DO556" s="108"/>
      <c r="DP556" s="108"/>
      <c r="DQ556" s="108"/>
      <c r="DR556" s="108"/>
      <c r="DS556" s="108"/>
      <c r="DT556" s="108"/>
      <c r="DU556" s="108"/>
      <c r="DV556" s="108"/>
      <c r="DW556" s="108"/>
      <c r="DX556" s="108"/>
      <c r="DY556" s="108"/>
      <c r="DZ556" s="108"/>
      <c r="EA556" s="108"/>
      <c r="EB556" s="255"/>
      <c r="EC556" s="198">
        <f t="shared" si="2185"/>
        <v>11</v>
      </c>
      <c r="ED556" s="199">
        <f t="shared" si="2186"/>
        <v>2019</v>
      </c>
      <c r="EE556" s="200">
        <f t="shared" si="2164"/>
        <v>43770</v>
      </c>
      <c r="EF556" s="196">
        <f t="shared" si="2165"/>
        <v>30</v>
      </c>
      <c r="EG556" s="195"/>
      <c r="EH556" s="198">
        <f t="shared" si="2187"/>
        <v>36353</v>
      </c>
      <c r="EI556" s="198">
        <f t="shared" si="2187"/>
        <v>690707</v>
      </c>
      <c r="EJ556" s="198">
        <f t="shared" si="2187"/>
        <v>1090590</v>
      </c>
      <c r="EK556" s="198">
        <f t="shared" si="2187"/>
        <v>2871887</v>
      </c>
      <c r="EL556" s="198">
        <f t="shared" si="2187"/>
        <v>2322376</v>
      </c>
      <c r="EM556" s="198">
        <f t="shared" si="2187"/>
        <v>1849848</v>
      </c>
      <c r="EN556" s="198">
        <f t="shared" si="2187"/>
        <v>97006182</v>
      </c>
      <c r="EO556" s="198">
        <f t="shared" si="2187"/>
        <v>110275575</v>
      </c>
      <c r="EP556" s="198">
        <f t="shared" si="2187"/>
        <v>5045124</v>
      </c>
      <c r="EQ556" s="198">
        <f t="shared" si="2187"/>
        <v>105915</v>
      </c>
      <c r="ER556" s="198">
        <f t="shared" si="2188"/>
        <v>69126</v>
      </c>
      <c r="ES556" s="198">
        <f t="shared" si="2188"/>
        <v>2136240</v>
      </c>
      <c r="ET556" s="198">
        <f t="shared" si="2188"/>
        <v>14423364</v>
      </c>
      <c r="EU556" s="198">
        <f t="shared" si="2188"/>
        <v>2823786</v>
      </c>
      <c r="EV556" s="198">
        <f t="shared" si="2188"/>
        <v>79652144</v>
      </c>
      <c r="EW556" s="198">
        <f t="shared" si="2188"/>
        <v>16137212</v>
      </c>
      <c r="EX556" s="198">
        <f t="shared" si="2188"/>
        <v>9856146</v>
      </c>
      <c r="EY556" s="198">
        <f t="shared" si="2188"/>
        <v>18192037</v>
      </c>
      <c r="EZ556" s="198">
        <f t="shared" si="2188"/>
        <v>4527439</v>
      </c>
      <c r="FA556" s="198">
        <f t="shared" si="2188"/>
        <v>0</v>
      </c>
      <c r="FB556" s="198">
        <f t="shared" si="2189"/>
        <v>66913</v>
      </c>
      <c r="FC556" s="198">
        <f t="shared" si="2189"/>
        <v>160069</v>
      </c>
      <c r="FD556" s="198">
        <f t="shared" si="2189"/>
        <v>0</v>
      </c>
      <c r="FE556" s="198">
        <f t="shared" si="2189"/>
        <v>0</v>
      </c>
      <c r="FF556" s="198">
        <f t="shared" si="2189"/>
        <v>0</v>
      </c>
      <c r="FG556" s="198">
        <f t="shared" si="2189"/>
        <v>0</v>
      </c>
      <c r="FH556" s="191"/>
      <c r="FI556" s="256"/>
      <c r="FJ556" s="256"/>
      <c r="FK556" s="256"/>
      <c r="FL556" s="256"/>
      <c r="FM556" s="256"/>
    </row>
    <row r="557" spans="1:169" s="257" customFormat="1" x14ac:dyDescent="0.2">
      <c r="A557" s="263" t="str">
        <f t="shared" si="2184"/>
        <v>2019-20NOVEMBERRX7</v>
      </c>
      <c r="B557" s="257" t="s">
        <v>868</v>
      </c>
      <c r="C557" s="257" t="s">
        <v>722</v>
      </c>
      <c r="D557" s="264" t="str">
        <f t="shared" si="2161"/>
        <v>Y62</v>
      </c>
      <c r="E557" s="264" t="str">
        <f t="shared" si="2162"/>
        <v>North West</v>
      </c>
      <c r="F557" s="265" t="s">
        <v>657</v>
      </c>
      <c r="G557" s="265" t="s">
        <v>658</v>
      </c>
      <c r="H557" s="108">
        <v>140609</v>
      </c>
      <c r="I557" s="108">
        <v>126698</v>
      </c>
      <c r="J557" s="108">
        <v>1583850</v>
      </c>
      <c r="K557" s="108">
        <v>13</v>
      </c>
      <c r="L557" s="108">
        <v>1</v>
      </c>
      <c r="M557" s="108">
        <v>49</v>
      </c>
      <c r="N557" s="108">
        <v>78</v>
      </c>
      <c r="O557" s="108">
        <v>127</v>
      </c>
      <c r="P557" s="108">
        <v>0</v>
      </c>
      <c r="Q557" s="108">
        <v>218</v>
      </c>
      <c r="R557" s="108">
        <v>16308</v>
      </c>
      <c r="S557" s="108">
        <v>670</v>
      </c>
      <c r="T557" s="108">
        <v>99489</v>
      </c>
      <c r="U557" s="108">
        <v>10787</v>
      </c>
      <c r="V557" s="108">
        <v>7695</v>
      </c>
      <c r="W557" s="108">
        <v>53795</v>
      </c>
      <c r="X557" s="108">
        <v>15922</v>
      </c>
      <c r="Y557" s="108">
        <v>3438</v>
      </c>
      <c r="Z557" s="108">
        <v>4822559</v>
      </c>
      <c r="AA557" s="108">
        <v>447</v>
      </c>
      <c r="AB557" s="108">
        <v>758</v>
      </c>
      <c r="AC557" s="108">
        <v>4896063</v>
      </c>
      <c r="AD557" s="108">
        <v>636</v>
      </c>
      <c r="AE557" s="108">
        <v>1099</v>
      </c>
      <c r="AF557" s="108">
        <v>99145985</v>
      </c>
      <c r="AG557" s="108">
        <v>1843</v>
      </c>
      <c r="AH557" s="108">
        <v>4034</v>
      </c>
      <c r="AI557" s="108">
        <v>106222341</v>
      </c>
      <c r="AJ557" s="108">
        <v>6671</v>
      </c>
      <c r="AK557" s="108">
        <v>15977</v>
      </c>
      <c r="AL557" s="108">
        <v>19156002</v>
      </c>
      <c r="AM557" s="108">
        <v>5572</v>
      </c>
      <c r="AN557" s="108">
        <v>12578</v>
      </c>
      <c r="AO557" s="108">
        <v>8101</v>
      </c>
      <c r="AP557" s="108">
        <v>600</v>
      </c>
      <c r="AQ557" s="108">
        <v>5232</v>
      </c>
      <c r="AR557" s="108">
        <v>805</v>
      </c>
      <c r="AS557" s="108">
        <v>412</v>
      </c>
      <c r="AT557" s="108">
        <v>1857</v>
      </c>
      <c r="AU557" s="108">
        <v>175</v>
      </c>
      <c r="AV557" s="108">
        <v>58996</v>
      </c>
      <c r="AW557" s="108">
        <v>5361</v>
      </c>
      <c r="AX557" s="108">
        <v>27031</v>
      </c>
      <c r="AY557" s="108">
        <v>91388</v>
      </c>
      <c r="AZ557" s="108">
        <v>22438</v>
      </c>
      <c r="BA557" s="108">
        <v>18313</v>
      </c>
      <c r="BB557" s="108">
        <v>15848</v>
      </c>
      <c r="BC557" s="108">
        <v>13152</v>
      </c>
      <c r="BD557" s="108">
        <v>70877</v>
      </c>
      <c r="BE557" s="108">
        <v>57047</v>
      </c>
      <c r="BF557" s="108">
        <v>23153</v>
      </c>
      <c r="BG557" s="108">
        <v>16990</v>
      </c>
      <c r="BH557" s="108">
        <v>4463</v>
      </c>
      <c r="BI557" s="108">
        <v>3734</v>
      </c>
      <c r="BJ557" s="108">
        <v>61</v>
      </c>
      <c r="BK557" s="108">
        <v>31600</v>
      </c>
      <c r="BL557" s="108">
        <v>518</v>
      </c>
      <c r="BM557" s="108">
        <v>958</v>
      </c>
      <c r="BN557" s="108">
        <v>41</v>
      </c>
      <c r="BO557" s="108">
        <v>18036</v>
      </c>
      <c r="BP557" s="108">
        <v>440</v>
      </c>
      <c r="BQ557" s="108">
        <v>769</v>
      </c>
      <c r="BR557" s="108">
        <v>10685</v>
      </c>
      <c r="BS557" s="108">
        <v>4772923</v>
      </c>
      <c r="BT557" s="108">
        <v>447</v>
      </c>
      <c r="BU557" s="108">
        <v>757</v>
      </c>
      <c r="BV557" s="108">
        <v>4812</v>
      </c>
      <c r="BW557" s="108">
        <v>9982628</v>
      </c>
      <c r="BX557" s="108">
        <v>2075</v>
      </c>
      <c r="BY557" s="108">
        <v>4267</v>
      </c>
      <c r="BZ557" s="108">
        <v>2000</v>
      </c>
      <c r="CA557" s="108">
        <v>4155253</v>
      </c>
      <c r="CB557" s="108">
        <v>2078</v>
      </c>
      <c r="CC557" s="108">
        <v>4882</v>
      </c>
      <c r="CD557" s="108">
        <v>46983</v>
      </c>
      <c r="CE557" s="108">
        <v>85008104</v>
      </c>
      <c r="CF557" s="108">
        <v>1809</v>
      </c>
      <c r="CG557" s="108">
        <v>3984</v>
      </c>
      <c r="CH557" s="108">
        <v>2872</v>
      </c>
      <c r="CI557" s="108">
        <v>16602439</v>
      </c>
      <c r="CJ557" s="108">
        <v>5781</v>
      </c>
      <c r="CK557" s="108">
        <v>12149</v>
      </c>
      <c r="CL557" s="108">
        <v>1701</v>
      </c>
      <c r="CM557" s="108">
        <v>11120847</v>
      </c>
      <c r="CN557" s="108">
        <v>6538</v>
      </c>
      <c r="CO557" s="108">
        <v>15704</v>
      </c>
      <c r="CP557" s="108">
        <v>1334</v>
      </c>
      <c r="CQ557" s="108">
        <v>11128223</v>
      </c>
      <c r="CR557" s="108">
        <v>8342</v>
      </c>
      <c r="CS557" s="108">
        <v>17444</v>
      </c>
      <c r="CT557" s="108">
        <v>869</v>
      </c>
      <c r="CU557" s="108">
        <v>9488257</v>
      </c>
      <c r="CV557" s="108">
        <v>10919</v>
      </c>
      <c r="CW557" s="108">
        <v>24869</v>
      </c>
      <c r="CX557" s="108">
        <v>0</v>
      </c>
      <c r="CY557" s="108">
        <v>0</v>
      </c>
      <c r="CZ557" s="108">
        <v>0</v>
      </c>
      <c r="DA557" s="108">
        <v>0</v>
      </c>
      <c r="DB557" s="108">
        <v>5280</v>
      </c>
      <c r="DC557" s="108">
        <v>214880</v>
      </c>
      <c r="DD557" s="108">
        <v>41</v>
      </c>
      <c r="DE557" s="108">
        <v>86</v>
      </c>
      <c r="DF557" s="108">
        <v>73</v>
      </c>
      <c r="DG557" s="108">
        <v>123811</v>
      </c>
      <c r="DH557" s="108">
        <v>1696</v>
      </c>
      <c r="DI557" s="108">
        <v>3512</v>
      </c>
      <c r="DJ557" s="108">
        <v>59</v>
      </c>
      <c r="DK557" s="108">
        <v>0</v>
      </c>
      <c r="DL557" s="108"/>
      <c r="DM557" s="108"/>
      <c r="DN557" s="108"/>
      <c r="DO557" s="108"/>
      <c r="DP557" s="108"/>
      <c r="DQ557" s="108"/>
      <c r="DR557" s="108"/>
      <c r="DS557" s="108"/>
      <c r="DT557" s="108"/>
      <c r="DU557" s="108"/>
      <c r="DV557" s="108"/>
      <c r="DW557" s="108"/>
      <c r="DX557" s="108"/>
      <c r="DY557" s="108"/>
      <c r="DZ557" s="108"/>
      <c r="EA557" s="108"/>
      <c r="EB557" s="255"/>
      <c r="EC557" s="198">
        <f t="shared" si="2185"/>
        <v>11</v>
      </c>
      <c r="ED557" s="199">
        <f t="shared" si="2186"/>
        <v>2019</v>
      </c>
      <c r="EE557" s="200">
        <f t="shared" si="2164"/>
        <v>43770</v>
      </c>
      <c r="EF557" s="196">
        <f t="shared" si="2165"/>
        <v>30</v>
      </c>
      <c r="EG557" s="195"/>
      <c r="EH557" s="198">
        <f t="shared" si="2187"/>
        <v>126698</v>
      </c>
      <c r="EI557" s="198">
        <f t="shared" si="2187"/>
        <v>6208202</v>
      </c>
      <c r="EJ557" s="198">
        <f t="shared" si="2187"/>
        <v>9882444</v>
      </c>
      <c r="EK557" s="198">
        <f t="shared" si="2187"/>
        <v>16090646</v>
      </c>
      <c r="EL557" s="198">
        <f t="shared" si="2187"/>
        <v>8176546</v>
      </c>
      <c r="EM557" s="198">
        <f t="shared" si="2187"/>
        <v>8456805</v>
      </c>
      <c r="EN557" s="198">
        <f t="shared" si="2187"/>
        <v>217009030</v>
      </c>
      <c r="EO557" s="198">
        <f t="shared" si="2187"/>
        <v>254385794</v>
      </c>
      <c r="EP557" s="198">
        <f t="shared" si="2187"/>
        <v>43243164</v>
      </c>
      <c r="EQ557" s="198">
        <f t="shared" si="2187"/>
        <v>58438</v>
      </c>
      <c r="ER557" s="198">
        <f t="shared" si="2188"/>
        <v>31529</v>
      </c>
      <c r="ES557" s="198">
        <f t="shared" si="2188"/>
        <v>8088545</v>
      </c>
      <c r="ET557" s="198">
        <f t="shared" si="2188"/>
        <v>20532804</v>
      </c>
      <c r="EU557" s="198">
        <f t="shared" si="2188"/>
        <v>9764000</v>
      </c>
      <c r="EV557" s="198">
        <f t="shared" si="2188"/>
        <v>187180272</v>
      </c>
      <c r="EW557" s="198">
        <f t="shared" si="2188"/>
        <v>34891928</v>
      </c>
      <c r="EX557" s="198">
        <f t="shared" si="2188"/>
        <v>26712504</v>
      </c>
      <c r="EY557" s="198">
        <f t="shared" si="2188"/>
        <v>23270296</v>
      </c>
      <c r="EZ557" s="198">
        <f t="shared" si="2188"/>
        <v>21611161</v>
      </c>
      <c r="FA557" s="198">
        <f t="shared" si="2188"/>
        <v>256376</v>
      </c>
      <c r="FB557" s="198">
        <f t="shared" si="2189"/>
        <v>0</v>
      </c>
      <c r="FC557" s="198">
        <f t="shared" si="2189"/>
        <v>454080</v>
      </c>
      <c r="FD557" s="198">
        <f t="shared" si="2189"/>
        <v>0</v>
      </c>
      <c r="FE557" s="198">
        <f t="shared" si="2189"/>
        <v>0</v>
      </c>
      <c r="FF557" s="198">
        <f t="shared" si="2189"/>
        <v>0</v>
      </c>
      <c r="FG557" s="198">
        <f t="shared" si="2189"/>
        <v>0</v>
      </c>
      <c r="FH557" s="191"/>
      <c r="FI557" s="256"/>
      <c r="FJ557" s="256"/>
      <c r="FK557" s="256"/>
      <c r="FL557" s="256"/>
      <c r="FM557" s="256"/>
    </row>
    <row r="558" spans="1:169" s="257" customFormat="1" x14ac:dyDescent="0.2">
      <c r="A558" s="258" t="str">
        <f t="shared" si="2184"/>
        <v>2019-20NOVEMBERRYE</v>
      </c>
      <c r="B558" s="259" t="s">
        <v>868</v>
      </c>
      <c r="C558" s="259" t="s">
        <v>722</v>
      </c>
      <c r="D558" s="260" t="str">
        <f t="shared" si="2161"/>
        <v>Y59</v>
      </c>
      <c r="E558" s="260" t="str">
        <f t="shared" si="2162"/>
        <v>South East</v>
      </c>
      <c r="F558" s="261" t="s">
        <v>669</v>
      </c>
      <c r="G558" s="261" t="s">
        <v>670</v>
      </c>
      <c r="H558" s="211">
        <v>72550</v>
      </c>
      <c r="I558" s="211">
        <v>43049</v>
      </c>
      <c r="J558" s="211">
        <v>285665</v>
      </c>
      <c r="K558" s="211">
        <v>7</v>
      </c>
      <c r="L558" s="211">
        <v>3</v>
      </c>
      <c r="M558" s="211">
        <v>5</v>
      </c>
      <c r="N558" s="211">
        <v>26</v>
      </c>
      <c r="O558" s="211">
        <v>88</v>
      </c>
      <c r="P558" s="211">
        <v>0</v>
      </c>
      <c r="Q558" s="211">
        <v>297</v>
      </c>
      <c r="R558" s="211">
        <v>9</v>
      </c>
      <c r="S558" s="211">
        <v>120</v>
      </c>
      <c r="T558" s="211">
        <v>51733</v>
      </c>
      <c r="U558" s="211">
        <v>2811</v>
      </c>
      <c r="V558" s="211">
        <v>1756</v>
      </c>
      <c r="W558" s="211">
        <v>25681</v>
      </c>
      <c r="X558" s="211">
        <v>15517</v>
      </c>
      <c r="Y558" s="211">
        <v>890</v>
      </c>
      <c r="Z558" s="211">
        <v>1251460</v>
      </c>
      <c r="AA558" s="211">
        <v>445</v>
      </c>
      <c r="AB558" s="211">
        <v>814</v>
      </c>
      <c r="AC558" s="211">
        <v>980293</v>
      </c>
      <c r="AD558" s="211">
        <v>558</v>
      </c>
      <c r="AE558" s="211">
        <v>1071</v>
      </c>
      <c r="AF558" s="211">
        <v>29248935</v>
      </c>
      <c r="AG558" s="211">
        <v>1139</v>
      </c>
      <c r="AH558" s="211">
        <v>2330</v>
      </c>
      <c r="AI558" s="211">
        <v>54525606</v>
      </c>
      <c r="AJ558" s="211">
        <v>3514</v>
      </c>
      <c r="AK558" s="211">
        <v>8367</v>
      </c>
      <c r="AL558" s="211">
        <v>4418351</v>
      </c>
      <c r="AM558" s="211">
        <v>4964</v>
      </c>
      <c r="AN558" s="211">
        <v>11371</v>
      </c>
      <c r="AO558" s="211">
        <v>3941</v>
      </c>
      <c r="AP558" s="211">
        <v>25</v>
      </c>
      <c r="AQ558" s="211">
        <v>209</v>
      </c>
      <c r="AR558" s="211">
        <v>395</v>
      </c>
      <c r="AS558" s="211">
        <v>315</v>
      </c>
      <c r="AT558" s="211">
        <v>3392</v>
      </c>
      <c r="AU558" s="211">
        <v>308</v>
      </c>
      <c r="AV558" s="211">
        <v>27263</v>
      </c>
      <c r="AW558" s="211">
        <v>3582</v>
      </c>
      <c r="AX558" s="211">
        <v>16947</v>
      </c>
      <c r="AY558" s="211">
        <v>47792</v>
      </c>
      <c r="AZ558" s="211">
        <v>5072</v>
      </c>
      <c r="BA558" s="211">
        <v>3947</v>
      </c>
      <c r="BB558" s="211">
        <v>3138</v>
      </c>
      <c r="BC558" s="211">
        <v>2466</v>
      </c>
      <c r="BD558" s="211">
        <v>34151</v>
      </c>
      <c r="BE558" s="211">
        <v>27687</v>
      </c>
      <c r="BF558" s="211">
        <v>23112</v>
      </c>
      <c r="BG558" s="211">
        <v>17297</v>
      </c>
      <c r="BH558" s="211">
        <v>1401</v>
      </c>
      <c r="BI558" s="211">
        <v>1020</v>
      </c>
      <c r="BJ558" s="211">
        <v>55</v>
      </c>
      <c r="BK558" s="211">
        <v>33157</v>
      </c>
      <c r="BL558" s="211">
        <v>603</v>
      </c>
      <c r="BM558" s="211">
        <v>1131</v>
      </c>
      <c r="BN558" s="211">
        <v>44</v>
      </c>
      <c r="BO558" s="211">
        <v>15843</v>
      </c>
      <c r="BP558" s="211">
        <v>360</v>
      </c>
      <c r="BQ558" s="211">
        <v>661</v>
      </c>
      <c r="BR558" s="211">
        <v>2712</v>
      </c>
      <c r="BS558" s="211">
        <v>1202460</v>
      </c>
      <c r="BT558" s="211">
        <v>443</v>
      </c>
      <c r="BU558" s="211">
        <v>812</v>
      </c>
      <c r="BV558" s="211">
        <v>2866</v>
      </c>
      <c r="BW558" s="211">
        <v>3254748</v>
      </c>
      <c r="BX558" s="211">
        <v>1136</v>
      </c>
      <c r="BY558" s="211">
        <v>2241</v>
      </c>
      <c r="BZ558" s="211">
        <v>567</v>
      </c>
      <c r="CA558" s="211">
        <v>587706</v>
      </c>
      <c r="CB558" s="211">
        <v>1037</v>
      </c>
      <c r="CC558" s="211">
        <v>2178</v>
      </c>
      <c r="CD558" s="211">
        <v>22248</v>
      </c>
      <c r="CE558" s="211">
        <v>25406481</v>
      </c>
      <c r="CF558" s="211">
        <v>1142</v>
      </c>
      <c r="CG558" s="211">
        <v>2344</v>
      </c>
      <c r="CH558" s="211">
        <v>2408</v>
      </c>
      <c r="CI558" s="211">
        <v>10495494</v>
      </c>
      <c r="CJ558" s="211">
        <v>4359</v>
      </c>
      <c r="CK558" s="211">
        <v>8949</v>
      </c>
      <c r="CL558" s="211">
        <v>762</v>
      </c>
      <c r="CM558" s="211">
        <v>2761062</v>
      </c>
      <c r="CN558" s="211">
        <v>3623</v>
      </c>
      <c r="CO558" s="211">
        <v>7921</v>
      </c>
      <c r="CP558" s="211">
        <v>291</v>
      </c>
      <c r="CQ558" s="211">
        <v>2804006</v>
      </c>
      <c r="CR558" s="211">
        <v>9636</v>
      </c>
      <c r="CS558" s="211">
        <v>18126</v>
      </c>
      <c r="CT558" s="211">
        <v>57</v>
      </c>
      <c r="CU558" s="211">
        <v>417667</v>
      </c>
      <c r="CV558" s="211">
        <v>7327</v>
      </c>
      <c r="CW558" s="211">
        <v>17200</v>
      </c>
      <c r="CX558" s="211">
        <v>195</v>
      </c>
      <c r="CY558" s="211">
        <v>59292</v>
      </c>
      <c r="CZ558" s="211">
        <v>304</v>
      </c>
      <c r="DA558" s="211">
        <v>530</v>
      </c>
      <c r="DB558" s="211">
        <v>2075</v>
      </c>
      <c r="DC558" s="211">
        <v>72127</v>
      </c>
      <c r="DD558" s="211">
        <v>35</v>
      </c>
      <c r="DE558" s="211">
        <v>71</v>
      </c>
      <c r="DF558" s="211">
        <v>85</v>
      </c>
      <c r="DG558" s="211">
        <v>207257</v>
      </c>
      <c r="DH558" s="211">
        <v>2438</v>
      </c>
      <c r="DI558" s="211">
        <v>4880</v>
      </c>
      <c r="DJ558" s="211">
        <v>75</v>
      </c>
      <c r="DK558" s="211">
        <v>9</v>
      </c>
      <c r="DL558" s="211"/>
      <c r="DM558" s="211"/>
      <c r="DN558" s="211"/>
      <c r="DO558" s="211"/>
      <c r="DP558" s="211"/>
      <c r="DQ558" s="211"/>
      <c r="DR558" s="211"/>
      <c r="DS558" s="211"/>
      <c r="DT558" s="211"/>
      <c r="DU558" s="211"/>
      <c r="DV558" s="211"/>
      <c r="DW558" s="211"/>
      <c r="DX558" s="211"/>
      <c r="DY558" s="211"/>
      <c r="DZ558" s="211"/>
      <c r="EA558" s="211"/>
      <c r="EB558" s="262"/>
      <c r="EC558" s="212">
        <f t="shared" si="2185"/>
        <v>11</v>
      </c>
      <c r="ED558" s="213">
        <f t="shared" si="2186"/>
        <v>2019</v>
      </c>
      <c r="EE558" s="214">
        <f t="shared" si="2164"/>
        <v>43770</v>
      </c>
      <c r="EF558" s="215">
        <f t="shared" si="2165"/>
        <v>30</v>
      </c>
      <c r="EG558" s="216"/>
      <c r="EH558" s="212">
        <f t="shared" si="2187"/>
        <v>129147</v>
      </c>
      <c r="EI558" s="212">
        <f t="shared" si="2187"/>
        <v>215245</v>
      </c>
      <c r="EJ558" s="212">
        <f t="shared" si="2187"/>
        <v>1119274</v>
      </c>
      <c r="EK558" s="212">
        <f t="shared" si="2187"/>
        <v>3788312</v>
      </c>
      <c r="EL558" s="212">
        <f t="shared" si="2187"/>
        <v>2288154</v>
      </c>
      <c r="EM558" s="212">
        <f t="shared" si="2187"/>
        <v>1880676</v>
      </c>
      <c r="EN558" s="212">
        <f t="shared" si="2187"/>
        <v>59836730</v>
      </c>
      <c r="EO558" s="212">
        <f t="shared" si="2187"/>
        <v>129830739</v>
      </c>
      <c r="EP558" s="212">
        <f t="shared" si="2187"/>
        <v>10120190</v>
      </c>
      <c r="EQ558" s="212">
        <f t="shared" si="2187"/>
        <v>62205</v>
      </c>
      <c r="ER558" s="212">
        <f t="shared" si="2188"/>
        <v>29084</v>
      </c>
      <c r="ES558" s="212">
        <f t="shared" si="2188"/>
        <v>2202144</v>
      </c>
      <c r="ET558" s="212">
        <f t="shared" si="2188"/>
        <v>6422706</v>
      </c>
      <c r="EU558" s="212">
        <f t="shared" si="2188"/>
        <v>1234926</v>
      </c>
      <c r="EV558" s="212">
        <f t="shared" si="2188"/>
        <v>52149312</v>
      </c>
      <c r="EW558" s="212">
        <f t="shared" si="2188"/>
        <v>21549192</v>
      </c>
      <c r="EX558" s="212">
        <f t="shared" si="2188"/>
        <v>6035802</v>
      </c>
      <c r="EY558" s="212">
        <f t="shared" si="2188"/>
        <v>5274666</v>
      </c>
      <c r="EZ558" s="212">
        <f t="shared" si="2188"/>
        <v>980400</v>
      </c>
      <c r="FA558" s="212">
        <f t="shared" si="2188"/>
        <v>414800</v>
      </c>
      <c r="FB558" s="212">
        <f t="shared" si="2189"/>
        <v>103350</v>
      </c>
      <c r="FC558" s="212">
        <f t="shared" si="2189"/>
        <v>147325</v>
      </c>
      <c r="FD558" s="212">
        <f t="shared" si="2189"/>
        <v>0</v>
      </c>
      <c r="FE558" s="212">
        <f t="shared" si="2189"/>
        <v>0</v>
      </c>
      <c r="FF558" s="212">
        <f t="shared" si="2189"/>
        <v>0</v>
      </c>
      <c r="FG558" s="212">
        <f t="shared" si="2189"/>
        <v>0</v>
      </c>
      <c r="FH558" s="217"/>
      <c r="FI558" s="256"/>
      <c r="FJ558" s="256"/>
      <c r="FK558" s="256"/>
      <c r="FL558" s="256"/>
      <c r="FM558" s="256"/>
    </row>
    <row r="559" spans="1:169" s="257" customFormat="1" x14ac:dyDescent="0.2">
      <c r="A559" s="263" t="str">
        <f t="shared" si="2184"/>
        <v>2019-20NOVEMBERRYD</v>
      </c>
      <c r="B559" s="257" t="s">
        <v>868</v>
      </c>
      <c r="C559" s="257" t="s">
        <v>722</v>
      </c>
      <c r="D559" s="264" t="str">
        <f t="shared" si="2161"/>
        <v>Y59</v>
      </c>
      <c r="E559" s="264" t="str">
        <f t="shared" si="2162"/>
        <v>South East</v>
      </c>
      <c r="F559" s="265" t="s">
        <v>667</v>
      </c>
      <c r="G559" s="265" t="s">
        <v>668</v>
      </c>
      <c r="H559" s="108">
        <v>90098</v>
      </c>
      <c r="I559" s="108">
        <v>69437</v>
      </c>
      <c r="J559" s="108">
        <v>235548</v>
      </c>
      <c r="K559" s="108">
        <v>3</v>
      </c>
      <c r="L559" s="108">
        <v>1</v>
      </c>
      <c r="M559" s="108">
        <v>1</v>
      </c>
      <c r="N559" s="108">
        <v>10</v>
      </c>
      <c r="O559" s="108">
        <v>70</v>
      </c>
      <c r="P559" s="108">
        <v>0</v>
      </c>
      <c r="Q559" s="108">
        <v>266</v>
      </c>
      <c r="R559" s="108">
        <v>84</v>
      </c>
      <c r="S559" s="108">
        <v>1</v>
      </c>
      <c r="T559" s="108">
        <v>64620</v>
      </c>
      <c r="U559" s="108">
        <v>4093</v>
      </c>
      <c r="V559" s="108">
        <v>2670</v>
      </c>
      <c r="W559" s="108">
        <v>35606</v>
      </c>
      <c r="X559" s="108">
        <v>17830</v>
      </c>
      <c r="Y559" s="108">
        <v>364</v>
      </c>
      <c r="Z559" s="108">
        <v>1878344</v>
      </c>
      <c r="AA559" s="108">
        <v>459</v>
      </c>
      <c r="AB559" s="108">
        <v>879</v>
      </c>
      <c r="AC559" s="108">
        <v>1511288</v>
      </c>
      <c r="AD559" s="108">
        <v>566</v>
      </c>
      <c r="AE559" s="108">
        <v>1089</v>
      </c>
      <c r="AF559" s="108">
        <v>44649898</v>
      </c>
      <c r="AG559" s="108">
        <v>1254</v>
      </c>
      <c r="AH559" s="108">
        <v>2388</v>
      </c>
      <c r="AI559" s="108">
        <v>115371313</v>
      </c>
      <c r="AJ559" s="108">
        <v>6471</v>
      </c>
      <c r="AK559" s="108">
        <v>14602</v>
      </c>
      <c r="AL559" s="108">
        <v>2810440</v>
      </c>
      <c r="AM559" s="108">
        <v>7721</v>
      </c>
      <c r="AN559" s="108">
        <v>17180</v>
      </c>
      <c r="AO559" s="108">
        <v>4000</v>
      </c>
      <c r="AP559" s="108">
        <v>145</v>
      </c>
      <c r="AQ559" s="108">
        <v>810</v>
      </c>
      <c r="AR559" s="108">
        <v>1079</v>
      </c>
      <c r="AS559" s="108">
        <v>287</v>
      </c>
      <c r="AT559" s="108">
        <v>2758</v>
      </c>
      <c r="AU559" s="108">
        <v>906</v>
      </c>
      <c r="AV559" s="108">
        <v>40105</v>
      </c>
      <c r="AW559" s="108">
        <v>648</v>
      </c>
      <c r="AX559" s="108">
        <v>19867</v>
      </c>
      <c r="AY559" s="108">
        <v>60620</v>
      </c>
      <c r="AZ559" s="108">
        <v>8367</v>
      </c>
      <c r="BA559" s="108">
        <v>6176</v>
      </c>
      <c r="BB559" s="108">
        <v>5387</v>
      </c>
      <c r="BC559" s="108">
        <v>4024</v>
      </c>
      <c r="BD559" s="108">
        <v>47761</v>
      </c>
      <c r="BE559" s="108">
        <v>37739</v>
      </c>
      <c r="BF559" s="108">
        <v>32054</v>
      </c>
      <c r="BG559" s="108">
        <v>18661</v>
      </c>
      <c r="BH559" s="108">
        <v>638</v>
      </c>
      <c r="BI559" s="108">
        <v>379</v>
      </c>
      <c r="BJ559" s="108">
        <v>160</v>
      </c>
      <c r="BK559" s="108">
        <v>106553</v>
      </c>
      <c r="BL559" s="108">
        <v>666</v>
      </c>
      <c r="BM559" s="108">
        <v>1127</v>
      </c>
      <c r="BN559" s="108">
        <v>100</v>
      </c>
      <c r="BO559" s="108">
        <v>63017</v>
      </c>
      <c r="BP559" s="108">
        <v>630</v>
      </c>
      <c r="BQ559" s="108">
        <v>1402</v>
      </c>
      <c r="BR559" s="108">
        <v>3833</v>
      </c>
      <c r="BS559" s="108">
        <v>1708774</v>
      </c>
      <c r="BT559" s="108">
        <v>446</v>
      </c>
      <c r="BU559" s="108">
        <v>852</v>
      </c>
      <c r="BV559" s="108">
        <v>3083</v>
      </c>
      <c r="BW559" s="108">
        <v>3658792</v>
      </c>
      <c r="BX559" s="108">
        <v>1187</v>
      </c>
      <c r="BY559" s="108">
        <v>2210</v>
      </c>
      <c r="BZ559" s="108">
        <v>1045</v>
      </c>
      <c r="CA559" s="108">
        <v>1317833</v>
      </c>
      <c r="CB559" s="108">
        <v>1261</v>
      </c>
      <c r="CC559" s="108">
        <v>2585</v>
      </c>
      <c r="CD559" s="108">
        <v>31478</v>
      </c>
      <c r="CE559" s="108">
        <v>39673273</v>
      </c>
      <c r="CF559" s="108">
        <v>1260</v>
      </c>
      <c r="CG559" s="108">
        <v>2397</v>
      </c>
      <c r="CH559" s="108">
        <v>1214</v>
      </c>
      <c r="CI559" s="108">
        <v>10168345</v>
      </c>
      <c r="CJ559" s="108">
        <v>8376</v>
      </c>
      <c r="CK559" s="108">
        <v>17202</v>
      </c>
      <c r="CL559" s="108">
        <v>563</v>
      </c>
      <c r="CM559" s="108">
        <v>5023867</v>
      </c>
      <c r="CN559" s="108">
        <v>8923</v>
      </c>
      <c r="CO559" s="108">
        <v>18983</v>
      </c>
      <c r="CP559" s="108">
        <v>1084</v>
      </c>
      <c r="CQ559" s="108">
        <v>12849288</v>
      </c>
      <c r="CR559" s="108">
        <v>11854</v>
      </c>
      <c r="CS559" s="108">
        <v>24226</v>
      </c>
      <c r="CT559" s="108">
        <v>167</v>
      </c>
      <c r="CU559" s="108">
        <v>1721461</v>
      </c>
      <c r="CV559" s="108">
        <v>10308</v>
      </c>
      <c r="CW559" s="108">
        <v>20517</v>
      </c>
      <c r="CX559" s="108">
        <v>448</v>
      </c>
      <c r="CY559" s="108">
        <v>132066</v>
      </c>
      <c r="CZ559" s="108">
        <v>295</v>
      </c>
      <c r="DA559" s="108">
        <v>530</v>
      </c>
      <c r="DB559" s="108">
        <v>2856</v>
      </c>
      <c r="DC559" s="108">
        <v>132190</v>
      </c>
      <c r="DD559" s="108">
        <v>46</v>
      </c>
      <c r="DE559" s="108">
        <v>62</v>
      </c>
      <c r="DF559" s="108">
        <v>127</v>
      </c>
      <c r="DG559" s="108">
        <v>160222</v>
      </c>
      <c r="DH559" s="108">
        <v>1262</v>
      </c>
      <c r="DI559" s="108">
        <v>2292</v>
      </c>
      <c r="DJ559" s="108">
        <v>123</v>
      </c>
      <c r="DK559" s="108">
        <v>0</v>
      </c>
      <c r="DL559" s="108"/>
      <c r="DM559" s="108"/>
      <c r="DN559" s="108"/>
      <c r="DO559" s="108"/>
      <c r="DP559" s="108"/>
      <c r="DQ559" s="108"/>
      <c r="DR559" s="108"/>
      <c r="DS559" s="108"/>
      <c r="DT559" s="108"/>
      <c r="DU559" s="108"/>
      <c r="DV559" s="108"/>
      <c r="DW559" s="108"/>
      <c r="DX559" s="108"/>
      <c r="DY559" s="108"/>
      <c r="DZ559" s="108"/>
      <c r="EA559" s="108"/>
      <c r="EB559" s="108"/>
      <c r="EC559" s="203">
        <f t="shared" si="2185"/>
        <v>11</v>
      </c>
      <c r="ED559" s="305">
        <f t="shared" si="2186"/>
        <v>2019</v>
      </c>
      <c r="EE559" s="200">
        <f t="shared" si="2164"/>
        <v>43770</v>
      </c>
      <c r="EF559" s="306">
        <f t="shared" si="2165"/>
        <v>30</v>
      </c>
      <c r="EG559" s="195"/>
      <c r="EH559" s="203">
        <f t="shared" si="2187"/>
        <v>69437</v>
      </c>
      <c r="EI559" s="203">
        <f t="shared" si="2187"/>
        <v>69437</v>
      </c>
      <c r="EJ559" s="203">
        <f t="shared" si="2187"/>
        <v>694370</v>
      </c>
      <c r="EK559" s="203">
        <f t="shared" si="2187"/>
        <v>4860590</v>
      </c>
      <c r="EL559" s="203">
        <f t="shared" si="2187"/>
        <v>3597747</v>
      </c>
      <c r="EM559" s="203">
        <f t="shared" si="2187"/>
        <v>2907630</v>
      </c>
      <c r="EN559" s="203">
        <f t="shared" si="2187"/>
        <v>85027128</v>
      </c>
      <c r="EO559" s="203">
        <f t="shared" si="2187"/>
        <v>260353660</v>
      </c>
      <c r="EP559" s="203">
        <f t="shared" si="2187"/>
        <v>6253520</v>
      </c>
      <c r="EQ559" s="203">
        <f t="shared" si="2187"/>
        <v>180320</v>
      </c>
      <c r="ER559" s="203">
        <f t="shared" si="2188"/>
        <v>140200</v>
      </c>
      <c r="ES559" s="203">
        <f t="shared" si="2188"/>
        <v>3265716</v>
      </c>
      <c r="ET559" s="203">
        <f t="shared" si="2188"/>
        <v>6813430</v>
      </c>
      <c r="EU559" s="203">
        <f t="shared" si="2188"/>
        <v>2701325</v>
      </c>
      <c r="EV559" s="203">
        <f t="shared" si="2188"/>
        <v>75452766</v>
      </c>
      <c r="EW559" s="203">
        <f t="shared" si="2188"/>
        <v>20883228</v>
      </c>
      <c r="EX559" s="203">
        <f t="shared" si="2188"/>
        <v>10687429</v>
      </c>
      <c r="EY559" s="203">
        <f t="shared" si="2188"/>
        <v>26260984</v>
      </c>
      <c r="EZ559" s="203">
        <f t="shared" si="2188"/>
        <v>3426339</v>
      </c>
      <c r="FA559" s="203">
        <f t="shared" si="2188"/>
        <v>291084</v>
      </c>
      <c r="FB559" s="203">
        <f t="shared" si="2189"/>
        <v>237440</v>
      </c>
      <c r="FC559" s="203">
        <f t="shared" si="2189"/>
        <v>177072</v>
      </c>
      <c r="FD559" s="203">
        <f t="shared" si="2189"/>
        <v>0</v>
      </c>
      <c r="FE559" s="203">
        <f t="shared" si="2189"/>
        <v>0</v>
      </c>
      <c r="FF559" s="203">
        <f t="shared" si="2189"/>
        <v>0</v>
      </c>
      <c r="FG559" s="203">
        <f t="shared" si="2189"/>
        <v>0</v>
      </c>
      <c r="FH559" s="307"/>
      <c r="FI559" s="256"/>
      <c r="FJ559" s="256"/>
      <c r="FK559" s="256"/>
      <c r="FL559" s="256"/>
      <c r="FM559" s="256"/>
    </row>
    <row r="560" spans="1:169" s="257" customFormat="1" x14ac:dyDescent="0.2">
      <c r="A560" s="263" t="str">
        <f t="shared" si="2184"/>
        <v>2019-20NOVEMBERRYF</v>
      </c>
      <c r="B560" s="257" t="s">
        <v>868</v>
      </c>
      <c r="C560" s="257" t="s">
        <v>722</v>
      </c>
      <c r="D560" s="264" t="str">
        <f t="shared" si="2161"/>
        <v>Y58</v>
      </c>
      <c r="E560" s="264" t="str">
        <f t="shared" si="2162"/>
        <v>South West</v>
      </c>
      <c r="F560" s="265" t="s">
        <v>671</v>
      </c>
      <c r="G560" s="265" t="s">
        <v>672</v>
      </c>
      <c r="H560" s="108">
        <v>109416</v>
      </c>
      <c r="I560" s="108">
        <v>85276</v>
      </c>
      <c r="J560" s="108">
        <v>970603</v>
      </c>
      <c r="K560" s="108">
        <v>11</v>
      </c>
      <c r="L560" s="108">
        <v>3</v>
      </c>
      <c r="M560" s="108">
        <v>38</v>
      </c>
      <c r="N560" s="108">
        <v>58</v>
      </c>
      <c r="O560" s="108">
        <v>98</v>
      </c>
      <c r="P560" s="108">
        <v>0</v>
      </c>
      <c r="Q560" s="108">
        <v>177</v>
      </c>
      <c r="R560" s="108">
        <v>67</v>
      </c>
      <c r="S560" s="108">
        <v>2518</v>
      </c>
      <c r="T560" s="108">
        <v>76081</v>
      </c>
      <c r="U560" s="108">
        <v>4772</v>
      </c>
      <c r="V560" s="108">
        <v>2980</v>
      </c>
      <c r="W560" s="108">
        <v>42831</v>
      </c>
      <c r="X560" s="108">
        <v>17149</v>
      </c>
      <c r="Y560" s="108">
        <v>1386</v>
      </c>
      <c r="Z560" s="108">
        <v>2052709</v>
      </c>
      <c r="AA560" s="108">
        <v>430</v>
      </c>
      <c r="AB560" s="108">
        <v>795</v>
      </c>
      <c r="AC560" s="108">
        <v>1808922</v>
      </c>
      <c r="AD560" s="108">
        <v>607</v>
      </c>
      <c r="AE560" s="108">
        <v>1132</v>
      </c>
      <c r="AF560" s="108">
        <v>75330849</v>
      </c>
      <c r="AG560" s="108">
        <v>1759</v>
      </c>
      <c r="AH560" s="108">
        <v>3689</v>
      </c>
      <c r="AI560" s="108">
        <v>80884898</v>
      </c>
      <c r="AJ560" s="108">
        <v>4717</v>
      </c>
      <c r="AK560" s="108">
        <v>11444</v>
      </c>
      <c r="AL560" s="108">
        <v>7712831</v>
      </c>
      <c r="AM560" s="108">
        <v>5565</v>
      </c>
      <c r="AN560" s="108">
        <v>13439</v>
      </c>
      <c r="AO560" s="108">
        <v>4205</v>
      </c>
      <c r="AP560" s="108">
        <v>319</v>
      </c>
      <c r="AQ560" s="108">
        <v>1533</v>
      </c>
      <c r="AR560" s="108">
        <v>3366</v>
      </c>
      <c r="AS560" s="108">
        <v>442</v>
      </c>
      <c r="AT560" s="108">
        <v>1911</v>
      </c>
      <c r="AU560" s="108">
        <v>10</v>
      </c>
      <c r="AV560" s="108">
        <v>40764</v>
      </c>
      <c r="AW560" s="108">
        <v>3560</v>
      </c>
      <c r="AX560" s="108">
        <v>27552</v>
      </c>
      <c r="AY560" s="108">
        <v>71876</v>
      </c>
      <c r="AZ560" s="108">
        <v>10775</v>
      </c>
      <c r="BA560" s="108">
        <v>8257</v>
      </c>
      <c r="BB560" s="108">
        <v>6730</v>
      </c>
      <c r="BC560" s="108">
        <v>5239</v>
      </c>
      <c r="BD560" s="108">
        <v>57944</v>
      </c>
      <c r="BE560" s="108">
        <v>48517</v>
      </c>
      <c r="BF560" s="108">
        <v>25062</v>
      </c>
      <c r="BG560" s="108">
        <v>18585</v>
      </c>
      <c r="BH560" s="108">
        <v>1914</v>
      </c>
      <c r="BI560" s="108">
        <v>1474</v>
      </c>
      <c r="BJ560" s="108">
        <v>41</v>
      </c>
      <c r="BK560" s="108">
        <v>21552</v>
      </c>
      <c r="BL560" s="108">
        <v>526</v>
      </c>
      <c r="BM560" s="108">
        <v>925</v>
      </c>
      <c r="BN560" s="108">
        <v>34</v>
      </c>
      <c r="BO560" s="108">
        <v>19849</v>
      </c>
      <c r="BP560" s="108">
        <v>584</v>
      </c>
      <c r="BQ560" s="108">
        <v>1148</v>
      </c>
      <c r="BR560" s="108">
        <v>4697</v>
      </c>
      <c r="BS560" s="108">
        <v>2011308</v>
      </c>
      <c r="BT560" s="108">
        <v>428</v>
      </c>
      <c r="BU560" s="108">
        <v>790</v>
      </c>
      <c r="BV560" s="108">
        <v>2504</v>
      </c>
      <c r="BW560" s="108">
        <v>4583778</v>
      </c>
      <c r="BX560" s="108">
        <v>1831</v>
      </c>
      <c r="BY560" s="108">
        <v>3638</v>
      </c>
      <c r="BZ560" s="108">
        <v>920</v>
      </c>
      <c r="CA560" s="108">
        <v>1522811</v>
      </c>
      <c r="CB560" s="108">
        <v>1655</v>
      </c>
      <c r="CC560" s="108">
        <v>3462</v>
      </c>
      <c r="CD560" s="108">
        <v>39407</v>
      </c>
      <c r="CE560" s="108">
        <v>69224260</v>
      </c>
      <c r="CF560" s="108">
        <v>1757</v>
      </c>
      <c r="CG560" s="108">
        <v>3700</v>
      </c>
      <c r="CH560" s="108">
        <v>1943</v>
      </c>
      <c r="CI560" s="108">
        <v>9746462</v>
      </c>
      <c r="CJ560" s="108">
        <v>5016</v>
      </c>
      <c r="CK560" s="108">
        <v>10174</v>
      </c>
      <c r="CL560" s="108">
        <v>376</v>
      </c>
      <c r="CM560" s="108">
        <v>1703547</v>
      </c>
      <c r="CN560" s="108">
        <v>4531</v>
      </c>
      <c r="CO560" s="108">
        <v>10383</v>
      </c>
      <c r="CP560" s="108">
        <v>879</v>
      </c>
      <c r="CQ560" s="108">
        <v>6975984</v>
      </c>
      <c r="CR560" s="108">
        <v>7936</v>
      </c>
      <c r="CS560" s="108">
        <v>17274</v>
      </c>
      <c r="CT560" s="108">
        <v>57</v>
      </c>
      <c r="CU560" s="108">
        <v>467231</v>
      </c>
      <c r="CV560" s="108">
        <v>8197</v>
      </c>
      <c r="CW560" s="108">
        <v>16072</v>
      </c>
      <c r="CX560" s="108">
        <v>440</v>
      </c>
      <c r="CY560" s="108">
        <v>153204</v>
      </c>
      <c r="CZ560" s="108">
        <v>348</v>
      </c>
      <c r="DA560" s="108">
        <v>556</v>
      </c>
      <c r="DB560" s="108">
        <v>2781</v>
      </c>
      <c r="DC560" s="108">
        <v>109339</v>
      </c>
      <c r="DD560" s="108">
        <v>39</v>
      </c>
      <c r="DE560" s="108">
        <v>73</v>
      </c>
      <c r="DF560" s="108">
        <v>129</v>
      </c>
      <c r="DG560" s="108">
        <v>227763</v>
      </c>
      <c r="DH560" s="108">
        <v>1766</v>
      </c>
      <c r="DI560" s="108">
        <v>3841</v>
      </c>
      <c r="DJ560" s="108">
        <v>116</v>
      </c>
      <c r="DK560" s="108">
        <v>4</v>
      </c>
      <c r="DL560" s="108"/>
      <c r="DM560" s="108"/>
      <c r="DN560" s="108"/>
      <c r="DO560" s="108"/>
      <c r="DP560" s="108"/>
      <c r="DQ560" s="108"/>
      <c r="DR560" s="108"/>
      <c r="DS560" s="108"/>
      <c r="DT560" s="108"/>
      <c r="DU560" s="108"/>
      <c r="DV560" s="108"/>
      <c r="DW560" s="108"/>
      <c r="DX560" s="108"/>
      <c r="DY560" s="108"/>
      <c r="DZ560" s="108"/>
      <c r="EA560" s="108"/>
      <c r="EB560" s="255"/>
      <c r="EC560" s="203">
        <f t="shared" si="2185"/>
        <v>11</v>
      </c>
      <c r="ED560" s="305">
        <f t="shared" si="2186"/>
        <v>2019</v>
      </c>
      <c r="EE560" s="200">
        <f t="shared" si="2164"/>
        <v>43770</v>
      </c>
      <c r="EF560" s="306">
        <f t="shared" si="2165"/>
        <v>30</v>
      </c>
      <c r="EG560" s="195"/>
      <c r="EH560" s="203">
        <f t="shared" si="2187"/>
        <v>255828</v>
      </c>
      <c r="EI560" s="203">
        <f t="shared" si="2187"/>
        <v>3240488</v>
      </c>
      <c r="EJ560" s="203">
        <f t="shared" si="2187"/>
        <v>4946008</v>
      </c>
      <c r="EK560" s="203">
        <f t="shared" si="2187"/>
        <v>8357048</v>
      </c>
      <c r="EL560" s="203">
        <f t="shared" si="2187"/>
        <v>3793740</v>
      </c>
      <c r="EM560" s="203">
        <f t="shared" si="2187"/>
        <v>3373360</v>
      </c>
      <c r="EN560" s="203">
        <f t="shared" si="2187"/>
        <v>158003559</v>
      </c>
      <c r="EO560" s="203">
        <f t="shared" si="2187"/>
        <v>196253156</v>
      </c>
      <c r="EP560" s="203">
        <f t="shared" si="2187"/>
        <v>18626454</v>
      </c>
      <c r="EQ560" s="203">
        <f t="shared" si="2187"/>
        <v>37925</v>
      </c>
      <c r="ER560" s="203">
        <f t="shared" si="2188"/>
        <v>39032</v>
      </c>
      <c r="ES560" s="203">
        <f t="shared" si="2188"/>
        <v>3710630</v>
      </c>
      <c r="ET560" s="203">
        <f t="shared" si="2188"/>
        <v>9109552</v>
      </c>
      <c r="EU560" s="203">
        <f t="shared" si="2188"/>
        <v>3185040</v>
      </c>
      <c r="EV560" s="203">
        <f t="shared" si="2188"/>
        <v>145805900</v>
      </c>
      <c r="EW560" s="203">
        <f t="shared" si="2188"/>
        <v>19768082</v>
      </c>
      <c r="EX560" s="203">
        <f t="shared" si="2188"/>
        <v>3904008</v>
      </c>
      <c r="EY560" s="203">
        <f t="shared" si="2188"/>
        <v>15183846</v>
      </c>
      <c r="EZ560" s="203">
        <f t="shared" si="2188"/>
        <v>916104</v>
      </c>
      <c r="FA560" s="203">
        <f t="shared" si="2188"/>
        <v>495489</v>
      </c>
      <c r="FB560" s="203">
        <f t="shared" si="2189"/>
        <v>244640</v>
      </c>
      <c r="FC560" s="203">
        <f t="shared" si="2189"/>
        <v>203013</v>
      </c>
      <c r="FD560" s="203">
        <f t="shared" si="2189"/>
        <v>0</v>
      </c>
      <c r="FE560" s="203">
        <f t="shared" si="2189"/>
        <v>0</v>
      </c>
      <c r="FF560" s="203">
        <f t="shared" si="2189"/>
        <v>0</v>
      </c>
      <c r="FG560" s="203">
        <f t="shared" si="2189"/>
        <v>0</v>
      </c>
      <c r="FH560" s="307"/>
      <c r="FI560" s="256"/>
      <c r="FJ560" s="256"/>
      <c r="FK560" s="256"/>
      <c r="FL560" s="256"/>
      <c r="FM560" s="256"/>
    </row>
    <row r="561" spans="1:169" s="257" customFormat="1" x14ac:dyDescent="0.2">
      <c r="A561" s="263" t="str">
        <f t="shared" si="2184"/>
        <v>2019-20NOVEMBERRYA</v>
      </c>
      <c r="B561" s="257" t="s">
        <v>868</v>
      </c>
      <c r="C561" s="257" t="s">
        <v>722</v>
      </c>
      <c r="D561" s="264" t="str">
        <f t="shared" si="2161"/>
        <v>Y60</v>
      </c>
      <c r="E561" s="264" t="str">
        <f t="shared" si="2162"/>
        <v>Midlands</v>
      </c>
      <c r="F561" s="265" t="s">
        <v>663</v>
      </c>
      <c r="G561" s="265" t="s">
        <v>664</v>
      </c>
      <c r="H561" s="108">
        <v>122039</v>
      </c>
      <c r="I561" s="108">
        <v>88922</v>
      </c>
      <c r="J561" s="108">
        <v>382937</v>
      </c>
      <c r="K561" s="108">
        <v>4</v>
      </c>
      <c r="L561" s="108">
        <v>1</v>
      </c>
      <c r="M561" s="108">
        <v>12</v>
      </c>
      <c r="N561" s="108">
        <v>24</v>
      </c>
      <c r="O561" s="108">
        <v>48</v>
      </c>
      <c r="P561" s="108">
        <v>0</v>
      </c>
      <c r="Q561" s="108">
        <v>271</v>
      </c>
      <c r="R561" s="108">
        <v>0</v>
      </c>
      <c r="S561" s="108">
        <v>46</v>
      </c>
      <c r="T561" s="108">
        <v>93965</v>
      </c>
      <c r="U561" s="108">
        <v>6337</v>
      </c>
      <c r="V561" s="108">
        <v>4021</v>
      </c>
      <c r="W561" s="108">
        <v>48242</v>
      </c>
      <c r="X561" s="108">
        <v>29509</v>
      </c>
      <c r="Y561" s="108">
        <v>1116</v>
      </c>
      <c r="Z561" s="108">
        <v>2696546</v>
      </c>
      <c r="AA561" s="108">
        <v>426</v>
      </c>
      <c r="AB561" s="108">
        <v>735</v>
      </c>
      <c r="AC561" s="108">
        <v>1952728</v>
      </c>
      <c r="AD561" s="108">
        <v>486</v>
      </c>
      <c r="AE561" s="108">
        <v>847</v>
      </c>
      <c r="AF561" s="108">
        <v>42041454</v>
      </c>
      <c r="AG561" s="108">
        <v>871</v>
      </c>
      <c r="AH561" s="108">
        <v>1626</v>
      </c>
      <c r="AI561" s="108">
        <v>106072226</v>
      </c>
      <c r="AJ561" s="108">
        <v>3595</v>
      </c>
      <c r="AK561" s="108">
        <v>8212</v>
      </c>
      <c r="AL561" s="108">
        <v>5334204</v>
      </c>
      <c r="AM561" s="108">
        <v>4780</v>
      </c>
      <c r="AN561" s="108">
        <v>11903</v>
      </c>
      <c r="AO561" s="108">
        <v>3489</v>
      </c>
      <c r="AP561" s="108">
        <v>85</v>
      </c>
      <c r="AQ561" s="108">
        <v>59</v>
      </c>
      <c r="AR561" s="108">
        <v>0</v>
      </c>
      <c r="AS561" s="108">
        <v>386</v>
      </c>
      <c r="AT561" s="108">
        <v>2959</v>
      </c>
      <c r="AU561" s="108">
        <v>2208</v>
      </c>
      <c r="AV561" s="108">
        <v>52391</v>
      </c>
      <c r="AW561" s="108">
        <v>5788</v>
      </c>
      <c r="AX561" s="108">
        <v>32297</v>
      </c>
      <c r="AY561" s="108">
        <v>90476</v>
      </c>
      <c r="AZ561" s="108">
        <v>11849</v>
      </c>
      <c r="BA561" s="108">
        <v>8690</v>
      </c>
      <c r="BB561" s="108">
        <v>7334</v>
      </c>
      <c r="BC561" s="108">
        <v>5495</v>
      </c>
      <c r="BD561" s="108">
        <v>62524</v>
      </c>
      <c r="BE561" s="108">
        <v>50742</v>
      </c>
      <c r="BF561" s="108">
        <v>59789</v>
      </c>
      <c r="BG561" s="108">
        <v>30863</v>
      </c>
      <c r="BH561" s="108">
        <v>3040</v>
      </c>
      <c r="BI561" s="108">
        <v>1171</v>
      </c>
      <c r="BJ561" s="108">
        <v>163</v>
      </c>
      <c r="BK561" s="108">
        <v>79070</v>
      </c>
      <c r="BL561" s="108">
        <v>485</v>
      </c>
      <c r="BM561" s="108">
        <v>766</v>
      </c>
      <c r="BN561" s="108">
        <v>100</v>
      </c>
      <c r="BO561" s="108">
        <v>44790</v>
      </c>
      <c r="BP561" s="108">
        <v>448</v>
      </c>
      <c r="BQ561" s="108">
        <v>795</v>
      </c>
      <c r="BR561" s="108">
        <v>6074</v>
      </c>
      <c r="BS561" s="108">
        <v>2572686</v>
      </c>
      <c r="BT561" s="108">
        <v>424</v>
      </c>
      <c r="BU561" s="108">
        <v>733</v>
      </c>
      <c r="BV561" s="108">
        <v>6033</v>
      </c>
      <c r="BW561" s="108">
        <v>5134463</v>
      </c>
      <c r="BX561" s="108">
        <v>851</v>
      </c>
      <c r="BY561" s="108">
        <v>1583</v>
      </c>
      <c r="BZ561" s="108">
        <v>1064</v>
      </c>
      <c r="CA561" s="108">
        <v>895249</v>
      </c>
      <c r="CB561" s="108">
        <v>841</v>
      </c>
      <c r="CC561" s="108">
        <v>1804</v>
      </c>
      <c r="CD561" s="108">
        <v>41145</v>
      </c>
      <c r="CE561" s="108">
        <v>36011742</v>
      </c>
      <c r="CF561" s="108">
        <v>875</v>
      </c>
      <c r="CG561" s="108">
        <v>1629</v>
      </c>
      <c r="CH561" s="108">
        <v>3064</v>
      </c>
      <c r="CI561" s="108">
        <v>17823282</v>
      </c>
      <c r="CJ561" s="108">
        <v>5817</v>
      </c>
      <c r="CK561" s="108">
        <v>13493</v>
      </c>
      <c r="CL561" s="108">
        <v>592</v>
      </c>
      <c r="CM561" s="108">
        <v>3206528</v>
      </c>
      <c r="CN561" s="108">
        <v>5416</v>
      </c>
      <c r="CO561" s="108">
        <v>14088</v>
      </c>
      <c r="CP561" s="108">
        <v>1102</v>
      </c>
      <c r="CQ561" s="108">
        <v>11332066</v>
      </c>
      <c r="CR561" s="108">
        <v>10283</v>
      </c>
      <c r="CS561" s="108">
        <v>22641</v>
      </c>
      <c r="CT561" s="108">
        <v>191</v>
      </c>
      <c r="CU561" s="108">
        <v>1616029</v>
      </c>
      <c r="CV561" s="108">
        <v>8461</v>
      </c>
      <c r="CW561" s="108">
        <v>20684</v>
      </c>
      <c r="CX561" s="108">
        <v>237</v>
      </c>
      <c r="CY561" s="108">
        <v>60389</v>
      </c>
      <c r="CZ561" s="108">
        <v>255</v>
      </c>
      <c r="DA561" s="108">
        <v>462</v>
      </c>
      <c r="DB561" s="108">
        <v>3836</v>
      </c>
      <c r="DC561" s="108">
        <v>104449</v>
      </c>
      <c r="DD561" s="108">
        <v>27</v>
      </c>
      <c r="DE561" s="108">
        <v>54</v>
      </c>
      <c r="DF561" s="108">
        <v>100</v>
      </c>
      <c r="DG561" s="108">
        <v>82298</v>
      </c>
      <c r="DH561" s="108">
        <v>823</v>
      </c>
      <c r="DI561" s="108">
        <v>1511</v>
      </c>
      <c r="DJ561" s="108">
        <v>92</v>
      </c>
      <c r="DK561" s="108">
        <v>0</v>
      </c>
      <c r="DL561" s="108"/>
      <c r="DM561" s="108"/>
      <c r="DN561" s="108"/>
      <c r="DO561" s="108"/>
      <c r="DP561" s="108"/>
      <c r="DQ561" s="108"/>
      <c r="DR561" s="108"/>
      <c r="DS561" s="108"/>
      <c r="DT561" s="108"/>
      <c r="DU561" s="108"/>
      <c r="DV561" s="108"/>
      <c r="DW561" s="108"/>
      <c r="DX561" s="108"/>
      <c r="DY561" s="108"/>
      <c r="DZ561" s="108"/>
      <c r="EA561" s="108"/>
      <c r="EB561" s="255"/>
      <c r="EC561" s="198">
        <f t="shared" si="2185"/>
        <v>11</v>
      </c>
      <c r="ED561" s="199">
        <f t="shared" si="2186"/>
        <v>2019</v>
      </c>
      <c r="EE561" s="200">
        <f t="shared" si="2164"/>
        <v>43770</v>
      </c>
      <c r="EF561" s="196">
        <f t="shared" si="2165"/>
        <v>30</v>
      </c>
      <c r="EG561" s="195"/>
      <c r="EH561" s="198">
        <f t="shared" si="2187"/>
        <v>88922</v>
      </c>
      <c r="EI561" s="198">
        <f t="shared" si="2187"/>
        <v>1067064</v>
      </c>
      <c r="EJ561" s="198">
        <f t="shared" si="2187"/>
        <v>2134128</v>
      </c>
      <c r="EK561" s="198">
        <f t="shared" si="2187"/>
        <v>4268256</v>
      </c>
      <c r="EL561" s="198">
        <f t="shared" si="2187"/>
        <v>4657695</v>
      </c>
      <c r="EM561" s="198">
        <f t="shared" si="2187"/>
        <v>3405787</v>
      </c>
      <c r="EN561" s="198">
        <f t="shared" si="2187"/>
        <v>78441492</v>
      </c>
      <c r="EO561" s="198">
        <f t="shared" si="2187"/>
        <v>242327908</v>
      </c>
      <c r="EP561" s="198">
        <f t="shared" si="2187"/>
        <v>13283748</v>
      </c>
      <c r="EQ561" s="198">
        <f t="shared" si="2187"/>
        <v>124858</v>
      </c>
      <c r="ER561" s="198">
        <f t="shared" si="2188"/>
        <v>79500</v>
      </c>
      <c r="ES561" s="198">
        <f t="shared" si="2188"/>
        <v>4452242</v>
      </c>
      <c r="ET561" s="198">
        <f t="shared" si="2188"/>
        <v>9550239</v>
      </c>
      <c r="EU561" s="198">
        <f t="shared" si="2188"/>
        <v>1919456</v>
      </c>
      <c r="EV561" s="198">
        <f t="shared" si="2188"/>
        <v>67025205</v>
      </c>
      <c r="EW561" s="198">
        <f t="shared" si="2188"/>
        <v>41342552</v>
      </c>
      <c r="EX561" s="198">
        <f t="shared" si="2188"/>
        <v>8340096</v>
      </c>
      <c r="EY561" s="198">
        <f t="shared" si="2188"/>
        <v>24950382</v>
      </c>
      <c r="EZ561" s="198">
        <f t="shared" si="2188"/>
        <v>3950644</v>
      </c>
      <c r="FA561" s="198">
        <f t="shared" si="2188"/>
        <v>151100</v>
      </c>
      <c r="FB561" s="198">
        <f t="shared" si="2189"/>
        <v>109494</v>
      </c>
      <c r="FC561" s="198">
        <f t="shared" si="2189"/>
        <v>207144</v>
      </c>
      <c r="FD561" s="198">
        <f t="shared" si="2189"/>
        <v>0</v>
      </c>
      <c r="FE561" s="198">
        <f t="shared" si="2189"/>
        <v>0</v>
      </c>
      <c r="FF561" s="198">
        <f t="shared" si="2189"/>
        <v>0</v>
      </c>
      <c r="FG561" s="198">
        <f t="shared" si="2189"/>
        <v>0</v>
      </c>
      <c r="FH561" s="191"/>
      <c r="FI561" s="256"/>
      <c r="FJ561" s="256"/>
      <c r="FK561" s="256"/>
      <c r="FL561" s="256"/>
      <c r="FM561" s="256"/>
    </row>
    <row r="562" spans="1:169" s="257" customFormat="1" x14ac:dyDescent="0.2">
      <c r="A562" s="267" t="str">
        <f t="shared" si="2184"/>
        <v>2019-20NOVEMBERRX8</v>
      </c>
      <c r="B562" s="268" t="s">
        <v>868</v>
      </c>
      <c r="C562" s="268" t="s">
        <v>722</v>
      </c>
      <c r="D562" s="269" t="str">
        <f t="shared" si="2161"/>
        <v>Y63</v>
      </c>
      <c r="E562" s="269" t="str">
        <f t="shared" si="2162"/>
        <v>North East and Yorkshire</v>
      </c>
      <c r="F562" s="270" t="s">
        <v>659</v>
      </c>
      <c r="G562" s="270" t="s">
        <v>660</v>
      </c>
      <c r="H562" s="210">
        <v>102003</v>
      </c>
      <c r="I562" s="210">
        <v>58572</v>
      </c>
      <c r="J562" s="210">
        <v>418932</v>
      </c>
      <c r="K562" s="210">
        <v>7</v>
      </c>
      <c r="L562" s="210">
        <v>1</v>
      </c>
      <c r="M562" s="210">
        <v>15</v>
      </c>
      <c r="N562" s="210">
        <v>45</v>
      </c>
      <c r="O562" s="210">
        <v>127</v>
      </c>
      <c r="P562" s="210">
        <v>0</v>
      </c>
      <c r="Q562" s="210">
        <v>263</v>
      </c>
      <c r="R562" s="210">
        <v>417</v>
      </c>
      <c r="S562" s="210">
        <v>1609</v>
      </c>
      <c r="T562" s="210">
        <v>72412</v>
      </c>
      <c r="U562" s="210">
        <v>5850</v>
      </c>
      <c r="V562" s="210">
        <v>4193</v>
      </c>
      <c r="W562" s="210">
        <v>41615</v>
      </c>
      <c r="X562" s="210">
        <v>11182</v>
      </c>
      <c r="Y562" s="210">
        <v>425</v>
      </c>
      <c r="Z562" s="210">
        <v>2628530</v>
      </c>
      <c r="AA562" s="210">
        <v>449</v>
      </c>
      <c r="AB562" s="210">
        <v>766</v>
      </c>
      <c r="AC562" s="210">
        <v>2277116</v>
      </c>
      <c r="AD562" s="210">
        <v>543</v>
      </c>
      <c r="AE562" s="210">
        <v>983</v>
      </c>
      <c r="AF562" s="210">
        <v>57850018</v>
      </c>
      <c r="AG562" s="210">
        <v>1390</v>
      </c>
      <c r="AH562" s="210">
        <v>2940</v>
      </c>
      <c r="AI562" s="210">
        <v>37941905</v>
      </c>
      <c r="AJ562" s="210">
        <v>3393</v>
      </c>
      <c r="AK562" s="210">
        <v>8339</v>
      </c>
      <c r="AL562" s="210">
        <v>1826230</v>
      </c>
      <c r="AM562" s="210">
        <v>4297</v>
      </c>
      <c r="AN562" s="210">
        <v>9488</v>
      </c>
      <c r="AO562" s="210">
        <v>5332</v>
      </c>
      <c r="AP562" s="210">
        <v>735</v>
      </c>
      <c r="AQ562" s="210">
        <v>1819</v>
      </c>
      <c r="AR562" s="210">
        <v>5781</v>
      </c>
      <c r="AS562" s="210">
        <v>376</v>
      </c>
      <c r="AT562" s="210">
        <v>2402</v>
      </c>
      <c r="AU562" s="210">
        <v>2087</v>
      </c>
      <c r="AV562" s="210">
        <v>42636</v>
      </c>
      <c r="AW562" s="210">
        <v>6541</v>
      </c>
      <c r="AX562" s="210">
        <v>17903</v>
      </c>
      <c r="AY562" s="210">
        <v>67080</v>
      </c>
      <c r="AZ562" s="210">
        <v>11360</v>
      </c>
      <c r="BA562" s="210">
        <v>9007</v>
      </c>
      <c r="BB562" s="210">
        <v>7890</v>
      </c>
      <c r="BC562" s="210">
        <v>6322</v>
      </c>
      <c r="BD562" s="210">
        <v>56309</v>
      </c>
      <c r="BE562" s="210">
        <v>45862</v>
      </c>
      <c r="BF562" s="210">
        <v>20637</v>
      </c>
      <c r="BG562" s="210">
        <v>12389</v>
      </c>
      <c r="BH562" s="210">
        <v>706</v>
      </c>
      <c r="BI562" s="210">
        <v>488</v>
      </c>
      <c r="BJ562" s="210">
        <v>249</v>
      </c>
      <c r="BK562" s="210">
        <v>121736</v>
      </c>
      <c r="BL562" s="210">
        <v>489</v>
      </c>
      <c r="BM562" s="210">
        <v>813</v>
      </c>
      <c r="BN562" s="210">
        <v>42</v>
      </c>
      <c r="BO562" s="210">
        <v>20318</v>
      </c>
      <c r="BP562" s="210">
        <v>484</v>
      </c>
      <c r="BQ562" s="210">
        <v>954</v>
      </c>
      <c r="BR562" s="210">
        <v>5559</v>
      </c>
      <c r="BS562" s="210">
        <v>2486476</v>
      </c>
      <c r="BT562" s="210">
        <v>447</v>
      </c>
      <c r="BU562" s="210">
        <v>763</v>
      </c>
      <c r="BV562" s="210">
        <v>4778</v>
      </c>
      <c r="BW562" s="210">
        <v>6591267</v>
      </c>
      <c r="BX562" s="210">
        <v>1380</v>
      </c>
      <c r="BY562" s="210">
        <v>2818</v>
      </c>
      <c r="BZ562" s="210">
        <v>804</v>
      </c>
      <c r="CA562" s="210">
        <v>1047918</v>
      </c>
      <c r="CB562" s="210">
        <v>1303</v>
      </c>
      <c r="CC562" s="210">
        <v>2894</v>
      </c>
      <c r="CD562" s="210">
        <v>36033</v>
      </c>
      <c r="CE562" s="210">
        <v>50210833</v>
      </c>
      <c r="CF562" s="210">
        <v>1393</v>
      </c>
      <c r="CG562" s="210">
        <v>2959</v>
      </c>
      <c r="CH562" s="210">
        <v>1952</v>
      </c>
      <c r="CI562" s="210">
        <v>7565586</v>
      </c>
      <c r="CJ562" s="210">
        <v>3876</v>
      </c>
      <c r="CK562" s="210">
        <v>8087</v>
      </c>
      <c r="CL562" s="210">
        <v>1255</v>
      </c>
      <c r="CM562" s="210">
        <v>5000571</v>
      </c>
      <c r="CN562" s="210">
        <v>3985</v>
      </c>
      <c r="CO562" s="210">
        <v>8883</v>
      </c>
      <c r="CP562" s="210">
        <v>1952</v>
      </c>
      <c r="CQ562" s="210">
        <v>11322524</v>
      </c>
      <c r="CR562" s="210">
        <v>5800</v>
      </c>
      <c r="CS562" s="210">
        <v>13636</v>
      </c>
      <c r="CT562" s="210">
        <v>1186</v>
      </c>
      <c r="CU562" s="210">
        <v>6741823</v>
      </c>
      <c r="CV562" s="210">
        <v>5685</v>
      </c>
      <c r="CW562" s="210">
        <v>14281</v>
      </c>
      <c r="CX562" s="210">
        <v>0</v>
      </c>
      <c r="CY562" s="210">
        <v>0</v>
      </c>
      <c r="CZ562" s="210">
        <v>0</v>
      </c>
      <c r="DA562" s="210">
        <v>0</v>
      </c>
      <c r="DB562" s="210">
        <v>3732</v>
      </c>
      <c r="DC562" s="210">
        <v>140116</v>
      </c>
      <c r="DD562" s="210">
        <v>38</v>
      </c>
      <c r="DE562" s="210">
        <v>65</v>
      </c>
      <c r="DF562" s="210">
        <v>47</v>
      </c>
      <c r="DG562" s="210">
        <v>76276</v>
      </c>
      <c r="DH562" s="210">
        <v>1623</v>
      </c>
      <c r="DI562" s="210">
        <v>3238</v>
      </c>
      <c r="DJ562" s="210">
        <v>35</v>
      </c>
      <c r="DK562" s="210">
        <v>54</v>
      </c>
      <c r="DL562" s="210"/>
      <c r="DM562" s="210"/>
      <c r="DN562" s="210"/>
      <c r="DO562" s="210"/>
      <c r="DP562" s="210"/>
      <c r="DQ562" s="210"/>
      <c r="DR562" s="210"/>
      <c r="DS562" s="210"/>
      <c r="DT562" s="210"/>
      <c r="DU562" s="210"/>
      <c r="DV562" s="210"/>
      <c r="DW562" s="210"/>
      <c r="DX562" s="210"/>
      <c r="DY562" s="210"/>
      <c r="DZ562" s="210"/>
      <c r="EA562" s="210"/>
      <c r="EB562" s="271"/>
      <c r="EC562" s="201">
        <f t="shared" si="2185"/>
        <v>11</v>
      </c>
      <c r="ED562" s="208">
        <f t="shared" si="2186"/>
        <v>2019</v>
      </c>
      <c r="EE562" s="207">
        <f t="shared" si="2164"/>
        <v>43770</v>
      </c>
      <c r="EF562" s="189">
        <f t="shared" si="2165"/>
        <v>30</v>
      </c>
      <c r="EG562" s="209"/>
      <c r="EH562" s="201">
        <f t="shared" si="2187"/>
        <v>58572</v>
      </c>
      <c r="EI562" s="201">
        <f t="shared" si="2187"/>
        <v>878580</v>
      </c>
      <c r="EJ562" s="201">
        <f t="shared" si="2187"/>
        <v>2635740</v>
      </c>
      <c r="EK562" s="201">
        <f t="shared" si="2187"/>
        <v>7438644</v>
      </c>
      <c r="EL562" s="201">
        <f t="shared" si="2187"/>
        <v>4481100</v>
      </c>
      <c r="EM562" s="201">
        <f t="shared" si="2187"/>
        <v>4121719</v>
      </c>
      <c r="EN562" s="201">
        <f t="shared" si="2187"/>
        <v>122348100</v>
      </c>
      <c r="EO562" s="201">
        <f t="shared" si="2187"/>
        <v>93246698</v>
      </c>
      <c r="EP562" s="201">
        <f t="shared" si="2187"/>
        <v>4032400</v>
      </c>
      <c r="EQ562" s="201">
        <f t="shared" si="2187"/>
        <v>202437</v>
      </c>
      <c r="ER562" s="201">
        <f t="shared" si="2188"/>
        <v>40068</v>
      </c>
      <c r="ES562" s="201">
        <f t="shared" si="2188"/>
        <v>4241517</v>
      </c>
      <c r="ET562" s="201">
        <f t="shared" si="2188"/>
        <v>13464404</v>
      </c>
      <c r="EU562" s="201">
        <f t="shared" si="2188"/>
        <v>2326776</v>
      </c>
      <c r="EV562" s="201">
        <f t="shared" si="2188"/>
        <v>106621647</v>
      </c>
      <c r="EW562" s="201">
        <f t="shared" si="2188"/>
        <v>15785824</v>
      </c>
      <c r="EX562" s="201">
        <f t="shared" si="2188"/>
        <v>11148165</v>
      </c>
      <c r="EY562" s="201">
        <f t="shared" si="2188"/>
        <v>26617472</v>
      </c>
      <c r="EZ562" s="201">
        <f t="shared" si="2188"/>
        <v>16937266</v>
      </c>
      <c r="FA562" s="201">
        <f t="shared" si="2188"/>
        <v>152186</v>
      </c>
      <c r="FB562" s="201">
        <f t="shared" si="2189"/>
        <v>0</v>
      </c>
      <c r="FC562" s="201">
        <f t="shared" si="2189"/>
        <v>242580</v>
      </c>
      <c r="FD562" s="201">
        <f t="shared" si="2189"/>
        <v>0</v>
      </c>
      <c r="FE562" s="201">
        <f t="shared" si="2189"/>
        <v>0</v>
      </c>
      <c r="FF562" s="201">
        <f t="shared" si="2189"/>
        <v>0</v>
      </c>
      <c r="FG562" s="201">
        <f t="shared" si="2189"/>
        <v>0</v>
      </c>
      <c r="FH562" s="190"/>
      <c r="FI562" s="256"/>
      <c r="FJ562" s="256"/>
      <c r="FK562" s="256"/>
      <c r="FL562" s="256"/>
      <c r="FM562" s="256"/>
    </row>
    <row r="563" spans="1:169" s="257" customFormat="1" x14ac:dyDescent="0.2">
      <c r="A563" s="272" t="str">
        <f t="shared" ref="A563:A573" si="2190">B563&amp;C563&amp;F563</f>
        <v>2019-20DECEMBERRX9</v>
      </c>
      <c r="B563" s="273" t="s">
        <v>868</v>
      </c>
      <c r="C563" s="273" t="s">
        <v>730</v>
      </c>
      <c r="D563" s="274" t="str">
        <f t="shared" si="2161"/>
        <v>Y60</v>
      </c>
      <c r="E563" s="274" t="str">
        <f t="shared" si="2162"/>
        <v>Midlands</v>
      </c>
      <c r="F563" s="275" t="s">
        <v>661</v>
      </c>
      <c r="G563" s="275" t="s">
        <v>662</v>
      </c>
      <c r="H563" s="107">
        <v>104567</v>
      </c>
      <c r="I563" s="107">
        <v>85911</v>
      </c>
      <c r="J563" s="107">
        <v>352363</v>
      </c>
      <c r="K563" s="107">
        <v>4</v>
      </c>
      <c r="L563" s="107">
        <v>2</v>
      </c>
      <c r="M563" s="107">
        <v>4</v>
      </c>
      <c r="N563" s="107">
        <v>19</v>
      </c>
      <c r="O563" s="107">
        <v>59</v>
      </c>
      <c r="P563" s="107">
        <v>0</v>
      </c>
      <c r="Q563" s="107">
        <v>586</v>
      </c>
      <c r="R563" s="107">
        <v>2191</v>
      </c>
      <c r="S563" s="107">
        <v>0</v>
      </c>
      <c r="T563" s="107">
        <v>71457</v>
      </c>
      <c r="U563" s="107">
        <v>8507</v>
      </c>
      <c r="V563" s="107">
        <v>5837</v>
      </c>
      <c r="W563" s="107">
        <v>42979</v>
      </c>
      <c r="X563" s="107">
        <v>9005</v>
      </c>
      <c r="Y563" s="107">
        <v>1134</v>
      </c>
      <c r="Z563" s="107">
        <v>4166505</v>
      </c>
      <c r="AA563" s="107">
        <v>490</v>
      </c>
      <c r="AB563" s="107">
        <v>875</v>
      </c>
      <c r="AC563" s="107">
        <v>5797688</v>
      </c>
      <c r="AD563" s="107">
        <v>993</v>
      </c>
      <c r="AE563" s="107">
        <v>2193</v>
      </c>
      <c r="AF563" s="107">
        <v>107585218</v>
      </c>
      <c r="AG563" s="107">
        <v>2503</v>
      </c>
      <c r="AH563" s="107">
        <v>5239</v>
      </c>
      <c r="AI563" s="107">
        <v>68715348</v>
      </c>
      <c r="AJ563" s="107">
        <v>7631</v>
      </c>
      <c r="AK563" s="107">
        <v>18880</v>
      </c>
      <c r="AL563" s="107">
        <v>7356207</v>
      </c>
      <c r="AM563" s="107">
        <v>6487</v>
      </c>
      <c r="AN563" s="107">
        <v>14690</v>
      </c>
      <c r="AO563" s="107">
        <v>6915</v>
      </c>
      <c r="AP563" s="107">
        <v>2035</v>
      </c>
      <c r="AQ563" s="107">
        <v>865</v>
      </c>
      <c r="AR563" s="107">
        <v>30</v>
      </c>
      <c r="AS563" s="107">
        <v>3108</v>
      </c>
      <c r="AT563" s="107">
        <v>907</v>
      </c>
      <c r="AU563" s="107">
        <v>54</v>
      </c>
      <c r="AV563" s="107">
        <v>42417</v>
      </c>
      <c r="AW563" s="107">
        <v>3319</v>
      </c>
      <c r="AX563" s="107">
        <v>18806</v>
      </c>
      <c r="AY563" s="107">
        <v>64542</v>
      </c>
      <c r="AZ563" s="107">
        <v>15272</v>
      </c>
      <c r="BA563" s="107">
        <v>11784</v>
      </c>
      <c r="BB563" s="107">
        <v>10770</v>
      </c>
      <c r="BC563" s="107">
        <v>8339</v>
      </c>
      <c r="BD563" s="107">
        <v>57737</v>
      </c>
      <c r="BE563" s="107">
        <v>45288</v>
      </c>
      <c r="BF563" s="107">
        <v>13373</v>
      </c>
      <c r="BG563" s="107">
        <v>9837</v>
      </c>
      <c r="BH563" s="107">
        <v>1499</v>
      </c>
      <c r="BI563" s="107">
        <v>1093</v>
      </c>
      <c r="BJ563" s="107">
        <v>0</v>
      </c>
      <c r="BK563" s="107">
        <v>0</v>
      </c>
      <c r="BL563" s="107">
        <v>0</v>
      </c>
      <c r="BM563" s="107">
        <v>0</v>
      </c>
      <c r="BN563" s="107">
        <v>23</v>
      </c>
      <c r="BO563" s="107">
        <v>13566</v>
      </c>
      <c r="BP563" s="107">
        <v>590</v>
      </c>
      <c r="BQ563" s="107">
        <v>1435</v>
      </c>
      <c r="BR563" s="107">
        <v>8484</v>
      </c>
      <c r="BS563" s="107">
        <v>4152939</v>
      </c>
      <c r="BT563" s="107">
        <v>490</v>
      </c>
      <c r="BU563" s="107">
        <v>875</v>
      </c>
      <c r="BV563" s="107">
        <v>471</v>
      </c>
      <c r="BW563" s="107">
        <v>1259961</v>
      </c>
      <c r="BX563" s="107">
        <v>2675</v>
      </c>
      <c r="BY563" s="107">
        <v>5374</v>
      </c>
      <c r="BZ563" s="107">
        <v>830</v>
      </c>
      <c r="CA563" s="107">
        <v>1819003</v>
      </c>
      <c r="CB563" s="107">
        <v>2192</v>
      </c>
      <c r="CC563" s="107">
        <v>4840</v>
      </c>
      <c r="CD563" s="107">
        <v>41678</v>
      </c>
      <c r="CE563" s="107">
        <v>104506254</v>
      </c>
      <c r="CF563" s="107">
        <v>2507</v>
      </c>
      <c r="CG563" s="107">
        <v>5239</v>
      </c>
      <c r="CH563" s="107">
        <v>3</v>
      </c>
      <c r="CI563" s="107">
        <v>3574</v>
      </c>
      <c r="CJ563" s="107">
        <v>1191</v>
      </c>
      <c r="CK563" s="107">
        <v>2551</v>
      </c>
      <c r="CL563" s="107">
        <v>368</v>
      </c>
      <c r="CM563" s="107">
        <v>2676745</v>
      </c>
      <c r="CN563" s="107">
        <v>7274</v>
      </c>
      <c r="CO563" s="107">
        <v>17236</v>
      </c>
      <c r="CP563" s="107">
        <v>1804</v>
      </c>
      <c r="CQ563" s="107">
        <v>11058280</v>
      </c>
      <c r="CR563" s="107">
        <v>6130</v>
      </c>
      <c r="CS563" s="107">
        <v>13189</v>
      </c>
      <c r="CT563" s="107">
        <v>162</v>
      </c>
      <c r="CU563" s="107">
        <v>1435821</v>
      </c>
      <c r="CV563" s="107">
        <v>8863</v>
      </c>
      <c r="CW563" s="107">
        <v>18969</v>
      </c>
      <c r="CX563" s="107">
        <v>396</v>
      </c>
      <c r="CY563" s="107">
        <v>112914</v>
      </c>
      <c r="CZ563" s="107">
        <v>285</v>
      </c>
      <c r="DA563" s="107">
        <v>480</v>
      </c>
      <c r="DB563" s="107">
        <v>4371</v>
      </c>
      <c r="DC563" s="107">
        <v>179458</v>
      </c>
      <c r="DD563" s="107">
        <v>41</v>
      </c>
      <c r="DE563" s="107">
        <v>77</v>
      </c>
      <c r="DF563" s="107">
        <v>27</v>
      </c>
      <c r="DG563" s="107">
        <v>82490</v>
      </c>
      <c r="DH563" s="107">
        <v>3055</v>
      </c>
      <c r="DI563" s="107">
        <v>5053</v>
      </c>
      <c r="DJ563" s="107">
        <v>19</v>
      </c>
      <c r="DK563" s="107">
        <v>1859</v>
      </c>
      <c r="DL563" s="107"/>
      <c r="DM563" s="107"/>
      <c r="DN563" s="107"/>
      <c r="DO563" s="107"/>
      <c r="DP563" s="107"/>
      <c r="DQ563" s="107"/>
      <c r="DR563" s="107"/>
      <c r="DS563" s="107"/>
      <c r="DT563" s="107"/>
      <c r="DU563" s="107"/>
      <c r="DV563" s="107"/>
      <c r="DW563" s="107"/>
      <c r="DX563" s="107"/>
      <c r="DY563" s="107"/>
      <c r="DZ563" s="107"/>
      <c r="EA563" s="107"/>
      <c r="EB563" s="255"/>
      <c r="EC563" s="204">
        <f t="shared" ref="EC563:EC573" si="2191">MONTH(1&amp;C563)</f>
        <v>12</v>
      </c>
      <c r="ED563" s="199">
        <f t="shared" ref="ED563:ED573" si="2192">LEFT($B563,4)+IF(EC563&lt;4,1,0)</f>
        <v>2019</v>
      </c>
      <c r="EE563" s="200">
        <f t="shared" si="2164"/>
        <v>43800</v>
      </c>
      <c r="EF563" s="196">
        <f t="shared" si="2165"/>
        <v>31</v>
      </c>
      <c r="EG563" s="195"/>
      <c r="EH563" s="204">
        <f t="shared" si="2187"/>
        <v>171822</v>
      </c>
      <c r="EI563" s="204">
        <f t="shared" si="2187"/>
        <v>343644</v>
      </c>
      <c r="EJ563" s="204">
        <f t="shared" si="2187"/>
        <v>1632309</v>
      </c>
      <c r="EK563" s="204">
        <f t="shared" si="2187"/>
        <v>5068749</v>
      </c>
      <c r="EL563" s="204">
        <f t="shared" si="2187"/>
        <v>7443625</v>
      </c>
      <c r="EM563" s="204">
        <f t="shared" si="2187"/>
        <v>12800541</v>
      </c>
      <c r="EN563" s="204">
        <f t="shared" si="2187"/>
        <v>225166981</v>
      </c>
      <c r="EO563" s="204">
        <f t="shared" si="2187"/>
        <v>170014400</v>
      </c>
      <c r="EP563" s="204">
        <f t="shared" si="2187"/>
        <v>16658460</v>
      </c>
      <c r="EQ563" s="204">
        <f t="shared" si="2187"/>
        <v>0</v>
      </c>
      <c r="ER563" s="203">
        <f t="shared" si="2188"/>
        <v>33005</v>
      </c>
      <c r="ES563" s="203">
        <f t="shared" si="2188"/>
        <v>7423500</v>
      </c>
      <c r="ET563" s="203">
        <f t="shared" si="2188"/>
        <v>2531154</v>
      </c>
      <c r="EU563" s="203">
        <f t="shared" si="2188"/>
        <v>4017200</v>
      </c>
      <c r="EV563" s="203">
        <f t="shared" si="2188"/>
        <v>218351042</v>
      </c>
      <c r="EW563" s="203">
        <f t="shared" si="2188"/>
        <v>7653</v>
      </c>
      <c r="EX563" s="203">
        <f t="shared" si="2188"/>
        <v>6342848</v>
      </c>
      <c r="EY563" s="203">
        <f t="shared" si="2188"/>
        <v>23792956</v>
      </c>
      <c r="EZ563" s="203">
        <f t="shared" si="2188"/>
        <v>3072978</v>
      </c>
      <c r="FA563" s="203">
        <f t="shared" si="2188"/>
        <v>136431</v>
      </c>
      <c r="FB563" s="204">
        <f t="shared" si="2189"/>
        <v>190080</v>
      </c>
      <c r="FC563" s="204">
        <f t="shared" si="2189"/>
        <v>336567</v>
      </c>
      <c r="FD563" s="204">
        <f t="shared" si="2189"/>
        <v>0</v>
      </c>
      <c r="FE563" s="204">
        <f t="shared" si="2189"/>
        <v>0</v>
      </c>
      <c r="FF563" s="204">
        <f t="shared" si="2189"/>
        <v>0</v>
      </c>
      <c r="FG563" s="204">
        <f t="shared" si="2189"/>
        <v>0</v>
      </c>
      <c r="FH563" s="191"/>
      <c r="FI563" s="256"/>
      <c r="FJ563" s="256"/>
      <c r="FK563" s="256"/>
      <c r="FL563" s="256"/>
      <c r="FM563" s="256"/>
    </row>
    <row r="564" spans="1:169" s="257" customFormat="1" x14ac:dyDescent="0.2">
      <c r="A564" s="263" t="str">
        <f t="shared" si="2190"/>
        <v>2019-20DECEMBERRYC</v>
      </c>
      <c r="B564" s="257" t="s">
        <v>868</v>
      </c>
      <c r="C564" s="257" t="s">
        <v>730</v>
      </c>
      <c r="D564" s="264" t="str">
        <f t="shared" si="2161"/>
        <v>Y61</v>
      </c>
      <c r="E564" s="264" t="str">
        <f t="shared" si="2162"/>
        <v>East of England</v>
      </c>
      <c r="F564" s="265" t="s">
        <v>665</v>
      </c>
      <c r="G564" s="265" t="s">
        <v>666</v>
      </c>
      <c r="H564" s="108">
        <v>119912</v>
      </c>
      <c r="I564" s="108">
        <v>76181</v>
      </c>
      <c r="J564" s="108">
        <v>559087</v>
      </c>
      <c r="K564" s="108">
        <v>7</v>
      </c>
      <c r="L564" s="108">
        <v>1</v>
      </c>
      <c r="M564" s="108">
        <v>17</v>
      </c>
      <c r="N564" s="108">
        <v>45</v>
      </c>
      <c r="O564" s="108">
        <v>103</v>
      </c>
      <c r="P564" s="108">
        <v>0</v>
      </c>
      <c r="Q564" s="108">
        <v>580</v>
      </c>
      <c r="R564" s="108">
        <v>15</v>
      </c>
      <c r="S564" s="108">
        <v>4370</v>
      </c>
      <c r="T564" s="108">
        <v>79984</v>
      </c>
      <c r="U564" s="108">
        <v>8300</v>
      </c>
      <c r="V564" s="108">
        <v>5476</v>
      </c>
      <c r="W564" s="108">
        <v>48093</v>
      </c>
      <c r="X564" s="108">
        <v>10016</v>
      </c>
      <c r="Y564" s="108">
        <v>793</v>
      </c>
      <c r="Z564" s="108">
        <v>4191233</v>
      </c>
      <c r="AA564" s="108">
        <v>505</v>
      </c>
      <c r="AB564" s="108">
        <v>924</v>
      </c>
      <c r="AC564" s="108">
        <v>3978058</v>
      </c>
      <c r="AD564" s="108">
        <v>726</v>
      </c>
      <c r="AE564" s="108">
        <v>1314</v>
      </c>
      <c r="AF564" s="108">
        <v>92012734</v>
      </c>
      <c r="AG564" s="108">
        <v>1913</v>
      </c>
      <c r="AH564" s="108">
        <v>4001</v>
      </c>
      <c r="AI564" s="108">
        <v>63644573</v>
      </c>
      <c r="AJ564" s="108">
        <v>6354</v>
      </c>
      <c r="AK564" s="108">
        <v>16882</v>
      </c>
      <c r="AL564" s="108">
        <v>4961081</v>
      </c>
      <c r="AM564" s="108">
        <v>6256</v>
      </c>
      <c r="AN564" s="108">
        <v>16989</v>
      </c>
      <c r="AO564" s="108">
        <v>6301</v>
      </c>
      <c r="AP564" s="108">
        <v>105</v>
      </c>
      <c r="AQ564" s="108">
        <v>4353</v>
      </c>
      <c r="AR564" s="108">
        <v>673</v>
      </c>
      <c r="AS564" s="108">
        <v>55</v>
      </c>
      <c r="AT564" s="108">
        <v>1788</v>
      </c>
      <c r="AU564" s="108">
        <v>1168</v>
      </c>
      <c r="AV564" s="108">
        <v>45061</v>
      </c>
      <c r="AW564" s="108">
        <v>2036</v>
      </c>
      <c r="AX564" s="108">
        <v>26586</v>
      </c>
      <c r="AY564" s="108">
        <v>73683</v>
      </c>
      <c r="AZ564" s="108">
        <v>19071</v>
      </c>
      <c r="BA564" s="108">
        <v>13223</v>
      </c>
      <c r="BB564" s="108">
        <v>12405</v>
      </c>
      <c r="BC564" s="108">
        <v>8757</v>
      </c>
      <c r="BD564" s="108">
        <v>76910</v>
      </c>
      <c r="BE564" s="108">
        <v>53612</v>
      </c>
      <c r="BF564" s="108">
        <v>20531</v>
      </c>
      <c r="BG564" s="108">
        <v>11419</v>
      </c>
      <c r="BH564" s="108">
        <v>1382</v>
      </c>
      <c r="BI564" s="108">
        <v>863</v>
      </c>
      <c r="BJ564" s="108">
        <v>27</v>
      </c>
      <c r="BK564" s="108">
        <v>18818</v>
      </c>
      <c r="BL564" s="108">
        <v>697</v>
      </c>
      <c r="BM564" s="108">
        <v>1184</v>
      </c>
      <c r="BN564" s="108">
        <v>0</v>
      </c>
      <c r="BO564" s="108">
        <v>0</v>
      </c>
      <c r="BP564" s="108">
        <v>0</v>
      </c>
      <c r="BQ564" s="108">
        <v>0</v>
      </c>
      <c r="BR564" s="108">
        <v>8273</v>
      </c>
      <c r="BS564" s="108">
        <v>4172415</v>
      </c>
      <c r="BT564" s="108">
        <v>504</v>
      </c>
      <c r="BU564" s="108">
        <v>923</v>
      </c>
      <c r="BV564" s="108">
        <v>2999</v>
      </c>
      <c r="BW564" s="108">
        <v>6139837</v>
      </c>
      <c r="BX564" s="108">
        <v>2047</v>
      </c>
      <c r="BY564" s="108">
        <v>4078</v>
      </c>
      <c r="BZ564" s="108">
        <v>5</v>
      </c>
      <c r="CA564" s="108">
        <v>15928</v>
      </c>
      <c r="CB564" s="108">
        <v>3186</v>
      </c>
      <c r="CC564" s="108">
        <v>4792</v>
      </c>
      <c r="CD564" s="108">
        <v>45089</v>
      </c>
      <c r="CE564" s="108">
        <v>85856969</v>
      </c>
      <c r="CF564" s="108">
        <v>1904</v>
      </c>
      <c r="CG564" s="108">
        <v>3997</v>
      </c>
      <c r="CH564" s="108">
        <v>369</v>
      </c>
      <c r="CI564" s="108">
        <v>3445251</v>
      </c>
      <c r="CJ564" s="108">
        <v>9337</v>
      </c>
      <c r="CK564" s="108">
        <v>24690</v>
      </c>
      <c r="CL564" s="108">
        <v>134</v>
      </c>
      <c r="CM564" s="108">
        <v>1296334</v>
      </c>
      <c r="CN564" s="108">
        <v>9674</v>
      </c>
      <c r="CO564" s="108">
        <v>21133</v>
      </c>
      <c r="CP564" s="108">
        <v>1462</v>
      </c>
      <c r="CQ564" s="108">
        <v>15435368</v>
      </c>
      <c r="CR564" s="108">
        <v>10558</v>
      </c>
      <c r="CS564" s="108">
        <v>25739</v>
      </c>
      <c r="CT564" s="108">
        <v>131</v>
      </c>
      <c r="CU564" s="108">
        <v>1183274</v>
      </c>
      <c r="CV564" s="108">
        <v>9033</v>
      </c>
      <c r="CW564" s="108">
        <v>23623</v>
      </c>
      <c r="CX564" s="108">
        <v>668</v>
      </c>
      <c r="CY564" s="108">
        <v>192419</v>
      </c>
      <c r="CZ564" s="108">
        <v>288</v>
      </c>
      <c r="DA564" s="108">
        <v>480</v>
      </c>
      <c r="DB564" s="108">
        <v>7519</v>
      </c>
      <c r="DC564" s="108">
        <v>287474</v>
      </c>
      <c r="DD564" s="108">
        <v>38</v>
      </c>
      <c r="DE564" s="108">
        <v>70</v>
      </c>
      <c r="DF564" s="108">
        <v>144</v>
      </c>
      <c r="DG564" s="108">
        <v>321328</v>
      </c>
      <c r="DH564" s="108">
        <v>2231</v>
      </c>
      <c r="DI564" s="108">
        <v>4246</v>
      </c>
      <c r="DJ564" s="108">
        <v>117</v>
      </c>
      <c r="DK564" s="108">
        <v>15</v>
      </c>
      <c r="DL564" s="108"/>
      <c r="DM564" s="108"/>
      <c r="DN564" s="108"/>
      <c r="DO564" s="108"/>
      <c r="DP564" s="108"/>
      <c r="DQ564" s="108"/>
      <c r="DR564" s="108"/>
      <c r="DS564" s="108"/>
      <c r="DT564" s="108"/>
      <c r="DU564" s="108"/>
      <c r="DV564" s="108"/>
      <c r="DW564" s="108"/>
      <c r="DX564" s="108"/>
      <c r="DY564" s="108"/>
      <c r="DZ564" s="108"/>
      <c r="EA564" s="108"/>
      <c r="EB564" s="255"/>
      <c r="EC564" s="198">
        <f t="shared" si="2191"/>
        <v>12</v>
      </c>
      <c r="ED564" s="199">
        <f t="shared" si="2192"/>
        <v>2019</v>
      </c>
      <c r="EE564" s="200">
        <f t="shared" si="2164"/>
        <v>43800</v>
      </c>
      <c r="EF564" s="196">
        <f t="shared" si="2165"/>
        <v>31</v>
      </c>
      <c r="EG564" s="195"/>
      <c r="EH564" s="198">
        <f t="shared" si="2187"/>
        <v>76181</v>
      </c>
      <c r="EI564" s="198">
        <f t="shared" si="2187"/>
        <v>1295077</v>
      </c>
      <c r="EJ564" s="198">
        <f t="shared" si="2187"/>
        <v>3428145</v>
      </c>
      <c r="EK564" s="198">
        <f t="shared" si="2187"/>
        <v>7846643</v>
      </c>
      <c r="EL564" s="198">
        <f t="shared" si="2187"/>
        <v>7669200</v>
      </c>
      <c r="EM564" s="198">
        <f t="shared" si="2187"/>
        <v>7195464</v>
      </c>
      <c r="EN564" s="198">
        <f t="shared" si="2187"/>
        <v>192420093</v>
      </c>
      <c r="EO564" s="198">
        <f t="shared" si="2187"/>
        <v>169090112</v>
      </c>
      <c r="EP564" s="198">
        <f t="shared" si="2187"/>
        <v>13472277</v>
      </c>
      <c r="EQ564" s="198">
        <f t="shared" si="2187"/>
        <v>31968</v>
      </c>
      <c r="ER564" s="198">
        <f t="shared" si="2188"/>
        <v>0</v>
      </c>
      <c r="ES564" s="198">
        <f t="shared" si="2188"/>
        <v>7635979</v>
      </c>
      <c r="ET564" s="198">
        <f t="shared" si="2188"/>
        <v>12229922</v>
      </c>
      <c r="EU564" s="198">
        <f t="shared" si="2188"/>
        <v>23960</v>
      </c>
      <c r="EV564" s="198">
        <f t="shared" si="2188"/>
        <v>180220733</v>
      </c>
      <c r="EW564" s="198">
        <f t="shared" si="2188"/>
        <v>9110610</v>
      </c>
      <c r="EX564" s="198">
        <f t="shared" si="2188"/>
        <v>2831822</v>
      </c>
      <c r="EY564" s="198">
        <f t="shared" si="2188"/>
        <v>37630418</v>
      </c>
      <c r="EZ564" s="198">
        <f t="shared" si="2188"/>
        <v>3094613</v>
      </c>
      <c r="FA564" s="198">
        <f t="shared" si="2188"/>
        <v>611424</v>
      </c>
      <c r="FB564" s="198">
        <f t="shared" si="2189"/>
        <v>320640</v>
      </c>
      <c r="FC564" s="198">
        <f t="shared" si="2189"/>
        <v>526330</v>
      </c>
      <c r="FD564" s="198">
        <f t="shared" si="2189"/>
        <v>0</v>
      </c>
      <c r="FE564" s="198">
        <f t="shared" si="2189"/>
        <v>0</v>
      </c>
      <c r="FF564" s="198">
        <f t="shared" si="2189"/>
        <v>0</v>
      </c>
      <c r="FG564" s="198">
        <f t="shared" si="2189"/>
        <v>0</v>
      </c>
      <c r="FH564" s="191"/>
      <c r="FI564" s="256"/>
      <c r="FJ564" s="256"/>
      <c r="FK564" s="256"/>
      <c r="FL564" s="256"/>
      <c r="FM564" s="256"/>
    </row>
    <row r="565" spans="1:169" s="257" customFormat="1" x14ac:dyDescent="0.2">
      <c r="A565" s="251" t="str">
        <f t="shared" si="2190"/>
        <v>2019-20DECEMBERR1F</v>
      </c>
      <c r="B565" s="252" t="s">
        <v>868</v>
      </c>
      <c r="C565" s="252" t="s">
        <v>730</v>
      </c>
      <c r="D565" s="253" t="str">
        <f t="shared" si="2161"/>
        <v>Y59</v>
      </c>
      <c r="E565" s="253" t="str">
        <f t="shared" si="2162"/>
        <v>South East</v>
      </c>
      <c r="F565" s="254" t="s">
        <v>650</v>
      </c>
      <c r="G565" s="254" t="s">
        <v>651</v>
      </c>
      <c r="H565" s="108">
        <v>2906</v>
      </c>
      <c r="I565" s="108">
        <v>1548</v>
      </c>
      <c r="J565" s="108">
        <v>14029</v>
      </c>
      <c r="K565" s="108">
        <v>9</v>
      </c>
      <c r="L565" s="108">
        <v>1</v>
      </c>
      <c r="M565" s="108">
        <v>6</v>
      </c>
      <c r="N565" s="108">
        <v>34</v>
      </c>
      <c r="O565" s="108">
        <v>230</v>
      </c>
      <c r="P565" s="108">
        <v>0</v>
      </c>
      <c r="Q565" s="108">
        <v>17</v>
      </c>
      <c r="R565" s="108">
        <v>0</v>
      </c>
      <c r="S565" s="108">
        <v>4</v>
      </c>
      <c r="T565" s="108">
        <v>2169</v>
      </c>
      <c r="U565" s="108">
        <v>131</v>
      </c>
      <c r="V565" s="108">
        <v>86</v>
      </c>
      <c r="W565" s="108">
        <v>1031</v>
      </c>
      <c r="X565" s="108">
        <v>604</v>
      </c>
      <c r="Y565" s="108">
        <v>53</v>
      </c>
      <c r="Z565" s="108">
        <v>91357</v>
      </c>
      <c r="AA565" s="108">
        <v>697</v>
      </c>
      <c r="AB565" s="108">
        <v>1291</v>
      </c>
      <c r="AC565" s="108">
        <v>77029</v>
      </c>
      <c r="AD565" s="108">
        <v>896</v>
      </c>
      <c r="AE565" s="108">
        <v>1671</v>
      </c>
      <c r="AF565" s="108">
        <v>1884192</v>
      </c>
      <c r="AG565" s="108">
        <v>1828</v>
      </c>
      <c r="AH565" s="108">
        <v>3862</v>
      </c>
      <c r="AI565" s="108">
        <v>3133392</v>
      </c>
      <c r="AJ565" s="108">
        <v>5188</v>
      </c>
      <c r="AK565" s="108">
        <v>12028</v>
      </c>
      <c r="AL565" s="108">
        <v>364292</v>
      </c>
      <c r="AM565" s="108">
        <v>6873</v>
      </c>
      <c r="AN565" s="108">
        <v>17198</v>
      </c>
      <c r="AO565" s="108">
        <v>233</v>
      </c>
      <c r="AP565" s="108">
        <v>2</v>
      </c>
      <c r="AQ565" s="108">
        <v>39</v>
      </c>
      <c r="AR565" s="108">
        <v>26</v>
      </c>
      <c r="AS565" s="108">
        <v>12</v>
      </c>
      <c r="AT565" s="108">
        <v>180</v>
      </c>
      <c r="AU565" s="108">
        <v>12</v>
      </c>
      <c r="AV565" s="108">
        <v>1212</v>
      </c>
      <c r="AW565" s="108">
        <v>44</v>
      </c>
      <c r="AX565" s="108">
        <v>680</v>
      </c>
      <c r="AY565" s="108">
        <v>1936</v>
      </c>
      <c r="AZ565" s="108">
        <v>191</v>
      </c>
      <c r="BA565" s="108">
        <v>163</v>
      </c>
      <c r="BB565" s="108">
        <v>125</v>
      </c>
      <c r="BC565" s="108">
        <v>108</v>
      </c>
      <c r="BD565" s="108">
        <v>1202</v>
      </c>
      <c r="BE565" s="108">
        <v>1096</v>
      </c>
      <c r="BF565" s="108">
        <v>724</v>
      </c>
      <c r="BG565" s="108">
        <v>629</v>
      </c>
      <c r="BH565" s="108">
        <v>65</v>
      </c>
      <c r="BI565" s="108">
        <v>54</v>
      </c>
      <c r="BJ565" s="108">
        <v>4</v>
      </c>
      <c r="BK565" s="108">
        <v>2890</v>
      </c>
      <c r="BL565" s="108">
        <v>723</v>
      </c>
      <c r="BM565" s="108">
        <v>1193</v>
      </c>
      <c r="BN565" s="108">
        <v>0</v>
      </c>
      <c r="BO565" s="108">
        <v>0</v>
      </c>
      <c r="BP565" s="108">
        <v>0</v>
      </c>
      <c r="BQ565" s="108">
        <v>0</v>
      </c>
      <c r="BR565" s="108">
        <v>127</v>
      </c>
      <c r="BS565" s="108">
        <v>88467</v>
      </c>
      <c r="BT565" s="108">
        <v>697</v>
      </c>
      <c r="BU565" s="108">
        <v>1267</v>
      </c>
      <c r="BV565" s="108">
        <v>106</v>
      </c>
      <c r="BW565" s="108">
        <v>207268</v>
      </c>
      <c r="BX565" s="108">
        <v>1955</v>
      </c>
      <c r="BY565" s="108">
        <v>4045</v>
      </c>
      <c r="BZ565" s="108">
        <v>4</v>
      </c>
      <c r="CA565" s="108">
        <v>5348</v>
      </c>
      <c r="CB565" s="108">
        <v>1337</v>
      </c>
      <c r="CC565" s="108">
        <v>2567</v>
      </c>
      <c r="CD565" s="108">
        <v>921</v>
      </c>
      <c r="CE565" s="108">
        <v>1671576</v>
      </c>
      <c r="CF565" s="108">
        <v>1815</v>
      </c>
      <c r="CG565" s="108">
        <v>3840</v>
      </c>
      <c r="CH565" s="108">
        <v>85</v>
      </c>
      <c r="CI565" s="108">
        <v>497341</v>
      </c>
      <c r="CJ565" s="108">
        <v>5851</v>
      </c>
      <c r="CK565" s="108">
        <v>11722</v>
      </c>
      <c r="CL565" s="108">
        <v>3</v>
      </c>
      <c r="CM565" s="108">
        <v>8679</v>
      </c>
      <c r="CN565" s="108">
        <v>2893</v>
      </c>
      <c r="CO565" s="108">
        <v>3718</v>
      </c>
      <c r="CP565" s="108">
        <v>14</v>
      </c>
      <c r="CQ565" s="108">
        <v>210217</v>
      </c>
      <c r="CR565" s="108">
        <v>15016</v>
      </c>
      <c r="CS565" s="108">
        <v>25162</v>
      </c>
      <c r="CT565" s="108">
        <v>15</v>
      </c>
      <c r="CU565" s="108">
        <v>27721</v>
      </c>
      <c r="CV565" s="108">
        <v>1848</v>
      </c>
      <c r="CW565" s="108">
        <v>4546</v>
      </c>
      <c r="CX565" s="108">
        <v>13</v>
      </c>
      <c r="CY565" s="108">
        <v>5125</v>
      </c>
      <c r="CZ565" s="108">
        <v>394</v>
      </c>
      <c r="DA565" s="108">
        <v>855</v>
      </c>
      <c r="DB565" s="108">
        <v>95</v>
      </c>
      <c r="DC565" s="108">
        <v>3809</v>
      </c>
      <c r="DD565" s="108">
        <v>40</v>
      </c>
      <c r="DE565" s="108">
        <v>71</v>
      </c>
      <c r="DF565" s="108">
        <v>0</v>
      </c>
      <c r="DG565" s="108">
        <v>0</v>
      </c>
      <c r="DH565" s="108">
        <v>0</v>
      </c>
      <c r="DI565" s="108">
        <v>0</v>
      </c>
      <c r="DJ565" s="108">
        <v>0</v>
      </c>
      <c r="DK565" s="108">
        <v>0</v>
      </c>
      <c r="DL565" s="108"/>
      <c r="DM565" s="108"/>
      <c r="DN565" s="108"/>
      <c r="DO565" s="108"/>
      <c r="DP565" s="108"/>
      <c r="DQ565" s="108"/>
      <c r="DR565" s="108"/>
      <c r="DS565" s="108"/>
      <c r="DT565" s="108"/>
      <c r="DU565" s="108"/>
      <c r="DV565" s="108"/>
      <c r="DW565" s="108"/>
      <c r="DX565" s="108"/>
      <c r="DY565" s="108"/>
      <c r="DZ565" s="108"/>
      <c r="EA565" s="108"/>
      <c r="EB565" s="255"/>
      <c r="EC565" s="203">
        <f t="shared" si="2191"/>
        <v>12</v>
      </c>
      <c r="ED565" s="199">
        <f t="shared" si="2192"/>
        <v>2019</v>
      </c>
      <c r="EE565" s="200">
        <f t="shared" si="2164"/>
        <v>43800</v>
      </c>
      <c r="EF565" s="196">
        <f t="shared" si="2165"/>
        <v>31</v>
      </c>
      <c r="EG565" s="195"/>
      <c r="EH565" s="203">
        <f t="shared" si="2187"/>
        <v>1548</v>
      </c>
      <c r="EI565" s="203">
        <f t="shared" si="2187"/>
        <v>9288</v>
      </c>
      <c r="EJ565" s="203">
        <f t="shared" si="2187"/>
        <v>52632</v>
      </c>
      <c r="EK565" s="203">
        <f t="shared" si="2187"/>
        <v>356040</v>
      </c>
      <c r="EL565" s="203">
        <f t="shared" si="2187"/>
        <v>169121</v>
      </c>
      <c r="EM565" s="203">
        <f t="shared" si="2187"/>
        <v>143706</v>
      </c>
      <c r="EN565" s="203">
        <f t="shared" si="2187"/>
        <v>3981722</v>
      </c>
      <c r="EO565" s="203">
        <f t="shared" si="2187"/>
        <v>7264912</v>
      </c>
      <c r="EP565" s="203">
        <f t="shared" si="2187"/>
        <v>911494</v>
      </c>
      <c r="EQ565" s="203">
        <f t="shared" si="2187"/>
        <v>4772</v>
      </c>
      <c r="ER565" s="203">
        <f t="shared" si="2188"/>
        <v>0</v>
      </c>
      <c r="ES565" s="203">
        <f t="shared" si="2188"/>
        <v>160909</v>
      </c>
      <c r="ET565" s="203">
        <f t="shared" si="2188"/>
        <v>428770</v>
      </c>
      <c r="EU565" s="203">
        <f t="shared" si="2188"/>
        <v>10268</v>
      </c>
      <c r="EV565" s="203">
        <f t="shared" si="2188"/>
        <v>3536640</v>
      </c>
      <c r="EW565" s="203">
        <f t="shared" si="2188"/>
        <v>996370</v>
      </c>
      <c r="EX565" s="203">
        <f t="shared" si="2188"/>
        <v>11154</v>
      </c>
      <c r="EY565" s="203">
        <f t="shared" si="2188"/>
        <v>352268</v>
      </c>
      <c r="EZ565" s="203">
        <f t="shared" si="2188"/>
        <v>68190</v>
      </c>
      <c r="FA565" s="203">
        <f t="shared" si="2188"/>
        <v>0</v>
      </c>
      <c r="FB565" s="203">
        <f t="shared" si="2189"/>
        <v>11115</v>
      </c>
      <c r="FC565" s="203">
        <f t="shared" si="2189"/>
        <v>6745</v>
      </c>
      <c r="FD565" s="203">
        <f t="shared" si="2189"/>
        <v>0</v>
      </c>
      <c r="FE565" s="203">
        <f t="shared" si="2189"/>
        <v>0</v>
      </c>
      <c r="FF565" s="203">
        <f t="shared" si="2189"/>
        <v>0</v>
      </c>
      <c r="FG565" s="203">
        <f t="shared" si="2189"/>
        <v>0</v>
      </c>
      <c r="FH565" s="191"/>
      <c r="FI565" s="256"/>
      <c r="FJ565" s="256"/>
      <c r="FK565" s="256"/>
      <c r="FL565" s="256"/>
      <c r="FM565" s="256"/>
    </row>
    <row r="566" spans="1:169" s="257" customFormat="1" x14ac:dyDescent="0.2">
      <c r="A566" s="258" t="str">
        <f t="shared" si="2190"/>
        <v>2019-20DECEMBERRRU</v>
      </c>
      <c r="B566" s="259" t="s">
        <v>868</v>
      </c>
      <c r="C566" s="259" t="s">
        <v>730</v>
      </c>
      <c r="D566" s="260" t="str">
        <f t="shared" si="2161"/>
        <v>Y56</v>
      </c>
      <c r="E566" s="260" t="str">
        <f t="shared" si="2162"/>
        <v>London</v>
      </c>
      <c r="F566" s="261" t="s">
        <v>653</v>
      </c>
      <c r="G566" s="323" t="s">
        <v>654</v>
      </c>
      <c r="H566" s="324">
        <v>190626</v>
      </c>
      <c r="I566" s="324">
        <v>154576</v>
      </c>
      <c r="J566" s="324">
        <v>1477307</v>
      </c>
      <c r="K566" s="324">
        <v>10</v>
      </c>
      <c r="L566" s="324">
        <v>0</v>
      </c>
      <c r="M566" s="324">
        <v>35</v>
      </c>
      <c r="N566" s="324">
        <v>72</v>
      </c>
      <c r="O566" s="324">
        <v>140</v>
      </c>
      <c r="P566" s="324">
        <v>0</v>
      </c>
      <c r="Q566" s="324">
        <v>647</v>
      </c>
      <c r="R566" s="324">
        <v>0</v>
      </c>
      <c r="S566" s="324">
        <v>1296</v>
      </c>
      <c r="T566" s="324">
        <v>111730</v>
      </c>
      <c r="U566" s="324">
        <v>11046</v>
      </c>
      <c r="V566" s="324">
        <v>8062</v>
      </c>
      <c r="W566" s="324">
        <v>66732</v>
      </c>
      <c r="X566" s="324">
        <v>18625</v>
      </c>
      <c r="Y566" s="324">
        <v>1958</v>
      </c>
      <c r="Z566" s="324">
        <v>4657849</v>
      </c>
      <c r="AA566" s="324">
        <v>422</v>
      </c>
      <c r="AB566" s="324">
        <v>705</v>
      </c>
      <c r="AC566" s="324">
        <v>5755556</v>
      </c>
      <c r="AD566" s="324">
        <v>714</v>
      </c>
      <c r="AE566" s="324">
        <v>1222</v>
      </c>
      <c r="AF566" s="324">
        <v>106883066</v>
      </c>
      <c r="AG566" s="324">
        <v>1602</v>
      </c>
      <c r="AH566" s="324">
        <v>3461</v>
      </c>
      <c r="AI566" s="324">
        <v>101345616</v>
      </c>
      <c r="AJ566" s="324">
        <v>5441</v>
      </c>
      <c r="AK566" s="324">
        <v>13527</v>
      </c>
      <c r="AL566" s="324">
        <v>13788494</v>
      </c>
      <c r="AM566" s="324">
        <v>7042</v>
      </c>
      <c r="AN566" s="324">
        <v>15067</v>
      </c>
      <c r="AO566" s="324">
        <v>8990</v>
      </c>
      <c r="AP566" s="324">
        <v>262</v>
      </c>
      <c r="AQ566" s="324">
        <v>1366</v>
      </c>
      <c r="AR566" s="324">
        <v>2886</v>
      </c>
      <c r="AS566" s="324">
        <v>216</v>
      </c>
      <c r="AT566" s="324">
        <v>7146</v>
      </c>
      <c r="AU566" s="324">
        <v>0</v>
      </c>
      <c r="AV566" s="324">
        <v>63858</v>
      </c>
      <c r="AW566" s="324">
        <v>7017</v>
      </c>
      <c r="AX566" s="324">
        <v>31865</v>
      </c>
      <c r="AY566" s="324">
        <v>102740</v>
      </c>
      <c r="AZ566" s="324">
        <v>28703</v>
      </c>
      <c r="BA566" s="324">
        <v>22028</v>
      </c>
      <c r="BB566" s="324">
        <v>15691</v>
      </c>
      <c r="BC566" s="324">
        <v>12235</v>
      </c>
      <c r="BD566" s="324">
        <v>103369</v>
      </c>
      <c r="BE566" s="324">
        <v>76098</v>
      </c>
      <c r="BF566" s="324">
        <v>30921</v>
      </c>
      <c r="BG566" s="324">
        <v>21106</v>
      </c>
      <c r="BH566" s="324">
        <v>2632</v>
      </c>
      <c r="BI566" s="324">
        <v>2085</v>
      </c>
      <c r="BJ566" s="324">
        <v>46</v>
      </c>
      <c r="BK566" s="324">
        <v>23837</v>
      </c>
      <c r="BL566" s="324">
        <v>518</v>
      </c>
      <c r="BM566" s="324">
        <v>900</v>
      </c>
      <c r="BN566" s="324">
        <v>21</v>
      </c>
      <c r="BO566" s="324">
        <v>15634</v>
      </c>
      <c r="BP566" s="324">
        <v>744</v>
      </c>
      <c r="BQ566" s="324">
        <v>1054</v>
      </c>
      <c r="BR566" s="324">
        <v>10979</v>
      </c>
      <c r="BS566" s="324">
        <v>4618378</v>
      </c>
      <c r="BT566" s="324">
        <v>421</v>
      </c>
      <c r="BU566" s="324">
        <v>703</v>
      </c>
      <c r="BV566" s="324">
        <v>4138</v>
      </c>
      <c r="BW566" s="324">
        <v>6221957</v>
      </c>
      <c r="BX566" s="324">
        <v>1504</v>
      </c>
      <c r="BY566" s="324">
        <v>3169</v>
      </c>
      <c r="BZ566" s="324">
        <v>1138</v>
      </c>
      <c r="CA566" s="324">
        <v>1632204</v>
      </c>
      <c r="CB566" s="324">
        <v>1434</v>
      </c>
      <c r="CC566" s="324">
        <v>3310</v>
      </c>
      <c r="CD566" s="324">
        <v>61456</v>
      </c>
      <c r="CE566" s="324">
        <v>99028905</v>
      </c>
      <c r="CF566" s="324">
        <v>1611</v>
      </c>
      <c r="CG566" s="324">
        <v>3489</v>
      </c>
      <c r="CH566" s="324">
        <v>1375</v>
      </c>
      <c r="CI566" s="324">
        <v>10906077</v>
      </c>
      <c r="CJ566" s="324">
        <v>7932</v>
      </c>
      <c r="CK566" s="324">
        <v>15878</v>
      </c>
      <c r="CL566" s="324">
        <v>313</v>
      </c>
      <c r="CM566" s="324">
        <v>2608503</v>
      </c>
      <c r="CN566" s="324">
        <v>8334</v>
      </c>
      <c r="CO566" s="324">
        <v>18548</v>
      </c>
      <c r="CP566" s="324">
        <v>1237</v>
      </c>
      <c r="CQ566" s="324">
        <v>13797534</v>
      </c>
      <c r="CR566" s="324">
        <v>11154</v>
      </c>
      <c r="CS566" s="324">
        <v>20947</v>
      </c>
      <c r="CT566" s="324">
        <v>103</v>
      </c>
      <c r="CU566" s="324">
        <v>1471795</v>
      </c>
      <c r="CV566" s="324">
        <v>14289</v>
      </c>
      <c r="CW566" s="324">
        <v>29924</v>
      </c>
      <c r="CX566" s="324">
        <v>768</v>
      </c>
      <c r="CY566" s="324">
        <v>232560</v>
      </c>
      <c r="CZ566" s="324">
        <v>303</v>
      </c>
      <c r="DA566" s="324">
        <v>515</v>
      </c>
      <c r="DB566" s="324">
        <v>5272</v>
      </c>
      <c r="DC566" s="324">
        <v>388713</v>
      </c>
      <c r="DD566" s="324">
        <v>74</v>
      </c>
      <c r="DE566" s="324">
        <v>153</v>
      </c>
      <c r="DF566" s="324">
        <v>0</v>
      </c>
      <c r="DG566" s="324">
        <v>0</v>
      </c>
      <c r="DH566" s="324">
        <v>0</v>
      </c>
      <c r="DI566" s="324">
        <v>0</v>
      </c>
      <c r="DJ566" s="324">
        <v>0</v>
      </c>
      <c r="DK566" s="324">
        <v>0</v>
      </c>
      <c r="DL566" s="324"/>
      <c r="DM566" s="324"/>
      <c r="DN566" s="324"/>
      <c r="DO566" s="324"/>
      <c r="DP566" s="324"/>
      <c r="DQ566" s="324"/>
      <c r="DR566" s="324"/>
      <c r="DS566" s="324"/>
      <c r="DT566" s="324"/>
      <c r="DU566" s="324"/>
      <c r="DV566" s="324"/>
      <c r="DW566" s="324"/>
      <c r="DX566" s="324"/>
      <c r="DY566" s="324"/>
      <c r="DZ566" s="324"/>
      <c r="EA566" s="324"/>
      <c r="EB566" s="325"/>
      <c r="EC566" s="326">
        <f t="shared" si="2191"/>
        <v>12</v>
      </c>
      <c r="ED566" s="213">
        <f t="shared" si="2192"/>
        <v>2019</v>
      </c>
      <c r="EE566" s="214">
        <f t="shared" si="2164"/>
        <v>43800</v>
      </c>
      <c r="EF566" s="215">
        <f t="shared" si="2165"/>
        <v>31</v>
      </c>
      <c r="EG566" s="216"/>
      <c r="EH566" s="212">
        <f t="shared" si="2187"/>
        <v>0</v>
      </c>
      <c r="EI566" s="212">
        <f t="shared" si="2187"/>
        <v>5410160</v>
      </c>
      <c r="EJ566" s="212">
        <f t="shared" si="2187"/>
        <v>11129472</v>
      </c>
      <c r="EK566" s="212">
        <f t="shared" si="2187"/>
        <v>21640640</v>
      </c>
      <c r="EL566" s="212">
        <f t="shared" si="2187"/>
        <v>7787430</v>
      </c>
      <c r="EM566" s="212">
        <f t="shared" si="2187"/>
        <v>9851764</v>
      </c>
      <c r="EN566" s="212">
        <f t="shared" si="2187"/>
        <v>230959452</v>
      </c>
      <c r="EO566" s="212">
        <f t="shared" si="2187"/>
        <v>251940375</v>
      </c>
      <c r="EP566" s="212">
        <f t="shared" si="2187"/>
        <v>29501186</v>
      </c>
      <c r="EQ566" s="212">
        <f t="shared" si="2187"/>
        <v>41400</v>
      </c>
      <c r="ER566" s="212">
        <f t="shared" si="2188"/>
        <v>22134</v>
      </c>
      <c r="ES566" s="212">
        <f t="shared" si="2188"/>
        <v>7718237</v>
      </c>
      <c r="ET566" s="212">
        <f t="shared" si="2188"/>
        <v>13113322</v>
      </c>
      <c r="EU566" s="212">
        <f t="shared" si="2188"/>
        <v>3766780</v>
      </c>
      <c r="EV566" s="212">
        <f t="shared" si="2188"/>
        <v>214419984</v>
      </c>
      <c r="EW566" s="212">
        <f t="shared" si="2188"/>
        <v>21832250</v>
      </c>
      <c r="EX566" s="212">
        <f t="shared" si="2188"/>
        <v>5805524</v>
      </c>
      <c r="EY566" s="212">
        <f t="shared" si="2188"/>
        <v>25911439</v>
      </c>
      <c r="EZ566" s="212">
        <f t="shared" si="2188"/>
        <v>3082172</v>
      </c>
      <c r="FA566" s="212">
        <f t="shared" si="2188"/>
        <v>0</v>
      </c>
      <c r="FB566" s="212">
        <f t="shared" si="2189"/>
        <v>395520</v>
      </c>
      <c r="FC566" s="212">
        <f t="shared" si="2189"/>
        <v>806616</v>
      </c>
      <c r="FD566" s="212">
        <f t="shared" si="2189"/>
        <v>0</v>
      </c>
      <c r="FE566" s="212">
        <f t="shared" si="2189"/>
        <v>0</v>
      </c>
      <c r="FF566" s="212">
        <f t="shared" si="2189"/>
        <v>0</v>
      </c>
      <c r="FG566" s="212">
        <f t="shared" si="2189"/>
        <v>0</v>
      </c>
      <c r="FH566" s="217"/>
      <c r="FI566" s="256"/>
      <c r="FJ566" s="256"/>
      <c r="FK566" s="256"/>
      <c r="FL566" s="256"/>
      <c r="FM566" s="256"/>
    </row>
    <row r="567" spans="1:169" s="257" customFormat="1" x14ac:dyDescent="0.2">
      <c r="A567" s="263" t="str">
        <f t="shared" si="2190"/>
        <v>2019-20DECEMBERRX6</v>
      </c>
      <c r="B567" s="257" t="s">
        <v>868</v>
      </c>
      <c r="C567" s="257" t="s">
        <v>730</v>
      </c>
      <c r="D567" s="264" t="str">
        <f t="shared" si="2161"/>
        <v>Y63</v>
      </c>
      <c r="E567" s="264" t="str">
        <f t="shared" si="2162"/>
        <v>North East and Yorkshire</v>
      </c>
      <c r="F567" s="265" t="s">
        <v>655</v>
      </c>
      <c r="G567" s="265" t="s">
        <v>656</v>
      </c>
      <c r="H567" s="108">
        <v>54723</v>
      </c>
      <c r="I567" s="108">
        <v>37311</v>
      </c>
      <c r="J567" s="108">
        <v>233137</v>
      </c>
      <c r="K567" s="108">
        <v>6</v>
      </c>
      <c r="L567" s="108">
        <v>1</v>
      </c>
      <c r="M567" s="108">
        <v>12</v>
      </c>
      <c r="N567" s="108">
        <v>22</v>
      </c>
      <c r="O567" s="108">
        <v>66</v>
      </c>
      <c r="P567" s="108">
        <v>0</v>
      </c>
      <c r="Q567" s="108">
        <v>248</v>
      </c>
      <c r="R567" s="108">
        <v>2299</v>
      </c>
      <c r="S567" s="108">
        <v>13</v>
      </c>
      <c r="T567" s="108">
        <v>37767</v>
      </c>
      <c r="U567" s="108">
        <v>3215</v>
      </c>
      <c r="V567" s="108">
        <v>2158</v>
      </c>
      <c r="W567" s="108">
        <v>22409</v>
      </c>
      <c r="X567" s="108">
        <v>6248</v>
      </c>
      <c r="Y567" s="108">
        <v>403</v>
      </c>
      <c r="Z567" s="108">
        <v>1395790</v>
      </c>
      <c r="AA567" s="108">
        <v>434</v>
      </c>
      <c r="AB567" s="108">
        <v>746</v>
      </c>
      <c r="AC567" s="108">
        <v>1080677</v>
      </c>
      <c r="AD567" s="108">
        <v>501</v>
      </c>
      <c r="AE567" s="108">
        <v>881</v>
      </c>
      <c r="AF567" s="108">
        <v>52684655</v>
      </c>
      <c r="AG567" s="108">
        <v>2351</v>
      </c>
      <c r="AH567" s="108">
        <v>4671</v>
      </c>
      <c r="AI567" s="108">
        <v>46372111</v>
      </c>
      <c r="AJ567" s="108">
        <v>7422</v>
      </c>
      <c r="AK567" s="108">
        <v>18523</v>
      </c>
      <c r="AL567" s="108">
        <v>2103954</v>
      </c>
      <c r="AM567" s="108">
        <v>5221</v>
      </c>
      <c r="AN567" s="108">
        <v>11479</v>
      </c>
      <c r="AO567" s="108">
        <v>2827</v>
      </c>
      <c r="AP567" s="108">
        <v>70</v>
      </c>
      <c r="AQ567" s="108">
        <v>436</v>
      </c>
      <c r="AR567" s="108">
        <v>2727</v>
      </c>
      <c r="AS567" s="108">
        <v>168</v>
      </c>
      <c r="AT567" s="108">
        <v>2153</v>
      </c>
      <c r="AU567" s="108">
        <v>0</v>
      </c>
      <c r="AV567" s="108">
        <v>21434</v>
      </c>
      <c r="AW567" s="108">
        <v>3556</v>
      </c>
      <c r="AX567" s="108">
        <v>9950</v>
      </c>
      <c r="AY567" s="108">
        <v>34940</v>
      </c>
      <c r="AZ567" s="108">
        <v>6003</v>
      </c>
      <c r="BA567" s="108">
        <v>4875</v>
      </c>
      <c r="BB567" s="108">
        <v>3924</v>
      </c>
      <c r="BC567" s="108">
        <v>3221</v>
      </c>
      <c r="BD567" s="108">
        <v>28297</v>
      </c>
      <c r="BE567" s="108">
        <v>23881</v>
      </c>
      <c r="BF567" s="108">
        <v>9024</v>
      </c>
      <c r="BG567" s="108">
        <v>6615</v>
      </c>
      <c r="BH567" s="108">
        <v>593</v>
      </c>
      <c r="BI567" s="108">
        <v>391</v>
      </c>
      <c r="BJ567" s="108">
        <v>99</v>
      </c>
      <c r="BK567" s="108">
        <v>52555</v>
      </c>
      <c r="BL567" s="108">
        <v>531</v>
      </c>
      <c r="BM567" s="108">
        <v>877</v>
      </c>
      <c r="BN567" s="108">
        <v>74</v>
      </c>
      <c r="BO567" s="108">
        <v>32762</v>
      </c>
      <c r="BP567" s="108">
        <v>443</v>
      </c>
      <c r="BQ567" s="108">
        <v>796</v>
      </c>
      <c r="BR567" s="108">
        <v>3042</v>
      </c>
      <c r="BS567" s="108">
        <v>1310473</v>
      </c>
      <c r="BT567" s="108">
        <v>431</v>
      </c>
      <c r="BU567" s="108">
        <v>733</v>
      </c>
      <c r="BV567" s="108">
        <v>3110</v>
      </c>
      <c r="BW567" s="108">
        <v>7687771</v>
      </c>
      <c r="BX567" s="108">
        <v>2472</v>
      </c>
      <c r="BY567" s="108">
        <v>4731</v>
      </c>
      <c r="BZ567" s="108">
        <v>627</v>
      </c>
      <c r="CA567" s="108">
        <v>1428137</v>
      </c>
      <c r="CB567" s="108">
        <v>2278</v>
      </c>
      <c r="CC567" s="108">
        <v>4432</v>
      </c>
      <c r="CD567" s="108">
        <v>18672</v>
      </c>
      <c r="CE567" s="108">
        <v>43568747</v>
      </c>
      <c r="CF567" s="108">
        <v>2333</v>
      </c>
      <c r="CG567" s="108">
        <v>4672</v>
      </c>
      <c r="CH567" s="108">
        <v>1110</v>
      </c>
      <c r="CI567" s="108">
        <v>7950106</v>
      </c>
      <c r="CJ567" s="108">
        <v>7162</v>
      </c>
      <c r="CK567" s="108">
        <v>14530</v>
      </c>
      <c r="CL567" s="108">
        <v>503</v>
      </c>
      <c r="CM567" s="108">
        <v>5178949</v>
      </c>
      <c r="CN567" s="108">
        <v>10296</v>
      </c>
      <c r="CO567" s="108">
        <v>23723</v>
      </c>
      <c r="CP567" s="108">
        <v>861</v>
      </c>
      <c r="CQ567" s="108">
        <v>8062960</v>
      </c>
      <c r="CR567" s="108">
        <v>9365</v>
      </c>
      <c r="CS567" s="108">
        <v>18249</v>
      </c>
      <c r="CT567" s="108">
        <v>148</v>
      </c>
      <c r="CU567" s="108">
        <v>1917375</v>
      </c>
      <c r="CV567" s="108">
        <v>12955</v>
      </c>
      <c r="CW567" s="108">
        <v>27484</v>
      </c>
      <c r="CX567" s="108">
        <v>92</v>
      </c>
      <c r="CY567" s="108">
        <v>44355</v>
      </c>
      <c r="CZ567" s="108">
        <v>482</v>
      </c>
      <c r="DA567" s="108">
        <v>727</v>
      </c>
      <c r="DB567" s="108">
        <v>1834</v>
      </c>
      <c r="DC567" s="108">
        <v>105692</v>
      </c>
      <c r="DD567" s="108">
        <v>58</v>
      </c>
      <c r="DE567" s="108">
        <v>106</v>
      </c>
      <c r="DF567" s="108">
        <v>0</v>
      </c>
      <c r="DG567" s="108">
        <v>0</v>
      </c>
      <c r="DH567" s="108">
        <v>0</v>
      </c>
      <c r="DI567" s="108">
        <v>0</v>
      </c>
      <c r="DJ567" s="108">
        <v>0</v>
      </c>
      <c r="DK567" s="108">
        <v>0</v>
      </c>
      <c r="DL567" s="108"/>
      <c r="DM567" s="108"/>
      <c r="DN567" s="108"/>
      <c r="DO567" s="108"/>
      <c r="DP567" s="108"/>
      <c r="DQ567" s="108"/>
      <c r="DR567" s="108"/>
      <c r="DS567" s="108"/>
      <c r="DT567" s="108"/>
      <c r="DU567" s="108"/>
      <c r="DV567" s="108"/>
      <c r="DW567" s="108"/>
      <c r="DX567" s="108"/>
      <c r="DY567" s="108"/>
      <c r="DZ567" s="108"/>
      <c r="EA567" s="108"/>
      <c r="EB567" s="255"/>
      <c r="EC567" s="198">
        <f t="shared" si="2191"/>
        <v>12</v>
      </c>
      <c r="ED567" s="199">
        <f t="shared" si="2192"/>
        <v>2019</v>
      </c>
      <c r="EE567" s="200">
        <f t="shared" si="2164"/>
        <v>43800</v>
      </c>
      <c r="EF567" s="196">
        <f t="shared" si="2165"/>
        <v>31</v>
      </c>
      <c r="EG567" s="195"/>
      <c r="EH567" s="198">
        <f t="shared" si="2187"/>
        <v>37311</v>
      </c>
      <c r="EI567" s="198">
        <f t="shared" si="2187"/>
        <v>447732</v>
      </c>
      <c r="EJ567" s="198">
        <f t="shared" si="2187"/>
        <v>820842</v>
      </c>
      <c r="EK567" s="198">
        <f t="shared" si="2187"/>
        <v>2462526</v>
      </c>
      <c r="EL567" s="198">
        <f t="shared" si="2187"/>
        <v>2398390</v>
      </c>
      <c r="EM567" s="198">
        <f t="shared" si="2187"/>
        <v>1901198</v>
      </c>
      <c r="EN567" s="198">
        <f t="shared" si="2187"/>
        <v>104672439</v>
      </c>
      <c r="EO567" s="198">
        <f t="shared" si="2187"/>
        <v>115731704</v>
      </c>
      <c r="EP567" s="198">
        <f t="shared" si="2187"/>
        <v>4626037</v>
      </c>
      <c r="EQ567" s="198">
        <f t="shared" si="2187"/>
        <v>86823</v>
      </c>
      <c r="ER567" s="198">
        <f t="shared" si="2188"/>
        <v>58904</v>
      </c>
      <c r="ES567" s="198">
        <f t="shared" si="2188"/>
        <v>2229786</v>
      </c>
      <c r="ET567" s="198">
        <f t="shared" si="2188"/>
        <v>14713410</v>
      </c>
      <c r="EU567" s="198">
        <f t="shared" si="2188"/>
        <v>2778864</v>
      </c>
      <c r="EV567" s="198">
        <f t="shared" si="2188"/>
        <v>87235584</v>
      </c>
      <c r="EW567" s="198">
        <f t="shared" si="2188"/>
        <v>16128300</v>
      </c>
      <c r="EX567" s="198">
        <f t="shared" si="2188"/>
        <v>11932669</v>
      </c>
      <c r="EY567" s="198">
        <f t="shared" si="2188"/>
        <v>15712389</v>
      </c>
      <c r="EZ567" s="198">
        <f t="shared" si="2188"/>
        <v>4067632</v>
      </c>
      <c r="FA567" s="198">
        <f t="shared" si="2188"/>
        <v>0</v>
      </c>
      <c r="FB567" s="198">
        <f t="shared" si="2189"/>
        <v>66884</v>
      </c>
      <c r="FC567" s="198">
        <f t="shared" si="2189"/>
        <v>194404</v>
      </c>
      <c r="FD567" s="198">
        <f t="shared" si="2189"/>
        <v>0</v>
      </c>
      <c r="FE567" s="198">
        <f t="shared" si="2189"/>
        <v>0</v>
      </c>
      <c r="FF567" s="198">
        <f t="shared" si="2189"/>
        <v>0</v>
      </c>
      <c r="FG567" s="198">
        <f t="shared" si="2189"/>
        <v>0</v>
      </c>
      <c r="FH567" s="191"/>
      <c r="FI567" s="256"/>
      <c r="FJ567" s="256"/>
      <c r="FK567" s="256"/>
      <c r="FL567" s="256"/>
      <c r="FM567" s="256"/>
    </row>
    <row r="568" spans="1:169" s="257" customFormat="1" x14ac:dyDescent="0.2">
      <c r="A568" s="263" t="str">
        <f t="shared" si="2190"/>
        <v>2019-20DECEMBERRX7</v>
      </c>
      <c r="B568" s="257" t="s">
        <v>868</v>
      </c>
      <c r="C568" s="257" t="s">
        <v>730</v>
      </c>
      <c r="D568" s="264" t="str">
        <f t="shared" si="2161"/>
        <v>Y62</v>
      </c>
      <c r="E568" s="264" t="str">
        <f t="shared" si="2162"/>
        <v>North West</v>
      </c>
      <c r="F568" s="265" t="s">
        <v>657</v>
      </c>
      <c r="G568" s="265" t="s">
        <v>658</v>
      </c>
      <c r="H568" s="108">
        <v>146720</v>
      </c>
      <c r="I568" s="108">
        <v>130786</v>
      </c>
      <c r="J568" s="108">
        <v>1548068</v>
      </c>
      <c r="K568" s="108">
        <v>12</v>
      </c>
      <c r="L568" s="108">
        <v>1</v>
      </c>
      <c r="M568" s="108">
        <v>46</v>
      </c>
      <c r="N568" s="108">
        <v>76</v>
      </c>
      <c r="O568" s="108">
        <v>124</v>
      </c>
      <c r="P568" s="108">
        <v>0</v>
      </c>
      <c r="Q568" s="108">
        <v>300</v>
      </c>
      <c r="R568" s="108">
        <v>17399</v>
      </c>
      <c r="S568" s="108">
        <v>772</v>
      </c>
      <c r="T568" s="108">
        <v>104809</v>
      </c>
      <c r="U568" s="108">
        <v>11276</v>
      </c>
      <c r="V568" s="108">
        <v>8009</v>
      </c>
      <c r="W568" s="108">
        <v>57593</v>
      </c>
      <c r="X568" s="108">
        <v>14551</v>
      </c>
      <c r="Y568" s="108">
        <v>4738</v>
      </c>
      <c r="Z568" s="108">
        <v>5064216</v>
      </c>
      <c r="AA568" s="108">
        <v>449</v>
      </c>
      <c r="AB568" s="108">
        <v>757</v>
      </c>
      <c r="AC568" s="108">
        <v>5214108</v>
      </c>
      <c r="AD568" s="108">
        <v>651</v>
      </c>
      <c r="AE568" s="108">
        <v>1104</v>
      </c>
      <c r="AF568" s="108">
        <v>109195173</v>
      </c>
      <c r="AG568" s="108">
        <v>1896</v>
      </c>
      <c r="AH568" s="108">
        <v>4240</v>
      </c>
      <c r="AI568" s="108">
        <v>109367609</v>
      </c>
      <c r="AJ568" s="108">
        <v>7516</v>
      </c>
      <c r="AK568" s="108">
        <v>17836</v>
      </c>
      <c r="AL568" s="108">
        <v>26183649</v>
      </c>
      <c r="AM568" s="108">
        <v>5526</v>
      </c>
      <c r="AN568" s="108">
        <v>12559</v>
      </c>
      <c r="AO568" s="108">
        <v>9064</v>
      </c>
      <c r="AP568" s="108">
        <v>425</v>
      </c>
      <c r="AQ568" s="108">
        <v>5921</v>
      </c>
      <c r="AR568" s="108">
        <v>1140</v>
      </c>
      <c r="AS568" s="108">
        <v>537</v>
      </c>
      <c r="AT568" s="108">
        <v>2181</v>
      </c>
      <c r="AU568" s="108">
        <v>430</v>
      </c>
      <c r="AV568" s="108">
        <v>61419</v>
      </c>
      <c r="AW568" s="108">
        <v>5547</v>
      </c>
      <c r="AX568" s="108">
        <v>28779</v>
      </c>
      <c r="AY568" s="108">
        <v>95745</v>
      </c>
      <c r="AZ568" s="108">
        <v>23473</v>
      </c>
      <c r="BA568" s="108">
        <v>19258</v>
      </c>
      <c r="BB568" s="108">
        <v>16310</v>
      </c>
      <c r="BC568" s="108">
        <v>13629</v>
      </c>
      <c r="BD568" s="108">
        <v>75339</v>
      </c>
      <c r="BE568" s="108">
        <v>61183</v>
      </c>
      <c r="BF568" s="108">
        <v>21075</v>
      </c>
      <c r="BG568" s="108">
        <v>15584</v>
      </c>
      <c r="BH568" s="108">
        <v>6226</v>
      </c>
      <c r="BI568" s="108">
        <v>5194</v>
      </c>
      <c r="BJ568" s="108">
        <v>59</v>
      </c>
      <c r="BK568" s="108">
        <v>34736</v>
      </c>
      <c r="BL568" s="108">
        <v>589</v>
      </c>
      <c r="BM568" s="108">
        <v>998</v>
      </c>
      <c r="BN568" s="108">
        <v>56</v>
      </c>
      <c r="BO568" s="108">
        <v>34794</v>
      </c>
      <c r="BP568" s="108">
        <v>621</v>
      </c>
      <c r="BQ568" s="108">
        <v>1148</v>
      </c>
      <c r="BR568" s="108">
        <v>11161</v>
      </c>
      <c r="BS568" s="108">
        <v>4994686</v>
      </c>
      <c r="BT568" s="108">
        <v>448</v>
      </c>
      <c r="BU568" s="108">
        <v>751</v>
      </c>
      <c r="BV568" s="108">
        <v>4715</v>
      </c>
      <c r="BW568" s="108">
        <v>9829806</v>
      </c>
      <c r="BX568" s="108">
        <v>2085</v>
      </c>
      <c r="BY568" s="108">
        <v>4472</v>
      </c>
      <c r="BZ568" s="108">
        <v>2009</v>
      </c>
      <c r="CA568" s="108">
        <v>4216018</v>
      </c>
      <c r="CB568" s="108">
        <v>2099</v>
      </c>
      <c r="CC568" s="108">
        <v>4801</v>
      </c>
      <c r="CD568" s="108">
        <v>50869</v>
      </c>
      <c r="CE568" s="108">
        <v>95149349</v>
      </c>
      <c r="CF568" s="108">
        <v>1870</v>
      </c>
      <c r="CG568" s="108">
        <v>4194</v>
      </c>
      <c r="CH568" s="108">
        <v>2894</v>
      </c>
      <c r="CI568" s="108">
        <v>16384157</v>
      </c>
      <c r="CJ568" s="108">
        <v>5661</v>
      </c>
      <c r="CK568" s="108">
        <v>13122</v>
      </c>
      <c r="CL568" s="108">
        <v>1720</v>
      </c>
      <c r="CM568" s="108">
        <v>10741942</v>
      </c>
      <c r="CN568" s="108">
        <v>6245</v>
      </c>
      <c r="CO568" s="108">
        <v>14382</v>
      </c>
      <c r="CP568" s="108">
        <v>1342</v>
      </c>
      <c r="CQ568" s="108">
        <v>11642395</v>
      </c>
      <c r="CR568" s="108">
        <v>8675</v>
      </c>
      <c r="CS568" s="108">
        <v>17227</v>
      </c>
      <c r="CT568" s="108">
        <v>859</v>
      </c>
      <c r="CU568" s="108">
        <v>9616019</v>
      </c>
      <c r="CV568" s="108">
        <v>11194</v>
      </c>
      <c r="CW568" s="108">
        <v>25658</v>
      </c>
      <c r="CX568" s="108">
        <v>0</v>
      </c>
      <c r="CY568" s="108">
        <v>0</v>
      </c>
      <c r="CZ568" s="108">
        <v>0</v>
      </c>
      <c r="DA568" s="108">
        <v>0</v>
      </c>
      <c r="DB568" s="108">
        <v>5516</v>
      </c>
      <c r="DC568" s="108">
        <v>213167</v>
      </c>
      <c r="DD568" s="108">
        <v>39</v>
      </c>
      <c r="DE568" s="108">
        <v>83</v>
      </c>
      <c r="DF568" s="108">
        <v>67</v>
      </c>
      <c r="DG568" s="108">
        <v>100175</v>
      </c>
      <c r="DH568" s="108">
        <v>1495</v>
      </c>
      <c r="DI568" s="108">
        <v>3716</v>
      </c>
      <c r="DJ568" s="108">
        <v>47</v>
      </c>
      <c r="DK568" s="108">
        <v>0</v>
      </c>
      <c r="DL568" s="108"/>
      <c r="DM568" s="108"/>
      <c r="DN568" s="108"/>
      <c r="DO568" s="108"/>
      <c r="DP568" s="108"/>
      <c r="DQ568" s="108"/>
      <c r="DR568" s="108"/>
      <c r="DS568" s="108"/>
      <c r="DT568" s="108"/>
      <c r="DU568" s="108"/>
      <c r="DV568" s="108"/>
      <c r="DW568" s="108"/>
      <c r="DX568" s="108"/>
      <c r="DY568" s="108"/>
      <c r="DZ568" s="108"/>
      <c r="EA568" s="108"/>
      <c r="EB568" s="255"/>
      <c r="EC568" s="198">
        <f t="shared" si="2191"/>
        <v>12</v>
      </c>
      <c r="ED568" s="199">
        <f t="shared" si="2192"/>
        <v>2019</v>
      </c>
      <c r="EE568" s="200">
        <f t="shared" si="2164"/>
        <v>43800</v>
      </c>
      <c r="EF568" s="196">
        <f t="shared" si="2165"/>
        <v>31</v>
      </c>
      <c r="EG568" s="195"/>
      <c r="EH568" s="198">
        <f t="shared" si="2187"/>
        <v>130786</v>
      </c>
      <c r="EI568" s="198">
        <f t="shared" si="2187"/>
        <v>6016156</v>
      </c>
      <c r="EJ568" s="198">
        <f t="shared" si="2187"/>
        <v>9939736</v>
      </c>
      <c r="EK568" s="198">
        <f t="shared" si="2187"/>
        <v>16217464</v>
      </c>
      <c r="EL568" s="198">
        <f t="shared" si="2187"/>
        <v>8535932</v>
      </c>
      <c r="EM568" s="198">
        <f t="shared" si="2187"/>
        <v>8841936</v>
      </c>
      <c r="EN568" s="198">
        <f t="shared" si="2187"/>
        <v>244194320</v>
      </c>
      <c r="EO568" s="198">
        <f t="shared" si="2187"/>
        <v>259531636</v>
      </c>
      <c r="EP568" s="198">
        <f t="shared" si="2187"/>
        <v>59504542</v>
      </c>
      <c r="EQ568" s="198">
        <f t="shared" si="2187"/>
        <v>58882</v>
      </c>
      <c r="ER568" s="198">
        <f t="shared" si="2188"/>
        <v>64288</v>
      </c>
      <c r="ES568" s="198">
        <f t="shared" si="2188"/>
        <v>8381911</v>
      </c>
      <c r="ET568" s="198">
        <f t="shared" si="2188"/>
        <v>21085480</v>
      </c>
      <c r="EU568" s="198">
        <f t="shared" si="2188"/>
        <v>9645209</v>
      </c>
      <c r="EV568" s="198">
        <f t="shared" si="2188"/>
        <v>213344586</v>
      </c>
      <c r="EW568" s="198">
        <f t="shared" si="2188"/>
        <v>37975068</v>
      </c>
      <c r="EX568" s="198">
        <f t="shared" si="2188"/>
        <v>24737040</v>
      </c>
      <c r="EY568" s="198">
        <f t="shared" si="2188"/>
        <v>23118634</v>
      </c>
      <c r="EZ568" s="198">
        <f t="shared" si="2188"/>
        <v>22040222</v>
      </c>
      <c r="FA568" s="198">
        <f t="shared" si="2188"/>
        <v>248972</v>
      </c>
      <c r="FB568" s="198">
        <f t="shared" si="2189"/>
        <v>0</v>
      </c>
      <c r="FC568" s="198">
        <f t="shared" si="2189"/>
        <v>457828</v>
      </c>
      <c r="FD568" s="198">
        <f t="shared" si="2189"/>
        <v>0</v>
      </c>
      <c r="FE568" s="198">
        <f t="shared" si="2189"/>
        <v>0</v>
      </c>
      <c r="FF568" s="198">
        <f t="shared" si="2189"/>
        <v>0</v>
      </c>
      <c r="FG568" s="198">
        <f t="shared" si="2189"/>
        <v>0</v>
      </c>
      <c r="FH568" s="191"/>
      <c r="FI568" s="256"/>
      <c r="FJ568" s="256"/>
      <c r="FK568" s="256"/>
      <c r="FL568" s="256"/>
      <c r="FM568" s="256"/>
    </row>
    <row r="569" spans="1:169" s="257" customFormat="1" x14ac:dyDescent="0.2">
      <c r="A569" s="258" t="str">
        <f t="shared" si="2190"/>
        <v>2019-20DECEMBERRYE</v>
      </c>
      <c r="B569" s="259" t="s">
        <v>868</v>
      </c>
      <c r="C569" s="259" t="s">
        <v>730</v>
      </c>
      <c r="D569" s="260" t="str">
        <f t="shared" si="2161"/>
        <v>Y59</v>
      </c>
      <c r="E569" s="260" t="str">
        <f t="shared" si="2162"/>
        <v>South East</v>
      </c>
      <c r="F569" s="261" t="s">
        <v>669</v>
      </c>
      <c r="G569" s="261" t="s">
        <v>670</v>
      </c>
      <c r="H569" s="211">
        <v>78113</v>
      </c>
      <c r="I569" s="211">
        <v>46133</v>
      </c>
      <c r="J569" s="211">
        <v>299420</v>
      </c>
      <c r="K569" s="211">
        <v>6</v>
      </c>
      <c r="L569" s="211">
        <v>3</v>
      </c>
      <c r="M569" s="211">
        <v>5</v>
      </c>
      <c r="N569" s="211">
        <v>23</v>
      </c>
      <c r="O569" s="211">
        <v>87</v>
      </c>
      <c r="P569" s="211">
        <v>0</v>
      </c>
      <c r="Q569" s="211">
        <v>402</v>
      </c>
      <c r="R569" s="211">
        <v>0</v>
      </c>
      <c r="S569" s="211">
        <v>141</v>
      </c>
      <c r="T569" s="211">
        <v>55758</v>
      </c>
      <c r="U569" s="211">
        <v>3458</v>
      </c>
      <c r="V569" s="211">
        <v>2224</v>
      </c>
      <c r="W569" s="211">
        <v>27809</v>
      </c>
      <c r="X569" s="211">
        <v>16168</v>
      </c>
      <c r="Y569" s="211">
        <v>942</v>
      </c>
      <c r="Z569" s="211">
        <v>1558143</v>
      </c>
      <c r="AA569" s="211">
        <v>451</v>
      </c>
      <c r="AB569" s="211">
        <v>818</v>
      </c>
      <c r="AC569" s="211">
        <v>1276554</v>
      </c>
      <c r="AD569" s="211">
        <v>574</v>
      </c>
      <c r="AE569" s="211">
        <v>1076</v>
      </c>
      <c r="AF569" s="211">
        <v>33000405</v>
      </c>
      <c r="AG569" s="211">
        <v>1187</v>
      </c>
      <c r="AH569" s="211">
        <v>2495</v>
      </c>
      <c r="AI569" s="211">
        <v>60117135</v>
      </c>
      <c r="AJ569" s="211">
        <v>3718</v>
      </c>
      <c r="AK569" s="211">
        <v>9023</v>
      </c>
      <c r="AL569" s="211">
        <v>4752312</v>
      </c>
      <c r="AM569" s="211">
        <v>5045</v>
      </c>
      <c r="AN569" s="211">
        <v>12289</v>
      </c>
      <c r="AO569" s="211">
        <v>4382</v>
      </c>
      <c r="AP569" s="211">
        <v>26</v>
      </c>
      <c r="AQ569" s="211">
        <v>184</v>
      </c>
      <c r="AR569" s="211">
        <v>325</v>
      </c>
      <c r="AS569" s="211">
        <v>371</v>
      </c>
      <c r="AT569" s="211">
        <v>3801</v>
      </c>
      <c r="AU569" s="211">
        <v>312</v>
      </c>
      <c r="AV569" s="211">
        <v>28951</v>
      </c>
      <c r="AW569" s="211">
        <v>3809</v>
      </c>
      <c r="AX569" s="211">
        <v>18616</v>
      </c>
      <c r="AY569" s="211">
        <v>51376</v>
      </c>
      <c r="AZ569" s="211">
        <v>6455</v>
      </c>
      <c r="BA569" s="211">
        <v>4921</v>
      </c>
      <c r="BB569" s="211">
        <v>4156</v>
      </c>
      <c r="BC569" s="211">
        <v>3197</v>
      </c>
      <c r="BD569" s="211">
        <v>36964</v>
      </c>
      <c r="BE569" s="211">
        <v>29904</v>
      </c>
      <c r="BF569" s="211">
        <v>23905</v>
      </c>
      <c r="BG569" s="211">
        <v>18045</v>
      </c>
      <c r="BH569" s="211">
        <v>1467</v>
      </c>
      <c r="BI569" s="211">
        <v>1065</v>
      </c>
      <c r="BJ569" s="211">
        <v>54</v>
      </c>
      <c r="BK569" s="211">
        <v>29962</v>
      </c>
      <c r="BL569" s="211">
        <v>555</v>
      </c>
      <c r="BM569" s="211">
        <v>906</v>
      </c>
      <c r="BN569" s="211">
        <v>57</v>
      </c>
      <c r="BO569" s="211">
        <v>27005</v>
      </c>
      <c r="BP569" s="211">
        <v>474</v>
      </c>
      <c r="BQ569" s="211">
        <v>912</v>
      </c>
      <c r="BR569" s="211">
        <v>3347</v>
      </c>
      <c r="BS569" s="211">
        <v>1501176</v>
      </c>
      <c r="BT569" s="211">
        <v>449</v>
      </c>
      <c r="BU569" s="211">
        <v>817</v>
      </c>
      <c r="BV569" s="211">
        <v>2876</v>
      </c>
      <c r="BW569" s="211">
        <v>3389715</v>
      </c>
      <c r="BX569" s="211">
        <v>1179</v>
      </c>
      <c r="BY569" s="211">
        <v>2277</v>
      </c>
      <c r="BZ569" s="211">
        <v>632</v>
      </c>
      <c r="CA569" s="211">
        <v>667431</v>
      </c>
      <c r="CB569" s="211">
        <v>1056</v>
      </c>
      <c r="CC569" s="211">
        <v>2338</v>
      </c>
      <c r="CD569" s="211">
        <v>24301</v>
      </c>
      <c r="CE569" s="211">
        <v>28943259</v>
      </c>
      <c r="CF569" s="211">
        <v>1191</v>
      </c>
      <c r="CG569" s="211">
        <v>2533</v>
      </c>
      <c r="CH569" s="211">
        <v>2482</v>
      </c>
      <c r="CI569" s="211">
        <v>10772024</v>
      </c>
      <c r="CJ569" s="211">
        <v>4340</v>
      </c>
      <c r="CK569" s="211">
        <v>8866</v>
      </c>
      <c r="CL569" s="211">
        <v>768</v>
      </c>
      <c r="CM569" s="211">
        <v>2632080</v>
      </c>
      <c r="CN569" s="211">
        <v>3427</v>
      </c>
      <c r="CO569" s="211">
        <v>7270</v>
      </c>
      <c r="CP569" s="211">
        <v>315</v>
      </c>
      <c r="CQ569" s="211">
        <v>2768668</v>
      </c>
      <c r="CR569" s="211">
        <v>8789</v>
      </c>
      <c r="CS569" s="211">
        <v>17548</v>
      </c>
      <c r="CT569" s="211">
        <v>52</v>
      </c>
      <c r="CU569" s="211">
        <v>440589</v>
      </c>
      <c r="CV569" s="211">
        <v>8473</v>
      </c>
      <c r="CW569" s="211">
        <v>19498</v>
      </c>
      <c r="CX569" s="211">
        <v>212</v>
      </c>
      <c r="CY569" s="211">
        <v>68968</v>
      </c>
      <c r="CZ569" s="211">
        <v>325</v>
      </c>
      <c r="DA569" s="211">
        <v>536</v>
      </c>
      <c r="DB569" s="211">
        <v>2456</v>
      </c>
      <c r="DC569" s="211">
        <v>84176</v>
      </c>
      <c r="DD569" s="211">
        <v>34</v>
      </c>
      <c r="DE569" s="211">
        <v>69</v>
      </c>
      <c r="DF569" s="211">
        <v>76</v>
      </c>
      <c r="DG569" s="211">
        <v>203298</v>
      </c>
      <c r="DH569" s="211">
        <v>2675</v>
      </c>
      <c r="DI569" s="211">
        <v>5921</v>
      </c>
      <c r="DJ569" s="211">
        <v>68</v>
      </c>
      <c r="DK569" s="211">
        <v>0</v>
      </c>
      <c r="DL569" s="211"/>
      <c r="DM569" s="211"/>
      <c r="DN569" s="211"/>
      <c r="DO569" s="211"/>
      <c r="DP569" s="211"/>
      <c r="DQ569" s="211"/>
      <c r="DR569" s="211"/>
      <c r="DS569" s="211"/>
      <c r="DT569" s="211"/>
      <c r="DU569" s="211"/>
      <c r="DV569" s="211"/>
      <c r="DW569" s="211"/>
      <c r="DX569" s="211"/>
      <c r="DY569" s="211"/>
      <c r="DZ569" s="211"/>
      <c r="EA569" s="211"/>
      <c r="EB569" s="262"/>
      <c r="EC569" s="212">
        <f t="shared" si="2191"/>
        <v>12</v>
      </c>
      <c r="ED569" s="213">
        <f t="shared" si="2192"/>
        <v>2019</v>
      </c>
      <c r="EE569" s="214">
        <f t="shared" si="2164"/>
        <v>43800</v>
      </c>
      <c r="EF569" s="215">
        <f t="shared" si="2165"/>
        <v>31</v>
      </c>
      <c r="EG569" s="216"/>
      <c r="EH569" s="212">
        <f t="shared" si="2187"/>
        <v>138399</v>
      </c>
      <c r="EI569" s="212">
        <f t="shared" si="2187"/>
        <v>230665</v>
      </c>
      <c r="EJ569" s="212">
        <f t="shared" si="2187"/>
        <v>1061059</v>
      </c>
      <c r="EK569" s="212">
        <f t="shared" si="2187"/>
        <v>4013571</v>
      </c>
      <c r="EL569" s="212">
        <f t="shared" si="2187"/>
        <v>2828644</v>
      </c>
      <c r="EM569" s="212">
        <f t="shared" si="2187"/>
        <v>2393024</v>
      </c>
      <c r="EN569" s="212">
        <f t="shared" si="2187"/>
        <v>69383455</v>
      </c>
      <c r="EO569" s="212">
        <f t="shared" si="2187"/>
        <v>145883864</v>
      </c>
      <c r="EP569" s="212">
        <f t="shared" si="2187"/>
        <v>11576238</v>
      </c>
      <c r="EQ569" s="212">
        <f t="shared" si="2187"/>
        <v>48924</v>
      </c>
      <c r="ER569" s="212">
        <f t="shared" si="2188"/>
        <v>51984</v>
      </c>
      <c r="ES569" s="212">
        <f t="shared" si="2188"/>
        <v>2734499</v>
      </c>
      <c r="ET569" s="212">
        <f t="shared" si="2188"/>
        <v>6548652</v>
      </c>
      <c r="EU569" s="212">
        <f t="shared" si="2188"/>
        <v>1477616</v>
      </c>
      <c r="EV569" s="212">
        <f t="shared" si="2188"/>
        <v>61554433</v>
      </c>
      <c r="EW569" s="212">
        <f t="shared" si="2188"/>
        <v>22005412</v>
      </c>
      <c r="EX569" s="212">
        <f t="shared" si="2188"/>
        <v>5583360</v>
      </c>
      <c r="EY569" s="212">
        <f t="shared" si="2188"/>
        <v>5527620</v>
      </c>
      <c r="EZ569" s="212">
        <f t="shared" si="2188"/>
        <v>1013896</v>
      </c>
      <c r="FA569" s="212">
        <f t="shared" si="2188"/>
        <v>449996</v>
      </c>
      <c r="FB569" s="212">
        <f t="shared" si="2189"/>
        <v>113632</v>
      </c>
      <c r="FC569" s="212">
        <f t="shared" si="2189"/>
        <v>169464</v>
      </c>
      <c r="FD569" s="212">
        <f t="shared" si="2189"/>
        <v>0</v>
      </c>
      <c r="FE569" s="212">
        <f t="shared" si="2189"/>
        <v>0</v>
      </c>
      <c r="FF569" s="212">
        <f t="shared" si="2189"/>
        <v>0</v>
      </c>
      <c r="FG569" s="212">
        <f t="shared" si="2189"/>
        <v>0</v>
      </c>
      <c r="FH569" s="217"/>
      <c r="FI569" s="256"/>
      <c r="FJ569" s="256"/>
      <c r="FK569" s="256"/>
      <c r="FL569" s="256"/>
      <c r="FM569" s="256"/>
    </row>
    <row r="570" spans="1:169" s="257" customFormat="1" x14ac:dyDescent="0.2">
      <c r="A570" s="263" t="str">
        <f t="shared" si="2190"/>
        <v>2019-20DECEMBERRYD</v>
      </c>
      <c r="B570" s="257" t="s">
        <v>868</v>
      </c>
      <c r="C570" s="257" t="s">
        <v>730</v>
      </c>
      <c r="D570" s="264" t="str">
        <f t="shared" si="2161"/>
        <v>Y59</v>
      </c>
      <c r="E570" s="264" t="str">
        <f t="shared" si="2162"/>
        <v>South East</v>
      </c>
      <c r="F570" s="265" t="s">
        <v>667</v>
      </c>
      <c r="G570" s="265" t="s">
        <v>668</v>
      </c>
      <c r="H570" s="108">
        <v>96687</v>
      </c>
      <c r="I570" s="108">
        <v>73898</v>
      </c>
      <c r="J570" s="108">
        <v>237462</v>
      </c>
      <c r="K570" s="108">
        <v>3</v>
      </c>
      <c r="L570" s="108">
        <v>1</v>
      </c>
      <c r="M570" s="108">
        <v>1</v>
      </c>
      <c r="N570" s="108">
        <v>9</v>
      </c>
      <c r="O570" s="108">
        <v>66</v>
      </c>
      <c r="P570" s="108">
        <v>0</v>
      </c>
      <c r="Q570" s="108">
        <v>403</v>
      </c>
      <c r="R570" s="108">
        <v>75</v>
      </c>
      <c r="S570" s="108">
        <v>14</v>
      </c>
      <c r="T570" s="108">
        <v>68798</v>
      </c>
      <c r="U570" s="108">
        <v>4875</v>
      </c>
      <c r="V570" s="108">
        <v>3260</v>
      </c>
      <c r="W570" s="108">
        <v>38236</v>
      </c>
      <c r="X570" s="108">
        <v>18355</v>
      </c>
      <c r="Y570" s="108">
        <v>331</v>
      </c>
      <c r="Z570" s="108">
        <v>2313437</v>
      </c>
      <c r="AA570" s="108">
        <v>475</v>
      </c>
      <c r="AB570" s="108">
        <v>886</v>
      </c>
      <c r="AC570" s="108">
        <v>1918865</v>
      </c>
      <c r="AD570" s="108">
        <v>589</v>
      </c>
      <c r="AE570" s="108">
        <v>1099</v>
      </c>
      <c r="AF570" s="108">
        <v>49783438</v>
      </c>
      <c r="AG570" s="108">
        <v>1302</v>
      </c>
      <c r="AH570" s="108">
        <v>2492</v>
      </c>
      <c r="AI570" s="108">
        <v>125288572</v>
      </c>
      <c r="AJ570" s="108">
        <v>6826</v>
      </c>
      <c r="AK570" s="108">
        <v>15114</v>
      </c>
      <c r="AL570" s="108">
        <v>2740202</v>
      </c>
      <c r="AM570" s="108">
        <v>8279</v>
      </c>
      <c r="AN570" s="108">
        <v>19265</v>
      </c>
      <c r="AO570" s="108">
        <v>4600</v>
      </c>
      <c r="AP570" s="108">
        <v>183</v>
      </c>
      <c r="AQ570" s="108">
        <v>893</v>
      </c>
      <c r="AR570" s="108">
        <v>1159</v>
      </c>
      <c r="AS570" s="108">
        <v>356</v>
      </c>
      <c r="AT570" s="108">
        <v>3168</v>
      </c>
      <c r="AU570" s="108">
        <v>980</v>
      </c>
      <c r="AV570" s="108">
        <v>41675</v>
      </c>
      <c r="AW570" s="108">
        <v>696</v>
      </c>
      <c r="AX570" s="108">
        <v>21827</v>
      </c>
      <c r="AY570" s="108">
        <v>64198</v>
      </c>
      <c r="AZ570" s="108">
        <v>9984</v>
      </c>
      <c r="BA570" s="108">
        <v>7402</v>
      </c>
      <c r="BB570" s="108">
        <v>6624</v>
      </c>
      <c r="BC570" s="108">
        <v>4955</v>
      </c>
      <c r="BD570" s="108">
        <v>52043</v>
      </c>
      <c r="BE570" s="108">
        <v>40408</v>
      </c>
      <c r="BF570" s="108">
        <v>33622</v>
      </c>
      <c r="BG570" s="108">
        <v>19256</v>
      </c>
      <c r="BH570" s="108">
        <v>577</v>
      </c>
      <c r="BI570" s="108">
        <v>347</v>
      </c>
      <c r="BJ570" s="108">
        <v>173</v>
      </c>
      <c r="BK570" s="108">
        <v>106857</v>
      </c>
      <c r="BL570" s="108">
        <v>618</v>
      </c>
      <c r="BM570" s="108">
        <v>1082</v>
      </c>
      <c r="BN570" s="108">
        <v>115</v>
      </c>
      <c r="BO570" s="108">
        <v>62698</v>
      </c>
      <c r="BP570" s="108">
        <v>545</v>
      </c>
      <c r="BQ570" s="108">
        <v>1197</v>
      </c>
      <c r="BR570" s="108">
        <v>4587</v>
      </c>
      <c r="BS570" s="108">
        <v>2143882</v>
      </c>
      <c r="BT570" s="108">
        <v>467</v>
      </c>
      <c r="BU570" s="108">
        <v>871</v>
      </c>
      <c r="BV570" s="108">
        <v>3098</v>
      </c>
      <c r="BW570" s="108">
        <v>3998811</v>
      </c>
      <c r="BX570" s="108">
        <v>1291</v>
      </c>
      <c r="BY570" s="108">
        <v>2373</v>
      </c>
      <c r="BZ570" s="108">
        <v>1124</v>
      </c>
      <c r="CA570" s="108">
        <v>1419269</v>
      </c>
      <c r="CB570" s="108">
        <v>1263</v>
      </c>
      <c r="CC570" s="108">
        <v>2479</v>
      </c>
      <c r="CD570" s="108">
        <v>34014</v>
      </c>
      <c r="CE570" s="108">
        <v>44365358</v>
      </c>
      <c r="CF570" s="108">
        <v>1304</v>
      </c>
      <c r="CG570" s="108">
        <v>2502</v>
      </c>
      <c r="CH570" s="108">
        <v>1186</v>
      </c>
      <c r="CI570" s="108">
        <v>10373671</v>
      </c>
      <c r="CJ570" s="108">
        <v>8747</v>
      </c>
      <c r="CK570" s="108">
        <v>17849</v>
      </c>
      <c r="CL570" s="108">
        <v>519</v>
      </c>
      <c r="CM570" s="108">
        <v>4707775</v>
      </c>
      <c r="CN570" s="108">
        <v>9071</v>
      </c>
      <c r="CO570" s="108">
        <v>20097</v>
      </c>
      <c r="CP570" s="108">
        <v>917</v>
      </c>
      <c r="CQ570" s="108">
        <v>10730679</v>
      </c>
      <c r="CR570" s="108">
        <v>11702</v>
      </c>
      <c r="CS570" s="108">
        <v>23844</v>
      </c>
      <c r="CT570" s="108">
        <v>148</v>
      </c>
      <c r="CU570" s="108">
        <v>1590083</v>
      </c>
      <c r="CV570" s="108">
        <v>10744</v>
      </c>
      <c r="CW570" s="108">
        <v>20596</v>
      </c>
      <c r="CX570" s="108">
        <v>469</v>
      </c>
      <c r="CY570" s="108">
        <v>135853</v>
      </c>
      <c r="CZ570" s="108">
        <v>290</v>
      </c>
      <c r="DA570" s="108">
        <v>509</v>
      </c>
      <c r="DB570" s="108">
        <v>3159</v>
      </c>
      <c r="DC570" s="108">
        <v>163530</v>
      </c>
      <c r="DD570" s="108">
        <v>52</v>
      </c>
      <c r="DE570" s="108">
        <v>65</v>
      </c>
      <c r="DF570" s="108">
        <v>104</v>
      </c>
      <c r="DG570" s="108">
        <v>144643</v>
      </c>
      <c r="DH570" s="108">
        <v>1391</v>
      </c>
      <c r="DI570" s="108">
        <v>2598</v>
      </c>
      <c r="DJ570" s="108">
        <v>98</v>
      </c>
      <c r="DK570" s="108">
        <v>4</v>
      </c>
      <c r="DL570" s="108"/>
      <c r="DM570" s="108"/>
      <c r="DN570" s="108"/>
      <c r="DO570" s="108"/>
      <c r="DP570" s="108"/>
      <c r="DQ570" s="108"/>
      <c r="DR570" s="108"/>
      <c r="DS570" s="108"/>
      <c r="DT570" s="108"/>
      <c r="DU570" s="108"/>
      <c r="DV570" s="108"/>
      <c r="DW570" s="108"/>
      <c r="DX570" s="108"/>
      <c r="DY570" s="108"/>
      <c r="DZ570" s="108"/>
      <c r="EA570" s="108"/>
      <c r="EB570" s="108"/>
      <c r="EC570" s="203">
        <f t="shared" si="2191"/>
        <v>12</v>
      </c>
      <c r="ED570" s="305">
        <f t="shared" si="2192"/>
        <v>2019</v>
      </c>
      <c r="EE570" s="200">
        <f t="shared" si="2164"/>
        <v>43800</v>
      </c>
      <c r="EF570" s="306">
        <f t="shared" si="2165"/>
        <v>31</v>
      </c>
      <c r="EG570" s="195"/>
      <c r="EH570" s="203">
        <f t="shared" si="2187"/>
        <v>73898</v>
      </c>
      <c r="EI570" s="203">
        <f t="shared" si="2187"/>
        <v>73898</v>
      </c>
      <c r="EJ570" s="203">
        <f t="shared" si="2187"/>
        <v>665082</v>
      </c>
      <c r="EK570" s="203">
        <f t="shared" si="2187"/>
        <v>4877268</v>
      </c>
      <c r="EL570" s="203">
        <f t="shared" si="2187"/>
        <v>4319250</v>
      </c>
      <c r="EM570" s="203">
        <f t="shared" si="2187"/>
        <v>3582740</v>
      </c>
      <c r="EN570" s="203">
        <f t="shared" si="2187"/>
        <v>95284112</v>
      </c>
      <c r="EO570" s="203">
        <f t="shared" si="2187"/>
        <v>277417470</v>
      </c>
      <c r="EP570" s="203">
        <f t="shared" si="2187"/>
        <v>6376715</v>
      </c>
      <c r="EQ570" s="203">
        <f t="shared" si="2187"/>
        <v>187186</v>
      </c>
      <c r="ER570" s="203">
        <f t="shared" si="2188"/>
        <v>137655</v>
      </c>
      <c r="ES570" s="203">
        <f t="shared" si="2188"/>
        <v>3995277</v>
      </c>
      <c r="ET570" s="203">
        <f t="shared" si="2188"/>
        <v>7351554</v>
      </c>
      <c r="EU570" s="203">
        <f t="shared" si="2188"/>
        <v>2786396</v>
      </c>
      <c r="EV570" s="203">
        <f t="shared" si="2188"/>
        <v>85103028</v>
      </c>
      <c r="EW570" s="203">
        <f t="shared" si="2188"/>
        <v>21168914</v>
      </c>
      <c r="EX570" s="203">
        <f t="shared" si="2188"/>
        <v>10430343</v>
      </c>
      <c r="EY570" s="203">
        <f t="shared" si="2188"/>
        <v>21864948</v>
      </c>
      <c r="EZ570" s="203">
        <f t="shared" si="2188"/>
        <v>3048208</v>
      </c>
      <c r="FA570" s="203">
        <f t="shared" si="2188"/>
        <v>270192</v>
      </c>
      <c r="FB570" s="203">
        <f t="shared" si="2189"/>
        <v>238721</v>
      </c>
      <c r="FC570" s="203">
        <f t="shared" si="2189"/>
        <v>205335</v>
      </c>
      <c r="FD570" s="203">
        <f t="shared" si="2189"/>
        <v>0</v>
      </c>
      <c r="FE570" s="203">
        <f t="shared" si="2189"/>
        <v>0</v>
      </c>
      <c r="FF570" s="203">
        <f t="shared" si="2189"/>
        <v>0</v>
      </c>
      <c r="FG570" s="203">
        <f t="shared" si="2189"/>
        <v>0</v>
      </c>
      <c r="FH570" s="307"/>
      <c r="FI570" s="256"/>
      <c r="FJ570" s="256"/>
      <c r="FK570" s="256"/>
      <c r="FL570" s="256"/>
      <c r="FM570" s="256"/>
    </row>
    <row r="571" spans="1:169" s="257" customFormat="1" x14ac:dyDescent="0.2">
      <c r="A571" s="263" t="str">
        <f t="shared" si="2190"/>
        <v>2019-20DECEMBERRYF</v>
      </c>
      <c r="B571" s="257" t="s">
        <v>868</v>
      </c>
      <c r="C571" s="257" t="s">
        <v>730</v>
      </c>
      <c r="D571" s="264" t="str">
        <f t="shared" si="2161"/>
        <v>Y58</v>
      </c>
      <c r="E571" s="264" t="str">
        <f t="shared" si="2162"/>
        <v>South West</v>
      </c>
      <c r="F571" s="265" t="s">
        <v>671</v>
      </c>
      <c r="G571" s="265" t="s">
        <v>672</v>
      </c>
      <c r="H571" s="108">
        <v>119125</v>
      </c>
      <c r="I571" s="108">
        <v>92987</v>
      </c>
      <c r="J571" s="108">
        <v>790771</v>
      </c>
      <c r="K571" s="108">
        <v>9</v>
      </c>
      <c r="L571" s="108">
        <v>2</v>
      </c>
      <c r="M571" s="108">
        <v>25</v>
      </c>
      <c r="N571" s="108">
        <v>47</v>
      </c>
      <c r="O571" s="108">
        <v>94</v>
      </c>
      <c r="P571" s="108">
        <v>0</v>
      </c>
      <c r="Q571" s="108">
        <v>252</v>
      </c>
      <c r="R571" s="108">
        <v>44</v>
      </c>
      <c r="S571" s="108">
        <v>5585</v>
      </c>
      <c r="T571" s="108">
        <v>82002</v>
      </c>
      <c r="U571" s="108">
        <v>5726</v>
      </c>
      <c r="V571" s="108">
        <v>3665</v>
      </c>
      <c r="W571" s="108">
        <v>46909</v>
      </c>
      <c r="X571" s="108">
        <v>14679</v>
      </c>
      <c r="Y571" s="108">
        <v>1006</v>
      </c>
      <c r="Z571" s="108">
        <v>2448122</v>
      </c>
      <c r="AA571" s="108">
        <v>428</v>
      </c>
      <c r="AB571" s="108">
        <v>777</v>
      </c>
      <c r="AC571" s="108">
        <v>2281208</v>
      </c>
      <c r="AD571" s="108">
        <v>622</v>
      </c>
      <c r="AE571" s="108">
        <v>1158</v>
      </c>
      <c r="AF571" s="108">
        <v>84743731</v>
      </c>
      <c r="AG571" s="108">
        <v>1807</v>
      </c>
      <c r="AH571" s="108">
        <v>3786</v>
      </c>
      <c r="AI571" s="108">
        <v>80728711</v>
      </c>
      <c r="AJ571" s="108">
        <v>5500</v>
      </c>
      <c r="AK571" s="108">
        <v>13710</v>
      </c>
      <c r="AL571" s="108">
        <v>6704041</v>
      </c>
      <c r="AM571" s="108">
        <v>6664</v>
      </c>
      <c r="AN571" s="108">
        <v>15658</v>
      </c>
      <c r="AO571" s="108">
        <v>4910</v>
      </c>
      <c r="AP571" s="108">
        <v>325</v>
      </c>
      <c r="AQ571" s="108">
        <v>1450</v>
      </c>
      <c r="AR571" s="108">
        <v>2887</v>
      </c>
      <c r="AS571" s="108">
        <v>580</v>
      </c>
      <c r="AT571" s="108">
        <v>2555</v>
      </c>
      <c r="AU571" s="108">
        <v>6</v>
      </c>
      <c r="AV571" s="108">
        <v>43236</v>
      </c>
      <c r="AW571" s="108">
        <v>3629</v>
      </c>
      <c r="AX571" s="108">
        <v>30227</v>
      </c>
      <c r="AY571" s="108">
        <v>77092</v>
      </c>
      <c r="AZ571" s="108">
        <v>12612</v>
      </c>
      <c r="BA571" s="108">
        <v>9715</v>
      </c>
      <c r="BB571" s="108">
        <v>8084</v>
      </c>
      <c r="BC571" s="108">
        <v>6247</v>
      </c>
      <c r="BD571" s="108">
        <v>64193</v>
      </c>
      <c r="BE571" s="108">
        <v>52913</v>
      </c>
      <c r="BF571" s="108">
        <v>22326</v>
      </c>
      <c r="BG571" s="108">
        <v>15970</v>
      </c>
      <c r="BH571" s="108">
        <v>1423</v>
      </c>
      <c r="BI571" s="108">
        <v>1063</v>
      </c>
      <c r="BJ571" s="108">
        <v>46</v>
      </c>
      <c r="BK571" s="108">
        <v>27147</v>
      </c>
      <c r="BL571" s="108">
        <v>590</v>
      </c>
      <c r="BM571" s="108">
        <v>1024</v>
      </c>
      <c r="BN571" s="108">
        <v>71</v>
      </c>
      <c r="BO571" s="108">
        <v>40575</v>
      </c>
      <c r="BP571" s="108">
        <v>571</v>
      </c>
      <c r="BQ571" s="108">
        <v>1061</v>
      </c>
      <c r="BR571" s="108">
        <v>5609</v>
      </c>
      <c r="BS571" s="108">
        <v>2380400</v>
      </c>
      <c r="BT571" s="108">
        <v>424</v>
      </c>
      <c r="BU571" s="108">
        <v>772</v>
      </c>
      <c r="BV571" s="108">
        <v>2501</v>
      </c>
      <c r="BW571" s="108">
        <v>4633980</v>
      </c>
      <c r="BX571" s="108">
        <v>1853</v>
      </c>
      <c r="BY571" s="108">
        <v>3681</v>
      </c>
      <c r="BZ571" s="108">
        <v>1052</v>
      </c>
      <c r="CA571" s="108">
        <v>1839297</v>
      </c>
      <c r="CB571" s="108">
        <v>1748</v>
      </c>
      <c r="CC571" s="108">
        <v>3686</v>
      </c>
      <c r="CD571" s="108">
        <v>43356</v>
      </c>
      <c r="CE571" s="108">
        <v>78270454</v>
      </c>
      <c r="CF571" s="108">
        <v>1805</v>
      </c>
      <c r="CG571" s="108">
        <v>3792</v>
      </c>
      <c r="CH571" s="108">
        <v>1873</v>
      </c>
      <c r="CI571" s="108">
        <v>9873937</v>
      </c>
      <c r="CJ571" s="108">
        <v>5272</v>
      </c>
      <c r="CK571" s="108">
        <v>11099</v>
      </c>
      <c r="CL571" s="108">
        <v>383</v>
      </c>
      <c r="CM571" s="108">
        <v>2008463</v>
      </c>
      <c r="CN571" s="108">
        <v>5244</v>
      </c>
      <c r="CO571" s="108">
        <v>11837</v>
      </c>
      <c r="CP571" s="108">
        <v>930</v>
      </c>
      <c r="CQ571" s="108">
        <v>7734721</v>
      </c>
      <c r="CR571" s="108">
        <v>8317</v>
      </c>
      <c r="CS571" s="108">
        <v>17947</v>
      </c>
      <c r="CT571" s="108">
        <v>48</v>
      </c>
      <c r="CU571" s="108">
        <v>388187</v>
      </c>
      <c r="CV571" s="108">
        <v>8087</v>
      </c>
      <c r="CW571" s="108">
        <v>21027</v>
      </c>
      <c r="CX571" s="108">
        <v>504</v>
      </c>
      <c r="CY571" s="108">
        <v>181132</v>
      </c>
      <c r="CZ571" s="108">
        <v>359</v>
      </c>
      <c r="DA571" s="108">
        <v>638</v>
      </c>
      <c r="DB571" s="108">
        <v>3121</v>
      </c>
      <c r="DC571" s="108">
        <v>113488</v>
      </c>
      <c r="DD571" s="108">
        <v>36</v>
      </c>
      <c r="DE571" s="108">
        <v>64</v>
      </c>
      <c r="DF571" s="108">
        <v>131</v>
      </c>
      <c r="DG571" s="108">
        <v>226818</v>
      </c>
      <c r="DH571" s="108">
        <v>1731</v>
      </c>
      <c r="DI571" s="108">
        <v>3507</v>
      </c>
      <c r="DJ571" s="108">
        <v>115</v>
      </c>
      <c r="DK571" s="108">
        <v>3</v>
      </c>
      <c r="DL571" s="108"/>
      <c r="DM571" s="108"/>
      <c r="DN571" s="108"/>
      <c r="DO571" s="108"/>
      <c r="DP571" s="108"/>
      <c r="DQ571" s="108"/>
      <c r="DR571" s="108"/>
      <c r="DS571" s="108"/>
      <c r="DT571" s="108"/>
      <c r="DU571" s="108"/>
      <c r="DV571" s="108"/>
      <c r="DW571" s="108"/>
      <c r="DX571" s="108"/>
      <c r="DY571" s="108"/>
      <c r="DZ571" s="108"/>
      <c r="EA571" s="108"/>
      <c r="EB571" s="255"/>
      <c r="EC571" s="203">
        <f t="shared" si="2191"/>
        <v>12</v>
      </c>
      <c r="ED571" s="305">
        <f t="shared" si="2192"/>
        <v>2019</v>
      </c>
      <c r="EE571" s="200">
        <f t="shared" si="2164"/>
        <v>43800</v>
      </c>
      <c r="EF571" s="306">
        <f t="shared" si="2165"/>
        <v>31</v>
      </c>
      <c r="EG571" s="195"/>
      <c r="EH571" s="203">
        <f t="shared" ref="EH571:EW584" si="2193">IFERROR(INDEX($H571:$EB571,,MATCH(EH$1,$H$5:$EB$5,0))*INDEX($H571:$EB571,,MATCH(EH$2,$H$5:$EB$5,0)),$H$2)</f>
        <v>185974</v>
      </c>
      <c r="EI571" s="203">
        <f t="shared" si="2193"/>
        <v>2324675</v>
      </c>
      <c r="EJ571" s="203">
        <f t="shared" si="2193"/>
        <v>4370389</v>
      </c>
      <c r="EK571" s="203">
        <f t="shared" si="2193"/>
        <v>8740778</v>
      </c>
      <c r="EL571" s="203">
        <f t="shared" si="2193"/>
        <v>4449102</v>
      </c>
      <c r="EM571" s="203">
        <f t="shared" si="2193"/>
        <v>4244070</v>
      </c>
      <c r="EN571" s="203">
        <f t="shared" si="2193"/>
        <v>177597474</v>
      </c>
      <c r="EO571" s="203">
        <f t="shared" si="2193"/>
        <v>201249090</v>
      </c>
      <c r="EP571" s="203">
        <f t="shared" si="2193"/>
        <v>15751948</v>
      </c>
      <c r="EQ571" s="203">
        <f t="shared" si="2193"/>
        <v>47104</v>
      </c>
      <c r="ER571" s="203">
        <f t="shared" si="2193"/>
        <v>75331</v>
      </c>
      <c r="ES571" s="203">
        <f t="shared" si="2193"/>
        <v>4330148</v>
      </c>
      <c r="ET571" s="203">
        <f t="shared" si="2193"/>
        <v>9206181</v>
      </c>
      <c r="EU571" s="203">
        <f t="shared" si="2193"/>
        <v>3877672</v>
      </c>
      <c r="EV571" s="203">
        <f t="shared" si="2193"/>
        <v>164405952</v>
      </c>
      <c r="EW571" s="203">
        <f t="shared" si="2193"/>
        <v>20788427</v>
      </c>
      <c r="EX571" s="203">
        <f t="shared" ref="ER571:FG584" si="2194">IFERROR(INDEX($H571:$EB571,,MATCH(EX$1,$H$5:$EB$5,0))*INDEX($H571:$EB571,,MATCH(EX$2,$H$5:$EB$5,0)),$H$2)</f>
        <v>4533571</v>
      </c>
      <c r="EY571" s="203">
        <f t="shared" si="2194"/>
        <v>16690710</v>
      </c>
      <c r="EZ571" s="203">
        <f t="shared" si="2194"/>
        <v>1009296</v>
      </c>
      <c r="FA571" s="203">
        <f t="shared" si="2194"/>
        <v>459417</v>
      </c>
      <c r="FB571" s="203">
        <f t="shared" si="2194"/>
        <v>321552</v>
      </c>
      <c r="FC571" s="203">
        <f t="shared" si="2194"/>
        <v>199744</v>
      </c>
      <c r="FD571" s="203">
        <f t="shared" si="2194"/>
        <v>0</v>
      </c>
      <c r="FE571" s="203">
        <f t="shared" si="2194"/>
        <v>0</v>
      </c>
      <c r="FF571" s="203">
        <f t="shared" si="2194"/>
        <v>0</v>
      </c>
      <c r="FG571" s="203">
        <f t="shared" si="2194"/>
        <v>0</v>
      </c>
      <c r="FH571" s="307"/>
      <c r="FI571" s="256"/>
      <c r="FJ571" s="256"/>
      <c r="FK571" s="256"/>
      <c r="FL571" s="256"/>
      <c r="FM571" s="256"/>
    </row>
    <row r="572" spans="1:169" s="257" customFormat="1" x14ac:dyDescent="0.2">
      <c r="A572" s="263" t="str">
        <f t="shared" si="2190"/>
        <v>2019-20DECEMBERRYA</v>
      </c>
      <c r="B572" s="257" t="s">
        <v>868</v>
      </c>
      <c r="C572" s="257" t="s">
        <v>730</v>
      </c>
      <c r="D572" s="264" t="str">
        <f t="shared" si="2161"/>
        <v>Y60</v>
      </c>
      <c r="E572" s="264" t="str">
        <f t="shared" si="2162"/>
        <v>Midlands</v>
      </c>
      <c r="F572" s="265" t="s">
        <v>663</v>
      </c>
      <c r="G572" s="265" t="s">
        <v>664</v>
      </c>
      <c r="H572" s="108">
        <v>130202</v>
      </c>
      <c r="I572" s="108">
        <v>95136</v>
      </c>
      <c r="J572" s="108">
        <v>448241</v>
      </c>
      <c r="K572" s="108">
        <v>5</v>
      </c>
      <c r="L572" s="108">
        <v>1</v>
      </c>
      <c r="M572" s="108">
        <v>13</v>
      </c>
      <c r="N572" s="108">
        <v>26</v>
      </c>
      <c r="O572" s="108">
        <v>55</v>
      </c>
      <c r="P572" s="108">
        <v>0</v>
      </c>
      <c r="Q572" s="108">
        <v>400</v>
      </c>
      <c r="R572" s="108">
        <v>0</v>
      </c>
      <c r="S572" s="108">
        <v>56</v>
      </c>
      <c r="T572" s="108">
        <v>99997</v>
      </c>
      <c r="U572" s="108">
        <v>6915</v>
      </c>
      <c r="V572" s="108">
        <v>4382</v>
      </c>
      <c r="W572" s="108">
        <v>52304</v>
      </c>
      <c r="X572" s="108">
        <v>30129</v>
      </c>
      <c r="Y572" s="108">
        <v>1216</v>
      </c>
      <c r="Z572" s="108">
        <v>2919404</v>
      </c>
      <c r="AA572" s="108">
        <v>422</v>
      </c>
      <c r="AB572" s="108">
        <v>735</v>
      </c>
      <c r="AC572" s="108">
        <v>2132889</v>
      </c>
      <c r="AD572" s="108">
        <v>487</v>
      </c>
      <c r="AE572" s="108">
        <v>877</v>
      </c>
      <c r="AF572" s="108">
        <v>46848745</v>
      </c>
      <c r="AG572" s="108">
        <v>896</v>
      </c>
      <c r="AH572" s="108">
        <v>1689</v>
      </c>
      <c r="AI572" s="108">
        <v>110522147</v>
      </c>
      <c r="AJ572" s="108">
        <v>3668</v>
      </c>
      <c r="AK572" s="108">
        <v>8645</v>
      </c>
      <c r="AL572" s="108">
        <v>5592189</v>
      </c>
      <c r="AM572" s="108">
        <v>4599</v>
      </c>
      <c r="AN572" s="108">
        <v>11607</v>
      </c>
      <c r="AO572" s="108">
        <v>4121</v>
      </c>
      <c r="AP572" s="108">
        <v>108</v>
      </c>
      <c r="AQ572" s="108">
        <v>82</v>
      </c>
      <c r="AR572" s="108">
        <v>0</v>
      </c>
      <c r="AS572" s="108">
        <v>389</v>
      </c>
      <c r="AT572" s="108">
        <v>3542</v>
      </c>
      <c r="AU572" s="108">
        <v>2463</v>
      </c>
      <c r="AV572" s="108">
        <v>55620</v>
      </c>
      <c r="AW572" s="108">
        <v>6123</v>
      </c>
      <c r="AX572" s="108">
        <v>34133</v>
      </c>
      <c r="AY572" s="108">
        <v>95876</v>
      </c>
      <c r="AZ572" s="108">
        <v>12902</v>
      </c>
      <c r="BA572" s="108">
        <v>9483</v>
      </c>
      <c r="BB572" s="108">
        <v>7997</v>
      </c>
      <c r="BC572" s="108">
        <v>5959</v>
      </c>
      <c r="BD572" s="108">
        <v>67295</v>
      </c>
      <c r="BE572" s="108">
        <v>54802</v>
      </c>
      <c r="BF572" s="108">
        <v>60784</v>
      </c>
      <c r="BG572" s="108">
        <v>31524</v>
      </c>
      <c r="BH572" s="108">
        <v>3155</v>
      </c>
      <c r="BI572" s="108">
        <v>1269</v>
      </c>
      <c r="BJ572" s="108">
        <v>128</v>
      </c>
      <c r="BK572" s="108">
        <v>65744</v>
      </c>
      <c r="BL572" s="108">
        <v>514</v>
      </c>
      <c r="BM572" s="108">
        <v>847</v>
      </c>
      <c r="BN572" s="108">
        <v>92</v>
      </c>
      <c r="BO572" s="108">
        <v>38024</v>
      </c>
      <c r="BP572" s="108">
        <v>413</v>
      </c>
      <c r="BQ572" s="108">
        <v>726</v>
      </c>
      <c r="BR572" s="108">
        <v>6695</v>
      </c>
      <c r="BS572" s="108">
        <v>2815636</v>
      </c>
      <c r="BT572" s="108">
        <v>421</v>
      </c>
      <c r="BU572" s="108">
        <v>732</v>
      </c>
      <c r="BV572" s="108">
        <v>6435</v>
      </c>
      <c r="BW572" s="108">
        <v>5698099</v>
      </c>
      <c r="BX572" s="108">
        <v>885</v>
      </c>
      <c r="BY572" s="108">
        <v>1680</v>
      </c>
      <c r="BZ572" s="108">
        <v>1130</v>
      </c>
      <c r="CA572" s="108">
        <v>1022840</v>
      </c>
      <c r="CB572" s="108">
        <v>905</v>
      </c>
      <c r="CC572" s="108">
        <v>1830</v>
      </c>
      <c r="CD572" s="108">
        <v>44739</v>
      </c>
      <c r="CE572" s="108">
        <v>40127806</v>
      </c>
      <c r="CF572" s="108">
        <v>897</v>
      </c>
      <c r="CG572" s="108">
        <v>1688</v>
      </c>
      <c r="CH572" s="108">
        <v>3007</v>
      </c>
      <c r="CI572" s="108">
        <v>18579631</v>
      </c>
      <c r="CJ572" s="108">
        <v>6179</v>
      </c>
      <c r="CK572" s="108">
        <v>14012</v>
      </c>
      <c r="CL572" s="108">
        <v>559</v>
      </c>
      <c r="CM572" s="108">
        <v>3237837</v>
      </c>
      <c r="CN572" s="108">
        <v>5792</v>
      </c>
      <c r="CO572" s="108">
        <v>13758</v>
      </c>
      <c r="CP572" s="108">
        <v>1102</v>
      </c>
      <c r="CQ572" s="108">
        <v>11475754</v>
      </c>
      <c r="CR572" s="108">
        <v>10414</v>
      </c>
      <c r="CS572" s="108">
        <v>22132</v>
      </c>
      <c r="CT572" s="108">
        <v>254</v>
      </c>
      <c r="CU572" s="108">
        <v>2576398</v>
      </c>
      <c r="CV572" s="108">
        <v>10143</v>
      </c>
      <c r="CW572" s="108">
        <v>25768</v>
      </c>
      <c r="CX572" s="108">
        <v>265</v>
      </c>
      <c r="CY572" s="108">
        <v>74627</v>
      </c>
      <c r="CZ572" s="108">
        <v>282</v>
      </c>
      <c r="DA572" s="108">
        <v>512</v>
      </c>
      <c r="DB572" s="108">
        <v>4294</v>
      </c>
      <c r="DC572" s="108">
        <v>117797</v>
      </c>
      <c r="DD572" s="108">
        <v>27</v>
      </c>
      <c r="DE572" s="108">
        <v>56</v>
      </c>
      <c r="DF572" s="108">
        <v>140</v>
      </c>
      <c r="DG572" s="108">
        <v>120238</v>
      </c>
      <c r="DH572" s="108">
        <v>859</v>
      </c>
      <c r="DI572" s="108">
        <v>1588</v>
      </c>
      <c r="DJ572" s="108">
        <v>130</v>
      </c>
      <c r="DK572" s="108">
        <v>0</v>
      </c>
      <c r="DL572" s="108"/>
      <c r="DM572" s="108"/>
      <c r="DN572" s="108"/>
      <c r="DO572" s="108"/>
      <c r="DP572" s="108"/>
      <c r="DQ572" s="108"/>
      <c r="DR572" s="108"/>
      <c r="DS572" s="108"/>
      <c r="DT572" s="108"/>
      <c r="DU572" s="108"/>
      <c r="DV572" s="108"/>
      <c r="DW572" s="108"/>
      <c r="DX572" s="108"/>
      <c r="DY572" s="108"/>
      <c r="DZ572" s="108"/>
      <c r="EA572" s="108"/>
      <c r="EB572" s="255"/>
      <c r="EC572" s="198">
        <f t="shared" si="2191"/>
        <v>12</v>
      </c>
      <c r="ED572" s="199">
        <f t="shared" si="2192"/>
        <v>2019</v>
      </c>
      <c r="EE572" s="200">
        <f t="shared" si="2164"/>
        <v>43800</v>
      </c>
      <c r="EF572" s="196">
        <f t="shared" si="2165"/>
        <v>31</v>
      </c>
      <c r="EG572" s="195"/>
      <c r="EH572" s="198">
        <f t="shared" si="2193"/>
        <v>95136</v>
      </c>
      <c r="EI572" s="198">
        <f t="shared" si="2193"/>
        <v>1236768</v>
      </c>
      <c r="EJ572" s="198">
        <f t="shared" si="2193"/>
        <v>2473536</v>
      </c>
      <c r="EK572" s="198">
        <f t="shared" si="2193"/>
        <v>5232480</v>
      </c>
      <c r="EL572" s="198">
        <f t="shared" si="2193"/>
        <v>5082525</v>
      </c>
      <c r="EM572" s="198">
        <f t="shared" si="2193"/>
        <v>3843014</v>
      </c>
      <c r="EN572" s="198">
        <f t="shared" si="2193"/>
        <v>88341456</v>
      </c>
      <c r="EO572" s="198">
        <f t="shared" si="2193"/>
        <v>260465205</v>
      </c>
      <c r="EP572" s="198">
        <f t="shared" si="2193"/>
        <v>14114112</v>
      </c>
      <c r="EQ572" s="198">
        <f t="shared" si="2193"/>
        <v>108416</v>
      </c>
      <c r="ER572" s="198">
        <f t="shared" si="2194"/>
        <v>66792</v>
      </c>
      <c r="ES572" s="198">
        <f t="shared" si="2194"/>
        <v>4900740</v>
      </c>
      <c r="ET572" s="198">
        <f t="shared" si="2194"/>
        <v>10810800</v>
      </c>
      <c r="EU572" s="198">
        <f t="shared" si="2194"/>
        <v>2067900</v>
      </c>
      <c r="EV572" s="198">
        <f t="shared" si="2194"/>
        <v>75519432</v>
      </c>
      <c r="EW572" s="198">
        <f t="shared" si="2194"/>
        <v>42134084</v>
      </c>
      <c r="EX572" s="198">
        <f t="shared" si="2194"/>
        <v>7690722</v>
      </c>
      <c r="EY572" s="198">
        <f t="shared" si="2194"/>
        <v>24389464</v>
      </c>
      <c r="EZ572" s="198">
        <f t="shared" si="2194"/>
        <v>6545072</v>
      </c>
      <c r="FA572" s="198">
        <f t="shared" si="2194"/>
        <v>222320</v>
      </c>
      <c r="FB572" s="198">
        <f t="shared" si="2194"/>
        <v>135680</v>
      </c>
      <c r="FC572" s="198">
        <f t="shared" si="2194"/>
        <v>240464</v>
      </c>
      <c r="FD572" s="198">
        <f t="shared" si="2194"/>
        <v>0</v>
      </c>
      <c r="FE572" s="198">
        <f t="shared" si="2194"/>
        <v>0</v>
      </c>
      <c r="FF572" s="198">
        <f t="shared" si="2194"/>
        <v>0</v>
      </c>
      <c r="FG572" s="198">
        <f t="shared" si="2194"/>
        <v>0</v>
      </c>
      <c r="FH572" s="191"/>
      <c r="FI572" s="256"/>
      <c r="FJ572" s="256"/>
      <c r="FK572" s="256"/>
      <c r="FL572" s="256"/>
      <c r="FM572" s="256"/>
    </row>
    <row r="573" spans="1:169" s="257" customFormat="1" x14ac:dyDescent="0.2">
      <c r="A573" s="267" t="str">
        <f t="shared" si="2190"/>
        <v>2019-20DECEMBERRX8</v>
      </c>
      <c r="B573" s="268" t="s">
        <v>868</v>
      </c>
      <c r="C573" s="268" t="s">
        <v>730</v>
      </c>
      <c r="D573" s="269" t="str">
        <f t="shared" si="2161"/>
        <v>Y63</v>
      </c>
      <c r="E573" s="269" t="str">
        <f t="shared" si="2162"/>
        <v>North East and Yorkshire</v>
      </c>
      <c r="F573" s="270" t="s">
        <v>659</v>
      </c>
      <c r="G573" s="270" t="s">
        <v>660</v>
      </c>
      <c r="H573" s="210">
        <v>110081</v>
      </c>
      <c r="I573" s="210">
        <v>59065</v>
      </c>
      <c r="J573" s="210">
        <v>565229</v>
      </c>
      <c r="K573" s="210">
        <v>10</v>
      </c>
      <c r="L573" s="210">
        <v>1</v>
      </c>
      <c r="M573" s="210">
        <v>14</v>
      </c>
      <c r="N573" s="210">
        <v>42</v>
      </c>
      <c r="O573" s="210">
        <v>112</v>
      </c>
      <c r="P573" s="210">
        <v>0</v>
      </c>
      <c r="Q573" s="210">
        <v>461</v>
      </c>
      <c r="R573" s="210">
        <v>585</v>
      </c>
      <c r="S573" s="210">
        <v>2070</v>
      </c>
      <c r="T573" s="210">
        <v>75823</v>
      </c>
      <c r="U573" s="210">
        <v>6783</v>
      </c>
      <c r="V573" s="210">
        <v>4914</v>
      </c>
      <c r="W573" s="210">
        <v>44049</v>
      </c>
      <c r="X573" s="210">
        <v>9932</v>
      </c>
      <c r="Y573" s="210">
        <v>447</v>
      </c>
      <c r="Z573" s="210">
        <v>3163167</v>
      </c>
      <c r="AA573" s="210">
        <v>466</v>
      </c>
      <c r="AB573" s="210">
        <v>795</v>
      </c>
      <c r="AC573" s="210">
        <v>2900982</v>
      </c>
      <c r="AD573" s="210">
        <v>590</v>
      </c>
      <c r="AE573" s="210">
        <v>1051</v>
      </c>
      <c r="AF573" s="210">
        <v>71869793</v>
      </c>
      <c r="AG573" s="210">
        <v>1632</v>
      </c>
      <c r="AH573" s="210">
        <v>3480</v>
      </c>
      <c r="AI573" s="210">
        <v>42907648</v>
      </c>
      <c r="AJ573" s="210">
        <v>4320</v>
      </c>
      <c r="AK573" s="210">
        <v>10606</v>
      </c>
      <c r="AL573" s="210">
        <v>2526582</v>
      </c>
      <c r="AM573" s="210">
        <v>5652</v>
      </c>
      <c r="AN573" s="210">
        <v>11881</v>
      </c>
      <c r="AO573" s="210">
        <v>6392</v>
      </c>
      <c r="AP573" s="210">
        <v>807</v>
      </c>
      <c r="AQ573" s="210">
        <v>2011</v>
      </c>
      <c r="AR573" s="210">
        <v>6002</v>
      </c>
      <c r="AS573" s="210">
        <v>893</v>
      </c>
      <c r="AT573" s="210">
        <v>2681</v>
      </c>
      <c r="AU573" s="210">
        <v>1900</v>
      </c>
      <c r="AV573" s="210">
        <v>44003</v>
      </c>
      <c r="AW573" s="210">
        <v>6440</v>
      </c>
      <c r="AX573" s="210">
        <v>18988</v>
      </c>
      <c r="AY573" s="210">
        <v>69431</v>
      </c>
      <c r="AZ573" s="210">
        <v>13524</v>
      </c>
      <c r="BA573" s="210">
        <v>10758</v>
      </c>
      <c r="BB573" s="210">
        <v>9501</v>
      </c>
      <c r="BC573" s="210">
        <v>7678</v>
      </c>
      <c r="BD573" s="210">
        <v>59296</v>
      </c>
      <c r="BE573" s="210">
        <v>48678</v>
      </c>
      <c r="BF573" s="210">
        <v>18901</v>
      </c>
      <c r="BG573" s="210">
        <v>11029</v>
      </c>
      <c r="BH573" s="210">
        <v>823</v>
      </c>
      <c r="BI573" s="210">
        <v>653</v>
      </c>
      <c r="BJ573" s="210">
        <v>220</v>
      </c>
      <c r="BK573" s="210">
        <v>122360</v>
      </c>
      <c r="BL573" s="210">
        <v>556</v>
      </c>
      <c r="BM573" s="210">
        <v>929</v>
      </c>
      <c r="BN573" s="210">
        <v>42</v>
      </c>
      <c r="BO573" s="210">
        <v>17182</v>
      </c>
      <c r="BP573" s="210">
        <v>409</v>
      </c>
      <c r="BQ573" s="210">
        <v>863</v>
      </c>
      <c r="BR573" s="210">
        <v>6521</v>
      </c>
      <c r="BS573" s="210">
        <v>3023625</v>
      </c>
      <c r="BT573" s="210">
        <v>464</v>
      </c>
      <c r="BU573" s="210">
        <v>792</v>
      </c>
      <c r="BV573" s="210">
        <v>4635</v>
      </c>
      <c r="BW573" s="210">
        <v>7622153</v>
      </c>
      <c r="BX573" s="210">
        <v>1644</v>
      </c>
      <c r="BY573" s="210">
        <v>3426</v>
      </c>
      <c r="BZ573" s="210">
        <v>869</v>
      </c>
      <c r="CA573" s="210">
        <v>1340049</v>
      </c>
      <c r="CB573" s="210">
        <v>1542</v>
      </c>
      <c r="CC573" s="210">
        <v>3363</v>
      </c>
      <c r="CD573" s="210">
        <v>38545</v>
      </c>
      <c r="CE573" s="210">
        <v>62907591</v>
      </c>
      <c r="CF573" s="210">
        <v>1632</v>
      </c>
      <c r="CG573" s="210">
        <v>3491</v>
      </c>
      <c r="CH573" s="210">
        <v>1988</v>
      </c>
      <c r="CI573" s="210">
        <v>8374135</v>
      </c>
      <c r="CJ573" s="210">
        <v>4212</v>
      </c>
      <c r="CK573" s="210">
        <v>9060</v>
      </c>
      <c r="CL573" s="210">
        <v>1311</v>
      </c>
      <c r="CM573" s="210">
        <v>4470552</v>
      </c>
      <c r="CN573" s="210">
        <v>3410</v>
      </c>
      <c r="CO573" s="210">
        <v>7401</v>
      </c>
      <c r="CP573" s="210">
        <v>1757</v>
      </c>
      <c r="CQ573" s="210">
        <v>11089336</v>
      </c>
      <c r="CR573" s="210">
        <v>6312</v>
      </c>
      <c r="CS573" s="210">
        <v>14328</v>
      </c>
      <c r="CT573" s="210">
        <v>1062</v>
      </c>
      <c r="CU573" s="210">
        <v>5170550</v>
      </c>
      <c r="CV573" s="210">
        <v>4869</v>
      </c>
      <c r="CW573" s="210">
        <v>11147</v>
      </c>
      <c r="CX573" s="210">
        <v>0</v>
      </c>
      <c r="CY573" s="210">
        <v>0</v>
      </c>
      <c r="CZ573" s="210">
        <v>0</v>
      </c>
      <c r="DA573" s="210">
        <v>0</v>
      </c>
      <c r="DB573" s="210">
        <v>4225</v>
      </c>
      <c r="DC573" s="210">
        <v>157241</v>
      </c>
      <c r="DD573" s="210">
        <v>37</v>
      </c>
      <c r="DE573" s="210">
        <v>64</v>
      </c>
      <c r="DF573" s="210">
        <v>49</v>
      </c>
      <c r="DG573" s="210">
        <v>60204</v>
      </c>
      <c r="DH573" s="210">
        <v>1229</v>
      </c>
      <c r="DI573" s="210">
        <v>2535</v>
      </c>
      <c r="DJ573" s="210">
        <v>34</v>
      </c>
      <c r="DK573" s="210">
        <v>32</v>
      </c>
      <c r="DL573" s="210"/>
      <c r="DM573" s="210"/>
      <c r="DN573" s="210"/>
      <c r="DO573" s="210"/>
      <c r="DP573" s="210"/>
      <c r="DQ573" s="210"/>
      <c r="DR573" s="210"/>
      <c r="DS573" s="210"/>
      <c r="DT573" s="210"/>
      <c r="DU573" s="210"/>
      <c r="DV573" s="210"/>
      <c r="DW573" s="210"/>
      <c r="DX573" s="210"/>
      <c r="DY573" s="210"/>
      <c r="DZ573" s="210"/>
      <c r="EA573" s="210"/>
      <c r="EB573" s="271"/>
      <c r="EC573" s="201">
        <f t="shared" si="2191"/>
        <v>12</v>
      </c>
      <c r="ED573" s="208">
        <f t="shared" si="2192"/>
        <v>2019</v>
      </c>
      <c r="EE573" s="207">
        <f t="shared" si="2164"/>
        <v>43800</v>
      </c>
      <c r="EF573" s="189">
        <f t="shared" si="2165"/>
        <v>31</v>
      </c>
      <c r="EG573" s="209"/>
      <c r="EH573" s="201">
        <f t="shared" si="2193"/>
        <v>59065</v>
      </c>
      <c r="EI573" s="201">
        <f t="shared" si="2193"/>
        <v>826910</v>
      </c>
      <c r="EJ573" s="201">
        <f t="shared" si="2193"/>
        <v>2480730</v>
      </c>
      <c r="EK573" s="201">
        <f t="shared" si="2193"/>
        <v>6615280</v>
      </c>
      <c r="EL573" s="201">
        <f t="shared" si="2193"/>
        <v>5392485</v>
      </c>
      <c r="EM573" s="201">
        <f t="shared" si="2193"/>
        <v>5164614</v>
      </c>
      <c r="EN573" s="201">
        <f t="shared" si="2193"/>
        <v>153290520</v>
      </c>
      <c r="EO573" s="201">
        <f t="shared" si="2193"/>
        <v>105338792</v>
      </c>
      <c r="EP573" s="201">
        <f t="shared" si="2193"/>
        <v>5310807</v>
      </c>
      <c r="EQ573" s="201">
        <f t="shared" si="2193"/>
        <v>204380</v>
      </c>
      <c r="ER573" s="201">
        <f t="shared" si="2194"/>
        <v>36246</v>
      </c>
      <c r="ES573" s="201">
        <f t="shared" si="2194"/>
        <v>5164632</v>
      </c>
      <c r="ET573" s="201">
        <f t="shared" si="2194"/>
        <v>15879510</v>
      </c>
      <c r="EU573" s="201">
        <f t="shared" si="2194"/>
        <v>2922447</v>
      </c>
      <c r="EV573" s="201">
        <f t="shared" si="2194"/>
        <v>134560595</v>
      </c>
      <c r="EW573" s="201">
        <f t="shared" si="2194"/>
        <v>18011280</v>
      </c>
      <c r="EX573" s="201">
        <f t="shared" si="2194"/>
        <v>9702711</v>
      </c>
      <c r="EY573" s="201">
        <f t="shared" si="2194"/>
        <v>25174296</v>
      </c>
      <c r="EZ573" s="201">
        <f t="shared" si="2194"/>
        <v>11838114</v>
      </c>
      <c r="FA573" s="201">
        <f t="shared" si="2194"/>
        <v>124215</v>
      </c>
      <c r="FB573" s="201">
        <f t="shared" si="2194"/>
        <v>0</v>
      </c>
      <c r="FC573" s="201">
        <f t="shared" si="2194"/>
        <v>270400</v>
      </c>
      <c r="FD573" s="201">
        <f t="shared" si="2194"/>
        <v>0</v>
      </c>
      <c r="FE573" s="201">
        <f t="shared" si="2194"/>
        <v>0</v>
      </c>
      <c r="FF573" s="201">
        <f t="shared" si="2194"/>
        <v>0</v>
      </c>
      <c r="FG573" s="201">
        <f t="shared" si="2194"/>
        <v>0</v>
      </c>
      <c r="FH573" s="190"/>
      <c r="FI573" s="256"/>
      <c r="FJ573" s="256"/>
      <c r="FK573" s="256"/>
      <c r="FL573" s="256"/>
      <c r="FM573" s="256"/>
    </row>
    <row r="574" spans="1:169" s="257" customFormat="1" x14ac:dyDescent="0.2">
      <c r="A574" s="272" t="str">
        <f t="shared" ref="A574:A584" si="2195">B574&amp;C574&amp;F574</f>
        <v>2019-20JANUARYRX9</v>
      </c>
      <c r="B574" s="273" t="s">
        <v>868</v>
      </c>
      <c r="C574" s="273" t="s">
        <v>767</v>
      </c>
      <c r="D574" s="274" t="str">
        <f t="shared" si="2161"/>
        <v>Y60</v>
      </c>
      <c r="E574" s="274" t="str">
        <f t="shared" si="2162"/>
        <v>Midlands</v>
      </c>
      <c r="F574" s="275" t="s">
        <v>661</v>
      </c>
      <c r="G574" s="275" t="s">
        <v>662</v>
      </c>
      <c r="H574" s="107">
        <v>87309</v>
      </c>
      <c r="I574" s="107">
        <v>72640</v>
      </c>
      <c r="J574" s="107">
        <v>237512</v>
      </c>
      <c r="K574" s="107">
        <v>3</v>
      </c>
      <c r="L574" s="107">
        <v>2</v>
      </c>
      <c r="M574" s="107">
        <v>3</v>
      </c>
      <c r="N574" s="107">
        <v>4</v>
      </c>
      <c r="O574" s="107">
        <v>54</v>
      </c>
      <c r="P574" s="107">
        <v>0</v>
      </c>
      <c r="Q574" s="107">
        <v>430</v>
      </c>
      <c r="R574" s="107">
        <v>2355</v>
      </c>
      <c r="S574" s="107">
        <v>1239</v>
      </c>
      <c r="T574" s="107">
        <v>66874</v>
      </c>
      <c r="U574" s="107">
        <v>7019</v>
      </c>
      <c r="V574" s="107">
        <v>4690</v>
      </c>
      <c r="W574" s="107">
        <v>38412</v>
      </c>
      <c r="X574" s="107">
        <v>10167</v>
      </c>
      <c r="Y574" s="107">
        <v>766</v>
      </c>
      <c r="Z574" s="107">
        <v>3163565</v>
      </c>
      <c r="AA574" s="107">
        <v>451</v>
      </c>
      <c r="AB574" s="107">
        <v>819</v>
      </c>
      <c r="AC574" s="107">
        <v>4456923</v>
      </c>
      <c r="AD574" s="107">
        <v>950</v>
      </c>
      <c r="AE574" s="107">
        <v>2121</v>
      </c>
      <c r="AF574" s="107">
        <v>63110097</v>
      </c>
      <c r="AG574" s="107">
        <v>1643</v>
      </c>
      <c r="AH574" s="107">
        <v>3364</v>
      </c>
      <c r="AI574" s="107">
        <v>42036881</v>
      </c>
      <c r="AJ574" s="107">
        <v>4135</v>
      </c>
      <c r="AK574" s="107">
        <v>10188</v>
      </c>
      <c r="AL574" s="107">
        <v>3957440</v>
      </c>
      <c r="AM574" s="107">
        <v>5166</v>
      </c>
      <c r="AN574" s="107">
        <v>10932</v>
      </c>
      <c r="AO574" s="107">
        <v>5870</v>
      </c>
      <c r="AP574" s="107">
        <v>1173</v>
      </c>
      <c r="AQ574" s="107">
        <v>520</v>
      </c>
      <c r="AR574" s="107">
        <v>8</v>
      </c>
      <c r="AS574" s="107">
        <v>3340</v>
      </c>
      <c r="AT574" s="107">
        <v>837</v>
      </c>
      <c r="AU574" s="107">
        <v>57</v>
      </c>
      <c r="AV574" s="107">
        <v>40891</v>
      </c>
      <c r="AW574" s="107">
        <v>2929</v>
      </c>
      <c r="AX574" s="107">
        <v>17184</v>
      </c>
      <c r="AY574" s="107">
        <v>61004</v>
      </c>
      <c r="AZ574" s="107">
        <v>12709</v>
      </c>
      <c r="BA574" s="107">
        <v>9886</v>
      </c>
      <c r="BB574" s="107">
        <v>8626</v>
      </c>
      <c r="BC574" s="107">
        <v>6822</v>
      </c>
      <c r="BD574" s="107">
        <v>49644</v>
      </c>
      <c r="BE574" s="107">
        <v>40255</v>
      </c>
      <c r="BF574" s="107">
        <v>14790</v>
      </c>
      <c r="BG574" s="107">
        <v>10811</v>
      </c>
      <c r="BH574" s="107">
        <v>994</v>
      </c>
      <c r="BI574" s="107">
        <v>727</v>
      </c>
      <c r="BJ574" s="107">
        <v>0</v>
      </c>
      <c r="BK574" s="107">
        <v>0</v>
      </c>
      <c r="BL574" s="107">
        <v>0</v>
      </c>
      <c r="BM574" s="107">
        <v>0</v>
      </c>
      <c r="BN574" s="107">
        <v>15</v>
      </c>
      <c r="BO574" s="107">
        <v>10305</v>
      </c>
      <c r="BP574" s="107">
        <v>687</v>
      </c>
      <c r="BQ574" s="107">
        <v>1470</v>
      </c>
      <c r="BR574" s="107">
        <v>7004</v>
      </c>
      <c r="BS574" s="107">
        <v>3153260</v>
      </c>
      <c r="BT574" s="107">
        <v>450</v>
      </c>
      <c r="BU574" s="107">
        <v>818</v>
      </c>
      <c r="BV574" s="107">
        <v>543</v>
      </c>
      <c r="BW574" s="107">
        <v>999153</v>
      </c>
      <c r="BX574" s="107">
        <v>1840</v>
      </c>
      <c r="BY574" s="107">
        <v>3750</v>
      </c>
      <c r="BZ574" s="107">
        <v>793</v>
      </c>
      <c r="CA574" s="107">
        <v>1200557</v>
      </c>
      <c r="CB574" s="107">
        <v>1514</v>
      </c>
      <c r="CC574" s="107">
        <v>3424</v>
      </c>
      <c r="CD574" s="107">
        <v>37076</v>
      </c>
      <c r="CE574" s="107">
        <v>60910387</v>
      </c>
      <c r="CF574" s="107">
        <v>1643</v>
      </c>
      <c r="CG574" s="107">
        <v>3357</v>
      </c>
      <c r="CH574" s="107">
        <v>18</v>
      </c>
      <c r="CI574" s="107">
        <v>93575</v>
      </c>
      <c r="CJ574" s="107">
        <v>5199</v>
      </c>
      <c r="CK574" s="107">
        <v>8339</v>
      </c>
      <c r="CL574" s="107">
        <v>413</v>
      </c>
      <c r="CM574" s="107">
        <v>1885374</v>
      </c>
      <c r="CN574" s="107">
        <v>4565</v>
      </c>
      <c r="CO574" s="107">
        <v>11700</v>
      </c>
      <c r="CP574" s="107">
        <v>2674</v>
      </c>
      <c r="CQ574" s="107">
        <v>15448944</v>
      </c>
      <c r="CR574" s="107">
        <v>5777</v>
      </c>
      <c r="CS574" s="107">
        <v>12574</v>
      </c>
      <c r="CT574" s="107">
        <v>165</v>
      </c>
      <c r="CU574" s="107">
        <v>923665</v>
      </c>
      <c r="CV574" s="107">
        <v>5598</v>
      </c>
      <c r="CW574" s="107">
        <v>12694</v>
      </c>
      <c r="CX574" s="107">
        <v>319</v>
      </c>
      <c r="CY574" s="107">
        <v>91200</v>
      </c>
      <c r="CZ574" s="107">
        <v>286</v>
      </c>
      <c r="DA574" s="107">
        <v>463</v>
      </c>
      <c r="DB574" s="107">
        <v>3738</v>
      </c>
      <c r="DC574" s="107">
        <v>147470</v>
      </c>
      <c r="DD574" s="107">
        <v>39</v>
      </c>
      <c r="DE574" s="107">
        <v>76</v>
      </c>
      <c r="DF574" s="107">
        <v>39</v>
      </c>
      <c r="DG574" s="107">
        <v>99237</v>
      </c>
      <c r="DH574" s="107">
        <v>2545</v>
      </c>
      <c r="DI574" s="107">
        <v>4204</v>
      </c>
      <c r="DJ574" s="107">
        <v>29</v>
      </c>
      <c r="DK574" s="107">
        <v>2087</v>
      </c>
      <c r="DL574" s="107"/>
      <c r="DM574" s="107"/>
      <c r="DN574" s="107"/>
      <c r="DO574" s="107"/>
      <c r="DP574" s="107"/>
      <c r="DQ574" s="107"/>
      <c r="DR574" s="107"/>
      <c r="DS574" s="107"/>
      <c r="DT574" s="107"/>
      <c r="DU574" s="107"/>
      <c r="DV574" s="107"/>
      <c r="DW574" s="107"/>
      <c r="DX574" s="107"/>
      <c r="DY574" s="107"/>
      <c r="DZ574" s="107"/>
      <c r="EA574" s="107"/>
      <c r="EB574" s="255"/>
      <c r="EC574" s="204">
        <f t="shared" ref="EC574:EC584" si="2196">MONTH(1&amp;C574)</f>
        <v>1</v>
      </c>
      <c r="ED574" s="199">
        <f t="shared" ref="ED574:ED584" si="2197">LEFT($B574,4)+IF(EC574&lt;4,1,0)</f>
        <v>2020</v>
      </c>
      <c r="EE574" s="200">
        <f t="shared" si="2164"/>
        <v>43831</v>
      </c>
      <c r="EF574" s="196">
        <f t="shared" si="2165"/>
        <v>31</v>
      </c>
      <c r="EG574" s="195"/>
      <c r="EH574" s="204">
        <f t="shared" si="2193"/>
        <v>145280</v>
      </c>
      <c r="EI574" s="204">
        <f t="shared" si="2193"/>
        <v>217920</v>
      </c>
      <c r="EJ574" s="204">
        <f t="shared" si="2193"/>
        <v>290560</v>
      </c>
      <c r="EK574" s="204">
        <f t="shared" si="2193"/>
        <v>3922560</v>
      </c>
      <c r="EL574" s="204">
        <f t="shared" si="2193"/>
        <v>5748561</v>
      </c>
      <c r="EM574" s="204">
        <f t="shared" si="2193"/>
        <v>9947490</v>
      </c>
      <c r="EN574" s="204">
        <f t="shared" si="2193"/>
        <v>129217968</v>
      </c>
      <c r="EO574" s="204">
        <f t="shared" si="2193"/>
        <v>103581396</v>
      </c>
      <c r="EP574" s="204">
        <f t="shared" si="2193"/>
        <v>8373912</v>
      </c>
      <c r="EQ574" s="204">
        <f t="shared" si="2193"/>
        <v>0</v>
      </c>
      <c r="ER574" s="203">
        <f t="shared" si="2194"/>
        <v>22050</v>
      </c>
      <c r="ES574" s="203">
        <f t="shared" si="2194"/>
        <v>5729272</v>
      </c>
      <c r="ET574" s="203">
        <f t="shared" si="2194"/>
        <v>2036250</v>
      </c>
      <c r="EU574" s="203">
        <f t="shared" si="2194"/>
        <v>2715232</v>
      </c>
      <c r="EV574" s="203">
        <f t="shared" si="2194"/>
        <v>124464132</v>
      </c>
      <c r="EW574" s="203">
        <f t="shared" si="2194"/>
        <v>150102</v>
      </c>
      <c r="EX574" s="203">
        <f t="shared" si="2194"/>
        <v>4832100</v>
      </c>
      <c r="EY574" s="203">
        <f t="shared" si="2194"/>
        <v>33622876</v>
      </c>
      <c r="EZ574" s="203">
        <f t="shared" si="2194"/>
        <v>2094510</v>
      </c>
      <c r="FA574" s="203">
        <f t="shared" si="2194"/>
        <v>163956</v>
      </c>
      <c r="FB574" s="204">
        <f t="shared" si="2194"/>
        <v>147697</v>
      </c>
      <c r="FC574" s="204">
        <f t="shared" si="2194"/>
        <v>284088</v>
      </c>
      <c r="FD574" s="204">
        <f t="shared" si="2194"/>
        <v>0</v>
      </c>
      <c r="FE574" s="204">
        <f t="shared" si="2194"/>
        <v>0</v>
      </c>
      <c r="FF574" s="204">
        <f t="shared" si="2194"/>
        <v>0</v>
      </c>
      <c r="FG574" s="204">
        <f t="shared" si="2194"/>
        <v>0</v>
      </c>
      <c r="FH574" s="191"/>
      <c r="FI574" s="256"/>
      <c r="FJ574" s="256"/>
      <c r="FK574" s="256"/>
      <c r="FL574" s="256"/>
      <c r="FM574" s="256"/>
    </row>
    <row r="575" spans="1:169" s="257" customFormat="1" x14ac:dyDescent="0.2">
      <c r="A575" s="263" t="str">
        <f t="shared" si="2195"/>
        <v>2019-20JANUARYRYC</v>
      </c>
      <c r="B575" s="257" t="s">
        <v>868</v>
      </c>
      <c r="C575" s="257" t="s">
        <v>767</v>
      </c>
      <c r="D575" s="264" t="str">
        <f t="shared" ref="D575:D584" si="2198">INDEX($FK$16:$FL$26,MATCH($F575,Area_Code,0),2)</f>
        <v>Y61</v>
      </c>
      <c r="E575" s="264" t="str">
        <f t="shared" ref="E575:E584" si="2199">INDEX($FK$8:$FM$14,MATCH($D575,Reg_Code,0),3)</f>
        <v>East of England</v>
      </c>
      <c r="F575" s="265" t="s">
        <v>665</v>
      </c>
      <c r="G575" s="265" t="s">
        <v>666</v>
      </c>
      <c r="H575" s="108">
        <v>106384</v>
      </c>
      <c r="I575" s="108">
        <v>67255</v>
      </c>
      <c r="J575" s="108">
        <v>234638</v>
      </c>
      <c r="K575" s="108">
        <v>3</v>
      </c>
      <c r="L575" s="108">
        <v>1</v>
      </c>
      <c r="M575" s="108">
        <v>5</v>
      </c>
      <c r="N575" s="108">
        <v>11</v>
      </c>
      <c r="O575" s="108">
        <v>59</v>
      </c>
      <c r="P575" s="108">
        <v>0</v>
      </c>
      <c r="Q575" s="108">
        <v>469</v>
      </c>
      <c r="R575" s="108">
        <v>26</v>
      </c>
      <c r="S575" s="108">
        <v>5216</v>
      </c>
      <c r="T575" s="108">
        <v>77306</v>
      </c>
      <c r="U575" s="108">
        <v>7347</v>
      </c>
      <c r="V575" s="108">
        <v>4794</v>
      </c>
      <c r="W575" s="108">
        <v>44395</v>
      </c>
      <c r="X575" s="108">
        <v>11217</v>
      </c>
      <c r="Y575" s="108">
        <v>638</v>
      </c>
      <c r="Z575" s="108">
        <v>3430325</v>
      </c>
      <c r="AA575" s="108">
        <v>467</v>
      </c>
      <c r="AB575" s="108">
        <v>854</v>
      </c>
      <c r="AC575" s="108">
        <v>3180193</v>
      </c>
      <c r="AD575" s="108">
        <v>663</v>
      </c>
      <c r="AE575" s="108">
        <v>1221</v>
      </c>
      <c r="AF575" s="108">
        <v>66935167</v>
      </c>
      <c r="AG575" s="108">
        <v>1508</v>
      </c>
      <c r="AH575" s="108">
        <v>3105</v>
      </c>
      <c r="AI575" s="108">
        <v>47208673</v>
      </c>
      <c r="AJ575" s="108">
        <v>4209</v>
      </c>
      <c r="AK575" s="108">
        <v>10165</v>
      </c>
      <c r="AL575" s="108">
        <v>3439126</v>
      </c>
      <c r="AM575" s="108">
        <v>5390</v>
      </c>
      <c r="AN575" s="108">
        <v>13396</v>
      </c>
      <c r="AO575" s="108">
        <v>5667</v>
      </c>
      <c r="AP575" s="108">
        <v>100</v>
      </c>
      <c r="AQ575" s="108">
        <v>3674</v>
      </c>
      <c r="AR575" s="108">
        <v>766</v>
      </c>
      <c r="AS575" s="108">
        <v>69</v>
      </c>
      <c r="AT575" s="108">
        <v>1824</v>
      </c>
      <c r="AU575" s="108">
        <v>1613</v>
      </c>
      <c r="AV575" s="108">
        <v>44066</v>
      </c>
      <c r="AW575" s="108">
        <v>2161</v>
      </c>
      <c r="AX575" s="108">
        <v>25412</v>
      </c>
      <c r="AY575" s="108">
        <v>71639</v>
      </c>
      <c r="AZ575" s="108">
        <v>17037</v>
      </c>
      <c r="BA575" s="108">
        <v>11919</v>
      </c>
      <c r="BB575" s="108">
        <v>10904</v>
      </c>
      <c r="BC575" s="108">
        <v>7814</v>
      </c>
      <c r="BD575" s="108">
        <v>67366</v>
      </c>
      <c r="BE575" s="108">
        <v>49007</v>
      </c>
      <c r="BF575" s="108">
        <v>22374</v>
      </c>
      <c r="BG575" s="108">
        <v>12672</v>
      </c>
      <c r="BH575" s="108">
        <v>1055</v>
      </c>
      <c r="BI575" s="108">
        <v>679</v>
      </c>
      <c r="BJ575" s="108">
        <v>36</v>
      </c>
      <c r="BK575" s="108">
        <v>18505</v>
      </c>
      <c r="BL575" s="108">
        <v>514</v>
      </c>
      <c r="BM575" s="108">
        <v>978</v>
      </c>
      <c r="BN575" s="108">
        <v>0</v>
      </c>
      <c r="BO575" s="108">
        <v>0</v>
      </c>
      <c r="BP575" s="108">
        <v>0</v>
      </c>
      <c r="BQ575" s="108">
        <v>0</v>
      </c>
      <c r="BR575" s="108">
        <v>7311</v>
      </c>
      <c r="BS575" s="108">
        <v>3411820</v>
      </c>
      <c r="BT575" s="108">
        <v>467</v>
      </c>
      <c r="BU575" s="108">
        <v>854</v>
      </c>
      <c r="BV575" s="108">
        <v>3305</v>
      </c>
      <c r="BW575" s="108">
        <v>5177138</v>
      </c>
      <c r="BX575" s="108">
        <v>1566</v>
      </c>
      <c r="BY575" s="108">
        <v>3106</v>
      </c>
      <c r="BZ575" s="108">
        <v>10</v>
      </c>
      <c r="CA575" s="108">
        <v>19815</v>
      </c>
      <c r="CB575" s="108">
        <v>1982</v>
      </c>
      <c r="CC575" s="108">
        <v>3577</v>
      </c>
      <c r="CD575" s="108">
        <v>41080</v>
      </c>
      <c r="CE575" s="108">
        <v>61738214</v>
      </c>
      <c r="CF575" s="108">
        <v>1503</v>
      </c>
      <c r="CG575" s="108">
        <v>3104</v>
      </c>
      <c r="CH575" s="108">
        <v>414</v>
      </c>
      <c r="CI575" s="108">
        <v>2104453</v>
      </c>
      <c r="CJ575" s="108">
        <v>5083</v>
      </c>
      <c r="CK575" s="108">
        <v>11291</v>
      </c>
      <c r="CL575" s="108">
        <v>151</v>
      </c>
      <c r="CM575" s="108">
        <v>921748</v>
      </c>
      <c r="CN575" s="108">
        <v>6104</v>
      </c>
      <c r="CO575" s="108">
        <v>16771</v>
      </c>
      <c r="CP575" s="108">
        <v>2076</v>
      </c>
      <c r="CQ575" s="108">
        <v>15264306</v>
      </c>
      <c r="CR575" s="108">
        <v>7353</v>
      </c>
      <c r="CS575" s="108">
        <v>16834</v>
      </c>
      <c r="CT575" s="108">
        <v>159</v>
      </c>
      <c r="CU575" s="108">
        <v>1173259</v>
      </c>
      <c r="CV575" s="108">
        <v>7379</v>
      </c>
      <c r="CW575" s="108">
        <v>21008</v>
      </c>
      <c r="CX575" s="108">
        <v>603</v>
      </c>
      <c r="CY575" s="108">
        <v>164721</v>
      </c>
      <c r="CZ575" s="108">
        <v>273</v>
      </c>
      <c r="DA575" s="108">
        <v>473</v>
      </c>
      <c r="DB575" s="108">
        <v>6708</v>
      </c>
      <c r="DC575" s="108">
        <v>232071</v>
      </c>
      <c r="DD575" s="108">
        <v>35</v>
      </c>
      <c r="DE575" s="108">
        <v>61</v>
      </c>
      <c r="DF575" s="108">
        <v>188</v>
      </c>
      <c r="DG575" s="108">
        <v>327533</v>
      </c>
      <c r="DH575" s="108">
        <v>1742</v>
      </c>
      <c r="DI575" s="108">
        <v>3859</v>
      </c>
      <c r="DJ575" s="108">
        <v>151</v>
      </c>
      <c r="DK575" s="108">
        <v>26</v>
      </c>
      <c r="DL575" s="108"/>
      <c r="DM575" s="108"/>
      <c r="DN575" s="108"/>
      <c r="DO575" s="108"/>
      <c r="DP575" s="108"/>
      <c r="DQ575" s="108"/>
      <c r="DR575" s="108"/>
      <c r="DS575" s="108"/>
      <c r="DT575" s="108"/>
      <c r="DU575" s="108"/>
      <c r="DV575" s="108"/>
      <c r="DW575" s="108"/>
      <c r="DX575" s="108"/>
      <c r="DY575" s="108"/>
      <c r="DZ575" s="108"/>
      <c r="EA575" s="108"/>
      <c r="EB575" s="255"/>
      <c r="EC575" s="198">
        <f t="shared" si="2196"/>
        <v>1</v>
      </c>
      <c r="ED575" s="199">
        <f t="shared" si="2197"/>
        <v>2020</v>
      </c>
      <c r="EE575" s="200">
        <f t="shared" ref="EE575:EE584" si="2200">DATE($ED575,$EC575,1)</f>
        <v>43831</v>
      </c>
      <c r="EF575" s="196">
        <f t="shared" ref="EF575:EF584" si="2201">DAY(DATE($ED575,$EC575+1,1)-1)</f>
        <v>31</v>
      </c>
      <c r="EG575" s="195"/>
      <c r="EH575" s="198">
        <f t="shared" si="2193"/>
        <v>67255</v>
      </c>
      <c r="EI575" s="198">
        <f t="shared" si="2193"/>
        <v>336275</v>
      </c>
      <c r="EJ575" s="198">
        <f t="shared" si="2193"/>
        <v>739805</v>
      </c>
      <c r="EK575" s="198">
        <f t="shared" si="2193"/>
        <v>3968045</v>
      </c>
      <c r="EL575" s="198">
        <f t="shared" si="2193"/>
        <v>6274338</v>
      </c>
      <c r="EM575" s="198">
        <f t="shared" si="2193"/>
        <v>5853474</v>
      </c>
      <c r="EN575" s="198">
        <f t="shared" si="2193"/>
        <v>137846475</v>
      </c>
      <c r="EO575" s="198">
        <f t="shared" si="2193"/>
        <v>114020805</v>
      </c>
      <c r="EP575" s="198">
        <f t="shared" si="2193"/>
        <v>8546648</v>
      </c>
      <c r="EQ575" s="198">
        <f t="shared" si="2193"/>
        <v>35208</v>
      </c>
      <c r="ER575" s="198">
        <f t="shared" si="2194"/>
        <v>0</v>
      </c>
      <c r="ES575" s="198">
        <f t="shared" si="2194"/>
        <v>6243594</v>
      </c>
      <c r="ET575" s="198">
        <f t="shared" si="2194"/>
        <v>10265330</v>
      </c>
      <c r="EU575" s="198">
        <f t="shared" si="2194"/>
        <v>35770</v>
      </c>
      <c r="EV575" s="198">
        <f t="shared" si="2194"/>
        <v>127512320</v>
      </c>
      <c r="EW575" s="198">
        <f t="shared" si="2194"/>
        <v>4674474</v>
      </c>
      <c r="EX575" s="198">
        <f t="shared" si="2194"/>
        <v>2532421</v>
      </c>
      <c r="EY575" s="198">
        <f t="shared" si="2194"/>
        <v>34947384</v>
      </c>
      <c r="EZ575" s="198">
        <f t="shared" si="2194"/>
        <v>3340272</v>
      </c>
      <c r="FA575" s="198">
        <f t="shared" si="2194"/>
        <v>725492</v>
      </c>
      <c r="FB575" s="198">
        <f t="shared" si="2194"/>
        <v>285219</v>
      </c>
      <c r="FC575" s="198">
        <f t="shared" si="2194"/>
        <v>409188</v>
      </c>
      <c r="FD575" s="198">
        <f t="shared" si="2194"/>
        <v>0</v>
      </c>
      <c r="FE575" s="198">
        <f t="shared" si="2194"/>
        <v>0</v>
      </c>
      <c r="FF575" s="198">
        <f t="shared" si="2194"/>
        <v>0</v>
      </c>
      <c r="FG575" s="198">
        <f t="shared" si="2194"/>
        <v>0</v>
      </c>
      <c r="FH575" s="191"/>
      <c r="FI575" s="256"/>
      <c r="FJ575" s="256"/>
      <c r="FK575" s="256"/>
      <c r="FL575" s="256"/>
      <c r="FM575" s="256"/>
    </row>
    <row r="576" spans="1:169" s="257" customFormat="1" x14ac:dyDescent="0.2">
      <c r="A576" s="251" t="str">
        <f t="shared" si="2195"/>
        <v>2019-20JANUARYR1F</v>
      </c>
      <c r="B576" s="252" t="s">
        <v>868</v>
      </c>
      <c r="C576" s="252" t="s">
        <v>767</v>
      </c>
      <c r="D576" s="253" t="str">
        <f t="shared" si="2198"/>
        <v>Y59</v>
      </c>
      <c r="E576" s="253" t="str">
        <f t="shared" si="2199"/>
        <v>South East</v>
      </c>
      <c r="F576" s="254" t="s">
        <v>650</v>
      </c>
      <c r="G576" s="254" t="s">
        <v>651</v>
      </c>
      <c r="H576" s="108">
        <v>2735</v>
      </c>
      <c r="I576" s="108">
        <v>1393</v>
      </c>
      <c r="J576" s="108">
        <v>11453</v>
      </c>
      <c r="K576" s="108">
        <v>8</v>
      </c>
      <c r="L576" s="108">
        <v>1</v>
      </c>
      <c r="M576" s="108">
        <v>2</v>
      </c>
      <c r="N576" s="108">
        <v>31</v>
      </c>
      <c r="O576" s="108">
        <v>176</v>
      </c>
      <c r="P576" s="108">
        <v>0</v>
      </c>
      <c r="Q576" s="108">
        <v>13</v>
      </c>
      <c r="R576" s="108">
        <v>0</v>
      </c>
      <c r="S576" s="108">
        <v>6</v>
      </c>
      <c r="T576" s="108">
        <v>2037</v>
      </c>
      <c r="U576" s="108">
        <v>133</v>
      </c>
      <c r="V576" s="108">
        <v>85</v>
      </c>
      <c r="W576" s="108">
        <v>965</v>
      </c>
      <c r="X576" s="108">
        <v>579</v>
      </c>
      <c r="Y576" s="108">
        <v>45</v>
      </c>
      <c r="Z576" s="108">
        <v>95143</v>
      </c>
      <c r="AA576" s="108">
        <v>715</v>
      </c>
      <c r="AB576" s="108">
        <v>1247</v>
      </c>
      <c r="AC576" s="108">
        <v>80088</v>
      </c>
      <c r="AD576" s="108">
        <v>942</v>
      </c>
      <c r="AE576" s="108">
        <v>1656</v>
      </c>
      <c r="AF576" s="108">
        <v>1593801</v>
      </c>
      <c r="AG576" s="108">
        <v>1652</v>
      </c>
      <c r="AH576" s="108">
        <v>3660</v>
      </c>
      <c r="AI576" s="108">
        <v>3004330</v>
      </c>
      <c r="AJ576" s="108">
        <v>5189</v>
      </c>
      <c r="AK576" s="108">
        <v>13383</v>
      </c>
      <c r="AL576" s="108">
        <v>216555</v>
      </c>
      <c r="AM576" s="108">
        <v>4812</v>
      </c>
      <c r="AN576" s="108">
        <v>11890</v>
      </c>
      <c r="AO576" s="108">
        <v>177</v>
      </c>
      <c r="AP576" s="108">
        <v>2</v>
      </c>
      <c r="AQ576" s="108">
        <v>25</v>
      </c>
      <c r="AR576" s="108">
        <v>28</v>
      </c>
      <c r="AS576" s="108">
        <v>6</v>
      </c>
      <c r="AT576" s="108">
        <v>144</v>
      </c>
      <c r="AU576" s="108">
        <v>7</v>
      </c>
      <c r="AV576" s="108">
        <v>1228</v>
      </c>
      <c r="AW576" s="108">
        <v>44</v>
      </c>
      <c r="AX576" s="108">
        <v>588</v>
      </c>
      <c r="AY576" s="108">
        <v>1860</v>
      </c>
      <c r="AZ576" s="108">
        <v>191</v>
      </c>
      <c r="BA576" s="108">
        <v>168</v>
      </c>
      <c r="BB576" s="108">
        <v>121</v>
      </c>
      <c r="BC576" s="108">
        <v>110</v>
      </c>
      <c r="BD576" s="108">
        <v>1105</v>
      </c>
      <c r="BE576" s="108">
        <v>1008</v>
      </c>
      <c r="BF576" s="108">
        <v>700</v>
      </c>
      <c r="BG576" s="108">
        <v>606</v>
      </c>
      <c r="BH576" s="108">
        <v>54</v>
      </c>
      <c r="BI576" s="108">
        <v>47</v>
      </c>
      <c r="BJ576" s="108">
        <v>4</v>
      </c>
      <c r="BK576" s="108">
        <v>4259</v>
      </c>
      <c r="BL576" s="108">
        <v>1065</v>
      </c>
      <c r="BM576" s="108">
        <v>1506</v>
      </c>
      <c r="BN576" s="108">
        <v>0</v>
      </c>
      <c r="BO576" s="108">
        <v>0</v>
      </c>
      <c r="BP576" s="108">
        <v>0</v>
      </c>
      <c r="BQ576" s="108">
        <v>0</v>
      </c>
      <c r="BR576" s="108">
        <v>129</v>
      </c>
      <c r="BS576" s="108">
        <v>90884</v>
      </c>
      <c r="BT576" s="108">
        <v>705</v>
      </c>
      <c r="BU576" s="108">
        <v>1246</v>
      </c>
      <c r="BV576" s="108">
        <v>103</v>
      </c>
      <c r="BW576" s="108">
        <v>175260</v>
      </c>
      <c r="BX576" s="108">
        <v>1702</v>
      </c>
      <c r="BY576" s="108">
        <v>3397</v>
      </c>
      <c r="BZ576" s="108">
        <v>1</v>
      </c>
      <c r="CA576" s="108">
        <v>379</v>
      </c>
      <c r="CB576" s="108">
        <v>379</v>
      </c>
      <c r="CC576" s="108">
        <v>379</v>
      </c>
      <c r="CD576" s="108">
        <v>861</v>
      </c>
      <c r="CE576" s="108">
        <v>1418162</v>
      </c>
      <c r="CF576" s="108">
        <v>1647</v>
      </c>
      <c r="CG576" s="108">
        <v>3701</v>
      </c>
      <c r="CH576" s="108">
        <v>112</v>
      </c>
      <c r="CI576" s="108">
        <v>613002</v>
      </c>
      <c r="CJ576" s="108">
        <v>5473</v>
      </c>
      <c r="CK576" s="108">
        <v>11825</v>
      </c>
      <c r="CL576" s="108">
        <v>2</v>
      </c>
      <c r="CM576" s="108">
        <v>1081</v>
      </c>
      <c r="CN576" s="108">
        <v>541</v>
      </c>
      <c r="CO576" s="108">
        <v>944</v>
      </c>
      <c r="CP576" s="108">
        <v>11</v>
      </c>
      <c r="CQ576" s="108">
        <v>55005</v>
      </c>
      <c r="CR576" s="108">
        <v>5000</v>
      </c>
      <c r="CS576" s="108">
        <v>9610</v>
      </c>
      <c r="CT576" s="108">
        <v>13</v>
      </c>
      <c r="CU576" s="108">
        <v>15772</v>
      </c>
      <c r="CV576" s="108">
        <v>1213</v>
      </c>
      <c r="CW576" s="108">
        <v>3685</v>
      </c>
      <c r="CX576" s="108">
        <v>14</v>
      </c>
      <c r="CY576" s="108">
        <v>3884</v>
      </c>
      <c r="CZ576" s="108">
        <v>277</v>
      </c>
      <c r="DA576" s="108">
        <v>462</v>
      </c>
      <c r="DB576" s="108">
        <v>101</v>
      </c>
      <c r="DC576" s="108">
        <v>4002</v>
      </c>
      <c r="DD576" s="108">
        <v>40</v>
      </c>
      <c r="DE576" s="108">
        <v>79</v>
      </c>
      <c r="DF576" s="108">
        <v>0</v>
      </c>
      <c r="DG576" s="108">
        <v>0</v>
      </c>
      <c r="DH576" s="108">
        <v>0</v>
      </c>
      <c r="DI576" s="108">
        <v>0</v>
      </c>
      <c r="DJ576" s="108">
        <v>0</v>
      </c>
      <c r="DK576" s="108">
        <v>0</v>
      </c>
      <c r="DL576" s="108"/>
      <c r="DM576" s="108"/>
      <c r="DN576" s="108"/>
      <c r="DO576" s="108"/>
      <c r="DP576" s="108"/>
      <c r="DQ576" s="108"/>
      <c r="DR576" s="108"/>
      <c r="DS576" s="108"/>
      <c r="DT576" s="108"/>
      <c r="DU576" s="108"/>
      <c r="DV576" s="108"/>
      <c r="DW576" s="108"/>
      <c r="DX576" s="108"/>
      <c r="DY576" s="108"/>
      <c r="DZ576" s="108"/>
      <c r="EA576" s="108"/>
      <c r="EB576" s="255"/>
      <c r="EC576" s="203">
        <f t="shared" si="2196"/>
        <v>1</v>
      </c>
      <c r="ED576" s="199">
        <f t="shared" si="2197"/>
        <v>2020</v>
      </c>
      <c r="EE576" s="200">
        <f t="shared" si="2200"/>
        <v>43831</v>
      </c>
      <c r="EF576" s="196">
        <f t="shared" si="2201"/>
        <v>31</v>
      </c>
      <c r="EG576" s="195"/>
      <c r="EH576" s="203">
        <f t="shared" si="2193"/>
        <v>1393</v>
      </c>
      <c r="EI576" s="203">
        <f t="shared" si="2193"/>
        <v>2786</v>
      </c>
      <c r="EJ576" s="203">
        <f t="shared" si="2193"/>
        <v>43183</v>
      </c>
      <c r="EK576" s="203">
        <f t="shared" si="2193"/>
        <v>245168</v>
      </c>
      <c r="EL576" s="203">
        <f t="shared" si="2193"/>
        <v>165851</v>
      </c>
      <c r="EM576" s="203">
        <f t="shared" si="2193"/>
        <v>140760</v>
      </c>
      <c r="EN576" s="203">
        <f t="shared" si="2193"/>
        <v>3531900</v>
      </c>
      <c r="EO576" s="203">
        <f t="shared" si="2193"/>
        <v>7748757</v>
      </c>
      <c r="EP576" s="203">
        <f t="shared" si="2193"/>
        <v>535050</v>
      </c>
      <c r="EQ576" s="203">
        <f t="shared" si="2193"/>
        <v>6024</v>
      </c>
      <c r="ER576" s="203">
        <f t="shared" si="2194"/>
        <v>0</v>
      </c>
      <c r="ES576" s="203">
        <f t="shared" si="2194"/>
        <v>160734</v>
      </c>
      <c r="ET576" s="203">
        <f t="shared" si="2194"/>
        <v>349891</v>
      </c>
      <c r="EU576" s="203">
        <f t="shared" si="2194"/>
        <v>379</v>
      </c>
      <c r="EV576" s="203">
        <f t="shared" si="2194"/>
        <v>3186561</v>
      </c>
      <c r="EW576" s="203">
        <f t="shared" si="2194"/>
        <v>1324400</v>
      </c>
      <c r="EX576" s="203">
        <f t="shared" si="2194"/>
        <v>1888</v>
      </c>
      <c r="EY576" s="203">
        <f t="shared" si="2194"/>
        <v>105710</v>
      </c>
      <c r="EZ576" s="203">
        <f t="shared" si="2194"/>
        <v>47905</v>
      </c>
      <c r="FA576" s="203">
        <f t="shared" si="2194"/>
        <v>0</v>
      </c>
      <c r="FB576" s="203">
        <f t="shared" si="2194"/>
        <v>6468</v>
      </c>
      <c r="FC576" s="203">
        <f t="shared" si="2194"/>
        <v>7979</v>
      </c>
      <c r="FD576" s="203">
        <f t="shared" si="2194"/>
        <v>0</v>
      </c>
      <c r="FE576" s="203">
        <f t="shared" si="2194"/>
        <v>0</v>
      </c>
      <c r="FF576" s="203">
        <f t="shared" si="2194"/>
        <v>0</v>
      </c>
      <c r="FG576" s="203">
        <f t="shared" si="2194"/>
        <v>0</v>
      </c>
      <c r="FH576" s="191"/>
      <c r="FI576" s="256"/>
      <c r="FJ576" s="256"/>
      <c r="FK576" s="256"/>
      <c r="FL576" s="256"/>
      <c r="FM576" s="256"/>
    </row>
    <row r="577" spans="1:169" s="257" customFormat="1" x14ac:dyDescent="0.2">
      <c r="A577" s="258" t="str">
        <f t="shared" si="2195"/>
        <v>2019-20JANUARYRRU</v>
      </c>
      <c r="B577" s="259" t="s">
        <v>868</v>
      </c>
      <c r="C577" s="259" t="s">
        <v>767</v>
      </c>
      <c r="D577" s="260" t="str">
        <f t="shared" si="2198"/>
        <v>Y56</v>
      </c>
      <c r="E577" s="260" t="str">
        <f t="shared" si="2199"/>
        <v>London</v>
      </c>
      <c r="F577" s="261" t="s">
        <v>653</v>
      </c>
      <c r="G577" s="323" t="s">
        <v>654</v>
      </c>
      <c r="H577" s="324">
        <v>165188</v>
      </c>
      <c r="I577" s="324">
        <v>131743</v>
      </c>
      <c r="J577" s="324">
        <v>564794</v>
      </c>
      <c r="K577" s="324">
        <v>4</v>
      </c>
      <c r="L577" s="324">
        <v>0</v>
      </c>
      <c r="M577" s="324">
        <v>1</v>
      </c>
      <c r="N577" s="324">
        <v>31</v>
      </c>
      <c r="O577" s="324">
        <v>101</v>
      </c>
      <c r="P577" s="324">
        <v>0</v>
      </c>
      <c r="Q577" s="324">
        <v>517</v>
      </c>
      <c r="R577" s="324">
        <v>0</v>
      </c>
      <c r="S577" s="324">
        <v>1345</v>
      </c>
      <c r="T577" s="324">
        <v>109247</v>
      </c>
      <c r="U577" s="324">
        <v>9467</v>
      </c>
      <c r="V577" s="324">
        <v>6884</v>
      </c>
      <c r="W577" s="324">
        <v>63255</v>
      </c>
      <c r="X577" s="324">
        <v>21607</v>
      </c>
      <c r="Y577" s="324">
        <v>2107</v>
      </c>
      <c r="Z577" s="324">
        <v>3701908</v>
      </c>
      <c r="AA577" s="324">
        <v>391</v>
      </c>
      <c r="AB577" s="324">
        <v>648</v>
      </c>
      <c r="AC577" s="324">
        <v>4438557</v>
      </c>
      <c r="AD577" s="324">
        <v>645</v>
      </c>
      <c r="AE577" s="324">
        <v>1096</v>
      </c>
      <c r="AF577" s="324">
        <v>72701309</v>
      </c>
      <c r="AG577" s="324">
        <v>1149</v>
      </c>
      <c r="AH577" s="324">
        <v>2370</v>
      </c>
      <c r="AI577" s="324">
        <v>70061851</v>
      </c>
      <c r="AJ577" s="324">
        <v>3243</v>
      </c>
      <c r="AK577" s="324">
        <v>7799</v>
      </c>
      <c r="AL577" s="324">
        <v>9708363</v>
      </c>
      <c r="AM577" s="324">
        <v>4608</v>
      </c>
      <c r="AN577" s="324">
        <v>10715</v>
      </c>
      <c r="AO577" s="324">
        <v>8029</v>
      </c>
      <c r="AP577" s="324">
        <v>219</v>
      </c>
      <c r="AQ577" s="324">
        <v>939</v>
      </c>
      <c r="AR577" s="324">
        <v>2807</v>
      </c>
      <c r="AS577" s="324">
        <v>179</v>
      </c>
      <c r="AT577" s="324">
        <v>6692</v>
      </c>
      <c r="AU577" s="324">
        <v>0</v>
      </c>
      <c r="AV577" s="324">
        <v>63220</v>
      </c>
      <c r="AW577" s="324">
        <v>6751</v>
      </c>
      <c r="AX577" s="324">
        <v>31247</v>
      </c>
      <c r="AY577" s="324">
        <v>101218</v>
      </c>
      <c r="AZ577" s="324">
        <v>24905</v>
      </c>
      <c r="BA577" s="324">
        <v>19063</v>
      </c>
      <c r="BB577" s="324">
        <v>17787</v>
      </c>
      <c r="BC577" s="324">
        <v>13846</v>
      </c>
      <c r="BD577" s="324">
        <v>94406</v>
      </c>
      <c r="BE577" s="324">
        <v>71422</v>
      </c>
      <c r="BF577" s="324">
        <v>34024</v>
      </c>
      <c r="BG577" s="324">
        <v>24239</v>
      </c>
      <c r="BH577" s="324">
        <v>2790</v>
      </c>
      <c r="BI577" s="324">
        <v>2272</v>
      </c>
      <c r="BJ577" s="324">
        <v>58</v>
      </c>
      <c r="BK577" s="324">
        <v>27025</v>
      </c>
      <c r="BL577" s="324">
        <v>466</v>
      </c>
      <c r="BM577" s="324">
        <v>689</v>
      </c>
      <c r="BN577" s="324">
        <v>29</v>
      </c>
      <c r="BO577" s="324">
        <v>19746</v>
      </c>
      <c r="BP577" s="324">
        <v>681</v>
      </c>
      <c r="BQ577" s="324">
        <v>943</v>
      </c>
      <c r="BR577" s="324">
        <v>9380</v>
      </c>
      <c r="BS577" s="324">
        <v>3655137</v>
      </c>
      <c r="BT577" s="324">
        <v>390</v>
      </c>
      <c r="BU577" s="324">
        <v>644</v>
      </c>
      <c r="BV577" s="324">
        <v>4360</v>
      </c>
      <c r="BW577" s="324">
        <v>4629386</v>
      </c>
      <c r="BX577" s="324">
        <v>1062</v>
      </c>
      <c r="BY577" s="324">
        <v>2067</v>
      </c>
      <c r="BZ577" s="324">
        <v>1149</v>
      </c>
      <c r="CA577" s="324">
        <v>1101566</v>
      </c>
      <c r="CB577" s="324">
        <v>959</v>
      </c>
      <c r="CC577" s="324">
        <v>2139</v>
      </c>
      <c r="CD577" s="324">
        <v>57746</v>
      </c>
      <c r="CE577" s="324">
        <v>66970357</v>
      </c>
      <c r="CF577" s="324">
        <v>1160</v>
      </c>
      <c r="CG577" s="324">
        <v>2402</v>
      </c>
      <c r="CH577" s="324">
        <v>1661</v>
      </c>
      <c r="CI577" s="324">
        <v>9411545</v>
      </c>
      <c r="CJ577" s="324">
        <v>5666</v>
      </c>
      <c r="CK577" s="324">
        <v>10707</v>
      </c>
      <c r="CL577" s="324">
        <v>325</v>
      </c>
      <c r="CM577" s="324">
        <v>1508666</v>
      </c>
      <c r="CN577" s="324">
        <v>4642</v>
      </c>
      <c r="CO577" s="324">
        <v>10215</v>
      </c>
      <c r="CP577" s="324">
        <v>1316</v>
      </c>
      <c r="CQ577" s="324">
        <v>11796683</v>
      </c>
      <c r="CR577" s="324">
        <v>8964</v>
      </c>
      <c r="CS577" s="324">
        <v>16052</v>
      </c>
      <c r="CT577" s="324">
        <v>91</v>
      </c>
      <c r="CU577" s="324">
        <v>837647</v>
      </c>
      <c r="CV577" s="324">
        <v>9205</v>
      </c>
      <c r="CW577" s="324">
        <v>20981</v>
      </c>
      <c r="CX577" s="324">
        <v>634</v>
      </c>
      <c r="CY577" s="324">
        <v>186725</v>
      </c>
      <c r="CZ577" s="324">
        <v>295</v>
      </c>
      <c r="DA577" s="324">
        <v>474</v>
      </c>
      <c r="DB577" s="324">
        <v>4602</v>
      </c>
      <c r="DC577" s="324">
        <v>311832</v>
      </c>
      <c r="DD577" s="324">
        <v>68</v>
      </c>
      <c r="DE577" s="324">
        <v>136</v>
      </c>
      <c r="DF577" s="324">
        <v>0</v>
      </c>
      <c r="DG577" s="324">
        <v>0</v>
      </c>
      <c r="DH577" s="324">
        <v>0</v>
      </c>
      <c r="DI577" s="324">
        <v>0</v>
      </c>
      <c r="DJ577" s="324">
        <v>0</v>
      </c>
      <c r="DK577" s="324">
        <v>0</v>
      </c>
      <c r="DL577" s="324"/>
      <c r="DM577" s="324"/>
      <c r="DN577" s="324"/>
      <c r="DO577" s="324"/>
      <c r="DP577" s="324"/>
      <c r="DQ577" s="324"/>
      <c r="DR577" s="324"/>
      <c r="DS577" s="324"/>
      <c r="DT577" s="324"/>
      <c r="DU577" s="324"/>
      <c r="DV577" s="324"/>
      <c r="DW577" s="324"/>
      <c r="DX577" s="324"/>
      <c r="DY577" s="324"/>
      <c r="DZ577" s="324"/>
      <c r="EA577" s="324"/>
      <c r="EB577" s="325"/>
      <c r="EC577" s="326">
        <f t="shared" si="2196"/>
        <v>1</v>
      </c>
      <c r="ED577" s="213">
        <f t="shared" si="2197"/>
        <v>2020</v>
      </c>
      <c r="EE577" s="214">
        <f t="shared" si="2200"/>
        <v>43831</v>
      </c>
      <c r="EF577" s="215">
        <f t="shared" si="2201"/>
        <v>31</v>
      </c>
      <c r="EG577" s="216"/>
      <c r="EH577" s="212">
        <f t="shared" si="2193"/>
        <v>0</v>
      </c>
      <c r="EI577" s="212">
        <f t="shared" si="2193"/>
        <v>131743</v>
      </c>
      <c r="EJ577" s="212">
        <f t="shared" si="2193"/>
        <v>4084033</v>
      </c>
      <c r="EK577" s="212">
        <f t="shared" si="2193"/>
        <v>13306043</v>
      </c>
      <c r="EL577" s="212">
        <f t="shared" si="2193"/>
        <v>6134616</v>
      </c>
      <c r="EM577" s="212">
        <f t="shared" si="2193"/>
        <v>7544864</v>
      </c>
      <c r="EN577" s="212">
        <f t="shared" si="2193"/>
        <v>149914350</v>
      </c>
      <c r="EO577" s="212">
        <f t="shared" si="2193"/>
        <v>168512993</v>
      </c>
      <c r="EP577" s="212">
        <f t="shared" si="2193"/>
        <v>22576505</v>
      </c>
      <c r="EQ577" s="212">
        <f t="shared" si="2193"/>
        <v>39962</v>
      </c>
      <c r="ER577" s="212">
        <f t="shared" si="2194"/>
        <v>27347</v>
      </c>
      <c r="ES577" s="212">
        <f t="shared" si="2194"/>
        <v>6040720</v>
      </c>
      <c r="ET577" s="212">
        <f t="shared" si="2194"/>
        <v>9012120</v>
      </c>
      <c r="EU577" s="212">
        <f t="shared" si="2194"/>
        <v>2457711</v>
      </c>
      <c r="EV577" s="212">
        <f t="shared" si="2194"/>
        <v>138705892</v>
      </c>
      <c r="EW577" s="212">
        <f t="shared" si="2194"/>
        <v>17784327</v>
      </c>
      <c r="EX577" s="212">
        <f t="shared" si="2194"/>
        <v>3319875</v>
      </c>
      <c r="EY577" s="212">
        <f t="shared" si="2194"/>
        <v>21124432</v>
      </c>
      <c r="EZ577" s="212">
        <f t="shared" si="2194"/>
        <v>1909271</v>
      </c>
      <c r="FA577" s="212">
        <f t="shared" si="2194"/>
        <v>0</v>
      </c>
      <c r="FB577" s="212">
        <f t="shared" si="2194"/>
        <v>300516</v>
      </c>
      <c r="FC577" s="212">
        <f t="shared" si="2194"/>
        <v>625872</v>
      </c>
      <c r="FD577" s="212">
        <f t="shared" si="2194"/>
        <v>0</v>
      </c>
      <c r="FE577" s="212">
        <f t="shared" si="2194"/>
        <v>0</v>
      </c>
      <c r="FF577" s="212">
        <f t="shared" si="2194"/>
        <v>0</v>
      </c>
      <c r="FG577" s="212">
        <f t="shared" si="2194"/>
        <v>0</v>
      </c>
      <c r="FH577" s="217"/>
      <c r="FI577" s="256"/>
      <c r="FJ577" s="256"/>
      <c r="FK577" s="256"/>
      <c r="FL577" s="256"/>
      <c r="FM577" s="256"/>
    </row>
    <row r="578" spans="1:169" s="257" customFormat="1" x14ac:dyDescent="0.2">
      <c r="A578" s="263" t="str">
        <f t="shared" si="2195"/>
        <v>2019-20JANUARYRX6</v>
      </c>
      <c r="B578" s="257" t="s">
        <v>868</v>
      </c>
      <c r="C578" s="257" t="s">
        <v>767</v>
      </c>
      <c r="D578" s="264" t="str">
        <f t="shared" si="2198"/>
        <v>Y63</v>
      </c>
      <c r="E578" s="264" t="str">
        <f t="shared" si="2199"/>
        <v>North East and Yorkshire</v>
      </c>
      <c r="F578" s="265" t="s">
        <v>655</v>
      </c>
      <c r="G578" s="265" t="s">
        <v>656</v>
      </c>
      <c r="H578" s="108">
        <v>46301</v>
      </c>
      <c r="I578" s="108">
        <v>30861</v>
      </c>
      <c r="J578" s="108">
        <v>93221</v>
      </c>
      <c r="K578" s="108">
        <v>3</v>
      </c>
      <c r="L578" s="108">
        <v>1</v>
      </c>
      <c r="M578" s="108">
        <v>5</v>
      </c>
      <c r="N578" s="108">
        <v>12</v>
      </c>
      <c r="O578" s="108">
        <v>30</v>
      </c>
      <c r="P578" s="108">
        <v>0</v>
      </c>
      <c r="Q578" s="108">
        <v>220</v>
      </c>
      <c r="R578" s="108">
        <v>2279</v>
      </c>
      <c r="S578" s="108">
        <v>15</v>
      </c>
      <c r="T578" s="108">
        <v>36429</v>
      </c>
      <c r="U578" s="108">
        <v>2717</v>
      </c>
      <c r="V578" s="108">
        <v>1801</v>
      </c>
      <c r="W578" s="108">
        <v>20558</v>
      </c>
      <c r="X578" s="108">
        <v>7565</v>
      </c>
      <c r="Y578" s="108">
        <v>447</v>
      </c>
      <c r="Z578" s="108">
        <v>1147086</v>
      </c>
      <c r="AA578" s="108">
        <v>422</v>
      </c>
      <c r="AB578" s="108">
        <v>701</v>
      </c>
      <c r="AC578" s="108">
        <v>872651</v>
      </c>
      <c r="AD578" s="108">
        <v>485</v>
      </c>
      <c r="AE578" s="108">
        <v>816</v>
      </c>
      <c r="AF578" s="108">
        <v>32639635</v>
      </c>
      <c r="AG578" s="108">
        <v>1588</v>
      </c>
      <c r="AH578" s="108">
        <v>3230</v>
      </c>
      <c r="AI578" s="108">
        <v>29620595</v>
      </c>
      <c r="AJ578" s="108">
        <v>3915</v>
      </c>
      <c r="AK578" s="108">
        <v>9251</v>
      </c>
      <c r="AL578" s="108">
        <v>1617668</v>
      </c>
      <c r="AM578" s="108">
        <v>3619</v>
      </c>
      <c r="AN578" s="108">
        <v>8289</v>
      </c>
      <c r="AO578" s="108">
        <v>2080</v>
      </c>
      <c r="AP578" s="108">
        <v>31</v>
      </c>
      <c r="AQ578" s="108">
        <v>277</v>
      </c>
      <c r="AR578" s="108">
        <v>2260</v>
      </c>
      <c r="AS578" s="108">
        <v>98</v>
      </c>
      <c r="AT578" s="108">
        <v>1674</v>
      </c>
      <c r="AU578" s="108">
        <v>0</v>
      </c>
      <c r="AV578" s="108">
        <v>21166</v>
      </c>
      <c r="AW578" s="108">
        <v>3759</v>
      </c>
      <c r="AX578" s="108">
        <v>9424</v>
      </c>
      <c r="AY578" s="108">
        <v>34349</v>
      </c>
      <c r="AZ578" s="108">
        <v>5175</v>
      </c>
      <c r="BA578" s="108">
        <v>4165</v>
      </c>
      <c r="BB578" s="108">
        <v>3304</v>
      </c>
      <c r="BC578" s="108">
        <v>2694</v>
      </c>
      <c r="BD578" s="108">
        <v>26020</v>
      </c>
      <c r="BE578" s="108">
        <v>22076</v>
      </c>
      <c r="BF578" s="108">
        <v>11482</v>
      </c>
      <c r="BG578" s="108">
        <v>7955</v>
      </c>
      <c r="BH578" s="108">
        <v>697</v>
      </c>
      <c r="BI578" s="108">
        <v>455</v>
      </c>
      <c r="BJ578" s="108">
        <v>83</v>
      </c>
      <c r="BK578" s="108">
        <v>40785</v>
      </c>
      <c r="BL578" s="108">
        <v>491</v>
      </c>
      <c r="BM578" s="108">
        <v>740</v>
      </c>
      <c r="BN578" s="108">
        <v>67</v>
      </c>
      <c r="BO578" s="108">
        <v>27431</v>
      </c>
      <c r="BP578" s="108">
        <v>409</v>
      </c>
      <c r="BQ578" s="108">
        <v>821</v>
      </c>
      <c r="BR578" s="108">
        <v>2567</v>
      </c>
      <c r="BS578" s="108">
        <v>1078870</v>
      </c>
      <c r="BT578" s="108">
        <v>420</v>
      </c>
      <c r="BU578" s="108">
        <v>697</v>
      </c>
      <c r="BV578" s="108">
        <v>3161</v>
      </c>
      <c r="BW578" s="108">
        <v>5191351</v>
      </c>
      <c r="BX578" s="108">
        <v>1642</v>
      </c>
      <c r="BY578" s="108">
        <v>3229</v>
      </c>
      <c r="BZ578" s="108">
        <v>604</v>
      </c>
      <c r="CA578" s="108">
        <v>918316</v>
      </c>
      <c r="CB578" s="108">
        <v>1520</v>
      </c>
      <c r="CC578" s="108">
        <v>3088</v>
      </c>
      <c r="CD578" s="108">
        <v>16793</v>
      </c>
      <c r="CE578" s="108">
        <v>26529968</v>
      </c>
      <c r="CF578" s="108">
        <v>1580</v>
      </c>
      <c r="CG578" s="108">
        <v>3237</v>
      </c>
      <c r="CH578" s="108">
        <v>1337</v>
      </c>
      <c r="CI578" s="108">
        <v>7554322</v>
      </c>
      <c r="CJ578" s="108">
        <v>5650</v>
      </c>
      <c r="CK578" s="108">
        <v>10858</v>
      </c>
      <c r="CL578" s="108">
        <v>533</v>
      </c>
      <c r="CM578" s="108">
        <v>3371132</v>
      </c>
      <c r="CN578" s="108">
        <v>6325</v>
      </c>
      <c r="CO578" s="108">
        <v>14138</v>
      </c>
      <c r="CP578" s="108">
        <v>979</v>
      </c>
      <c r="CQ578" s="108">
        <v>7586258</v>
      </c>
      <c r="CR578" s="108">
        <v>7749</v>
      </c>
      <c r="CS578" s="108">
        <v>15719</v>
      </c>
      <c r="CT578" s="108">
        <v>171</v>
      </c>
      <c r="CU578" s="108">
        <v>1363988</v>
      </c>
      <c r="CV578" s="108">
        <v>7977</v>
      </c>
      <c r="CW578" s="108">
        <v>18310</v>
      </c>
      <c r="CX578" s="108">
        <v>84</v>
      </c>
      <c r="CY578" s="108">
        <v>38448</v>
      </c>
      <c r="CZ578" s="108">
        <v>458</v>
      </c>
      <c r="DA578" s="108">
        <v>760</v>
      </c>
      <c r="DB578" s="108">
        <v>1576</v>
      </c>
      <c r="DC578" s="108">
        <v>109294</v>
      </c>
      <c r="DD578" s="108">
        <v>69</v>
      </c>
      <c r="DE578" s="108">
        <v>110</v>
      </c>
      <c r="DF578" s="108">
        <v>0</v>
      </c>
      <c r="DG578" s="108">
        <v>0</v>
      </c>
      <c r="DH578" s="108">
        <v>0</v>
      </c>
      <c r="DI578" s="108">
        <v>0</v>
      </c>
      <c r="DJ578" s="108">
        <v>0</v>
      </c>
      <c r="DK578" s="108">
        <v>0</v>
      </c>
      <c r="DL578" s="108"/>
      <c r="DM578" s="108"/>
      <c r="DN578" s="108"/>
      <c r="DO578" s="108"/>
      <c r="DP578" s="108"/>
      <c r="DQ578" s="108"/>
      <c r="DR578" s="108"/>
      <c r="DS578" s="108"/>
      <c r="DT578" s="108"/>
      <c r="DU578" s="108"/>
      <c r="DV578" s="108"/>
      <c r="DW578" s="108"/>
      <c r="DX578" s="108"/>
      <c r="DY578" s="108"/>
      <c r="DZ578" s="108"/>
      <c r="EA578" s="108"/>
      <c r="EB578" s="255"/>
      <c r="EC578" s="198">
        <f t="shared" si="2196"/>
        <v>1</v>
      </c>
      <c r="ED578" s="199">
        <f t="shared" si="2197"/>
        <v>2020</v>
      </c>
      <c r="EE578" s="200">
        <f t="shared" si="2200"/>
        <v>43831</v>
      </c>
      <c r="EF578" s="196">
        <f t="shared" si="2201"/>
        <v>31</v>
      </c>
      <c r="EG578" s="195"/>
      <c r="EH578" s="198">
        <f t="shared" si="2193"/>
        <v>30861</v>
      </c>
      <c r="EI578" s="198">
        <f t="shared" si="2193"/>
        <v>154305</v>
      </c>
      <c r="EJ578" s="198">
        <f t="shared" si="2193"/>
        <v>370332</v>
      </c>
      <c r="EK578" s="198">
        <f t="shared" si="2193"/>
        <v>925830</v>
      </c>
      <c r="EL578" s="198">
        <f t="shared" si="2193"/>
        <v>1904617</v>
      </c>
      <c r="EM578" s="198">
        <f t="shared" si="2193"/>
        <v>1469616</v>
      </c>
      <c r="EN578" s="198">
        <f t="shared" si="2193"/>
        <v>66402340</v>
      </c>
      <c r="EO578" s="198">
        <f t="shared" si="2193"/>
        <v>69983815</v>
      </c>
      <c r="EP578" s="198">
        <f t="shared" si="2193"/>
        <v>3705183</v>
      </c>
      <c r="EQ578" s="198">
        <f t="shared" si="2193"/>
        <v>61420</v>
      </c>
      <c r="ER578" s="198">
        <f t="shared" si="2194"/>
        <v>55007</v>
      </c>
      <c r="ES578" s="198">
        <f t="shared" si="2194"/>
        <v>1789199</v>
      </c>
      <c r="ET578" s="198">
        <f t="shared" si="2194"/>
        <v>10206869</v>
      </c>
      <c r="EU578" s="198">
        <f t="shared" si="2194"/>
        <v>1865152</v>
      </c>
      <c r="EV578" s="198">
        <f t="shared" si="2194"/>
        <v>54358941</v>
      </c>
      <c r="EW578" s="198">
        <f t="shared" si="2194"/>
        <v>14517146</v>
      </c>
      <c r="EX578" s="198">
        <f t="shared" si="2194"/>
        <v>7535554</v>
      </c>
      <c r="EY578" s="198">
        <f t="shared" si="2194"/>
        <v>15388901</v>
      </c>
      <c r="EZ578" s="198">
        <f t="shared" si="2194"/>
        <v>3131010</v>
      </c>
      <c r="FA578" s="198">
        <f t="shared" si="2194"/>
        <v>0</v>
      </c>
      <c r="FB578" s="198">
        <f t="shared" si="2194"/>
        <v>63840</v>
      </c>
      <c r="FC578" s="198">
        <f t="shared" si="2194"/>
        <v>173360</v>
      </c>
      <c r="FD578" s="198">
        <f t="shared" si="2194"/>
        <v>0</v>
      </c>
      <c r="FE578" s="198">
        <f t="shared" si="2194"/>
        <v>0</v>
      </c>
      <c r="FF578" s="198">
        <f t="shared" si="2194"/>
        <v>0</v>
      </c>
      <c r="FG578" s="198">
        <f t="shared" si="2194"/>
        <v>0</v>
      </c>
      <c r="FH578" s="191"/>
      <c r="FI578" s="256"/>
      <c r="FJ578" s="256"/>
      <c r="FK578" s="256"/>
      <c r="FL578" s="256"/>
      <c r="FM578" s="256"/>
    </row>
    <row r="579" spans="1:169" s="257" customFormat="1" x14ac:dyDescent="0.2">
      <c r="A579" s="263" t="str">
        <f t="shared" si="2195"/>
        <v>2019-20JANUARYRX7</v>
      </c>
      <c r="B579" s="257" t="s">
        <v>868</v>
      </c>
      <c r="C579" s="257" t="s">
        <v>767</v>
      </c>
      <c r="D579" s="264" t="str">
        <f t="shared" si="2198"/>
        <v>Y62</v>
      </c>
      <c r="E579" s="264" t="str">
        <f t="shared" si="2199"/>
        <v>North West</v>
      </c>
      <c r="F579" s="265" t="s">
        <v>657</v>
      </c>
      <c r="G579" s="265" t="s">
        <v>658</v>
      </c>
      <c r="H579" s="108">
        <v>125079</v>
      </c>
      <c r="I579" s="108">
        <v>103307</v>
      </c>
      <c r="J579" s="108">
        <v>471336</v>
      </c>
      <c r="K579" s="108">
        <v>5</v>
      </c>
      <c r="L579" s="108">
        <v>1</v>
      </c>
      <c r="M579" s="108">
        <v>1</v>
      </c>
      <c r="N579" s="108">
        <v>19</v>
      </c>
      <c r="O579" s="108">
        <v>87</v>
      </c>
      <c r="P579" s="108">
        <v>0</v>
      </c>
      <c r="Q579" s="108">
        <v>268</v>
      </c>
      <c r="R579" s="108">
        <v>14751</v>
      </c>
      <c r="S579" s="108">
        <v>949</v>
      </c>
      <c r="T579" s="108">
        <v>98655</v>
      </c>
      <c r="U579" s="108">
        <v>9803</v>
      </c>
      <c r="V579" s="108">
        <v>6918</v>
      </c>
      <c r="W579" s="108">
        <v>52929</v>
      </c>
      <c r="X579" s="108">
        <v>14070</v>
      </c>
      <c r="Y579" s="108">
        <v>5244</v>
      </c>
      <c r="Z579" s="108">
        <v>4182286</v>
      </c>
      <c r="AA579" s="108">
        <v>427</v>
      </c>
      <c r="AB579" s="108">
        <v>720</v>
      </c>
      <c r="AC579" s="108">
        <v>4085401</v>
      </c>
      <c r="AD579" s="108">
        <v>591</v>
      </c>
      <c r="AE579" s="108">
        <v>1015</v>
      </c>
      <c r="AF579" s="108">
        <v>75758588</v>
      </c>
      <c r="AG579" s="108">
        <v>1431</v>
      </c>
      <c r="AH579" s="108">
        <v>3053</v>
      </c>
      <c r="AI579" s="108">
        <v>78431819</v>
      </c>
      <c r="AJ579" s="108">
        <v>5574</v>
      </c>
      <c r="AK579" s="108">
        <v>13024</v>
      </c>
      <c r="AL579" s="108">
        <v>25654620</v>
      </c>
      <c r="AM579" s="108">
        <v>4892</v>
      </c>
      <c r="AN579" s="108">
        <v>11036</v>
      </c>
      <c r="AO579" s="108">
        <v>8170</v>
      </c>
      <c r="AP579" s="108">
        <v>417</v>
      </c>
      <c r="AQ579" s="108">
        <v>5281</v>
      </c>
      <c r="AR579" s="108">
        <v>1063</v>
      </c>
      <c r="AS579" s="108">
        <v>565</v>
      </c>
      <c r="AT579" s="108">
        <v>1907</v>
      </c>
      <c r="AU579" s="108">
        <v>596</v>
      </c>
      <c r="AV579" s="108">
        <v>58330</v>
      </c>
      <c r="AW579" s="108">
        <v>5543</v>
      </c>
      <c r="AX579" s="108">
        <v>26612</v>
      </c>
      <c r="AY579" s="108">
        <v>90485</v>
      </c>
      <c r="AZ579" s="108">
        <v>20470</v>
      </c>
      <c r="BA579" s="108">
        <v>16930</v>
      </c>
      <c r="BB579" s="108">
        <v>14252</v>
      </c>
      <c r="BC579" s="108">
        <v>11986</v>
      </c>
      <c r="BD579" s="108">
        <v>67261</v>
      </c>
      <c r="BE579" s="108">
        <v>56077</v>
      </c>
      <c r="BF579" s="108">
        <v>20255</v>
      </c>
      <c r="BG579" s="108">
        <v>15042</v>
      </c>
      <c r="BH579" s="108">
        <v>6928</v>
      </c>
      <c r="BI579" s="108">
        <v>5661</v>
      </c>
      <c r="BJ579" s="108">
        <v>56</v>
      </c>
      <c r="BK579" s="108">
        <v>27585</v>
      </c>
      <c r="BL579" s="108">
        <v>493</v>
      </c>
      <c r="BM579" s="108">
        <v>904</v>
      </c>
      <c r="BN579" s="108">
        <v>33</v>
      </c>
      <c r="BO579" s="108">
        <v>19695</v>
      </c>
      <c r="BP579" s="108">
        <v>597</v>
      </c>
      <c r="BQ579" s="108">
        <v>989</v>
      </c>
      <c r="BR579" s="108">
        <v>9714</v>
      </c>
      <c r="BS579" s="108">
        <v>4135006</v>
      </c>
      <c r="BT579" s="108">
        <v>426</v>
      </c>
      <c r="BU579" s="108">
        <v>719</v>
      </c>
      <c r="BV579" s="108">
        <v>4578</v>
      </c>
      <c r="BW579" s="108">
        <v>7320811</v>
      </c>
      <c r="BX579" s="108">
        <v>1599</v>
      </c>
      <c r="BY579" s="108">
        <v>3366</v>
      </c>
      <c r="BZ579" s="108">
        <v>1974</v>
      </c>
      <c r="CA579" s="108">
        <v>3191641</v>
      </c>
      <c r="CB579" s="108">
        <v>1617</v>
      </c>
      <c r="CC579" s="108">
        <v>3494</v>
      </c>
      <c r="CD579" s="108">
        <v>46377</v>
      </c>
      <c r="CE579" s="108">
        <v>65246136</v>
      </c>
      <c r="CF579" s="108">
        <v>1407</v>
      </c>
      <c r="CG579" s="108">
        <v>3004</v>
      </c>
      <c r="CH579" s="108">
        <v>3272</v>
      </c>
      <c r="CI579" s="108">
        <v>15157076</v>
      </c>
      <c r="CJ579" s="108">
        <v>4632</v>
      </c>
      <c r="CK579" s="108">
        <v>10390</v>
      </c>
      <c r="CL579" s="108">
        <v>1852</v>
      </c>
      <c r="CM579" s="108">
        <v>8753511</v>
      </c>
      <c r="CN579" s="108">
        <v>4727</v>
      </c>
      <c r="CO579" s="108">
        <v>11131</v>
      </c>
      <c r="CP579" s="108">
        <v>1500</v>
      </c>
      <c r="CQ579" s="108">
        <v>11680819</v>
      </c>
      <c r="CR579" s="108">
        <v>7787</v>
      </c>
      <c r="CS579" s="108">
        <v>16333</v>
      </c>
      <c r="CT579" s="108">
        <v>866</v>
      </c>
      <c r="CU579" s="108">
        <v>8491664</v>
      </c>
      <c r="CV579" s="108">
        <v>9806</v>
      </c>
      <c r="CW579" s="108">
        <v>22004</v>
      </c>
      <c r="CX579" s="108">
        <v>0</v>
      </c>
      <c r="CY579" s="108">
        <v>0</v>
      </c>
      <c r="CZ579" s="108">
        <v>0</v>
      </c>
      <c r="DA579" s="108">
        <v>0</v>
      </c>
      <c r="DB579" s="108">
        <v>4855</v>
      </c>
      <c r="DC579" s="108">
        <v>149774</v>
      </c>
      <c r="DD579" s="108">
        <v>31</v>
      </c>
      <c r="DE579" s="108">
        <v>56</v>
      </c>
      <c r="DF579" s="108">
        <v>86</v>
      </c>
      <c r="DG579" s="108">
        <v>131430</v>
      </c>
      <c r="DH579" s="108">
        <v>1528</v>
      </c>
      <c r="DI579" s="108">
        <v>3033</v>
      </c>
      <c r="DJ579" s="108">
        <v>72</v>
      </c>
      <c r="DK579" s="108">
        <v>0</v>
      </c>
      <c r="DL579" s="108"/>
      <c r="DM579" s="108"/>
      <c r="DN579" s="108"/>
      <c r="DO579" s="108"/>
      <c r="DP579" s="108"/>
      <c r="DQ579" s="108"/>
      <c r="DR579" s="108"/>
      <c r="DS579" s="108"/>
      <c r="DT579" s="108"/>
      <c r="DU579" s="108"/>
      <c r="DV579" s="108"/>
      <c r="DW579" s="108"/>
      <c r="DX579" s="108"/>
      <c r="DY579" s="108"/>
      <c r="DZ579" s="108"/>
      <c r="EA579" s="108"/>
      <c r="EB579" s="255"/>
      <c r="EC579" s="198">
        <f t="shared" si="2196"/>
        <v>1</v>
      </c>
      <c r="ED579" s="199">
        <f t="shared" si="2197"/>
        <v>2020</v>
      </c>
      <c r="EE579" s="200">
        <f t="shared" si="2200"/>
        <v>43831</v>
      </c>
      <c r="EF579" s="196">
        <f t="shared" si="2201"/>
        <v>31</v>
      </c>
      <c r="EG579" s="195"/>
      <c r="EH579" s="198">
        <f t="shared" si="2193"/>
        <v>103307</v>
      </c>
      <c r="EI579" s="198">
        <f t="shared" si="2193"/>
        <v>103307</v>
      </c>
      <c r="EJ579" s="198">
        <f t="shared" si="2193"/>
        <v>1962833</v>
      </c>
      <c r="EK579" s="198">
        <f t="shared" si="2193"/>
        <v>8987709</v>
      </c>
      <c r="EL579" s="198">
        <f t="shared" si="2193"/>
        <v>7058160</v>
      </c>
      <c r="EM579" s="198">
        <f t="shared" si="2193"/>
        <v>7021770</v>
      </c>
      <c r="EN579" s="198">
        <f t="shared" si="2193"/>
        <v>161592237</v>
      </c>
      <c r="EO579" s="198">
        <f t="shared" si="2193"/>
        <v>183247680</v>
      </c>
      <c r="EP579" s="198">
        <f t="shared" si="2193"/>
        <v>57872784</v>
      </c>
      <c r="EQ579" s="198">
        <f t="shared" si="2193"/>
        <v>50624</v>
      </c>
      <c r="ER579" s="198">
        <f t="shared" si="2194"/>
        <v>32637</v>
      </c>
      <c r="ES579" s="198">
        <f t="shared" si="2194"/>
        <v>6984366</v>
      </c>
      <c r="ET579" s="198">
        <f t="shared" si="2194"/>
        <v>15409548</v>
      </c>
      <c r="EU579" s="198">
        <f t="shared" si="2194"/>
        <v>6897156</v>
      </c>
      <c r="EV579" s="198">
        <f t="shared" si="2194"/>
        <v>139316508</v>
      </c>
      <c r="EW579" s="198">
        <f t="shared" si="2194"/>
        <v>33996080</v>
      </c>
      <c r="EX579" s="198">
        <f t="shared" si="2194"/>
        <v>20614612</v>
      </c>
      <c r="EY579" s="198">
        <f t="shared" si="2194"/>
        <v>24499500</v>
      </c>
      <c r="EZ579" s="198">
        <f t="shared" si="2194"/>
        <v>19055464</v>
      </c>
      <c r="FA579" s="198">
        <f t="shared" si="2194"/>
        <v>260838</v>
      </c>
      <c r="FB579" s="198">
        <f t="shared" si="2194"/>
        <v>0</v>
      </c>
      <c r="FC579" s="198">
        <f t="shared" si="2194"/>
        <v>271880</v>
      </c>
      <c r="FD579" s="198">
        <f t="shared" si="2194"/>
        <v>0</v>
      </c>
      <c r="FE579" s="198">
        <f t="shared" si="2194"/>
        <v>0</v>
      </c>
      <c r="FF579" s="198">
        <f t="shared" si="2194"/>
        <v>0</v>
      </c>
      <c r="FG579" s="198">
        <f t="shared" si="2194"/>
        <v>0</v>
      </c>
      <c r="FH579" s="191"/>
      <c r="FI579" s="256"/>
      <c r="FJ579" s="256"/>
      <c r="FK579" s="256"/>
      <c r="FL579" s="256"/>
      <c r="FM579" s="256"/>
    </row>
    <row r="580" spans="1:169" s="257" customFormat="1" x14ac:dyDescent="0.2">
      <c r="A580" s="258" t="str">
        <f t="shared" si="2195"/>
        <v>2019-20JANUARYRYE</v>
      </c>
      <c r="B580" s="259" t="s">
        <v>868</v>
      </c>
      <c r="C580" s="259" t="s">
        <v>767</v>
      </c>
      <c r="D580" s="260" t="str">
        <f t="shared" si="2198"/>
        <v>Y59</v>
      </c>
      <c r="E580" s="260" t="str">
        <f t="shared" si="2199"/>
        <v>South East</v>
      </c>
      <c r="F580" s="261" t="s">
        <v>669</v>
      </c>
      <c r="G580" s="261" t="s">
        <v>670</v>
      </c>
      <c r="H580" s="211">
        <v>68460</v>
      </c>
      <c r="I580" s="211">
        <v>39955</v>
      </c>
      <c r="J580" s="211">
        <v>175462</v>
      </c>
      <c r="K580" s="211">
        <v>4</v>
      </c>
      <c r="L580" s="211">
        <v>3</v>
      </c>
      <c r="M580" s="211">
        <v>4</v>
      </c>
      <c r="N580" s="211">
        <v>5</v>
      </c>
      <c r="O580" s="211">
        <v>45</v>
      </c>
      <c r="P580" s="211">
        <v>0</v>
      </c>
      <c r="Q580" s="211">
        <v>319</v>
      </c>
      <c r="R580" s="211">
        <v>7</v>
      </c>
      <c r="S580" s="211">
        <v>145</v>
      </c>
      <c r="T580" s="211">
        <v>51816</v>
      </c>
      <c r="U580" s="211">
        <v>3200</v>
      </c>
      <c r="V580" s="211">
        <v>1997</v>
      </c>
      <c r="W580" s="211">
        <v>25119</v>
      </c>
      <c r="X580" s="211">
        <v>15927</v>
      </c>
      <c r="Y580" s="211">
        <v>956</v>
      </c>
      <c r="Z580" s="211">
        <v>1360352</v>
      </c>
      <c r="AA580" s="211">
        <v>425</v>
      </c>
      <c r="AB580" s="211">
        <v>774</v>
      </c>
      <c r="AC580" s="211">
        <v>1069170</v>
      </c>
      <c r="AD580" s="211">
        <v>535</v>
      </c>
      <c r="AE580" s="211">
        <v>1004</v>
      </c>
      <c r="AF580" s="211">
        <v>23213199</v>
      </c>
      <c r="AG580" s="211">
        <v>924</v>
      </c>
      <c r="AH580" s="211">
        <v>1827</v>
      </c>
      <c r="AI580" s="211">
        <v>42354430</v>
      </c>
      <c r="AJ580" s="211">
        <v>2659</v>
      </c>
      <c r="AK580" s="211">
        <v>6081</v>
      </c>
      <c r="AL580" s="211">
        <v>3448705</v>
      </c>
      <c r="AM580" s="211">
        <v>3607</v>
      </c>
      <c r="AN580" s="211">
        <v>8442</v>
      </c>
      <c r="AO580" s="211">
        <v>3460</v>
      </c>
      <c r="AP580" s="211">
        <v>40</v>
      </c>
      <c r="AQ580" s="211">
        <v>134</v>
      </c>
      <c r="AR580" s="211">
        <v>233</v>
      </c>
      <c r="AS580" s="211">
        <v>375</v>
      </c>
      <c r="AT580" s="211">
        <v>2911</v>
      </c>
      <c r="AU580" s="211">
        <v>333</v>
      </c>
      <c r="AV580" s="211">
        <v>27747</v>
      </c>
      <c r="AW580" s="211">
        <v>3415</v>
      </c>
      <c r="AX580" s="211">
        <v>17194</v>
      </c>
      <c r="AY580" s="211">
        <v>48356</v>
      </c>
      <c r="AZ580" s="211">
        <v>5782</v>
      </c>
      <c r="BA580" s="211">
        <v>4490</v>
      </c>
      <c r="BB580" s="211">
        <v>3576</v>
      </c>
      <c r="BC580" s="211">
        <v>2816</v>
      </c>
      <c r="BD580" s="211">
        <v>32868</v>
      </c>
      <c r="BE580" s="211">
        <v>26821</v>
      </c>
      <c r="BF580" s="211">
        <v>22923</v>
      </c>
      <c r="BG580" s="211">
        <v>17540</v>
      </c>
      <c r="BH580" s="211">
        <v>1424</v>
      </c>
      <c r="BI580" s="211">
        <v>1070</v>
      </c>
      <c r="BJ580" s="211">
        <v>34</v>
      </c>
      <c r="BK580" s="211">
        <v>18707</v>
      </c>
      <c r="BL580" s="211">
        <v>550</v>
      </c>
      <c r="BM580" s="211">
        <v>934</v>
      </c>
      <c r="BN580" s="211">
        <v>44</v>
      </c>
      <c r="BO580" s="211">
        <v>19138</v>
      </c>
      <c r="BP580" s="211">
        <v>435</v>
      </c>
      <c r="BQ580" s="211">
        <v>735</v>
      </c>
      <c r="BR580" s="211">
        <v>3122</v>
      </c>
      <c r="BS580" s="211">
        <v>1322507</v>
      </c>
      <c r="BT580" s="211">
        <v>424</v>
      </c>
      <c r="BU580" s="211">
        <v>773</v>
      </c>
      <c r="BV580" s="211">
        <v>2935</v>
      </c>
      <c r="BW580" s="211">
        <v>2835794</v>
      </c>
      <c r="BX580" s="211">
        <v>966</v>
      </c>
      <c r="BY580" s="211">
        <v>1844</v>
      </c>
      <c r="BZ580" s="211">
        <v>535</v>
      </c>
      <c r="CA580" s="211">
        <v>420477</v>
      </c>
      <c r="CB580" s="211">
        <v>786</v>
      </c>
      <c r="CC580" s="211">
        <v>1668</v>
      </c>
      <c r="CD580" s="211">
        <v>21649</v>
      </c>
      <c r="CE580" s="211">
        <v>19956928</v>
      </c>
      <c r="CF580" s="211">
        <v>922</v>
      </c>
      <c r="CG580" s="211">
        <v>1828</v>
      </c>
      <c r="CH580" s="211">
        <v>2666</v>
      </c>
      <c r="CI580" s="211">
        <v>9444390</v>
      </c>
      <c r="CJ580" s="211">
        <v>3543</v>
      </c>
      <c r="CK580" s="211">
        <v>7744</v>
      </c>
      <c r="CL580" s="211">
        <v>796</v>
      </c>
      <c r="CM580" s="211">
        <v>2258629</v>
      </c>
      <c r="CN580" s="211">
        <v>2837</v>
      </c>
      <c r="CO580" s="211">
        <v>6185</v>
      </c>
      <c r="CP580" s="211">
        <v>303</v>
      </c>
      <c r="CQ580" s="211">
        <v>2289985</v>
      </c>
      <c r="CR580" s="211">
        <v>7558</v>
      </c>
      <c r="CS580" s="211">
        <v>16204</v>
      </c>
      <c r="CT580" s="211">
        <v>62</v>
      </c>
      <c r="CU580" s="211">
        <v>408233</v>
      </c>
      <c r="CV580" s="211">
        <v>6584</v>
      </c>
      <c r="CW580" s="211">
        <v>15012</v>
      </c>
      <c r="CX580" s="211">
        <v>221</v>
      </c>
      <c r="CY580" s="211">
        <v>69565</v>
      </c>
      <c r="CZ580" s="211">
        <v>315</v>
      </c>
      <c r="DA580" s="211">
        <v>551</v>
      </c>
      <c r="DB580" s="211">
        <v>2300</v>
      </c>
      <c r="DC580" s="211">
        <v>76824</v>
      </c>
      <c r="DD580" s="211">
        <v>33</v>
      </c>
      <c r="DE580" s="211">
        <v>65</v>
      </c>
      <c r="DF580" s="211">
        <v>65</v>
      </c>
      <c r="DG580" s="211">
        <v>100061</v>
      </c>
      <c r="DH580" s="211">
        <v>1539</v>
      </c>
      <c r="DI580" s="211">
        <v>2935</v>
      </c>
      <c r="DJ580" s="211">
        <v>61</v>
      </c>
      <c r="DK580" s="211">
        <v>7</v>
      </c>
      <c r="DL580" s="211"/>
      <c r="DM580" s="211"/>
      <c r="DN580" s="211"/>
      <c r="DO580" s="211"/>
      <c r="DP580" s="211"/>
      <c r="DQ580" s="211"/>
      <c r="DR580" s="211"/>
      <c r="DS580" s="211"/>
      <c r="DT580" s="211"/>
      <c r="DU580" s="211"/>
      <c r="DV580" s="211"/>
      <c r="DW580" s="211"/>
      <c r="DX580" s="211"/>
      <c r="DY580" s="211"/>
      <c r="DZ580" s="211"/>
      <c r="EA580" s="211"/>
      <c r="EB580" s="262"/>
      <c r="EC580" s="212">
        <f t="shared" si="2196"/>
        <v>1</v>
      </c>
      <c r="ED580" s="213">
        <f t="shared" si="2197"/>
        <v>2020</v>
      </c>
      <c r="EE580" s="214">
        <f t="shared" si="2200"/>
        <v>43831</v>
      </c>
      <c r="EF580" s="215">
        <f t="shared" si="2201"/>
        <v>31</v>
      </c>
      <c r="EG580" s="216"/>
      <c r="EH580" s="212">
        <f t="shared" si="2193"/>
        <v>119865</v>
      </c>
      <c r="EI580" s="212">
        <f t="shared" si="2193"/>
        <v>159820</v>
      </c>
      <c r="EJ580" s="212">
        <f t="shared" si="2193"/>
        <v>199775</v>
      </c>
      <c r="EK580" s="212">
        <f t="shared" si="2193"/>
        <v>1797975</v>
      </c>
      <c r="EL580" s="212">
        <f t="shared" si="2193"/>
        <v>2476800</v>
      </c>
      <c r="EM580" s="212">
        <f t="shared" si="2193"/>
        <v>2004988</v>
      </c>
      <c r="EN580" s="212">
        <f t="shared" si="2193"/>
        <v>45892413</v>
      </c>
      <c r="EO580" s="212">
        <f t="shared" si="2193"/>
        <v>96852087</v>
      </c>
      <c r="EP580" s="212">
        <f t="shared" si="2193"/>
        <v>8070552</v>
      </c>
      <c r="EQ580" s="212">
        <f t="shared" si="2193"/>
        <v>31756</v>
      </c>
      <c r="ER580" s="212">
        <f t="shared" si="2194"/>
        <v>32340</v>
      </c>
      <c r="ES580" s="212">
        <f t="shared" si="2194"/>
        <v>2413306</v>
      </c>
      <c r="ET580" s="212">
        <f t="shared" si="2194"/>
        <v>5412140</v>
      </c>
      <c r="EU580" s="212">
        <f t="shared" si="2194"/>
        <v>892380</v>
      </c>
      <c r="EV580" s="212">
        <f t="shared" si="2194"/>
        <v>39574372</v>
      </c>
      <c r="EW580" s="212">
        <f t="shared" si="2194"/>
        <v>20645504</v>
      </c>
      <c r="EX580" s="212">
        <f t="shared" si="2194"/>
        <v>4923260</v>
      </c>
      <c r="EY580" s="212">
        <f t="shared" si="2194"/>
        <v>4909812</v>
      </c>
      <c r="EZ580" s="212">
        <f t="shared" si="2194"/>
        <v>930744</v>
      </c>
      <c r="FA580" s="212">
        <f t="shared" si="2194"/>
        <v>190775</v>
      </c>
      <c r="FB580" s="212">
        <f t="shared" si="2194"/>
        <v>121771</v>
      </c>
      <c r="FC580" s="212">
        <f t="shared" si="2194"/>
        <v>149500</v>
      </c>
      <c r="FD580" s="212">
        <f t="shared" si="2194"/>
        <v>0</v>
      </c>
      <c r="FE580" s="212">
        <f t="shared" si="2194"/>
        <v>0</v>
      </c>
      <c r="FF580" s="212">
        <f t="shared" si="2194"/>
        <v>0</v>
      </c>
      <c r="FG580" s="212">
        <f t="shared" si="2194"/>
        <v>0</v>
      </c>
      <c r="FH580" s="217"/>
      <c r="FI580" s="256"/>
      <c r="FJ580" s="256"/>
      <c r="FK580" s="256"/>
      <c r="FL580" s="256"/>
      <c r="FM580" s="256"/>
    </row>
    <row r="581" spans="1:169" s="257" customFormat="1" x14ac:dyDescent="0.2">
      <c r="A581" s="263" t="str">
        <f t="shared" si="2195"/>
        <v>2019-20JANUARYRYD</v>
      </c>
      <c r="B581" s="257" t="s">
        <v>868</v>
      </c>
      <c r="C581" s="257" t="s">
        <v>767</v>
      </c>
      <c r="D581" s="264" t="str">
        <f t="shared" si="2198"/>
        <v>Y59</v>
      </c>
      <c r="E581" s="264" t="str">
        <f t="shared" si="2199"/>
        <v>South East</v>
      </c>
      <c r="F581" s="265" t="s">
        <v>667</v>
      </c>
      <c r="G581" s="265" t="s">
        <v>668</v>
      </c>
      <c r="H581" s="108">
        <v>85405</v>
      </c>
      <c r="I581" s="108">
        <v>65125</v>
      </c>
      <c r="J581" s="108">
        <v>99988</v>
      </c>
      <c r="K581" s="108">
        <v>2</v>
      </c>
      <c r="L581" s="108">
        <v>1</v>
      </c>
      <c r="M581" s="108">
        <v>1</v>
      </c>
      <c r="N581" s="108">
        <v>1</v>
      </c>
      <c r="O581" s="108">
        <v>17</v>
      </c>
      <c r="P581" s="108">
        <v>0</v>
      </c>
      <c r="Q581" s="108">
        <v>306</v>
      </c>
      <c r="R581" s="108">
        <v>67</v>
      </c>
      <c r="S581" s="108">
        <v>0</v>
      </c>
      <c r="T581" s="108">
        <v>65363</v>
      </c>
      <c r="U581" s="108">
        <v>4334</v>
      </c>
      <c r="V581" s="108">
        <v>2857</v>
      </c>
      <c r="W581" s="108">
        <v>33738</v>
      </c>
      <c r="X581" s="108">
        <v>20348</v>
      </c>
      <c r="Y581" s="108">
        <v>489</v>
      </c>
      <c r="Z581" s="108">
        <v>1976860</v>
      </c>
      <c r="AA581" s="108">
        <v>456</v>
      </c>
      <c r="AB581" s="108">
        <v>839</v>
      </c>
      <c r="AC581" s="108">
        <v>1605950</v>
      </c>
      <c r="AD581" s="108">
        <v>562</v>
      </c>
      <c r="AE581" s="108">
        <v>1034</v>
      </c>
      <c r="AF581" s="108">
        <v>36626118</v>
      </c>
      <c r="AG581" s="108">
        <v>1086</v>
      </c>
      <c r="AH581" s="108">
        <v>2050</v>
      </c>
      <c r="AI581" s="108">
        <v>91656278</v>
      </c>
      <c r="AJ581" s="108">
        <v>4504</v>
      </c>
      <c r="AK581" s="108">
        <v>10233</v>
      </c>
      <c r="AL581" s="108">
        <v>2705760</v>
      </c>
      <c r="AM581" s="108">
        <v>5533</v>
      </c>
      <c r="AN581" s="108">
        <v>12818</v>
      </c>
      <c r="AO581" s="108">
        <v>3629</v>
      </c>
      <c r="AP581" s="108">
        <v>123</v>
      </c>
      <c r="AQ581" s="108">
        <v>619</v>
      </c>
      <c r="AR581" s="108">
        <v>1228</v>
      </c>
      <c r="AS581" s="108">
        <v>334</v>
      </c>
      <c r="AT581" s="108">
        <v>2553</v>
      </c>
      <c r="AU581" s="108">
        <v>1106</v>
      </c>
      <c r="AV581" s="108">
        <v>40363</v>
      </c>
      <c r="AW581" s="108">
        <v>769</v>
      </c>
      <c r="AX581" s="108">
        <v>20602</v>
      </c>
      <c r="AY581" s="108">
        <v>61734</v>
      </c>
      <c r="AZ581" s="108">
        <v>9059</v>
      </c>
      <c r="BA581" s="108">
        <v>6758</v>
      </c>
      <c r="BB581" s="108">
        <v>5859</v>
      </c>
      <c r="BC581" s="108">
        <v>4442</v>
      </c>
      <c r="BD581" s="108">
        <v>45124</v>
      </c>
      <c r="BE581" s="108">
        <v>35802</v>
      </c>
      <c r="BF581" s="108">
        <v>35644</v>
      </c>
      <c r="BG581" s="108">
        <v>21303</v>
      </c>
      <c r="BH581" s="108">
        <v>850</v>
      </c>
      <c r="BI581" s="108">
        <v>506</v>
      </c>
      <c r="BJ581" s="108">
        <v>167</v>
      </c>
      <c r="BK581" s="108">
        <v>105010</v>
      </c>
      <c r="BL581" s="108">
        <v>629</v>
      </c>
      <c r="BM581" s="108">
        <v>1085</v>
      </c>
      <c r="BN581" s="108">
        <v>99</v>
      </c>
      <c r="BO581" s="108">
        <v>53141</v>
      </c>
      <c r="BP581" s="108">
        <v>537</v>
      </c>
      <c r="BQ581" s="108">
        <v>1076</v>
      </c>
      <c r="BR581" s="108">
        <v>4068</v>
      </c>
      <c r="BS581" s="108">
        <v>1818709</v>
      </c>
      <c r="BT581" s="108">
        <v>447</v>
      </c>
      <c r="BU581" s="108">
        <v>824</v>
      </c>
      <c r="BV581" s="108">
        <v>3259</v>
      </c>
      <c r="BW581" s="108">
        <v>3473081</v>
      </c>
      <c r="BX581" s="108">
        <v>1066</v>
      </c>
      <c r="BY581" s="108">
        <v>1985</v>
      </c>
      <c r="BZ581" s="108">
        <v>983</v>
      </c>
      <c r="CA581" s="108">
        <v>1003828</v>
      </c>
      <c r="CB581" s="108">
        <v>1021</v>
      </c>
      <c r="CC581" s="108">
        <v>2149</v>
      </c>
      <c r="CD581" s="108">
        <v>29496</v>
      </c>
      <c r="CE581" s="108">
        <v>32149209</v>
      </c>
      <c r="CF581" s="108">
        <v>1090</v>
      </c>
      <c r="CG581" s="108">
        <v>2057</v>
      </c>
      <c r="CH581" s="108">
        <v>1414</v>
      </c>
      <c r="CI581" s="108">
        <v>9361700</v>
      </c>
      <c r="CJ581" s="108">
        <v>6621</v>
      </c>
      <c r="CK581" s="108">
        <v>14028</v>
      </c>
      <c r="CL581" s="108">
        <v>622</v>
      </c>
      <c r="CM581" s="108">
        <v>4249927</v>
      </c>
      <c r="CN581" s="108">
        <v>6833</v>
      </c>
      <c r="CO581" s="108">
        <v>15118</v>
      </c>
      <c r="CP581" s="108">
        <v>1041</v>
      </c>
      <c r="CQ581" s="108">
        <v>9524274</v>
      </c>
      <c r="CR581" s="108">
        <v>9149</v>
      </c>
      <c r="CS581" s="108">
        <v>20655</v>
      </c>
      <c r="CT581" s="108">
        <v>145</v>
      </c>
      <c r="CU581" s="108">
        <v>1335830</v>
      </c>
      <c r="CV581" s="108">
        <v>9213</v>
      </c>
      <c r="CW581" s="108">
        <v>19827</v>
      </c>
      <c r="CX581" s="108">
        <v>457</v>
      </c>
      <c r="CY581" s="108">
        <v>128768</v>
      </c>
      <c r="CZ581" s="108">
        <v>282</v>
      </c>
      <c r="DA581" s="108">
        <v>484</v>
      </c>
      <c r="DB581" s="108">
        <v>2892</v>
      </c>
      <c r="DC581" s="108">
        <v>128476</v>
      </c>
      <c r="DD581" s="108">
        <v>44</v>
      </c>
      <c r="DE581" s="108">
        <v>55</v>
      </c>
      <c r="DF581" s="108">
        <v>122</v>
      </c>
      <c r="DG581" s="108">
        <v>126429</v>
      </c>
      <c r="DH581" s="108">
        <v>1036</v>
      </c>
      <c r="DI581" s="108">
        <v>2015</v>
      </c>
      <c r="DJ581" s="108">
        <v>119</v>
      </c>
      <c r="DK581" s="108">
        <v>2</v>
      </c>
      <c r="DL581" s="108"/>
      <c r="DM581" s="108"/>
      <c r="DN581" s="108"/>
      <c r="DO581" s="108"/>
      <c r="DP581" s="108"/>
      <c r="DQ581" s="108"/>
      <c r="DR581" s="108"/>
      <c r="DS581" s="108"/>
      <c r="DT581" s="108"/>
      <c r="DU581" s="108"/>
      <c r="DV581" s="108"/>
      <c r="DW581" s="108"/>
      <c r="DX581" s="108"/>
      <c r="DY581" s="108"/>
      <c r="DZ581" s="108"/>
      <c r="EA581" s="108"/>
      <c r="EB581" s="108"/>
      <c r="EC581" s="203">
        <f t="shared" si="2196"/>
        <v>1</v>
      </c>
      <c r="ED581" s="305">
        <f t="shared" si="2197"/>
        <v>2020</v>
      </c>
      <c r="EE581" s="200">
        <f t="shared" si="2200"/>
        <v>43831</v>
      </c>
      <c r="EF581" s="306">
        <f t="shared" si="2201"/>
        <v>31</v>
      </c>
      <c r="EG581" s="195"/>
      <c r="EH581" s="203">
        <f t="shared" si="2193"/>
        <v>65125</v>
      </c>
      <c r="EI581" s="203">
        <f t="shared" si="2193"/>
        <v>65125</v>
      </c>
      <c r="EJ581" s="203">
        <f t="shared" si="2193"/>
        <v>65125</v>
      </c>
      <c r="EK581" s="203">
        <f t="shared" si="2193"/>
        <v>1107125</v>
      </c>
      <c r="EL581" s="203">
        <f t="shared" si="2193"/>
        <v>3636226</v>
      </c>
      <c r="EM581" s="203">
        <f t="shared" si="2193"/>
        <v>2954138</v>
      </c>
      <c r="EN581" s="203">
        <f t="shared" si="2193"/>
        <v>69162900</v>
      </c>
      <c r="EO581" s="203">
        <f t="shared" si="2193"/>
        <v>208221084</v>
      </c>
      <c r="EP581" s="203">
        <f t="shared" si="2193"/>
        <v>6268002</v>
      </c>
      <c r="EQ581" s="203">
        <f t="shared" si="2193"/>
        <v>181195</v>
      </c>
      <c r="ER581" s="203">
        <f t="shared" si="2194"/>
        <v>106524</v>
      </c>
      <c r="ES581" s="203">
        <f t="shared" si="2194"/>
        <v>3352032</v>
      </c>
      <c r="ET581" s="203">
        <f t="shared" si="2194"/>
        <v>6469115</v>
      </c>
      <c r="EU581" s="203">
        <f t="shared" si="2194"/>
        <v>2112467</v>
      </c>
      <c r="EV581" s="203">
        <f t="shared" si="2194"/>
        <v>60673272</v>
      </c>
      <c r="EW581" s="203">
        <f t="shared" si="2194"/>
        <v>19835592</v>
      </c>
      <c r="EX581" s="203">
        <f t="shared" si="2194"/>
        <v>9403396</v>
      </c>
      <c r="EY581" s="203">
        <f t="shared" si="2194"/>
        <v>21501855</v>
      </c>
      <c r="EZ581" s="203">
        <f t="shared" si="2194"/>
        <v>2874915</v>
      </c>
      <c r="FA581" s="203">
        <f t="shared" si="2194"/>
        <v>245830</v>
      </c>
      <c r="FB581" s="203">
        <f t="shared" si="2194"/>
        <v>221188</v>
      </c>
      <c r="FC581" s="203">
        <f t="shared" si="2194"/>
        <v>159060</v>
      </c>
      <c r="FD581" s="203">
        <f t="shared" si="2194"/>
        <v>0</v>
      </c>
      <c r="FE581" s="203">
        <f t="shared" si="2194"/>
        <v>0</v>
      </c>
      <c r="FF581" s="203">
        <f t="shared" si="2194"/>
        <v>0</v>
      </c>
      <c r="FG581" s="203">
        <f t="shared" si="2194"/>
        <v>0</v>
      </c>
      <c r="FH581" s="307"/>
      <c r="FI581" s="256"/>
      <c r="FJ581" s="256"/>
      <c r="FK581" s="256"/>
      <c r="FL581" s="256"/>
      <c r="FM581" s="256"/>
    </row>
    <row r="582" spans="1:169" s="257" customFormat="1" x14ac:dyDescent="0.2">
      <c r="A582" s="263" t="str">
        <f t="shared" si="2195"/>
        <v>2019-20JANUARYRYF</v>
      </c>
      <c r="B582" s="257" t="s">
        <v>868</v>
      </c>
      <c r="C582" s="257" t="s">
        <v>767</v>
      </c>
      <c r="D582" s="264" t="str">
        <f t="shared" si="2198"/>
        <v>Y58</v>
      </c>
      <c r="E582" s="264" t="str">
        <f t="shared" si="2199"/>
        <v>South West</v>
      </c>
      <c r="F582" s="265" t="s">
        <v>671</v>
      </c>
      <c r="G582" s="265" t="s">
        <v>672</v>
      </c>
      <c r="H582" s="108">
        <v>107254</v>
      </c>
      <c r="I582" s="108">
        <v>81644</v>
      </c>
      <c r="J582" s="108">
        <v>351387</v>
      </c>
      <c r="K582" s="108">
        <v>4</v>
      </c>
      <c r="L582" s="108">
        <v>2</v>
      </c>
      <c r="M582" s="108">
        <v>3</v>
      </c>
      <c r="N582" s="108">
        <v>11</v>
      </c>
      <c r="O582" s="108">
        <v>56</v>
      </c>
      <c r="P582" s="108">
        <v>0</v>
      </c>
      <c r="Q582" s="108">
        <v>217</v>
      </c>
      <c r="R582" s="108">
        <v>63</v>
      </c>
      <c r="S582" s="108">
        <v>6070</v>
      </c>
      <c r="T582" s="108">
        <v>77259</v>
      </c>
      <c r="U582" s="108">
        <v>5249</v>
      </c>
      <c r="V582" s="108">
        <v>3290</v>
      </c>
      <c r="W582" s="108">
        <v>42101</v>
      </c>
      <c r="X582" s="108">
        <v>15236</v>
      </c>
      <c r="Y582" s="108">
        <v>720</v>
      </c>
      <c r="Z582" s="108">
        <v>2159672</v>
      </c>
      <c r="AA582" s="108">
        <v>411</v>
      </c>
      <c r="AB582" s="108">
        <v>745</v>
      </c>
      <c r="AC582" s="108">
        <v>1916486</v>
      </c>
      <c r="AD582" s="108">
        <v>583</v>
      </c>
      <c r="AE582" s="108">
        <v>1077</v>
      </c>
      <c r="AF582" s="108">
        <v>65498818</v>
      </c>
      <c r="AG582" s="108">
        <v>1556</v>
      </c>
      <c r="AH582" s="108">
        <v>3222</v>
      </c>
      <c r="AI582" s="108">
        <v>56992174</v>
      </c>
      <c r="AJ582" s="108">
        <v>3741</v>
      </c>
      <c r="AK582" s="108">
        <v>8779</v>
      </c>
      <c r="AL582" s="108">
        <v>3774298</v>
      </c>
      <c r="AM582" s="108">
        <v>5242</v>
      </c>
      <c r="AN582" s="108">
        <v>12629</v>
      </c>
      <c r="AO582" s="108">
        <v>4132</v>
      </c>
      <c r="AP582" s="108">
        <v>271</v>
      </c>
      <c r="AQ582" s="108">
        <v>1019</v>
      </c>
      <c r="AR582" s="108">
        <v>2579</v>
      </c>
      <c r="AS582" s="108">
        <v>504</v>
      </c>
      <c r="AT582" s="108">
        <v>2338</v>
      </c>
      <c r="AU582" s="108">
        <v>7</v>
      </c>
      <c r="AV582" s="108">
        <v>41275</v>
      </c>
      <c r="AW582" s="108">
        <v>3719</v>
      </c>
      <c r="AX582" s="108">
        <v>28133</v>
      </c>
      <c r="AY582" s="108">
        <v>73127</v>
      </c>
      <c r="AZ582" s="108">
        <v>11606</v>
      </c>
      <c r="BA582" s="108">
        <v>8883</v>
      </c>
      <c r="BB582" s="108">
        <v>7230</v>
      </c>
      <c r="BC582" s="108">
        <v>5575</v>
      </c>
      <c r="BD582" s="108">
        <v>56092</v>
      </c>
      <c r="BE582" s="108">
        <v>47220</v>
      </c>
      <c r="BF582" s="108">
        <v>22277</v>
      </c>
      <c r="BG582" s="108">
        <v>16470</v>
      </c>
      <c r="BH582" s="108">
        <v>1034</v>
      </c>
      <c r="BI582" s="108">
        <v>775</v>
      </c>
      <c r="BJ582" s="108">
        <v>41</v>
      </c>
      <c r="BK582" s="108">
        <v>27329</v>
      </c>
      <c r="BL582" s="108">
        <v>667</v>
      </c>
      <c r="BM582" s="108">
        <v>1131</v>
      </c>
      <c r="BN582" s="108">
        <v>60</v>
      </c>
      <c r="BO582" s="108">
        <v>30065</v>
      </c>
      <c r="BP582" s="108">
        <v>501</v>
      </c>
      <c r="BQ582" s="108">
        <v>1209</v>
      </c>
      <c r="BR582" s="108">
        <v>5148</v>
      </c>
      <c r="BS582" s="108">
        <v>2102278</v>
      </c>
      <c r="BT582" s="108">
        <v>408</v>
      </c>
      <c r="BU582" s="108">
        <v>738</v>
      </c>
      <c r="BV582" s="108">
        <v>2716</v>
      </c>
      <c r="BW582" s="108">
        <v>4465879</v>
      </c>
      <c r="BX582" s="108">
        <v>1644</v>
      </c>
      <c r="BY582" s="108">
        <v>3264</v>
      </c>
      <c r="BZ582" s="108">
        <v>960</v>
      </c>
      <c r="CA582" s="108">
        <v>1442994</v>
      </c>
      <c r="CB582" s="108">
        <v>1503</v>
      </c>
      <c r="CC582" s="108">
        <v>3106</v>
      </c>
      <c r="CD582" s="108">
        <v>38425</v>
      </c>
      <c r="CE582" s="108">
        <v>59589945</v>
      </c>
      <c r="CF582" s="108">
        <v>1551</v>
      </c>
      <c r="CG582" s="108">
        <v>3219</v>
      </c>
      <c r="CH582" s="108">
        <v>2181</v>
      </c>
      <c r="CI582" s="108">
        <v>8861229</v>
      </c>
      <c r="CJ582" s="108">
        <v>4063</v>
      </c>
      <c r="CK582" s="108">
        <v>8510</v>
      </c>
      <c r="CL582" s="108">
        <v>395</v>
      </c>
      <c r="CM582" s="108">
        <v>1265583</v>
      </c>
      <c r="CN582" s="108">
        <v>3204</v>
      </c>
      <c r="CO582" s="108">
        <v>7731</v>
      </c>
      <c r="CP582" s="108">
        <v>1143</v>
      </c>
      <c r="CQ582" s="108">
        <v>7982390</v>
      </c>
      <c r="CR582" s="108">
        <v>6984</v>
      </c>
      <c r="CS582" s="108">
        <v>15626</v>
      </c>
      <c r="CT582" s="108">
        <v>56</v>
      </c>
      <c r="CU582" s="108">
        <v>266816</v>
      </c>
      <c r="CV582" s="108">
        <v>4765</v>
      </c>
      <c r="CW582" s="108">
        <v>13309</v>
      </c>
      <c r="CX582" s="108">
        <v>489</v>
      </c>
      <c r="CY582" s="108">
        <v>176097</v>
      </c>
      <c r="CZ582" s="108">
        <v>360</v>
      </c>
      <c r="DA582" s="108">
        <v>613</v>
      </c>
      <c r="DB582" s="108">
        <v>2927</v>
      </c>
      <c r="DC582" s="108">
        <v>97645</v>
      </c>
      <c r="DD582" s="108">
        <v>33</v>
      </c>
      <c r="DE582" s="108">
        <v>56</v>
      </c>
      <c r="DF582" s="108">
        <v>165</v>
      </c>
      <c r="DG582" s="108">
        <v>255002</v>
      </c>
      <c r="DH582" s="108">
        <v>1545</v>
      </c>
      <c r="DI582" s="108">
        <v>3354</v>
      </c>
      <c r="DJ582" s="108">
        <v>153</v>
      </c>
      <c r="DK582" s="108">
        <v>33</v>
      </c>
      <c r="DL582" s="108"/>
      <c r="DM582" s="108"/>
      <c r="DN582" s="108"/>
      <c r="DO582" s="108"/>
      <c r="DP582" s="108"/>
      <c r="DQ582" s="108"/>
      <c r="DR582" s="108"/>
      <c r="DS582" s="108"/>
      <c r="DT582" s="108"/>
      <c r="DU582" s="108"/>
      <c r="DV582" s="108"/>
      <c r="DW582" s="108"/>
      <c r="DX582" s="108"/>
      <c r="DY582" s="108"/>
      <c r="DZ582" s="108"/>
      <c r="EA582" s="108"/>
      <c r="EB582" s="255"/>
      <c r="EC582" s="203">
        <f t="shared" si="2196"/>
        <v>1</v>
      </c>
      <c r="ED582" s="305">
        <f t="shared" si="2197"/>
        <v>2020</v>
      </c>
      <c r="EE582" s="200">
        <f t="shared" si="2200"/>
        <v>43831</v>
      </c>
      <c r="EF582" s="306">
        <f t="shared" si="2201"/>
        <v>31</v>
      </c>
      <c r="EG582" s="195"/>
      <c r="EH582" s="203">
        <f t="shared" si="2193"/>
        <v>163288</v>
      </c>
      <c r="EI582" s="203">
        <f t="shared" si="2193"/>
        <v>244932</v>
      </c>
      <c r="EJ582" s="203">
        <f t="shared" si="2193"/>
        <v>898084</v>
      </c>
      <c r="EK582" s="203">
        <f t="shared" si="2193"/>
        <v>4572064</v>
      </c>
      <c r="EL582" s="203">
        <f t="shared" si="2193"/>
        <v>3910505</v>
      </c>
      <c r="EM582" s="203">
        <f t="shared" si="2193"/>
        <v>3543330</v>
      </c>
      <c r="EN582" s="203">
        <f t="shared" si="2193"/>
        <v>135649422</v>
      </c>
      <c r="EO582" s="203">
        <f t="shared" si="2193"/>
        <v>133756844</v>
      </c>
      <c r="EP582" s="203">
        <f t="shared" si="2193"/>
        <v>9092880</v>
      </c>
      <c r="EQ582" s="203">
        <f t="shared" si="2193"/>
        <v>46371</v>
      </c>
      <c r="ER582" s="203">
        <f t="shared" si="2193"/>
        <v>72540</v>
      </c>
      <c r="ES582" s="203">
        <f t="shared" si="2193"/>
        <v>3799224</v>
      </c>
      <c r="ET582" s="203">
        <f t="shared" si="2193"/>
        <v>8865024</v>
      </c>
      <c r="EU582" s="203">
        <f t="shared" si="2193"/>
        <v>2981760</v>
      </c>
      <c r="EV582" s="203">
        <f t="shared" si="2193"/>
        <v>123690075</v>
      </c>
      <c r="EW582" s="203">
        <f t="shared" si="2193"/>
        <v>18560310</v>
      </c>
      <c r="EX582" s="203">
        <f t="shared" si="2194"/>
        <v>3053745</v>
      </c>
      <c r="EY582" s="203">
        <f t="shared" si="2194"/>
        <v>17860518</v>
      </c>
      <c r="EZ582" s="203">
        <f t="shared" si="2194"/>
        <v>745304</v>
      </c>
      <c r="FA582" s="203">
        <f t="shared" si="2194"/>
        <v>553410</v>
      </c>
      <c r="FB582" s="203">
        <f t="shared" si="2194"/>
        <v>299757</v>
      </c>
      <c r="FC582" s="203">
        <f t="shared" si="2194"/>
        <v>163912</v>
      </c>
      <c r="FD582" s="203">
        <f t="shared" si="2194"/>
        <v>0</v>
      </c>
      <c r="FE582" s="203">
        <f t="shared" si="2194"/>
        <v>0</v>
      </c>
      <c r="FF582" s="203">
        <f t="shared" si="2194"/>
        <v>0</v>
      </c>
      <c r="FG582" s="203">
        <f t="shared" si="2194"/>
        <v>0</v>
      </c>
      <c r="FH582" s="307"/>
      <c r="FI582" s="256"/>
      <c r="FJ582" s="256"/>
      <c r="FK582" s="256"/>
      <c r="FL582" s="256"/>
      <c r="FM582" s="256"/>
    </row>
    <row r="583" spans="1:169" s="257" customFormat="1" x14ac:dyDescent="0.2">
      <c r="A583" s="263" t="str">
        <f t="shared" si="2195"/>
        <v>2019-20JANUARYRYA</v>
      </c>
      <c r="B583" s="257" t="s">
        <v>868</v>
      </c>
      <c r="C583" s="257" t="s">
        <v>767</v>
      </c>
      <c r="D583" s="264" t="str">
        <f t="shared" si="2198"/>
        <v>Y60</v>
      </c>
      <c r="E583" s="264" t="str">
        <f t="shared" si="2199"/>
        <v>Midlands</v>
      </c>
      <c r="F583" s="265" t="s">
        <v>663</v>
      </c>
      <c r="G583" s="265" t="s">
        <v>664</v>
      </c>
      <c r="H583" s="108">
        <v>112093</v>
      </c>
      <c r="I583" s="108">
        <v>81677</v>
      </c>
      <c r="J583" s="108">
        <v>210892</v>
      </c>
      <c r="K583" s="108">
        <v>3</v>
      </c>
      <c r="L583" s="108">
        <v>1</v>
      </c>
      <c r="M583" s="108">
        <v>3</v>
      </c>
      <c r="N583" s="108">
        <v>12</v>
      </c>
      <c r="O583" s="108">
        <v>35</v>
      </c>
      <c r="P583" s="108">
        <v>0</v>
      </c>
      <c r="Q583" s="108">
        <v>345</v>
      </c>
      <c r="R583" s="108">
        <v>0</v>
      </c>
      <c r="S583" s="108">
        <v>67</v>
      </c>
      <c r="T583" s="108">
        <v>93572</v>
      </c>
      <c r="U583" s="108">
        <v>5909</v>
      </c>
      <c r="V583" s="108">
        <v>3645</v>
      </c>
      <c r="W583" s="108">
        <v>46335</v>
      </c>
      <c r="X583" s="108">
        <v>30444</v>
      </c>
      <c r="Y583" s="108">
        <v>1539</v>
      </c>
      <c r="Z583" s="108">
        <v>2475927</v>
      </c>
      <c r="AA583" s="108">
        <v>419</v>
      </c>
      <c r="AB583" s="108">
        <v>723</v>
      </c>
      <c r="AC583" s="108">
        <v>1742919</v>
      </c>
      <c r="AD583" s="108">
        <v>478</v>
      </c>
      <c r="AE583" s="108">
        <v>850</v>
      </c>
      <c r="AF583" s="108">
        <v>34714861</v>
      </c>
      <c r="AG583" s="108">
        <v>749</v>
      </c>
      <c r="AH583" s="108">
        <v>1365</v>
      </c>
      <c r="AI583" s="108">
        <v>59878813</v>
      </c>
      <c r="AJ583" s="108">
        <v>1967</v>
      </c>
      <c r="AK583" s="108">
        <v>4304</v>
      </c>
      <c r="AL583" s="108">
        <v>4487476</v>
      </c>
      <c r="AM583" s="108">
        <v>2916</v>
      </c>
      <c r="AN583" s="108">
        <v>6898</v>
      </c>
      <c r="AO583" s="108">
        <v>3070</v>
      </c>
      <c r="AP583" s="108">
        <v>36</v>
      </c>
      <c r="AQ583" s="108">
        <v>21</v>
      </c>
      <c r="AR583" s="108">
        <v>0</v>
      </c>
      <c r="AS583" s="108">
        <v>263</v>
      </c>
      <c r="AT583" s="108">
        <v>2750</v>
      </c>
      <c r="AU583" s="108">
        <v>2566</v>
      </c>
      <c r="AV583" s="108">
        <v>52396</v>
      </c>
      <c r="AW583" s="108">
        <v>6005</v>
      </c>
      <c r="AX583" s="108">
        <v>32101</v>
      </c>
      <c r="AY583" s="108">
        <v>90502</v>
      </c>
      <c r="AZ583" s="108">
        <v>11259</v>
      </c>
      <c r="BA583" s="108">
        <v>8224</v>
      </c>
      <c r="BB583" s="108">
        <v>6775</v>
      </c>
      <c r="BC583" s="108">
        <v>5057</v>
      </c>
      <c r="BD583" s="108">
        <v>58614</v>
      </c>
      <c r="BE583" s="108">
        <v>48545</v>
      </c>
      <c r="BF583" s="108">
        <v>55954</v>
      </c>
      <c r="BG583" s="108">
        <v>31693</v>
      </c>
      <c r="BH583" s="108">
        <v>3989</v>
      </c>
      <c r="BI583" s="108">
        <v>1609</v>
      </c>
      <c r="BJ583" s="108">
        <v>116</v>
      </c>
      <c r="BK583" s="108">
        <v>60092</v>
      </c>
      <c r="BL583" s="108">
        <v>518</v>
      </c>
      <c r="BM583" s="108">
        <v>971</v>
      </c>
      <c r="BN583" s="108">
        <v>71</v>
      </c>
      <c r="BO583" s="108">
        <v>26906</v>
      </c>
      <c r="BP583" s="108">
        <v>379</v>
      </c>
      <c r="BQ583" s="108">
        <v>774</v>
      </c>
      <c r="BR583" s="108">
        <v>5722</v>
      </c>
      <c r="BS583" s="108">
        <v>2388929</v>
      </c>
      <c r="BT583" s="108">
        <v>417</v>
      </c>
      <c r="BU583" s="108">
        <v>721</v>
      </c>
      <c r="BV583" s="108">
        <v>5997</v>
      </c>
      <c r="BW583" s="108">
        <v>4520973</v>
      </c>
      <c r="BX583" s="108">
        <v>754</v>
      </c>
      <c r="BY583" s="108">
        <v>1372</v>
      </c>
      <c r="BZ583" s="108">
        <v>1071</v>
      </c>
      <c r="CA583" s="108">
        <v>780835</v>
      </c>
      <c r="CB583" s="108">
        <v>729</v>
      </c>
      <c r="CC583" s="108">
        <v>1460</v>
      </c>
      <c r="CD583" s="108">
        <v>39267</v>
      </c>
      <c r="CE583" s="108">
        <v>29413053</v>
      </c>
      <c r="CF583" s="108">
        <v>749</v>
      </c>
      <c r="CG583" s="108">
        <v>1360</v>
      </c>
      <c r="CH583" s="108">
        <v>3456</v>
      </c>
      <c r="CI583" s="108">
        <v>11600551</v>
      </c>
      <c r="CJ583" s="108">
        <v>3357</v>
      </c>
      <c r="CK583" s="108">
        <v>7911</v>
      </c>
      <c r="CL583" s="108">
        <v>623</v>
      </c>
      <c r="CM583" s="108">
        <v>1930076</v>
      </c>
      <c r="CN583" s="108">
        <v>3098</v>
      </c>
      <c r="CO583" s="108">
        <v>7386</v>
      </c>
      <c r="CP583" s="108">
        <v>1365</v>
      </c>
      <c r="CQ583" s="108">
        <v>7922980</v>
      </c>
      <c r="CR583" s="108">
        <v>5804</v>
      </c>
      <c r="CS583" s="108">
        <v>13701</v>
      </c>
      <c r="CT583" s="108">
        <v>289</v>
      </c>
      <c r="CU583" s="108">
        <v>1502541</v>
      </c>
      <c r="CV583" s="108">
        <v>5199</v>
      </c>
      <c r="CW583" s="108">
        <v>13275</v>
      </c>
      <c r="CX583" s="108">
        <v>221</v>
      </c>
      <c r="CY583" s="108">
        <v>64106</v>
      </c>
      <c r="CZ583" s="108">
        <v>290</v>
      </c>
      <c r="DA583" s="108">
        <v>533</v>
      </c>
      <c r="DB583" s="108">
        <v>3652</v>
      </c>
      <c r="DC583" s="108">
        <v>90884</v>
      </c>
      <c r="DD583" s="108">
        <v>25</v>
      </c>
      <c r="DE583" s="108">
        <v>48</v>
      </c>
      <c r="DF583" s="108">
        <v>125</v>
      </c>
      <c r="DG583" s="108">
        <v>87956</v>
      </c>
      <c r="DH583" s="108">
        <v>704</v>
      </c>
      <c r="DI583" s="108">
        <v>1310</v>
      </c>
      <c r="DJ583" s="108">
        <v>116</v>
      </c>
      <c r="DK583" s="108">
        <v>475</v>
      </c>
      <c r="DL583" s="108"/>
      <c r="DM583" s="108"/>
      <c r="DN583" s="108"/>
      <c r="DO583" s="108"/>
      <c r="DP583" s="108"/>
      <c r="DQ583" s="108"/>
      <c r="DR583" s="108"/>
      <c r="DS583" s="108"/>
      <c r="DT583" s="108"/>
      <c r="DU583" s="108"/>
      <c r="DV583" s="108"/>
      <c r="DW583" s="108"/>
      <c r="DX583" s="108"/>
      <c r="DY583" s="108"/>
      <c r="DZ583" s="108"/>
      <c r="EA583" s="108"/>
      <c r="EB583" s="255"/>
      <c r="EC583" s="198">
        <f t="shared" si="2196"/>
        <v>1</v>
      </c>
      <c r="ED583" s="199">
        <f t="shared" si="2197"/>
        <v>2020</v>
      </c>
      <c r="EE583" s="200">
        <f t="shared" si="2200"/>
        <v>43831</v>
      </c>
      <c r="EF583" s="196">
        <f t="shared" si="2201"/>
        <v>31</v>
      </c>
      <c r="EG583" s="195"/>
      <c r="EH583" s="198">
        <f t="shared" si="2193"/>
        <v>81677</v>
      </c>
      <c r="EI583" s="198">
        <f t="shared" si="2193"/>
        <v>245031</v>
      </c>
      <c r="EJ583" s="198">
        <f t="shared" si="2193"/>
        <v>980124</v>
      </c>
      <c r="EK583" s="198">
        <f t="shared" si="2193"/>
        <v>2858695</v>
      </c>
      <c r="EL583" s="198">
        <f t="shared" si="2193"/>
        <v>4272207</v>
      </c>
      <c r="EM583" s="198">
        <f t="shared" si="2193"/>
        <v>3098250</v>
      </c>
      <c r="EN583" s="198">
        <f t="shared" si="2193"/>
        <v>63247275</v>
      </c>
      <c r="EO583" s="198">
        <f t="shared" si="2193"/>
        <v>131030976</v>
      </c>
      <c r="EP583" s="198">
        <f t="shared" si="2193"/>
        <v>10616022</v>
      </c>
      <c r="EQ583" s="198">
        <f t="shared" si="2193"/>
        <v>112636</v>
      </c>
      <c r="ER583" s="198">
        <f t="shared" si="2194"/>
        <v>54954</v>
      </c>
      <c r="ES583" s="198">
        <f t="shared" si="2194"/>
        <v>4125562</v>
      </c>
      <c r="ET583" s="198">
        <f t="shared" si="2194"/>
        <v>8227884</v>
      </c>
      <c r="EU583" s="198">
        <f t="shared" si="2194"/>
        <v>1563660</v>
      </c>
      <c r="EV583" s="198">
        <f t="shared" si="2194"/>
        <v>53403120</v>
      </c>
      <c r="EW583" s="198">
        <f t="shared" si="2194"/>
        <v>27340416</v>
      </c>
      <c r="EX583" s="198">
        <f t="shared" si="2194"/>
        <v>4601478</v>
      </c>
      <c r="EY583" s="198">
        <f t="shared" si="2194"/>
        <v>18701865</v>
      </c>
      <c r="EZ583" s="198">
        <f t="shared" si="2194"/>
        <v>3836475</v>
      </c>
      <c r="FA583" s="198">
        <f t="shared" si="2194"/>
        <v>163750</v>
      </c>
      <c r="FB583" s="198">
        <f t="shared" si="2194"/>
        <v>117793</v>
      </c>
      <c r="FC583" s="198">
        <f t="shared" si="2194"/>
        <v>175296</v>
      </c>
      <c r="FD583" s="198">
        <f t="shared" si="2194"/>
        <v>0</v>
      </c>
      <c r="FE583" s="198">
        <f t="shared" si="2194"/>
        <v>0</v>
      </c>
      <c r="FF583" s="198">
        <f t="shared" si="2194"/>
        <v>0</v>
      </c>
      <c r="FG583" s="198">
        <f t="shared" si="2194"/>
        <v>0</v>
      </c>
      <c r="FH583" s="191"/>
      <c r="FI583" s="256"/>
      <c r="FJ583" s="256"/>
      <c r="FK583" s="256"/>
      <c r="FL583" s="256"/>
      <c r="FM583" s="256"/>
    </row>
    <row r="584" spans="1:169" s="257" customFormat="1" x14ac:dyDescent="0.2">
      <c r="A584" s="267" t="str">
        <f t="shared" si="2195"/>
        <v>2019-20JANUARYRX8</v>
      </c>
      <c r="B584" s="268" t="s">
        <v>868</v>
      </c>
      <c r="C584" s="268" t="s">
        <v>767</v>
      </c>
      <c r="D584" s="269" t="str">
        <f t="shared" si="2198"/>
        <v>Y63</v>
      </c>
      <c r="E584" s="269" t="str">
        <f t="shared" si="2199"/>
        <v>North East and Yorkshire</v>
      </c>
      <c r="F584" s="270" t="s">
        <v>659</v>
      </c>
      <c r="G584" s="270" t="s">
        <v>660</v>
      </c>
      <c r="H584" s="210">
        <v>94619</v>
      </c>
      <c r="I584" s="210">
        <v>48994</v>
      </c>
      <c r="J584" s="210">
        <v>159964</v>
      </c>
      <c r="K584" s="210">
        <v>3</v>
      </c>
      <c r="L584" s="210">
        <v>1</v>
      </c>
      <c r="M584" s="210">
        <v>1</v>
      </c>
      <c r="N584" s="210">
        <v>7</v>
      </c>
      <c r="O584" s="210">
        <v>76</v>
      </c>
      <c r="P584" s="210">
        <v>0</v>
      </c>
      <c r="Q584" s="210">
        <v>351</v>
      </c>
      <c r="R584" s="210">
        <v>318</v>
      </c>
      <c r="S584" s="210">
        <v>3039</v>
      </c>
      <c r="T584" s="210">
        <v>71680</v>
      </c>
      <c r="U584" s="210">
        <v>5593</v>
      </c>
      <c r="V584" s="210">
        <v>3865</v>
      </c>
      <c r="W584" s="210">
        <v>39678</v>
      </c>
      <c r="X584" s="210">
        <v>11277</v>
      </c>
      <c r="Y584" s="210">
        <v>646</v>
      </c>
      <c r="Z584" s="210">
        <v>2315465</v>
      </c>
      <c r="AA584" s="210">
        <v>414</v>
      </c>
      <c r="AB584" s="210">
        <v>714</v>
      </c>
      <c r="AC584" s="210">
        <v>1901216</v>
      </c>
      <c r="AD584" s="210">
        <v>492</v>
      </c>
      <c r="AE584" s="210">
        <v>894</v>
      </c>
      <c r="AF584" s="210">
        <v>42611400</v>
      </c>
      <c r="AG584" s="210">
        <v>1074</v>
      </c>
      <c r="AH584" s="210">
        <v>2193</v>
      </c>
      <c r="AI584" s="210">
        <v>26041131</v>
      </c>
      <c r="AJ584" s="210">
        <v>2309</v>
      </c>
      <c r="AK584" s="210">
        <v>5485</v>
      </c>
      <c r="AL584" s="210">
        <v>2182224</v>
      </c>
      <c r="AM584" s="210">
        <v>3378</v>
      </c>
      <c r="AN584" s="210">
        <v>8119</v>
      </c>
      <c r="AO584" s="210">
        <v>4703</v>
      </c>
      <c r="AP584" s="210">
        <v>397</v>
      </c>
      <c r="AQ584" s="210">
        <v>1053</v>
      </c>
      <c r="AR584" s="210">
        <v>5294</v>
      </c>
      <c r="AS584" s="210">
        <v>658</v>
      </c>
      <c r="AT584" s="210">
        <v>2595</v>
      </c>
      <c r="AU584" s="210">
        <v>2004</v>
      </c>
      <c r="AV584" s="210">
        <v>42269</v>
      </c>
      <c r="AW584" s="210">
        <v>6632</v>
      </c>
      <c r="AX584" s="210">
        <v>18076</v>
      </c>
      <c r="AY584" s="210">
        <v>66977</v>
      </c>
      <c r="AZ584" s="210">
        <v>11019</v>
      </c>
      <c r="BA584" s="210">
        <v>8753</v>
      </c>
      <c r="BB584" s="210">
        <v>6831</v>
      </c>
      <c r="BC584" s="210">
        <v>5535</v>
      </c>
      <c r="BD584" s="210">
        <v>52503</v>
      </c>
      <c r="BE584" s="210">
        <v>43677</v>
      </c>
      <c r="BF584" s="210">
        <v>20527</v>
      </c>
      <c r="BG584" s="210">
        <v>12428</v>
      </c>
      <c r="BH584" s="210">
        <v>1116</v>
      </c>
      <c r="BI584" s="210">
        <v>839</v>
      </c>
      <c r="BJ584" s="210">
        <v>216</v>
      </c>
      <c r="BK584" s="210">
        <v>103173</v>
      </c>
      <c r="BL584" s="210">
        <v>478</v>
      </c>
      <c r="BM584" s="210">
        <v>870</v>
      </c>
      <c r="BN584" s="210">
        <v>46</v>
      </c>
      <c r="BO584" s="210">
        <v>17202</v>
      </c>
      <c r="BP584" s="210">
        <v>374</v>
      </c>
      <c r="BQ584" s="210">
        <v>775</v>
      </c>
      <c r="BR584" s="210">
        <v>5331</v>
      </c>
      <c r="BS584" s="210">
        <v>2195090</v>
      </c>
      <c r="BT584" s="210">
        <v>412</v>
      </c>
      <c r="BU584" s="210">
        <v>709</v>
      </c>
      <c r="BV584" s="210">
        <v>4361</v>
      </c>
      <c r="BW584" s="210">
        <v>4717644</v>
      </c>
      <c r="BX584" s="210">
        <v>1082</v>
      </c>
      <c r="BY584" s="210">
        <v>2190</v>
      </c>
      <c r="BZ584" s="210">
        <v>865</v>
      </c>
      <c r="CA584" s="210">
        <v>756527</v>
      </c>
      <c r="CB584" s="210">
        <v>875</v>
      </c>
      <c r="CC584" s="210">
        <v>2073</v>
      </c>
      <c r="CD584" s="210">
        <v>34452</v>
      </c>
      <c r="CE584" s="210">
        <v>37137229</v>
      </c>
      <c r="CF584" s="210">
        <v>1078</v>
      </c>
      <c r="CG584" s="210">
        <v>2196</v>
      </c>
      <c r="CH584" s="210">
        <v>2412</v>
      </c>
      <c r="CI584" s="210">
        <v>7776446</v>
      </c>
      <c r="CJ584" s="210">
        <v>3224</v>
      </c>
      <c r="CK584" s="210">
        <v>6941</v>
      </c>
      <c r="CL584" s="210">
        <v>1441</v>
      </c>
      <c r="CM584" s="210">
        <v>3590718</v>
      </c>
      <c r="CN584" s="210">
        <v>2492</v>
      </c>
      <c r="CO584" s="210">
        <v>5110</v>
      </c>
      <c r="CP584" s="210">
        <v>1745</v>
      </c>
      <c r="CQ584" s="210">
        <v>8867853</v>
      </c>
      <c r="CR584" s="210">
        <v>5082</v>
      </c>
      <c r="CS584" s="210">
        <v>11585</v>
      </c>
      <c r="CT584" s="210">
        <v>1126</v>
      </c>
      <c r="CU584" s="210">
        <v>3802563</v>
      </c>
      <c r="CV584" s="210">
        <v>3377</v>
      </c>
      <c r="CW584" s="210">
        <v>7887</v>
      </c>
      <c r="CX584" s="210">
        <v>0</v>
      </c>
      <c r="CY584" s="210">
        <v>0</v>
      </c>
      <c r="CZ584" s="210">
        <v>0</v>
      </c>
      <c r="DA584" s="210">
        <v>0</v>
      </c>
      <c r="DB584" s="210">
        <v>3589</v>
      </c>
      <c r="DC584" s="210">
        <v>122625</v>
      </c>
      <c r="DD584" s="210">
        <v>34</v>
      </c>
      <c r="DE584" s="210">
        <v>58</v>
      </c>
      <c r="DF584" s="210">
        <v>57</v>
      </c>
      <c r="DG584" s="210">
        <v>52440</v>
      </c>
      <c r="DH584" s="210">
        <v>920</v>
      </c>
      <c r="DI584" s="210">
        <v>2068</v>
      </c>
      <c r="DJ584" s="210">
        <v>48</v>
      </c>
      <c r="DK584" s="210">
        <v>20</v>
      </c>
      <c r="DL584" s="210"/>
      <c r="DM584" s="210"/>
      <c r="DN584" s="210"/>
      <c r="DO584" s="210"/>
      <c r="DP584" s="210"/>
      <c r="DQ584" s="210"/>
      <c r="DR584" s="210"/>
      <c r="DS584" s="210"/>
      <c r="DT584" s="210"/>
      <c r="DU584" s="210"/>
      <c r="DV584" s="210"/>
      <c r="DW584" s="210"/>
      <c r="DX584" s="210"/>
      <c r="DY584" s="210"/>
      <c r="DZ584" s="210"/>
      <c r="EA584" s="210"/>
      <c r="EB584" s="271"/>
      <c r="EC584" s="201">
        <f t="shared" si="2196"/>
        <v>1</v>
      </c>
      <c r="ED584" s="208">
        <f t="shared" si="2197"/>
        <v>2020</v>
      </c>
      <c r="EE584" s="207">
        <f t="shared" si="2200"/>
        <v>43831</v>
      </c>
      <c r="EF584" s="189">
        <f t="shared" si="2201"/>
        <v>31</v>
      </c>
      <c r="EG584" s="209"/>
      <c r="EH584" s="201">
        <f t="shared" si="2193"/>
        <v>48994</v>
      </c>
      <c r="EI584" s="201">
        <f t="shared" si="2193"/>
        <v>48994</v>
      </c>
      <c r="EJ584" s="201">
        <f t="shared" si="2193"/>
        <v>342958</v>
      </c>
      <c r="EK584" s="201">
        <f t="shared" si="2193"/>
        <v>3723544</v>
      </c>
      <c r="EL584" s="201">
        <f t="shared" si="2193"/>
        <v>3993402</v>
      </c>
      <c r="EM584" s="201">
        <f t="shared" si="2193"/>
        <v>3455310</v>
      </c>
      <c r="EN584" s="201">
        <f t="shared" si="2193"/>
        <v>87013854</v>
      </c>
      <c r="EO584" s="201">
        <f t="shared" si="2193"/>
        <v>61854345</v>
      </c>
      <c r="EP584" s="201">
        <f t="shared" si="2193"/>
        <v>5244874</v>
      </c>
      <c r="EQ584" s="201">
        <f t="shared" si="2193"/>
        <v>187920</v>
      </c>
      <c r="ER584" s="201">
        <f t="shared" si="2194"/>
        <v>35650</v>
      </c>
      <c r="ES584" s="201">
        <f t="shared" si="2194"/>
        <v>3779679</v>
      </c>
      <c r="ET584" s="201">
        <f t="shared" si="2194"/>
        <v>9550590</v>
      </c>
      <c r="EU584" s="201">
        <f t="shared" si="2194"/>
        <v>1793145</v>
      </c>
      <c r="EV584" s="201">
        <f t="shared" si="2194"/>
        <v>75656592</v>
      </c>
      <c r="EW584" s="201">
        <f t="shared" si="2194"/>
        <v>16741692</v>
      </c>
      <c r="EX584" s="201">
        <f t="shared" si="2194"/>
        <v>7363510</v>
      </c>
      <c r="EY584" s="201">
        <f t="shared" si="2194"/>
        <v>20215825</v>
      </c>
      <c r="EZ584" s="201">
        <f t="shared" si="2194"/>
        <v>8880762</v>
      </c>
      <c r="FA584" s="201">
        <f t="shared" si="2194"/>
        <v>117876</v>
      </c>
      <c r="FB584" s="201">
        <f t="shared" si="2194"/>
        <v>0</v>
      </c>
      <c r="FC584" s="201">
        <f t="shared" si="2194"/>
        <v>208162</v>
      </c>
      <c r="FD584" s="201">
        <f t="shared" si="2194"/>
        <v>0</v>
      </c>
      <c r="FE584" s="201">
        <f t="shared" si="2194"/>
        <v>0</v>
      </c>
      <c r="FF584" s="201">
        <f t="shared" si="2194"/>
        <v>0</v>
      </c>
      <c r="FG584" s="201">
        <f t="shared" si="2194"/>
        <v>0</v>
      </c>
      <c r="FH584" s="190"/>
      <c r="FI584" s="256"/>
      <c r="FJ584" s="256"/>
      <c r="FK584" s="256"/>
      <c r="FL584" s="256"/>
      <c r="FM584" s="256"/>
    </row>
  </sheetData>
  <sortState ref="A255:FM488">
    <sortCondition ref="ED255:ED488"/>
    <sortCondition ref="EC255:EC488"/>
    <sortCondition ref="G255:G4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P56"/>
  <sheetViews>
    <sheetView zoomScaleNormal="100"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9.140625" style="1" bestFit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34" width="1.7109375" style="1" customWidth="1"/>
    <col min="35" max="35" width="14.140625" style="1" customWidth="1"/>
    <col min="36" max="36" width="1.7109375" style="1" customWidth="1"/>
    <col min="37" max="41" width="9.140625" style="1" customWidth="1"/>
    <col min="42" max="42" width="9.28515625" style="1" customWidth="1"/>
    <col min="43" max="16384" width="9.28515625" style="1" hidden="1"/>
  </cols>
  <sheetData>
    <row r="1" spans="1:41" ht="18.75" x14ac:dyDescent="0.25">
      <c r="B1" s="41" t="s">
        <v>686</v>
      </c>
      <c r="C1" s="42"/>
      <c r="E1" s="52" t="s">
        <v>768</v>
      </c>
      <c r="F1" s="55"/>
      <c r="G1" s="42"/>
      <c r="H1" s="42"/>
      <c r="I1" s="42"/>
      <c r="J1" s="56"/>
      <c r="K1" s="54"/>
      <c r="L1" s="54"/>
      <c r="M1" s="54"/>
      <c r="AI1" s="278"/>
    </row>
    <row r="2" spans="1:41" x14ac:dyDescent="0.2">
      <c r="B2" s="40"/>
      <c r="C2" s="40"/>
      <c r="E2" s="7"/>
      <c r="F2" s="7"/>
      <c r="G2" s="7"/>
      <c r="H2" s="7"/>
      <c r="I2" s="7"/>
      <c r="J2" s="7"/>
      <c r="K2" s="7"/>
      <c r="L2" s="7"/>
      <c r="M2" s="154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K2" s="65" t="s">
        <v>979</v>
      </c>
      <c r="AL2" s="65"/>
      <c r="AM2" s="65"/>
      <c r="AN2" s="65"/>
      <c r="AO2" s="65"/>
    </row>
    <row r="3" spans="1:41" x14ac:dyDescent="0.2">
      <c r="A3" s="57"/>
      <c r="D3" s="29"/>
      <c r="E3" s="12" t="s">
        <v>731</v>
      </c>
      <c r="F3" s="12"/>
      <c r="G3" s="12"/>
      <c r="H3" s="12"/>
      <c r="I3" s="12"/>
      <c r="J3" s="7"/>
      <c r="K3" s="12" t="s">
        <v>736</v>
      </c>
      <c r="L3" s="12"/>
      <c r="M3" s="12"/>
      <c r="N3" s="12"/>
      <c r="O3" s="12"/>
      <c r="P3" s="7"/>
      <c r="Q3" s="12" t="s">
        <v>732</v>
      </c>
      <c r="R3" s="12"/>
      <c r="S3" s="12"/>
      <c r="T3" s="12"/>
      <c r="U3" s="12"/>
      <c r="V3" s="14"/>
      <c r="W3" s="12" t="s">
        <v>734</v>
      </c>
      <c r="X3" s="12"/>
      <c r="Y3" s="12"/>
      <c r="Z3" s="12"/>
      <c r="AA3" s="12"/>
      <c r="AB3" s="14"/>
      <c r="AC3" s="12" t="s">
        <v>733</v>
      </c>
      <c r="AD3" s="12"/>
      <c r="AE3" s="12"/>
      <c r="AF3" s="12"/>
      <c r="AG3" s="12"/>
      <c r="AI3" s="14" t="s">
        <v>973</v>
      </c>
      <c r="AK3" s="65" t="s">
        <v>980</v>
      </c>
      <c r="AL3" s="65"/>
      <c r="AM3" s="65"/>
      <c r="AN3" s="65"/>
      <c r="AO3" s="65"/>
    </row>
    <row r="4" spans="1:41" ht="12.75" customHeight="1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686</v>
      </c>
      <c r="H4" s="12"/>
      <c r="I4" s="12"/>
      <c r="J4" s="7"/>
      <c r="K4" s="13"/>
      <c r="L4" s="13"/>
      <c r="M4" s="97" t="s">
        <v>686</v>
      </c>
      <c r="N4" s="12"/>
      <c r="O4" s="12"/>
      <c r="P4" s="7"/>
      <c r="Q4" s="13"/>
      <c r="R4" s="13"/>
      <c r="S4" s="97" t="s">
        <v>686</v>
      </c>
      <c r="T4" s="12"/>
      <c r="U4" s="12"/>
      <c r="W4" s="13"/>
      <c r="X4" s="13"/>
      <c r="Y4" s="97" t="s">
        <v>686</v>
      </c>
      <c r="Z4" s="12"/>
      <c r="AA4" s="12"/>
      <c r="AB4" s="7"/>
      <c r="AC4" s="13"/>
      <c r="AD4" s="13"/>
      <c r="AE4" s="97" t="s">
        <v>686</v>
      </c>
      <c r="AF4" s="12"/>
      <c r="AG4" s="12"/>
      <c r="AI4" s="279" t="s">
        <v>974</v>
      </c>
      <c r="AK4" s="279" t="s">
        <v>981</v>
      </c>
      <c r="AL4" s="14"/>
      <c r="AM4" s="14"/>
      <c r="AN4" s="14"/>
      <c r="AO4" s="14"/>
    </row>
    <row r="5" spans="1:41" ht="39.75" x14ac:dyDescent="0.2">
      <c r="B5" s="8" t="s">
        <v>547</v>
      </c>
      <c r="C5" s="7"/>
      <c r="D5" s="30"/>
      <c r="E5" s="5" t="s">
        <v>674</v>
      </c>
      <c r="F5" s="6"/>
      <c r="G5" s="5" t="s">
        <v>675</v>
      </c>
      <c r="H5" s="5" t="s">
        <v>685</v>
      </c>
      <c r="I5" s="110" t="s">
        <v>983</v>
      </c>
      <c r="J5" s="6"/>
      <c r="K5" s="5" t="s">
        <v>674</v>
      </c>
      <c r="L5" s="6"/>
      <c r="M5" s="5" t="s">
        <v>675</v>
      </c>
      <c r="N5" s="5" t="s">
        <v>685</v>
      </c>
      <c r="O5" s="110" t="s">
        <v>983</v>
      </c>
      <c r="P5" s="6"/>
      <c r="Q5" s="5" t="s">
        <v>674</v>
      </c>
      <c r="R5" s="6"/>
      <c r="S5" s="5" t="s">
        <v>675</v>
      </c>
      <c r="T5" s="5" t="s">
        <v>685</v>
      </c>
      <c r="U5" s="110" t="s">
        <v>984</v>
      </c>
      <c r="V5" s="6"/>
      <c r="W5" s="5" t="s">
        <v>674</v>
      </c>
      <c r="X5" s="6"/>
      <c r="Y5" s="5" t="s">
        <v>675</v>
      </c>
      <c r="Z5" s="5" t="s">
        <v>709</v>
      </c>
      <c r="AA5" s="110" t="s">
        <v>984</v>
      </c>
      <c r="AB5" s="6"/>
      <c r="AC5" s="5" t="s">
        <v>674</v>
      </c>
      <c r="AD5" s="6"/>
      <c r="AE5" s="5" t="s">
        <v>675</v>
      </c>
      <c r="AF5" s="5" t="s">
        <v>709</v>
      </c>
      <c r="AG5" s="110" t="s">
        <v>984</v>
      </c>
      <c r="AI5" s="5" t="s">
        <v>674</v>
      </c>
      <c r="AK5" s="46" t="s">
        <v>674</v>
      </c>
      <c r="AL5" s="233"/>
      <c r="AM5" s="233"/>
      <c r="AN5" s="233"/>
      <c r="AO5" s="233"/>
    </row>
    <row r="6" spans="1:41" s="66" customFormat="1" x14ac:dyDescent="0.2">
      <c r="A6" s="26"/>
      <c r="B6" s="39" t="str">
        <f>VLOOKUP($B$5,Raw!$FJ$6:$FK$26,2,0)</f>
        <v>ENG</v>
      </c>
      <c r="C6" s="58"/>
      <c r="D6" s="24" t="s">
        <v>676</v>
      </c>
      <c r="E6" s="25" t="s">
        <v>581</v>
      </c>
      <c r="F6" s="25"/>
      <c r="G6" s="25" t="s">
        <v>586</v>
      </c>
      <c r="H6" s="25" t="s">
        <v>587</v>
      </c>
      <c r="I6" s="25" t="s">
        <v>588</v>
      </c>
      <c r="J6" s="25"/>
      <c r="K6" s="25" t="s">
        <v>582</v>
      </c>
      <c r="L6" s="25"/>
      <c r="M6" s="25" t="s">
        <v>589</v>
      </c>
      <c r="N6" s="25" t="s">
        <v>590</v>
      </c>
      <c r="O6" s="25" t="s">
        <v>591</v>
      </c>
      <c r="P6" s="25"/>
      <c r="Q6" s="25" t="s">
        <v>583</v>
      </c>
      <c r="R6" s="25"/>
      <c r="S6" s="25" t="s">
        <v>592</v>
      </c>
      <c r="T6" s="25" t="s">
        <v>593</v>
      </c>
      <c r="U6" s="25" t="s">
        <v>594</v>
      </c>
      <c r="V6" s="25"/>
      <c r="W6" s="25" t="s">
        <v>584</v>
      </c>
      <c r="X6" s="25"/>
      <c r="Y6" s="25" t="s">
        <v>595</v>
      </c>
      <c r="Z6" s="25" t="s">
        <v>596</v>
      </c>
      <c r="AA6" s="25" t="s">
        <v>597</v>
      </c>
      <c r="AB6" s="25"/>
      <c r="AC6" s="25" t="s">
        <v>585</v>
      </c>
      <c r="AD6" s="25"/>
      <c r="AE6" s="25" t="s">
        <v>598</v>
      </c>
      <c r="AF6" s="25" t="s">
        <v>599</v>
      </c>
      <c r="AG6" s="25" t="s">
        <v>600</v>
      </c>
      <c r="AI6" s="25" t="s">
        <v>975</v>
      </c>
      <c r="AK6" s="292" t="s">
        <v>982</v>
      </c>
    </row>
    <row r="7" spans="1:41" s="7" customFormat="1" ht="14.25" customHeight="1" x14ac:dyDescent="0.2">
      <c r="A7" s="60"/>
      <c r="B7" s="33" t="s">
        <v>648</v>
      </c>
      <c r="C7" s="141" t="s">
        <v>815</v>
      </c>
      <c r="D7" s="34"/>
      <c r="E7" s="31">
        <f>IFERROR(SUMIF($B$10:$B$41,$B7,E$10:E$41),"-")</f>
        <v>349258</v>
      </c>
      <c r="F7" s="31"/>
      <c r="G7" s="31">
        <f>IFERROR(SUMIF($B$10:$B$41,$B7,G$10:G$41),"-")</f>
        <v>48799.993333333332</v>
      </c>
      <c r="H7" s="70">
        <f>IFERROR(G7/E7/24,"-")</f>
        <v>5.8218653704583878E-3</v>
      </c>
      <c r="I7" s="70">
        <f>IFERROR(SUMPRODUCT($E$10:$E$17,$I$10:$I$17)/$E$7,"-")</f>
        <v>1.0097266091680501E-2</v>
      </c>
      <c r="J7" s="31"/>
      <c r="K7" s="31">
        <f>IFERROR(SUMIF($B$10:$B$41,$B7,K$10:K$41),"-")</f>
        <v>240334</v>
      </c>
      <c r="L7" s="31"/>
      <c r="M7" s="31">
        <f>IFERROR(SUMIF($B$10:$B$41,$B7,M$10:M$41),"-")</f>
        <v>55269.767222222217</v>
      </c>
      <c r="N7" s="70">
        <f>IFERROR(M7/K7/24,"-")</f>
        <v>9.5821105943919398E-3</v>
      </c>
      <c r="O7" s="70">
        <f>IFERROR(SUMPRODUCT($K$10:$K$17,$O$10:$O$17)/$K$7,"-")</f>
        <v>1.8339029832788258E-2</v>
      </c>
      <c r="P7" s="31"/>
      <c r="Q7" s="31">
        <f>IFERROR(SUMIF($B$10:$B$41,$B7,Q$10:Q$41),"-")</f>
        <v>2115529</v>
      </c>
      <c r="R7" s="31"/>
      <c r="S7" s="31">
        <f>IFERROR(SUMIF($B$10:$B$41,$B7,S$10:S$41),"-")</f>
        <v>911647.92166666663</v>
      </c>
      <c r="T7" s="70">
        <f>IFERROR(S7/Q7/24,"-")</f>
        <v>1.7955475944524724E-2</v>
      </c>
      <c r="U7" s="70">
        <f>IFERROR(SUMPRODUCT($Q$10:$Q$17,$U$10:$U$17)/$Q$7,"-")</f>
        <v>3.8185335141111623E-2</v>
      </c>
      <c r="V7" s="31"/>
      <c r="W7" s="31">
        <f>IFERROR(SUMIF($B$10:$B$41,$B7,W$10:W$41),"-")</f>
        <v>1027351</v>
      </c>
      <c r="X7" s="31"/>
      <c r="Y7" s="31">
        <f>IFERROR(SUMIF($B$10:$B$41,$B7,Y$10:Y$41),"-")</f>
        <v>1105986.7247222222</v>
      </c>
      <c r="Z7" s="70">
        <f>IFERROR(Y7/W7/24,"-")</f>
        <v>4.485592577099673E-2</v>
      </c>
      <c r="AA7" s="70">
        <f>IFERROR(SUMPRODUCT($W$10:$W$17,$AA$10:$AA$17)/$W$7,"-")</f>
        <v>0.10578094854036146</v>
      </c>
      <c r="AB7" s="31"/>
      <c r="AC7" s="31">
        <f>IFERROR(SUMIF($B$10:$B$41,$B7,AC$10:AC$41),"-")</f>
        <v>108960</v>
      </c>
      <c r="AD7" s="31"/>
      <c r="AE7" s="31">
        <f>IFERROR(SUMIF($B$10:$B$41,$B7,AE$10:AE$41),"-")</f>
        <v>164421.95611111113</v>
      </c>
      <c r="AF7" s="70">
        <f>IFERROR(AE7/AC7/24,"-")</f>
        <v>6.2875503285269488E-2</v>
      </c>
      <c r="AG7" s="70">
        <f>IFERROR(SUMPRODUCT($AC$10:$AC$17,$AG$10:$AG$17)/$AC$7,"-")</f>
        <v>0.14121506480036847</v>
      </c>
      <c r="AI7" s="75">
        <f>IFERROR(SUMIF($B$10:$B$41,$B7,AI$10:AI$41),"-")</f>
        <v>0</v>
      </c>
      <c r="AK7" s="31">
        <f>IFERROR(SUMIF($B$10:$B$41,$B7,AK$10:AK$41),"-")</f>
        <v>0</v>
      </c>
    </row>
    <row r="8" spans="1:41" s="7" customFormat="1" ht="14.25" customHeight="1" x14ac:dyDescent="0.2">
      <c r="A8" s="60"/>
      <c r="B8" s="33" t="s">
        <v>773</v>
      </c>
      <c r="C8" s="141" t="s">
        <v>773</v>
      </c>
      <c r="D8" s="34"/>
      <c r="E8" s="31">
        <f>IFERROR(SUMIF($B$10:$B$41,$B8,E$10:E$41),"-")</f>
        <v>680027</v>
      </c>
      <c r="F8" s="31"/>
      <c r="G8" s="31">
        <f>IFERROR(SUMIF($B$10:$B$41,$B8,G$10:G$41),"-")</f>
        <v>82737.26416666666</v>
      </c>
      <c r="H8" s="70">
        <f t="shared" ref="H8:H9" si="0">IFERROR(G8/E8/24,"-")</f>
        <v>5.0694840159941357E-3</v>
      </c>
      <c r="I8" s="70">
        <f>IFERROR(SUMPRODUCT($E$18:$E$29,$I$18:$I$29)/$E$8,"-")</f>
        <v>8.8538134842031605E-3</v>
      </c>
      <c r="J8" s="31"/>
      <c r="K8" s="31">
        <f t="shared" ref="K8:K9" si="1">IFERROR(SUMIF($B$10:$B$41,$B8,K$10:K$41),"-")</f>
        <v>464143</v>
      </c>
      <c r="L8" s="31"/>
      <c r="M8" s="31">
        <f t="shared" ref="M8:M9" si="2">IFERROR(SUMIF($B$10:$B$41,$B8,M$10:M$41),"-")</f>
        <v>89107.334999999977</v>
      </c>
      <c r="N8" s="70">
        <f t="shared" ref="N8:N9" si="3">IFERROR(M8/K8/24,"-")</f>
        <v>7.9992709682145356E-3</v>
      </c>
      <c r="O8" s="70">
        <f>IFERROR(SUMPRODUCT($K$18:$K$29,$O$18:$O$29)/$K$8,"-")</f>
        <v>1.4889096280273136E-2</v>
      </c>
      <c r="P8" s="31"/>
      <c r="Q8" s="31">
        <f t="shared" ref="Q8:Q9" si="4">IFERROR(SUMIF($B$10:$B$41,$B8,Q$10:Q$41),"-")</f>
        <v>4455783</v>
      </c>
      <c r="R8" s="31"/>
      <c r="S8" s="31">
        <f t="shared" ref="S8:S9" si="5">IFERROR(SUMIF($B$10:$B$41,$B8,S$10:S$41),"-")</f>
        <v>1617435.0527777781</v>
      </c>
      <c r="T8" s="70">
        <f t="shared" ref="T8:T9" si="6">IFERROR(S8/Q8/24,"-")</f>
        <v>1.5124867436110351E-2</v>
      </c>
      <c r="U8" s="70">
        <f>IFERROR(SUMPRODUCT($Q$18:$Q$29,$U$18:$U$29)/$Q$8,"-")</f>
        <v>3.1139550359694436E-2</v>
      </c>
      <c r="V8" s="31"/>
      <c r="W8" s="31">
        <f t="shared" ref="W8:W9" si="7">IFERROR(SUMIF($B$10:$B$41,$B8,W$10:W$41),"-")</f>
        <v>2082124</v>
      </c>
      <c r="X8" s="31"/>
      <c r="Y8" s="31">
        <f t="shared" ref="Y8:Y9" si="8">IFERROR(SUMIF($B$10:$B$41,$B8,Y$10:Y$41),"-")</f>
        <v>2143259.1855555559</v>
      </c>
      <c r="Z8" s="70">
        <f t="shared" ref="Z8:Z9" si="9">IFERROR(Y8/W8/24,"-")</f>
        <v>4.2890080545065913E-2</v>
      </c>
      <c r="AA8" s="70">
        <f>IFERROR(SUMPRODUCT($W$18:$W$29,$AA$18:$AA$29)/$W$8,"-")</f>
        <v>0.10103120080255297</v>
      </c>
      <c r="AB8" s="31"/>
      <c r="AC8" s="31">
        <f t="shared" ref="AC8:AC9" si="10">IFERROR(SUMIF($B$10:$B$41,$B8,AC$10:AC$41),"-")</f>
        <v>174482</v>
      </c>
      <c r="AD8" s="31"/>
      <c r="AE8" s="31">
        <f t="shared" ref="AE8:AE9" si="11">IFERROR(SUMIF($B$10:$B$41,$B8,AE$10:AE$41),"-")</f>
        <v>249208.88277777776</v>
      </c>
      <c r="AF8" s="70">
        <f t="shared" ref="AF8:AF9" si="12">IFERROR(AE8/AC8/24,"-")</f>
        <v>5.9511602624190883E-2</v>
      </c>
      <c r="AG8" s="70">
        <f>IFERROR(SUMPRODUCT($AC$18:$AC$29,$AG$18:$AG$29)/$AC$8,"-")</f>
        <v>0.13466318901833024</v>
      </c>
      <c r="AI8" s="75">
        <f t="shared" ref="AI8:AK9" si="13">IFERROR(SUMIF($B$10:$B$41,$B8,AI$10:AI$41),"-")</f>
        <v>0</v>
      </c>
      <c r="AK8" s="31">
        <f t="shared" si="13"/>
        <v>0</v>
      </c>
    </row>
    <row r="9" spans="1:41" s="7" customFormat="1" ht="14.25" customHeight="1" x14ac:dyDescent="0.2">
      <c r="A9" s="60"/>
      <c r="B9" s="33" t="s">
        <v>868</v>
      </c>
      <c r="C9" s="141" t="s">
        <v>908</v>
      </c>
      <c r="D9" s="34"/>
      <c r="E9" s="31">
        <f>IFERROR(SUMIF($B$10:$B$41,$B9,E$10:E$41),"-")</f>
        <v>603417</v>
      </c>
      <c r="F9" s="31"/>
      <c r="G9" s="31">
        <f>IFERROR(SUMIF($B$10:$B$41,$B9,G$10:G$41),"-")</f>
        <v>72710.1011111111</v>
      </c>
      <c r="H9" s="70">
        <f t="shared" si="0"/>
        <v>5.0207195791571926E-3</v>
      </c>
      <c r="I9" s="70">
        <f>IFERROR(SUMPRODUCT($E$30:$E$41,$I$30:$I$41)/$E$9,"-")</f>
        <v>8.8156745175730373E-3</v>
      </c>
      <c r="J9" s="31"/>
      <c r="K9" s="31">
        <f t="shared" si="1"/>
        <v>409410</v>
      </c>
      <c r="L9" s="31"/>
      <c r="M9" s="31">
        <f t="shared" si="2"/>
        <v>74107.403055555551</v>
      </c>
      <c r="N9" s="70">
        <f t="shared" si="3"/>
        <v>7.5420934042845751E-3</v>
      </c>
      <c r="O9" s="70">
        <f>IFERROR(SUMPRODUCT($K$30:$K$41,$O$30:$O$41)/$K$9,"-")</f>
        <v>1.4085188984690706E-2</v>
      </c>
      <c r="P9" s="31"/>
      <c r="Q9" s="31">
        <f t="shared" si="4"/>
        <v>3987397</v>
      </c>
      <c r="R9" s="31"/>
      <c r="S9" s="31">
        <f t="shared" si="5"/>
        <v>1542334.4202777778</v>
      </c>
      <c r="T9" s="70">
        <f t="shared" si="6"/>
        <v>1.6116763436959187E-2</v>
      </c>
      <c r="U9" s="70">
        <f>IFERROR(SUMPRODUCT($Q$30:$Q$41,$U$30:$U$41)/$Q$9,"-")</f>
        <v>3.3100071325771342E-2</v>
      </c>
      <c r="V9" s="31"/>
      <c r="W9" s="31">
        <f t="shared" si="7"/>
        <v>1642950</v>
      </c>
      <c r="X9" s="31"/>
      <c r="Y9" s="31">
        <f t="shared" si="8"/>
        <v>1917470.3808333336</v>
      </c>
      <c r="Z9" s="70">
        <f t="shared" si="9"/>
        <v>4.8628746584734102E-2</v>
      </c>
      <c r="AA9" s="70">
        <f>IFERROR(SUMPRODUCT($W$30:$W$41,$AA$30:$AA$41)/$W$9,"-")</f>
        <v>0.11591567290741699</v>
      </c>
      <c r="AB9" s="31"/>
      <c r="AC9" s="31">
        <f t="shared" si="10"/>
        <v>147149</v>
      </c>
      <c r="AD9" s="31"/>
      <c r="AE9" s="31">
        <f t="shared" si="11"/>
        <v>204119.61777777778</v>
      </c>
      <c r="AF9" s="70">
        <f t="shared" si="12"/>
        <v>5.7798449694351127E-2</v>
      </c>
      <c r="AG9" s="70">
        <f>IFERROR(SUMPRODUCT($AC$30:$AC$41,$AG$30:$AG$41)/$AC$9,"-")</f>
        <v>0.13352607148888895</v>
      </c>
      <c r="AI9" s="75">
        <f t="shared" si="13"/>
        <v>84102</v>
      </c>
      <c r="AK9" s="31">
        <f t="shared" si="13"/>
        <v>49071</v>
      </c>
    </row>
    <row r="10" spans="1:41" x14ac:dyDescent="0.2">
      <c r="A10" s="61"/>
      <c r="B10" s="7" t="s">
        <v>648</v>
      </c>
      <c r="C10" s="7" t="s">
        <v>550</v>
      </c>
      <c r="D10" s="16" t="s">
        <v>550</v>
      </c>
      <c r="E10" s="31">
        <f>IFERROR(INDEX(Raw!$H$6:$EB$1524,MATCH($B10&amp;$D10&amp;$B$6,Raw!$A$6:$A$1524,0),MATCH(E$6,Raw!$H$5:$EB$5,0)),"-")</f>
        <v>10233</v>
      </c>
      <c r="F10" s="31"/>
      <c r="G10" s="31">
        <f>IFERROR(INDEX(Raw!$H$6:$EB$1524,MATCH($B10&amp;$D10&amp;$B$6,Raw!$A$6:$A$1524,0),MATCH(G$6,Raw!$H$5:$EB$5,0))/60/60,"-")</f>
        <v>1575.3444444444444</v>
      </c>
      <c r="H10" s="70">
        <f>IFERROR(INDEX(Raw!$H$6:$EB$1524,MATCH($B10&amp;$D10&amp;$B$6,Raw!$A$6:$A$1524,0),MATCH(H$6,Raw!$H$5:$EB$5,0))/60/60/24,"-")</f>
        <v>6.4120370370370364E-3</v>
      </c>
      <c r="I10" s="70">
        <f>IFERROR(INDEX(Raw!$H$6:$EB$1524,MATCH($B10&amp;$D10&amp;$B$6,Raw!$A$6:$A$1524,0),MATCH(I$6,Raw!$H$5:$EB$5,0))/60/60/24,"-")</f>
        <v>1.0555555555555554E-2</v>
      </c>
      <c r="J10" s="31"/>
      <c r="K10" s="31">
        <f>IFERROR(INDEX(Raw!$H$6:$EB$1524,MATCH($B10&amp;$D10&amp;$B$6,Raw!$A$6:$A$1524,0),MATCH(K$6,Raw!$H$5:$EB$5,0)),"-")</f>
        <v>6931</v>
      </c>
      <c r="L10" s="31"/>
      <c r="M10" s="31">
        <f>IFERROR(INDEX(Raw!$H$6:$EB$1524,MATCH($B10&amp;$D10&amp;$B$6,Raw!$A$6:$A$1524,0),MATCH(M$6,Raw!$H$5:$EB$5,0))/60/60,"-")</f>
        <v>1957.6391666666668</v>
      </c>
      <c r="N10" s="70">
        <f>IFERROR(INDEX(Raw!$H$6:$EB$1524,MATCH($B10&amp;$D10&amp;$B$6,Raw!$A$6:$A$1524,0),MATCH(N$6,Raw!$H$5:$EB$5,0))/60/60/24,"-")</f>
        <v>1.1770833333333333E-2</v>
      </c>
      <c r="O10" s="70">
        <f>IFERROR(INDEX(Raw!$H$6:$EB$1524,MATCH($B10&amp;$D10&amp;$B$6,Raw!$A$6:$A$1524,0),MATCH(O$6,Raw!$H$5:$EB$5,0))/60/60/24,"-")</f>
        <v>2.4293981481481482E-2</v>
      </c>
      <c r="P10" s="31"/>
      <c r="Q10" s="31">
        <f>IFERROR(INDEX(Raw!$H$6:$EB$1524,MATCH($B10&amp;$D10&amp;$B$6,Raw!$A$6:$A$1524,0),MATCH(Q$6,Raw!$H$5:$EB$5,0)),"-")</f>
        <v>67946</v>
      </c>
      <c r="R10" s="31"/>
      <c r="S10" s="31">
        <f>IFERROR(INDEX(Raw!$H$6:$EB$1524,MATCH($B10&amp;$D10&amp;$B$6,Raw!$A$6:$A$1524,0),MATCH(S$6,Raw!$H$5:$EB$5,0))/60/60,"-")</f>
        <v>27087.377499999999</v>
      </c>
      <c r="T10" s="70">
        <f>IFERROR(INDEX(Raw!$H$6:$EB$1524,MATCH($B10&amp;$D10&amp;$B$6,Raw!$A$6:$A$1524,0),MATCH(T$6,Raw!$H$5:$EB$5,0))/60/60/24,"-")</f>
        <v>1.6608796296296299E-2</v>
      </c>
      <c r="U10" s="70">
        <f>IFERROR(INDEX(Raw!$H$6:$EB$1524,MATCH($B10&amp;$D10&amp;$B$6,Raw!$A$6:$A$1524,0),MATCH(U$6,Raw!$H$5:$EB$5,0))/60/60/24,"-")</f>
        <v>3.6909722222222226E-2</v>
      </c>
      <c r="V10" s="31"/>
      <c r="W10" s="31">
        <f>IFERROR(INDEX(Raw!$H$6:$EB$1524,MATCH($B10&amp;$D10&amp;$B$6,Raw!$A$6:$A$1524,0),MATCH(W$6,Raw!$H$5:$EB$5,0)),"-")</f>
        <v>32227</v>
      </c>
      <c r="X10" s="31"/>
      <c r="Y10" s="31">
        <f>IFERROR(INDEX(Raw!$H$6:$EB$1524,MATCH($B10&amp;$D10&amp;$B$6,Raw!$A$6:$A$1524,0),MATCH(Y$6,Raw!$H$5:$EB$5,0))/60/60,"-")</f>
        <v>27226.987222222222</v>
      </c>
      <c r="Z10" s="70">
        <f>IFERROR(INDEX(Raw!$H$6:$EB$1524,MATCH($B10&amp;$D10&amp;$B$6,Raw!$A$6:$A$1524,0),MATCH(Z$6,Raw!$H$5:$EB$5,0))/60/60/24,"-")</f>
        <v>3.5196759259259254E-2</v>
      </c>
      <c r="AA10" s="70">
        <f>IFERROR(INDEX(Raw!$H$6:$EB$1524,MATCH($B10&amp;$D10&amp;$B$6,Raw!$A$6:$A$1524,0),MATCH(AA$6,Raw!$H$5:$EB$5,0))/60/60/24,"-")</f>
        <v>8.2002314814814806E-2</v>
      </c>
      <c r="AB10" s="31"/>
      <c r="AC10" s="31">
        <f>IFERROR(INDEX(Raw!$H$6:$EB$1524,MATCH($B10&amp;$D10&amp;$B$6,Raw!$A$6:$A$1524,0),MATCH(AC$6,Raw!$H$5:$EB$5,0)),"-")</f>
        <v>2610</v>
      </c>
      <c r="AD10" s="31"/>
      <c r="AE10" s="31">
        <f>IFERROR(INDEX(Raw!$H$6:$EB$1524,MATCH($B10&amp;$D10&amp;$B$6,Raw!$A$6:$A$1524,0),MATCH(AE$6,Raw!$H$5:$EB$5,0))/60/60,"-")</f>
        <v>3541.6750000000002</v>
      </c>
      <c r="AF10" s="70">
        <f>IFERROR(INDEX(Raw!$H$6:$EB$1524,MATCH($B10&amp;$D10&amp;$B$6,Raw!$A$6:$A$1524,0),MATCH(AF$6,Raw!$H$5:$EB$5,0))/60/60/24,"-")</f>
        <v>5.6539351851851855E-2</v>
      </c>
      <c r="AG10" s="70">
        <f>IFERROR(INDEX(Raw!$H$6:$EB$1524,MATCH($B10&amp;$D10&amp;$B$6,Raw!$A$6:$A$1524,0),MATCH(AG$6,Raw!$H$5:$EB$5,0))/60/60/24,"-")</f>
        <v>0.10612268518518518</v>
      </c>
      <c r="AI10" s="75">
        <f>IFERROR(INDEX(Raw!$H$6:$EB$1524,MATCH($B10&amp;$D10&amp;$B$6,Raw!$A$6:$A$1524,0),MATCH(AI$6,Raw!$H$5:$EB$5,0)),"-")</f>
        <v>0</v>
      </c>
      <c r="AK10" s="31">
        <f>IFERROR(INDEX(Raw!$H$6:$EB$1524,MATCH($B10&amp;$D10&amp;$B$6,Raw!$A$6:$A$1524,0),MATCH(AK$6,Raw!$H$5:$EB$5,0)),"-")</f>
        <v>0</v>
      </c>
    </row>
    <row r="11" spans="1:41" ht="12.75" customHeight="1" x14ac:dyDescent="0.2">
      <c r="A11" s="61"/>
      <c r="B11" s="16" t="str">
        <f t="shared" ref="B11:B41" si="14">IF($D11="April",LEFT($B10,4)+1&amp;"-"&amp;RIGHT($B10,2)+1,$B10)</f>
        <v>2017-18</v>
      </c>
      <c r="C11" s="7" t="s">
        <v>551</v>
      </c>
      <c r="D11" s="16" t="s">
        <v>551</v>
      </c>
      <c r="E11" s="31">
        <f>IFERROR(INDEX(Raw!$H$6:$EB$1524,MATCH($B11&amp;$D11&amp;$B$6,Raw!$A$6:$A$1524,0),MATCH(E$6,Raw!$H$5:$EB$5,0)),"-")</f>
        <v>25533</v>
      </c>
      <c r="F11" s="31"/>
      <c r="G11" s="31">
        <f>IFERROR(INDEX(Raw!$H$6:$EB$1524,MATCH($B11&amp;$D11&amp;$B$6,Raw!$A$6:$A$1524,0),MATCH(G$6,Raw!$H$5:$EB$5,0))/60/60,"-")</f>
        <v>3453.3230555555556</v>
      </c>
      <c r="H11" s="70">
        <f>IFERROR(INDEX(Raw!$H$6:$EB$1524,MATCH($B11&amp;$D11&amp;$B$6,Raw!$A$6:$A$1524,0),MATCH(H$6,Raw!$H$5:$EB$5,0))/60/60/24,"-")</f>
        <v>5.6365740740740742E-3</v>
      </c>
      <c r="I11" s="70">
        <f>IFERROR(INDEX(Raw!$H$6:$EB$1524,MATCH($B11&amp;$D11&amp;$B$6,Raw!$A$6:$A$1524,0),MATCH(I$6,Raw!$H$5:$EB$5,0))/60/60/24,"-")</f>
        <v>9.8958333333333329E-3</v>
      </c>
      <c r="J11" s="31"/>
      <c r="K11" s="31">
        <f>IFERROR(INDEX(Raw!$H$6:$EB$1524,MATCH($B11&amp;$D11&amp;$B$6,Raw!$A$6:$A$1524,0),MATCH(K$6,Raw!$H$5:$EB$5,0)),"-")</f>
        <v>18268</v>
      </c>
      <c r="L11" s="31"/>
      <c r="M11" s="31">
        <f>IFERROR(INDEX(Raw!$H$6:$EB$1524,MATCH($B11&amp;$D11&amp;$B$6,Raw!$A$6:$A$1524,0),MATCH(M$6,Raw!$H$5:$EB$5,0))/60/60,"-")</f>
        <v>3904.4333333333334</v>
      </c>
      <c r="N11" s="70">
        <f>IFERROR(INDEX(Raw!$H$6:$EB$1524,MATCH($B11&amp;$D11&amp;$B$6,Raw!$A$6:$A$1524,0),MATCH(N$6,Raw!$H$5:$EB$5,0))/60/60/24,"-")</f>
        <v>8.9004629629629625E-3</v>
      </c>
      <c r="O11" s="70">
        <f>IFERROR(INDEX(Raw!$H$6:$EB$1524,MATCH($B11&amp;$D11&amp;$B$6,Raw!$A$6:$A$1524,0),MATCH(O$6,Raw!$H$5:$EB$5,0))/60/60/24,"-")</f>
        <v>1.7708333333333333E-2</v>
      </c>
      <c r="P11" s="31"/>
      <c r="Q11" s="31">
        <f>IFERROR(INDEX(Raw!$H$6:$EB$1524,MATCH($B11&amp;$D11&amp;$B$6,Raw!$A$6:$A$1524,0),MATCH(Q$6,Raw!$H$5:$EB$5,0)),"-")</f>
        <v>137472</v>
      </c>
      <c r="R11" s="31"/>
      <c r="S11" s="31">
        <f>IFERROR(INDEX(Raw!$H$6:$EB$1524,MATCH($B11&amp;$D11&amp;$B$6,Raw!$A$6:$A$1524,0),MATCH(S$6,Raw!$H$5:$EB$5,0))/60/60,"-")</f>
        <v>50378.136111111111</v>
      </c>
      <c r="T11" s="70">
        <f>IFERROR(INDEX(Raw!$H$6:$EB$1524,MATCH($B11&amp;$D11&amp;$B$6,Raw!$A$6:$A$1524,0),MATCH(T$6,Raw!$H$5:$EB$5,0))/60/60/24,"-")</f>
        <v>1.5266203703703705E-2</v>
      </c>
      <c r="U11" s="70">
        <f>IFERROR(INDEX(Raw!$H$6:$EB$1524,MATCH($B11&amp;$D11&amp;$B$6,Raw!$A$6:$A$1524,0),MATCH(U$6,Raw!$H$5:$EB$5,0))/60/60/24,"-")</f>
        <v>3.2499999999999994E-2</v>
      </c>
      <c r="V11" s="31"/>
      <c r="W11" s="31">
        <f>IFERROR(INDEX(Raw!$H$6:$EB$1524,MATCH($B11&amp;$D11&amp;$B$6,Raw!$A$6:$A$1524,0),MATCH(W$6,Raw!$H$5:$EB$5,0)),"-")</f>
        <v>74760</v>
      </c>
      <c r="X11" s="31"/>
      <c r="Y11" s="31">
        <f>IFERROR(INDEX(Raw!$H$6:$EB$1524,MATCH($B11&amp;$D11&amp;$B$6,Raw!$A$6:$A$1524,0),MATCH(Y$6,Raw!$H$5:$EB$5,0))/60/60,"-")</f>
        <v>60482.024722222224</v>
      </c>
      <c r="Z11" s="70">
        <f>IFERROR(INDEX(Raw!$H$6:$EB$1524,MATCH($B11&amp;$D11&amp;$B$6,Raw!$A$6:$A$1524,0),MATCH(Z$6,Raw!$H$5:$EB$5,0))/60/60/24,"-")</f>
        <v>3.3703703703703701E-2</v>
      </c>
      <c r="AA11" s="70">
        <f>IFERROR(INDEX(Raw!$H$6:$EB$1524,MATCH($B11&amp;$D11&amp;$B$6,Raw!$A$6:$A$1524,0),MATCH(AA$6,Raw!$H$5:$EB$5,0))/60/60/24,"-")</f>
        <v>7.8634259259259251E-2</v>
      </c>
      <c r="AB11" s="31"/>
      <c r="AC11" s="31">
        <f>IFERROR(INDEX(Raw!$H$6:$EB$1524,MATCH($B11&amp;$D11&amp;$B$6,Raw!$A$6:$A$1524,0),MATCH(AC$6,Raw!$H$5:$EB$5,0)),"-")</f>
        <v>6076</v>
      </c>
      <c r="AD11" s="31"/>
      <c r="AE11" s="31">
        <f>IFERROR(INDEX(Raw!$H$6:$EB$1524,MATCH($B11&amp;$D11&amp;$B$6,Raw!$A$6:$A$1524,0),MATCH(AE$6,Raw!$H$5:$EB$5,0))/60/60,"-")</f>
        <v>7889.8308333333325</v>
      </c>
      <c r="AF11" s="70">
        <f>IFERROR(INDEX(Raw!$H$6:$EB$1524,MATCH($B11&amp;$D11&amp;$B$6,Raw!$A$6:$A$1524,0),MATCH(AF$6,Raw!$H$5:$EB$5,0))/60/60/24,"-")</f>
        <v>5.4108796296296301E-2</v>
      </c>
      <c r="AG11" s="70">
        <f>IFERROR(INDEX(Raw!$H$6:$EB$1524,MATCH($B11&amp;$D11&amp;$B$6,Raw!$A$6:$A$1524,0),MATCH(AG$6,Raw!$H$5:$EB$5,0))/60/60/24,"-")</f>
        <v>0.11452546296296295</v>
      </c>
      <c r="AI11" s="75">
        <f>IFERROR(INDEX(Raw!$H$6:$EB$1524,MATCH($B11&amp;$D11&amp;$B$6,Raw!$A$6:$A$1524,0),MATCH(AI$6,Raw!$H$5:$EB$5,0)),"-")</f>
        <v>0</v>
      </c>
      <c r="AK11" s="31">
        <f>IFERROR(INDEX(Raw!$H$6:$EB$1524,MATCH($B11&amp;$D11&amp;$B$6,Raw!$A$6:$A$1524,0),MATCH(AK$6,Raw!$H$5:$EB$5,0)),"-")</f>
        <v>0</v>
      </c>
    </row>
    <row r="12" spans="1:41" ht="18" x14ac:dyDescent="0.25">
      <c r="A12" s="61"/>
      <c r="B12" s="16" t="str">
        <f t="shared" si="14"/>
        <v>2017-18</v>
      </c>
      <c r="C12" s="7" t="s">
        <v>552</v>
      </c>
      <c r="D12" s="181" t="s">
        <v>552</v>
      </c>
      <c r="E12" s="31">
        <f>IFERROR(INDEX(Raw!$H$6:$EB$1524,MATCH($B12&amp;$D12&amp;$B$6,Raw!$A$6:$A$1524,0),MATCH(E$6,Raw!$H$5:$EB$5,0)),"-")</f>
        <v>27768</v>
      </c>
      <c r="F12" s="31"/>
      <c r="G12" s="31">
        <f>IFERROR(INDEX(Raw!$H$6:$EB$1524,MATCH($B12&amp;$D12&amp;$B$6,Raw!$A$6:$A$1524,0),MATCH(G$6,Raw!$H$5:$EB$5,0))/60/60,"-")</f>
        <v>3662.1444444444442</v>
      </c>
      <c r="H12" s="70">
        <f>IFERROR(INDEX(Raw!$H$6:$EB$1524,MATCH($B12&amp;$D12&amp;$B$6,Raw!$A$6:$A$1524,0),MATCH(H$6,Raw!$H$5:$EB$5,0))/60/60/24,"-")</f>
        <v>5.4976851851851853E-3</v>
      </c>
      <c r="I12" s="70">
        <f>IFERROR(INDEX(Raw!$H$6:$EB$1524,MATCH($B12&amp;$D12&amp;$B$6,Raw!$A$6:$A$1524,0),MATCH(I$6,Raw!$H$5:$EB$5,0))/60/60/24,"-")</f>
        <v>9.525462962962963E-3</v>
      </c>
      <c r="J12" s="31"/>
      <c r="K12" s="31">
        <f>IFERROR(INDEX(Raw!$H$6:$EB$1524,MATCH($B12&amp;$D12&amp;$B$6,Raw!$A$6:$A$1524,0),MATCH(K$6,Raw!$H$5:$EB$5,0)),"-")</f>
        <v>19786</v>
      </c>
      <c r="L12" s="31"/>
      <c r="M12" s="31">
        <f>IFERROR(INDEX(Raw!$H$6:$EB$1524,MATCH($B12&amp;$D12&amp;$B$6,Raw!$A$6:$A$1524,0),MATCH(M$6,Raw!$H$5:$EB$5,0))/60/60,"-")</f>
        <v>4207.2347222222224</v>
      </c>
      <c r="N12" s="70">
        <f>IFERROR(INDEX(Raw!$H$6:$EB$1524,MATCH($B12&amp;$D12&amp;$B$6,Raw!$A$6:$A$1524,0),MATCH(N$6,Raw!$H$5:$EB$5,0))/60/60/24,"-")</f>
        <v>8.8541666666666664E-3</v>
      </c>
      <c r="O12" s="70">
        <f>IFERROR(INDEX(Raw!$H$6:$EB$1524,MATCH($B12&amp;$D12&amp;$B$6,Raw!$A$6:$A$1524,0),MATCH(O$6,Raw!$H$5:$EB$5,0))/60/60/24,"-")</f>
        <v>1.7430555555555557E-2</v>
      </c>
      <c r="P12" s="31"/>
      <c r="Q12" s="31">
        <f>IFERROR(INDEX(Raw!$H$6:$EB$1524,MATCH($B12&amp;$D12&amp;$B$6,Raw!$A$6:$A$1524,0),MATCH(Q$6,Raw!$H$5:$EB$5,0)),"-")</f>
        <v>154158</v>
      </c>
      <c r="R12" s="31"/>
      <c r="S12" s="31">
        <f>IFERROR(INDEX(Raw!$H$6:$EB$1524,MATCH($B12&amp;$D12&amp;$B$6,Raw!$A$6:$A$1524,0),MATCH(S$6,Raw!$H$5:$EB$5,0))/60/60,"-")</f>
        <v>56337.912777777776</v>
      </c>
      <c r="T12" s="70">
        <f>IFERROR(INDEX(Raw!$H$6:$EB$1524,MATCH($B12&amp;$D12&amp;$B$6,Raw!$A$6:$A$1524,0),MATCH(T$6,Raw!$H$5:$EB$5,0))/60/60/24,"-")</f>
        <v>1.5231481481481483E-2</v>
      </c>
      <c r="U12" s="70">
        <f>IFERROR(INDEX(Raw!$H$6:$EB$1524,MATCH($B12&amp;$D12&amp;$B$6,Raw!$A$6:$A$1524,0),MATCH(U$6,Raw!$H$5:$EB$5,0))/60/60/24,"-")</f>
        <v>3.243055555555556E-2</v>
      </c>
      <c r="V12" s="31"/>
      <c r="W12" s="31">
        <f>IFERROR(INDEX(Raw!$H$6:$EB$1524,MATCH($B12&amp;$D12&amp;$B$6,Raw!$A$6:$A$1524,0),MATCH(W$6,Raw!$H$5:$EB$5,0)),"-")</f>
        <v>83585</v>
      </c>
      <c r="X12" s="31"/>
      <c r="Y12" s="31">
        <f>IFERROR(INDEX(Raw!$H$6:$EB$1524,MATCH($B12&amp;$D12&amp;$B$6,Raw!$A$6:$A$1524,0),MATCH(Y$6,Raw!$H$5:$EB$5,0))/60/60,"-")</f>
        <v>62452.450555555552</v>
      </c>
      <c r="Z12" s="70">
        <f>IFERROR(INDEX(Raw!$H$6:$EB$1524,MATCH($B12&amp;$D12&amp;$B$6,Raw!$A$6:$A$1524,0),MATCH(Z$6,Raw!$H$5:$EB$5,0))/60/60/24,"-")</f>
        <v>3.1134259259259261E-2</v>
      </c>
      <c r="AA12" s="70">
        <f>IFERROR(INDEX(Raw!$H$6:$EB$1524,MATCH($B12&amp;$D12&amp;$B$6,Raw!$A$6:$A$1524,0),MATCH(AA$6,Raw!$H$5:$EB$5,0))/60/60/24,"-")</f>
        <v>7.2650462962962958E-2</v>
      </c>
      <c r="AB12" s="31"/>
      <c r="AC12" s="31">
        <f>IFERROR(INDEX(Raw!$H$6:$EB$1524,MATCH($B12&amp;$D12&amp;$B$6,Raw!$A$6:$A$1524,0),MATCH(AC$6,Raw!$H$5:$EB$5,0)),"-")</f>
        <v>7428</v>
      </c>
      <c r="AD12" s="31"/>
      <c r="AE12" s="31">
        <f>IFERROR(INDEX(Raw!$H$6:$EB$1524,MATCH($B12&amp;$D12&amp;$B$6,Raw!$A$6:$A$1524,0),MATCH(AE$6,Raw!$H$5:$EB$5,0))/60/60,"-")</f>
        <v>8482.7733333333344</v>
      </c>
      <c r="AF12" s="70">
        <f>IFERROR(INDEX(Raw!$H$6:$EB$1524,MATCH($B12&amp;$D12&amp;$B$6,Raw!$A$6:$A$1524,0),MATCH(AF$6,Raw!$H$5:$EB$5,0))/60/60/24,"-")</f>
        <v>4.7581018518518516E-2</v>
      </c>
      <c r="AG12" s="70">
        <f>IFERROR(INDEX(Raw!$H$6:$EB$1524,MATCH($B12&amp;$D12&amp;$B$6,Raw!$A$6:$A$1524,0),MATCH(AG$6,Raw!$H$5:$EB$5,0))/60/60/24,"-")</f>
        <v>0.10498842592592593</v>
      </c>
      <c r="AI12" s="75">
        <f>IFERROR(INDEX(Raw!$H$6:$EB$1524,MATCH($B12&amp;$D12&amp;$B$6,Raw!$A$6:$A$1524,0),MATCH(AI$6,Raw!$H$5:$EB$5,0)),"-")</f>
        <v>0</v>
      </c>
      <c r="AK12" s="31">
        <f>IFERROR(INDEX(Raw!$H$6:$EB$1524,MATCH($B12&amp;$D12&amp;$B$6,Raw!$A$6:$A$1524,0),MATCH(AK$6,Raw!$H$5:$EB$5,0)),"-")</f>
        <v>0</v>
      </c>
    </row>
    <row r="13" spans="1:41" ht="12.75" customHeight="1" x14ac:dyDescent="0.2">
      <c r="A13" s="61"/>
      <c r="B13" s="16" t="str">
        <f t="shared" si="14"/>
        <v>2017-18</v>
      </c>
      <c r="C13" s="7" t="s">
        <v>553</v>
      </c>
      <c r="D13" s="16" t="s">
        <v>553</v>
      </c>
      <c r="E13" s="31">
        <f>IFERROR(INDEX(Raw!$H$6:$EB$1524,MATCH($B13&amp;$D13&amp;$B$6,Raw!$A$6:$A$1524,0),MATCH(E$6,Raw!$H$5:$EB$5,0)),"-")</f>
        <v>50380</v>
      </c>
      <c r="F13" s="31"/>
      <c r="G13" s="31">
        <f>IFERROR(INDEX(Raw!$H$6:$EB$1524,MATCH($B13&amp;$D13&amp;$B$6,Raw!$A$6:$A$1524,0),MATCH(G$6,Raw!$H$5:$EB$5,0))/60/60,"-")</f>
        <v>6679.3322222222223</v>
      </c>
      <c r="H13" s="70">
        <f>IFERROR(INDEX(Raw!$H$6:$EB$1524,MATCH($B13&amp;$D13&amp;$B$6,Raw!$A$6:$A$1524,0),MATCH(H$6,Raw!$H$5:$EB$5,0))/60/60/24,"-")</f>
        <v>5.5208333333333333E-3</v>
      </c>
      <c r="I13" s="70">
        <f>IFERROR(INDEX(Raw!$H$6:$EB$1524,MATCH($B13&amp;$D13&amp;$B$6,Raw!$A$6:$A$1524,0),MATCH(I$6,Raw!$H$5:$EB$5,0))/60/60/24,"-")</f>
        <v>9.5833333333333343E-3</v>
      </c>
      <c r="J13" s="31"/>
      <c r="K13" s="31">
        <f>IFERROR(INDEX(Raw!$H$6:$EB$1524,MATCH($B13&amp;$D13&amp;$B$6,Raw!$A$6:$A$1524,0),MATCH(K$6,Raw!$H$5:$EB$5,0)),"-")</f>
        <v>35581</v>
      </c>
      <c r="L13" s="31"/>
      <c r="M13" s="31">
        <f>IFERROR(INDEX(Raw!$H$6:$EB$1524,MATCH($B13&amp;$D13&amp;$B$6,Raw!$A$6:$A$1524,0),MATCH(M$6,Raw!$H$5:$EB$5,0))/60/60,"-")</f>
        <v>7815.6066666666675</v>
      </c>
      <c r="N13" s="70">
        <f>IFERROR(INDEX(Raw!$H$6:$EB$1524,MATCH($B13&amp;$D13&amp;$B$6,Raw!$A$6:$A$1524,0),MATCH(N$6,Raw!$H$5:$EB$5,0))/60/60/24,"-")</f>
        <v>9.1550925925925931E-3</v>
      </c>
      <c r="O13" s="70">
        <f>IFERROR(INDEX(Raw!$H$6:$EB$1524,MATCH($B13&amp;$D13&amp;$B$6,Raw!$A$6:$A$1524,0),MATCH(O$6,Raw!$H$5:$EB$5,0))/60/60/24,"-")</f>
        <v>1.7465277777777777E-2</v>
      </c>
      <c r="P13" s="31"/>
      <c r="Q13" s="31">
        <f>IFERROR(INDEX(Raw!$H$6:$EB$1524,MATCH($B13&amp;$D13&amp;$B$6,Raw!$A$6:$A$1524,0),MATCH(Q$6,Raw!$H$5:$EB$5,0)),"-")</f>
        <v>288995</v>
      </c>
      <c r="R13" s="31"/>
      <c r="S13" s="31">
        <f>IFERROR(INDEX(Raw!$H$6:$EB$1524,MATCH($B13&amp;$D13&amp;$B$6,Raw!$A$6:$A$1524,0),MATCH(S$6,Raw!$H$5:$EB$5,0))/60/60,"-")</f>
        <v>109566.86638888888</v>
      </c>
      <c r="T13" s="70">
        <f>IFERROR(INDEX(Raw!$H$6:$EB$1524,MATCH($B13&amp;$D13&amp;$B$6,Raw!$A$6:$A$1524,0),MATCH(T$6,Raw!$H$5:$EB$5,0))/60/60/24,"-")</f>
        <v>1.579861111111111E-2</v>
      </c>
      <c r="U13" s="70">
        <f>IFERROR(INDEX(Raw!$H$6:$EB$1524,MATCH($B13&amp;$D13&amp;$B$6,Raw!$A$6:$A$1524,0),MATCH(U$6,Raw!$H$5:$EB$5,0))/60/60/24,"-")</f>
        <v>3.3148148148148149E-2</v>
      </c>
      <c r="V13" s="31"/>
      <c r="W13" s="31">
        <f>IFERROR(INDEX(Raw!$H$6:$EB$1524,MATCH($B13&amp;$D13&amp;$B$6,Raw!$A$6:$A$1524,0),MATCH(W$6,Raw!$H$5:$EB$5,0)),"-")</f>
        <v>144395</v>
      </c>
      <c r="X13" s="31"/>
      <c r="Y13" s="31">
        <f>IFERROR(INDEX(Raw!$H$6:$EB$1524,MATCH($B13&amp;$D13&amp;$B$6,Raw!$A$6:$A$1524,0),MATCH(Y$6,Raw!$H$5:$EB$5,0))/60/60,"-")</f>
        <v>130399.87055555555</v>
      </c>
      <c r="Z13" s="70">
        <f>IFERROR(INDEX(Raw!$H$6:$EB$1524,MATCH($B13&amp;$D13&amp;$B$6,Raw!$A$6:$A$1524,0),MATCH(Z$6,Raw!$H$5:$EB$5,0))/60/60/24,"-")</f>
        <v>3.7627314814814815E-2</v>
      </c>
      <c r="AA13" s="70">
        <f>IFERROR(INDEX(Raw!$H$6:$EB$1524,MATCH($B13&amp;$D13&amp;$B$6,Raw!$A$6:$A$1524,0),MATCH(AA$6,Raw!$H$5:$EB$5,0))/60/60/24,"-")</f>
        <v>8.8171296296296289E-2</v>
      </c>
      <c r="AB13" s="31"/>
      <c r="AC13" s="31">
        <f>IFERROR(INDEX(Raw!$H$6:$EB$1524,MATCH($B13&amp;$D13&amp;$B$6,Raw!$A$6:$A$1524,0),MATCH(AC$6,Raw!$H$5:$EB$5,0)),"-")</f>
        <v>17285</v>
      </c>
      <c r="AD13" s="31"/>
      <c r="AE13" s="31">
        <f>IFERROR(INDEX(Raw!$H$6:$EB$1524,MATCH($B13&amp;$D13&amp;$B$6,Raw!$A$6:$A$1524,0),MATCH(AE$6,Raw!$H$5:$EB$5,0))/60/60,"-")</f>
        <v>23184.260277777779</v>
      </c>
      <c r="AF13" s="70">
        <f>IFERROR(INDEX(Raw!$H$6:$EB$1524,MATCH($B13&amp;$D13&amp;$B$6,Raw!$A$6:$A$1524,0),MATCH(AF$6,Raw!$H$5:$EB$5,0))/60/60/24,"-")</f>
        <v>5.5891203703703707E-2</v>
      </c>
      <c r="AG13" s="70">
        <f>IFERROR(INDEX(Raw!$H$6:$EB$1524,MATCH($B13&amp;$D13&amp;$B$6,Raw!$A$6:$A$1524,0),MATCH(AG$6,Raw!$H$5:$EB$5,0))/60/60/24,"-")</f>
        <v>0.12660879629629629</v>
      </c>
      <c r="AI13" s="75">
        <f>IFERROR(INDEX(Raw!$H$6:$EB$1524,MATCH($B13&amp;$D13&amp;$B$6,Raw!$A$6:$A$1524,0),MATCH(AI$6,Raw!$H$5:$EB$5,0)),"-")</f>
        <v>0</v>
      </c>
      <c r="AK13" s="31">
        <f>IFERROR(INDEX(Raw!$H$6:$EB$1524,MATCH($B13&amp;$D13&amp;$B$6,Raw!$A$6:$A$1524,0),MATCH(AK$6,Raw!$H$5:$EB$5,0)),"-")</f>
        <v>0</v>
      </c>
    </row>
    <row r="14" spans="1:41" ht="12.75" customHeight="1" x14ac:dyDescent="0.2">
      <c r="A14" s="61"/>
      <c r="B14" s="16" t="str">
        <f t="shared" si="14"/>
        <v>2017-18</v>
      </c>
      <c r="C14" s="7" t="s">
        <v>554</v>
      </c>
      <c r="D14" s="16" t="s">
        <v>554</v>
      </c>
      <c r="E14" s="31">
        <f>IFERROR(INDEX(Raw!$H$6:$EB$1524,MATCH($B14&amp;$D14&amp;$B$6,Raw!$A$6:$A$1524,0),MATCH(E$6,Raw!$H$5:$EB$5,0)),"-")</f>
        <v>63476</v>
      </c>
      <c r="F14" s="31"/>
      <c r="G14" s="31">
        <f>IFERROR(INDEX(Raw!$H$6:$EB$1524,MATCH($B14&amp;$D14&amp;$B$6,Raw!$A$6:$A$1524,0),MATCH(G$6,Raw!$H$5:$EB$5,0))/60/60,"-")</f>
        <v>9379.4666666666672</v>
      </c>
      <c r="H14" s="70">
        <f>IFERROR(INDEX(Raw!$H$6:$EB$1524,MATCH($B14&amp;$D14&amp;$B$6,Raw!$A$6:$A$1524,0),MATCH(H$6,Raw!$H$5:$EB$5,0))/60/60/24,"-")</f>
        <v>6.1574074074074074E-3</v>
      </c>
      <c r="I14" s="70">
        <f>IFERROR(INDEX(Raw!$H$6:$EB$1524,MATCH($B14&amp;$D14&amp;$B$6,Raw!$A$6:$A$1524,0),MATCH(I$6,Raw!$H$5:$EB$5,0))/60/60/24,"-")</f>
        <v>1.0694444444444444E-2</v>
      </c>
      <c r="J14" s="31"/>
      <c r="K14" s="31">
        <f>IFERROR(INDEX(Raw!$H$6:$EB$1524,MATCH($B14&amp;$D14&amp;$B$6,Raw!$A$6:$A$1524,0),MATCH(K$6,Raw!$H$5:$EB$5,0)),"-")</f>
        <v>43136</v>
      </c>
      <c r="L14" s="31"/>
      <c r="M14" s="31">
        <f>IFERROR(INDEX(Raw!$H$6:$EB$1524,MATCH($B14&amp;$D14&amp;$B$6,Raw!$A$6:$A$1524,0),MATCH(M$6,Raw!$H$5:$EB$5,0))/60/60,"-")</f>
        <v>10371.073055555555</v>
      </c>
      <c r="N14" s="70">
        <f>IFERROR(INDEX(Raw!$H$6:$EB$1524,MATCH($B14&amp;$D14&amp;$B$6,Raw!$A$6:$A$1524,0),MATCH(N$6,Raw!$H$5:$EB$5,0))/60/60/24,"-")</f>
        <v>1.0023148148148147E-2</v>
      </c>
      <c r="O14" s="70">
        <f>IFERROR(INDEX(Raw!$H$6:$EB$1524,MATCH($B14&amp;$D14&amp;$B$6,Raw!$A$6:$A$1524,0),MATCH(O$6,Raw!$H$5:$EB$5,0))/60/60/24,"-")</f>
        <v>1.9027777777777779E-2</v>
      </c>
      <c r="P14" s="31"/>
      <c r="Q14" s="31">
        <f>IFERROR(INDEX(Raw!$H$6:$EB$1524,MATCH($B14&amp;$D14&amp;$B$6,Raw!$A$6:$A$1524,0),MATCH(Q$6,Raw!$H$5:$EB$5,0)),"-")</f>
        <v>394375</v>
      </c>
      <c r="R14" s="31"/>
      <c r="S14" s="31">
        <f>IFERROR(INDEX(Raw!$H$6:$EB$1524,MATCH($B14&amp;$D14&amp;$B$6,Raw!$A$6:$A$1524,0),MATCH(S$6,Raw!$H$5:$EB$5,0))/60/60,"-")</f>
        <v>194564.5772222222</v>
      </c>
      <c r="T14" s="70">
        <f>IFERROR(INDEX(Raw!$H$6:$EB$1524,MATCH($B14&amp;$D14&amp;$B$6,Raw!$A$6:$A$1524,0),MATCH(T$6,Raw!$H$5:$EB$5,0))/60/60/24,"-")</f>
        <v>2.0555555555555556E-2</v>
      </c>
      <c r="U14" s="70">
        <f>IFERROR(INDEX(Raw!$H$6:$EB$1524,MATCH($B14&amp;$D14&amp;$B$6,Raw!$A$6:$A$1524,0),MATCH(U$6,Raw!$H$5:$EB$5,0))/60/60/24,"-")</f>
        <v>4.3738425925925924E-2</v>
      </c>
      <c r="V14" s="31"/>
      <c r="W14" s="31">
        <f>IFERROR(INDEX(Raw!$H$6:$EB$1524,MATCH($B14&amp;$D14&amp;$B$6,Raw!$A$6:$A$1524,0),MATCH(W$6,Raw!$H$5:$EB$5,0)),"-")</f>
        <v>179315</v>
      </c>
      <c r="X14" s="31"/>
      <c r="Y14" s="31">
        <f>IFERROR(INDEX(Raw!$H$6:$EB$1524,MATCH($B14&amp;$D14&amp;$B$6,Raw!$A$6:$A$1524,0),MATCH(Y$6,Raw!$H$5:$EB$5,0))/60/60,"-")</f>
        <v>236132.76527777777</v>
      </c>
      <c r="Z14" s="70">
        <f>IFERROR(INDEX(Raw!$H$6:$EB$1524,MATCH($B14&amp;$D14&amp;$B$6,Raw!$A$6:$A$1524,0),MATCH(Z$6,Raw!$H$5:$EB$5,0))/60/60/24,"-")</f>
        <v>5.4872685185185184E-2</v>
      </c>
      <c r="AA14" s="70">
        <f>IFERROR(INDEX(Raw!$H$6:$EB$1524,MATCH($B14&amp;$D14&amp;$B$6,Raw!$A$6:$A$1524,0),MATCH(AA$6,Raw!$H$5:$EB$5,0))/60/60/24,"-")</f>
        <v>0.12972222222222224</v>
      </c>
      <c r="AB14" s="31"/>
      <c r="AC14" s="31">
        <f>IFERROR(INDEX(Raw!$H$6:$EB$1524,MATCH($B14&amp;$D14&amp;$B$6,Raw!$A$6:$A$1524,0),MATCH(AC$6,Raw!$H$5:$EB$5,0)),"-")</f>
        <v>19616</v>
      </c>
      <c r="AD14" s="31"/>
      <c r="AE14" s="31">
        <f>IFERROR(INDEX(Raw!$H$6:$EB$1524,MATCH($B14&amp;$D14&amp;$B$6,Raw!$A$6:$A$1524,0),MATCH(AE$6,Raw!$H$5:$EB$5,0))/60/60,"-")</f>
        <v>34885.272222222222</v>
      </c>
      <c r="AF14" s="70">
        <f>IFERROR(INDEX(Raw!$H$6:$EB$1524,MATCH($B14&amp;$D14&amp;$B$6,Raw!$A$6:$A$1524,0),MATCH(AF$6,Raw!$H$5:$EB$5,0))/60/60/24,"-")</f>
        <v>7.4097222222222217E-2</v>
      </c>
      <c r="AG14" s="70">
        <f>IFERROR(INDEX(Raw!$H$6:$EB$1524,MATCH($B14&amp;$D14&amp;$B$6,Raw!$A$6:$A$1524,0),MATCH(AG$6,Raw!$H$5:$EB$5,0))/60/60/24,"-")</f>
        <v>0.17278935185185185</v>
      </c>
      <c r="AI14" s="75">
        <f>IFERROR(INDEX(Raw!$H$6:$EB$1524,MATCH($B14&amp;$D14&amp;$B$6,Raw!$A$6:$A$1524,0),MATCH(AI$6,Raw!$H$5:$EB$5,0)),"-")</f>
        <v>0</v>
      </c>
      <c r="AK14" s="31">
        <f>IFERROR(INDEX(Raw!$H$6:$EB$1524,MATCH($B14&amp;$D14&amp;$B$6,Raw!$A$6:$A$1524,0),MATCH(AK$6,Raw!$H$5:$EB$5,0)),"-")</f>
        <v>0</v>
      </c>
    </row>
    <row r="15" spans="1:41" ht="18" x14ac:dyDescent="0.25">
      <c r="A15" s="61"/>
      <c r="B15" s="16" t="str">
        <f t="shared" si="14"/>
        <v>2017-18</v>
      </c>
      <c r="C15" s="7" t="s">
        <v>555</v>
      </c>
      <c r="D15" s="181" t="s">
        <v>555</v>
      </c>
      <c r="E15" s="31">
        <f>IFERROR(INDEX(Raw!$H$6:$EB$1524,MATCH($B15&amp;$D15&amp;$B$6,Raw!$A$6:$A$1524,0),MATCH(E$6,Raw!$H$5:$EB$5,0)),"-")</f>
        <v>60170</v>
      </c>
      <c r="F15" s="31"/>
      <c r="G15" s="31">
        <f>IFERROR(INDEX(Raw!$H$6:$EB$1524,MATCH($B15&amp;$D15&amp;$B$6,Raw!$A$6:$A$1524,0),MATCH(G$6,Raw!$H$5:$EB$5,0))/60/60,"-")</f>
        <v>8343.0102777777774</v>
      </c>
      <c r="H15" s="70">
        <f>IFERROR(INDEX(Raw!$H$6:$EB$1524,MATCH($B15&amp;$D15&amp;$B$6,Raw!$A$6:$A$1524,0),MATCH(H$6,Raw!$H$5:$EB$5,0))/60/60/24,"-")</f>
        <v>5.7754629629629623E-3</v>
      </c>
      <c r="I15" s="70">
        <f>IFERROR(INDEX(Raw!$H$6:$EB$1524,MATCH($B15&amp;$D15&amp;$B$6,Raw!$A$6:$A$1524,0),MATCH(I$6,Raw!$H$5:$EB$5,0))/60/60/24,"-")</f>
        <v>1.005787037037037E-2</v>
      </c>
      <c r="J15" s="31"/>
      <c r="K15" s="31">
        <f>IFERROR(INDEX(Raw!$H$6:$EB$1524,MATCH($B15&amp;$D15&amp;$B$6,Raw!$A$6:$A$1524,0),MATCH(K$6,Raw!$H$5:$EB$5,0)),"-")</f>
        <v>40663</v>
      </c>
      <c r="L15" s="31"/>
      <c r="M15" s="31">
        <f>IFERROR(INDEX(Raw!$H$6:$EB$1524,MATCH($B15&amp;$D15&amp;$B$6,Raw!$A$6:$A$1524,0),MATCH(M$6,Raw!$H$5:$EB$5,0))/60/60,"-")</f>
        <v>9359.4650000000001</v>
      </c>
      <c r="N15" s="70">
        <f>IFERROR(INDEX(Raw!$H$6:$EB$1524,MATCH($B15&amp;$D15&amp;$B$6,Raw!$A$6:$A$1524,0),MATCH(N$6,Raw!$H$5:$EB$5,0))/60/60/24,"-")</f>
        <v>9.5949074074074079E-3</v>
      </c>
      <c r="O15" s="70">
        <f>IFERROR(INDEX(Raw!$H$6:$EB$1524,MATCH($B15&amp;$D15&amp;$B$6,Raw!$A$6:$A$1524,0),MATCH(O$6,Raw!$H$5:$EB$5,0))/60/60/24,"-")</f>
        <v>1.8124999999999999E-2</v>
      </c>
      <c r="P15" s="31"/>
      <c r="Q15" s="31">
        <f>IFERROR(INDEX(Raw!$H$6:$EB$1524,MATCH($B15&amp;$D15&amp;$B$6,Raw!$A$6:$A$1524,0),MATCH(Q$6,Raw!$H$5:$EB$5,0)),"-")</f>
        <v>373093</v>
      </c>
      <c r="R15" s="31"/>
      <c r="S15" s="31">
        <f>IFERROR(INDEX(Raw!$H$6:$EB$1524,MATCH($B15&amp;$D15&amp;$B$6,Raw!$A$6:$A$1524,0),MATCH(S$6,Raw!$H$5:$EB$5,0))/60/60,"-")</f>
        <v>162098.03805555555</v>
      </c>
      <c r="T15" s="70">
        <f>IFERROR(INDEX(Raw!$H$6:$EB$1524,MATCH($B15&amp;$D15&amp;$B$6,Raw!$A$6:$A$1524,0),MATCH(T$6,Raw!$H$5:$EB$5,0))/60/60/24,"-")</f>
        <v>1.8101851851851852E-2</v>
      </c>
      <c r="U15" s="70">
        <f>IFERROR(INDEX(Raw!$H$6:$EB$1524,MATCH($B15&amp;$D15&amp;$B$6,Raw!$A$6:$A$1524,0),MATCH(U$6,Raw!$H$5:$EB$5,0))/60/60/24,"-")</f>
        <v>3.8576388888888889E-2</v>
      </c>
      <c r="V15" s="31"/>
      <c r="W15" s="31">
        <f>IFERROR(INDEX(Raw!$H$6:$EB$1524,MATCH($B15&amp;$D15&amp;$B$6,Raw!$A$6:$A$1524,0),MATCH(W$6,Raw!$H$5:$EB$5,0)),"-")</f>
        <v>177982</v>
      </c>
      <c r="X15" s="31"/>
      <c r="Y15" s="31">
        <f>IFERROR(INDEX(Raw!$H$6:$EB$1524,MATCH($B15&amp;$D15&amp;$B$6,Raw!$A$6:$A$1524,0),MATCH(Y$6,Raw!$H$5:$EB$5,0))/60/60,"-")</f>
        <v>186993.17055555555</v>
      </c>
      <c r="Z15" s="70">
        <f>IFERROR(INDEX(Raw!$H$6:$EB$1524,MATCH($B15&amp;$D15&amp;$B$6,Raw!$A$6:$A$1524,0),MATCH(Z$6,Raw!$H$5:$EB$5,0))/60/60/24,"-")</f>
        <v>4.3773148148148144E-2</v>
      </c>
      <c r="AA15" s="70">
        <f>IFERROR(INDEX(Raw!$H$6:$EB$1524,MATCH($B15&amp;$D15&amp;$B$6,Raw!$A$6:$A$1524,0),MATCH(AA$6,Raw!$H$5:$EB$5,0))/60/60/24,"-")</f>
        <v>0.10297453703703703</v>
      </c>
      <c r="AB15" s="31"/>
      <c r="AC15" s="31">
        <f>IFERROR(INDEX(Raw!$H$6:$EB$1524,MATCH($B15&amp;$D15&amp;$B$6,Raw!$A$6:$A$1524,0),MATCH(AC$6,Raw!$H$5:$EB$5,0)),"-")</f>
        <v>20024</v>
      </c>
      <c r="AD15" s="31"/>
      <c r="AE15" s="31">
        <f>IFERROR(INDEX(Raw!$H$6:$EB$1524,MATCH($B15&amp;$D15&amp;$B$6,Raw!$A$6:$A$1524,0),MATCH(AE$6,Raw!$H$5:$EB$5,0))/60/60,"-")</f>
        <v>29185.25277777778</v>
      </c>
      <c r="AF15" s="70">
        <f>IFERROR(INDEX(Raw!$H$6:$EB$1524,MATCH($B15&amp;$D15&amp;$B$6,Raw!$A$6:$A$1524,0),MATCH(AF$6,Raw!$H$5:$EB$5,0))/60/60/24,"-")</f>
        <v>6.0729166666666667E-2</v>
      </c>
      <c r="AG15" s="70">
        <f>IFERROR(INDEX(Raw!$H$6:$EB$1524,MATCH($B15&amp;$D15&amp;$B$6,Raw!$A$6:$A$1524,0),MATCH(AG$6,Raw!$H$5:$EB$5,0))/60/60/24,"-")</f>
        <v>0.13612268518518519</v>
      </c>
      <c r="AI15" s="75">
        <f>IFERROR(INDEX(Raw!$H$6:$EB$1524,MATCH($B15&amp;$D15&amp;$B$6,Raw!$A$6:$A$1524,0),MATCH(AI$6,Raw!$H$5:$EB$5,0)),"-")</f>
        <v>0</v>
      </c>
      <c r="AK15" s="31">
        <f>IFERROR(INDEX(Raw!$H$6:$EB$1524,MATCH($B15&amp;$D15&amp;$B$6,Raw!$A$6:$A$1524,0),MATCH(AK$6,Raw!$H$5:$EB$5,0)),"-")</f>
        <v>0</v>
      </c>
    </row>
    <row r="16" spans="1:41" x14ac:dyDescent="0.2">
      <c r="A16" s="61"/>
      <c r="B16" s="16" t="str">
        <f t="shared" si="14"/>
        <v>2017-18</v>
      </c>
      <c r="C16" s="7" t="s">
        <v>556</v>
      </c>
      <c r="D16" s="16" t="s">
        <v>556</v>
      </c>
      <c r="E16" s="31">
        <f>IFERROR(INDEX(Raw!$H$6:$EB$1524,MATCH($B16&amp;$D16&amp;$B$6,Raw!$A$6:$A$1524,0),MATCH(E$6,Raw!$H$5:$EB$5,0)),"-")</f>
        <v>52766</v>
      </c>
      <c r="F16" s="31"/>
      <c r="G16" s="31">
        <f>IFERROR(INDEX(Raw!$H$6:$EB$1524,MATCH($B16&amp;$D16&amp;$B$6,Raw!$A$6:$A$1524,0),MATCH(G$6,Raw!$H$5:$EB$5,0))/60/60,"-")</f>
        <v>7284.1355555555556</v>
      </c>
      <c r="H16" s="70">
        <f>IFERROR(INDEX(Raw!$H$6:$EB$1524,MATCH($B16&amp;$D16&amp;$B$6,Raw!$A$6:$A$1524,0),MATCH(H$6,Raw!$H$5:$EB$5,0))/60/60/24,"-")</f>
        <v>5.7523148148148143E-3</v>
      </c>
      <c r="I16" s="70">
        <f>IFERROR(INDEX(Raw!$H$6:$EB$1524,MATCH($B16&amp;$D16&amp;$B$6,Raw!$A$6:$A$1524,0),MATCH(I$6,Raw!$H$5:$EB$5,0))/60/60/24,"-")</f>
        <v>9.9189814814814817E-3</v>
      </c>
      <c r="J16" s="31"/>
      <c r="K16" s="31">
        <f>IFERROR(INDEX(Raw!$H$6:$EB$1524,MATCH($B16&amp;$D16&amp;$B$6,Raw!$A$6:$A$1524,0),MATCH(K$6,Raw!$H$5:$EB$5,0)),"-")</f>
        <v>36035</v>
      </c>
      <c r="L16" s="31"/>
      <c r="M16" s="31">
        <f>IFERROR(INDEX(Raw!$H$6:$EB$1524,MATCH($B16&amp;$D16&amp;$B$6,Raw!$A$6:$A$1524,0),MATCH(M$6,Raw!$H$5:$EB$5,0))/60/60,"-")</f>
        <v>8261.434444444445</v>
      </c>
      <c r="N16" s="70">
        <f>IFERROR(INDEX(Raw!$H$6:$EB$1524,MATCH($B16&amp;$D16&amp;$B$6,Raw!$A$6:$A$1524,0),MATCH(N$6,Raw!$H$5:$EB$5,0))/60/60/24,"-")</f>
        <v>9.5486111111111101E-3</v>
      </c>
      <c r="O16" s="70">
        <f>IFERROR(INDEX(Raw!$H$6:$EB$1524,MATCH($B16&amp;$D16&amp;$B$6,Raw!$A$6:$A$1524,0),MATCH(O$6,Raw!$H$5:$EB$5,0))/60/60/24,"-")</f>
        <v>1.818287037037037E-2</v>
      </c>
      <c r="P16" s="31"/>
      <c r="Q16" s="31">
        <f>IFERROR(INDEX(Raw!$H$6:$EB$1524,MATCH($B16&amp;$D16&amp;$B$6,Raw!$A$6:$A$1524,0),MATCH(Q$6,Raw!$H$5:$EB$5,0)),"-")</f>
        <v>328216</v>
      </c>
      <c r="R16" s="31"/>
      <c r="S16" s="31">
        <f>IFERROR(INDEX(Raw!$H$6:$EB$1524,MATCH($B16&amp;$D16&amp;$B$6,Raw!$A$6:$A$1524,0),MATCH(S$6,Raw!$H$5:$EB$5,0))/60/60,"-")</f>
        <v>139968.58694444445</v>
      </c>
      <c r="T16" s="70">
        <f>IFERROR(INDEX(Raw!$H$6:$EB$1524,MATCH($B16&amp;$D16&amp;$B$6,Raw!$A$6:$A$1524,0),MATCH(T$6,Raw!$H$5:$EB$5,0))/60/60/24,"-")</f>
        <v>1.7766203703703704E-2</v>
      </c>
      <c r="U16" s="70">
        <f>IFERROR(INDEX(Raw!$H$6:$EB$1524,MATCH($B16&amp;$D16&amp;$B$6,Raw!$A$6:$A$1524,0),MATCH(U$6,Raw!$H$5:$EB$5,0))/60/60/24,"-")</f>
        <v>3.7476851851851851E-2</v>
      </c>
      <c r="V16" s="31"/>
      <c r="W16" s="31">
        <f>IFERROR(INDEX(Raw!$H$6:$EB$1524,MATCH($B16&amp;$D16&amp;$B$6,Raw!$A$6:$A$1524,0),MATCH(W$6,Raw!$H$5:$EB$5,0)),"-")</f>
        <v>162470</v>
      </c>
      <c r="X16" s="31"/>
      <c r="Y16" s="31">
        <f>IFERROR(INDEX(Raw!$H$6:$EB$1524,MATCH($B16&amp;$D16&amp;$B$6,Raw!$A$6:$A$1524,0),MATCH(Y$6,Raw!$H$5:$EB$5,0))/60/60,"-")</f>
        <v>185856.04499999998</v>
      </c>
      <c r="Z16" s="70">
        <f>IFERROR(INDEX(Raw!$H$6:$EB$1524,MATCH($B16&amp;$D16&amp;$B$6,Raw!$A$6:$A$1524,0),MATCH(Z$6,Raw!$H$5:$EB$5,0))/60/60/24,"-")</f>
        <v>4.7662037037037037E-2</v>
      </c>
      <c r="AA16" s="70">
        <f>IFERROR(INDEX(Raw!$H$6:$EB$1524,MATCH($B16&amp;$D16&amp;$B$6,Raw!$A$6:$A$1524,0),MATCH(AA$6,Raw!$H$5:$EB$5,0))/60/60/24,"-")</f>
        <v>0.11221064814814814</v>
      </c>
      <c r="AB16" s="31"/>
      <c r="AC16" s="31">
        <f>IFERROR(INDEX(Raw!$H$6:$EB$1524,MATCH($B16&amp;$D16&amp;$B$6,Raw!$A$6:$A$1524,0),MATCH(AC$6,Raw!$H$5:$EB$5,0)),"-")</f>
        <v>17534</v>
      </c>
      <c r="AD16" s="31"/>
      <c r="AE16" s="31">
        <f>IFERROR(INDEX(Raw!$H$6:$EB$1524,MATCH($B16&amp;$D16&amp;$B$6,Raw!$A$6:$A$1524,0),MATCH(AE$6,Raw!$H$5:$EB$5,0))/60/60,"-")</f>
        <v>27358.895555555555</v>
      </c>
      <c r="AF16" s="70">
        <f>IFERROR(INDEX(Raw!$H$6:$EB$1524,MATCH($B16&amp;$D16&amp;$B$6,Raw!$A$6:$A$1524,0),MATCH(AF$6,Raw!$H$5:$EB$5,0))/60/60/24,"-")</f>
        <v>6.5011574074074069E-2</v>
      </c>
      <c r="AG16" s="70">
        <f>IFERROR(INDEX(Raw!$H$6:$EB$1524,MATCH($B16&amp;$D16&amp;$B$6,Raw!$A$6:$A$1524,0),MATCH(AG$6,Raw!$H$5:$EB$5,0))/60/60/24,"-")</f>
        <v>0.14571759259259259</v>
      </c>
      <c r="AI16" s="75">
        <f>IFERROR(INDEX(Raw!$H$6:$EB$1524,MATCH($B16&amp;$D16&amp;$B$6,Raw!$A$6:$A$1524,0),MATCH(AI$6,Raw!$H$5:$EB$5,0)),"-")</f>
        <v>0</v>
      </c>
      <c r="AK16" s="31">
        <f>IFERROR(INDEX(Raw!$H$6:$EB$1524,MATCH($B16&amp;$D16&amp;$B$6,Raw!$A$6:$A$1524,0),MATCH(AK$6,Raw!$H$5:$EB$5,0)),"-")</f>
        <v>0</v>
      </c>
    </row>
    <row r="17" spans="1:41" s="7" customFormat="1" collapsed="1" x14ac:dyDescent="0.2">
      <c r="A17" s="61"/>
      <c r="B17" s="17" t="str">
        <f t="shared" si="14"/>
        <v>2017-18</v>
      </c>
      <c r="C17" s="18" t="s">
        <v>557</v>
      </c>
      <c r="D17" s="177" t="s">
        <v>557</v>
      </c>
      <c r="E17" s="32">
        <f>IFERROR(INDEX(Raw!$H$6:$EB$1524,MATCH($B17&amp;$D17&amp;$B$6,Raw!$A$6:$A$1524,0),MATCH(E$6,Raw!$H$5:$EB$5,0)),"-")</f>
        <v>58932</v>
      </c>
      <c r="F17" s="32"/>
      <c r="G17" s="32">
        <f>IFERROR(INDEX(Raw!$H$6:$EB$1524,MATCH($B17&amp;$D17&amp;$B$6,Raw!$A$6:$A$1524,0),MATCH(G$6,Raw!$H$5:$EB$5,0))/60/60,"-")</f>
        <v>8423.2366666666676</v>
      </c>
      <c r="H17" s="71">
        <f>IFERROR(INDEX(Raw!$H$6:$EB$1524,MATCH($B17&amp;$D17&amp;$B$6,Raw!$A$6:$A$1524,0),MATCH(H$6,Raw!$H$5:$EB$5,0))/60/60/24,"-")</f>
        <v>5.9606481481481489E-3</v>
      </c>
      <c r="I17" s="71">
        <f>IFERROR(INDEX(Raw!$H$6:$EB$1524,MATCH($B17&amp;$D17&amp;$B$6,Raw!$A$6:$A$1524,0),MATCH(I$6,Raw!$H$5:$EB$5,0))/60/60/24,"-")</f>
        <v>1.037037037037037E-2</v>
      </c>
      <c r="J17" s="31"/>
      <c r="K17" s="32">
        <f>IFERROR(INDEX(Raw!$H$6:$EB$1524,MATCH($B17&amp;$D17&amp;$B$6,Raw!$A$6:$A$1524,0),MATCH(K$6,Raw!$H$5:$EB$5,0)),"-")</f>
        <v>39934</v>
      </c>
      <c r="L17" s="32"/>
      <c r="M17" s="32">
        <f>IFERROR(INDEX(Raw!$H$6:$EB$1524,MATCH($B17&amp;$D17&amp;$B$6,Raw!$A$6:$A$1524,0),MATCH(M$6,Raw!$H$5:$EB$5,0))/60/60,"-")</f>
        <v>9392.8808333333327</v>
      </c>
      <c r="N17" s="71">
        <f>IFERROR(INDEX(Raw!$H$6:$EB$1524,MATCH($B17&amp;$D17&amp;$B$6,Raw!$A$6:$A$1524,0),MATCH(N$6,Raw!$H$5:$EB$5,0))/60/60/24,"-")</f>
        <v>9.8032407407407408E-3</v>
      </c>
      <c r="O17" s="71">
        <f>IFERROR(INDEX(Raw!$H$6:$EB$1524,MATCH($B17&amp;$D17&amp;$B$6,Raw!$A$6:$A$1524,0),MATCH(O$6,Raw!$H$5:$EB$5,0))/60/60/24,"-")</f>
        <v>1.8437499999999999E-2</v>
      </c>
      <c r="P17" s="31"/>
      <c r="Q17" s="32">
        <f>IFERROR(INDEX(Raw!$H$6:$EB$1524,MATCH($B17&amp;$D17&amp;$B$6,Raw!$A$6:$A$1524,0),MATCH(Q$6,Raw!$H$5:$EB$5,0)),"-")</f>
        <v>371274</v>
      </c>
      <c r="R17" s="32"/>
      <c r="S17" s="32">
        <f>IFERROR(INDEX(Raw!$H$6:$EB$1524,MATCH($B17&amp;$D17&amp;$B$6,Raw!$A$6:$A$1524,0),MATCH(S$6,Raw!$H$5:$EB$5,0))/60/60,"-")</f>
        <v>171646.42666666667</v>
      </c>
      <c r="T17" s="71">
        <f>IFERROR(INDEX(Raw!$H$6:$EB$1524,MATCH($B17&amp;$D17&amp;$B$6,Raw!$A$6:$A$1524,0),MATCH(T$6,Raw!$H$5:$EB$5,0))/60/60/24,"-")</f>
        <v>1.9259259259259261E-2</v>
      </c>
      <c r="U17" s="71">
        <f>IFERROR(INDEX(Raw!$H$6:$EB$1524,MATCH($B17&amp;$D17&amp;$B$6,Raw!$A$6:$A$1524,0),MATCH(U$6,Raw!$H$5:$EB$5,0))/60/60/24,"-")</f>
        <v>4.116898148148148E-2</v>
      </c>
      <c r="V17" s="31"/>
      <c r="W17" s="32">
        <f>IFERROR(INDEX(Raw!$H$6:$EB$1524,MATCH($B17&amp;$D17&amp;$B$6,Raw!$A$6:$A$1524,0),MATCH(W$6,Raw!$H$5:$EB$5,0)),"-")</f>
        <v>172617</v>
      </c>
      <c r="X17" s="32"/>
      <c r="Y17" s="32">
        <f>IFERROR(INDEX(Raw!$H$6:$EB$1524,MATCH($B17&amp;$D17&amp;$B$6,Raw!$A$6:$A$1524,0),MATCH(Y$6,Raw!$H$5:$EB$5,0))/60/60,"-")</f>
        <v>216443.41083333333</v>
      </c>
      <c r="Z17" s="71">
        <f>IFERROR(INDEX(Raw!$H$6:$EB$1524,MATCH($B17&amp;$D17&amp;$B$6,Raw!$A$6:$A$1524,0),MATCH(Z$6,Raw!$H$5:$EB$5,0))/60/60/24,"-")</f>
        <v>5.2245370370370366E-2</v>
      </c>
      <c r="AA17" s="71">
        <f>IFERROR(INDEX(Raw!$H$6:$EB$1524,MATCH($B17&amp;$D17&amp;$B$6,Raw!$A$6:$A$1524,0),MATCH(AA$6,Raw!$H$5:$EB$5,0))/60/60/24,"-")</f>
        <v>0.12472222222222222</v>
      </c>
      <c r="AB17" s="31"/>
      <c r="AC17" s="32">
        <f>IFERROR(INDEX(Raw!$H$6:$EB$1524,MATCH($B17&amp;$D17&amp;$B$6,Raw!$A$6:$A$1524,0),MATCH(AC$6,Raw!$H$5:$EB$5,0)),"-")</f>
        <v>18387</v>
      </c>
      <c r="AD17" s="32"/>
      <c r="AE17" s="32">
        <f>IFERROR(INDEX(Raw!$H$6:$EB$1524,MATCH($B17&amp;$D17&amp;$B$6,Raw!$A$6:$A$1524,0),MATCH(AE$6,Raw!$H$5:$EB$5,0))/60/60,"-")</f>
        <v>29893.996111111112</v>
      </c>
      <c r="AF17" s="71">
        <f>IFERROR(INDEX(Raw!$H$6:$EB$1524,MATCH($B17&amp;$D17&amp;$B$6,Raw!$A$6:$A$1524,0),MATCH(AF$6,Raw!$H$5:$EB$5,0))/60/60/24,"-")</f>
        <v>6.7743055555555556E-2</v>
      </c>
      <c r="AG17" s="71">
        <f>IFERROR(INDEX(Raw!$H$6:$EB$1524,MATCH($B17&amp;$D17&amp;$B$6,Raw!$A$6:$A$1524,0),MATCH(AG$6,Raw!$H$5:$EB$5,0))/60/60/24,"-")</f>
        <v>0.15094907407407407</v>
      </c>
      <c r="AI17" s="76">
        <f>IFERROR(INDEX(Raw!$H$6:$EB$1524,MATCH($B17&amp;$D17&amp;$B$6,Raw!$A$6:$A$1524,0),MATCH(AI$6,Raw!$H$5:$EB$5,0)),"-")</f>
        <v>0</v>
      </c>
      <c r="AK17" s="32">
        <f>IFERROR(INDEX(Raw!$H$6:$EB$1524,MATCH($B17&amp;$D17&amp;$B$6,Raw!$A$6:$A$1524,0),MATCH(AK$6,Raw!$H$5:$EB$5,0)),"-")</f>
        <v>0</v>
      </c>
    </row>
    <row r="18" spans="1:41" s="7" customFormat="1" ht="18" x14ac:dyDescent="0.25">
      <c r="A18" s="61"/>
      <c r="B18" s="90" t="str">
        <f t="shared" si="14"/>
        <v>2018-19</v>
      </c>
      <c r="C18" s="7" t="s">
        <v>775</v>
      </c>
      <c r="D18" s="181" t="s">
        <v>775</v>
      </c>
      <c r="E18" s="31">
        <f>IFERROR(INDEX(Raw!$H$6:$EB$1524,MATCH($B18&amp;$D18&amp;$B$6,Raw!$A$6:$A$1524,0),MATCH(E$6,Raw!$H$5:$EB$5,0)),"-")</f>
        <v>54279</v>
      </c>
      <c r="F18" s="31"/>
      <c r="G18" s="31">
        <f>IFERROR(INDEX(Raw!$H$6:$EB$1524,MATCH($B18&amp;$D18&amp;$B$6,Raw!$A$6:$A$1524,0),MATCH(G$6,Raw!$H$5:$EB$5,0))/60/60,"-")</f>
        <v>6893.5638888888889</v>
      </c>
      <c r="H18" s="70">
        <f>IFERROR(INDEX(Raw!$H$6:$EB$1524,MATCH($B18&amp;$D18&amp;$B$6,Raw!$A$6:$A$1524,0),MATCH(H$6,Raw!$H$5:$EB$5,0))/60/60/24,"-")</f>
        <v>5.2893518518518515E-3</v>
      </c>
      <c r="I18" s="70">
        <f>IFERROR(INDEX(Raw!$H$6:$EB$1524,MATCH($B18&amp;$D18&amp;$B$6,Raw!$A$6:$A$1524,0),MATCH(I$6,Raw!$H$5:$EB$5,0))/60/60/24,"-")</f>
        <v>9.3055555555555548E-3</v>
      </c>
      <c r="J18" s="31"/>
      <c r="K18" s="31">
        <f>IFERROR(INDEX(Raw!$H$6:$EB$1524,MATCH($B18&amp;$D18&amp;$B$6,Raw!$A$6:$A$1524,0),MATCH(K$6,Raw!$H$5:$EB$5,0)),"-")</f>
        <v>37110</v>
      </c>
      <c r="L18" s="31"/>
      <c r="M18" s="31">
        <f>IFERROR(INDEX(Raw!$H$6:$EB$1524,MATCH($B18&amp;$D18&amp;$B$6,Raw!$A$6:$A$1524,0),MATCH(M$6,Raw!$H$5:$EB$5,0))/60/60,"-")</f>
        <v>7486.5294444444444</v>
      </c>
      <c r="N18" s="70">
        <f>IFERROR(INDEX(Raw!$H$6:$EB$1524,MATCH($B18&amp;$D18&amp;$B$6,Raw!$A$6:$A$1524,0),MATCH(N$6,Raw!$H$5:$EB$5,0))/60/60/24,"-")</f>
        <v>8.4027777777777781E-3</v>
      </c>
      <c r="O18" s="70">
        <f>IFERROR(INDEX(Raw!$H$6:$EB$1524,MATCH($B18&amp;$D18&amp;$B$6,Raw!$A$6:$A$1524,0),MATCH(O$6,Raw!$H$5:$EB$5,0))/60/60/24,"-")</f>
        <v>1.5416666666666667E-2</v>
      </c>
      <c r="P18" s="31"/>
      <c r="Q18" s="31">
        <f>IFERROR(INDEX(Raw!$H$6:$EB$1524,MATCH($B18&amp;$D18&amp;$B$6,Raw!$A$6:$A$1524,0),MATCH(Q$6,Raw!$H$5:$EB$5,0)),"-")</f>
        <v>338826</v>
      </c>
      <c r="R18" s="31"/>
      <c r="S18" s="31">
        <f>IFERROR(INDEX(Raw!$H$6:$EB$1524,MATCH($B18&amp;$D18&amp;$B$6,Raw!$A$6:$A$1524,0),MATCH(S$6,Raw!$H$5:$EB$5,0))/60/60,"-")</f>
        <v>113778.87916666667</v>
      </c>
      <c r="T18" s="70">
        <f>IFERROR(INDEX(Raw!$H$6:$EB$1524,MATCH($B18&amp;$D18&amp;$B$6,Raw!$A$6:$A$1524,0),MATCH(T$6,Raw!$H$5:$EB$5,0))/60/60/24,"-")</f>
        <v>1.3993055555555555E-2</v>
      </c>
      <c r="U18" s="70">
        <f>IFERROR(INDEX(Raw!$H$6:$EB$1524,MATCH($B18&amp;$D18&amp;$B$6,Raw!$A$6:$A$1524,0),MATCH(U$6,Raw!$H$5:$EB$5,0))/60/60/24,"-")</f>
        <v>2.8749999999999998E-2</v>
      </c>
      <c r="V18" s="31"/>
      <c r="W18" s="31">
        <f>IFERROR(INDEX(Raw!$H$6:$EB$1524,MATCH($B18&amp;$D18&amp;$B$6,Raw!$A$6:$A$1524,0),MATCH(W$6,Raw!$H$5:$EB$5,0)),"-")</f>
        <v>176747</v>
      </c>
      <c r="X18" s="31"/>
      <c r="Y18" s="31">
        <f>IFERROR(INDEX(Raw!$H$6:$EB$1524,MATCH($B18&amp;$D18&amp;$B$6,Raw!$A$6:$A$1524,0),MATCH(Y$6,Raw!$H$5:$EB$5,0))/60/60,"-")</f>
        <v>144884.21722222221</v>
      </c>
      <c r="Z18" s="70">
        <f>IFERROR(INDEX(Raw!$H$6:$EB$1524,MATCH($B18&amp;$D18&amp;$B$6,Raw!$A$6:$A$1524,0),MATCH(Z$6,Raw!$H$5:$EB$5,0))/60/60/24,"-")</f>
        <v>3.4155092592592591E-2</v>
      </c>
      <c r="AA18" s="70">
        <f>IFERROR(INDEX(Raw!$H$6:$EB$1524,MATCH($B18&amp;$D18&amp;$B$6,Raw!$A$6:$A$1524,0),MATCH(AA$6,Raw!$H$5:$EB$5,0))/60/60/24,"-")</f>
        <v>7.9745370370370369E-2</v>
      </c>
      <c r="AB18" s="31"/>
      <c r="AC18" s="31">
        <f>IFERROR(INDEX(Raw!$H$6:$EB$1524,MATCH($B18&amp;$D18&amp;$B$6,Raw!$A$6:$A$1524,0),MATCH(AC$6,Raw!$H$5:$EB$5,0)),"-")</f>
        <v>17618</v>
      </c>
      <c r="AD18" s="31"/>
      <c r="AE18" s="31">
        <f>IFERROR(INDEX(Raw!$H$6:$EB$1524,MATCH($B18&amp;$D18&amp;$B$6,Raw!$A$6:$A$1524,0),MATCH(AE$6,Raw!$H$5:$EB$5,0))/60/60,"-")</f>
        <v>22244.189722222221</v>
      </c>
      <c r="AF18" s="70">
        <f>IFERROR(INDEX(Raw!$H$6:$EB$1524,MATCH($B18&amp;$D18&amp;$B$6,Raw!$A$6:$A$1524,0),MATCH(AF$6,Raw!$H$5:$EB$5,0))/60/60/24,"-")</f>
        <v>5.2604166666666667E-2</v>
      </c>
      <c r="AG18" s="70">
        <f>IFERROR(INDEX(Raw!$H$6:$EB$1524,MATCH($B18&amp;$D18&amp;$B$6,Raw!$A$6:$A$1524,0),MATCH(AG$6,Raw!$H$5:$EB$5,0))/60/60/24,"-")</f>
        <v>0.11768518518518518</v>
      </c>
      <c r="AI18" s="75">
        <f>IFERROR(INDEX(Raw!$H$6:$EB$1524,MATCH($B18&amp;$D18&amp;$B$6,Raw!$A$6:$A$1524,0),MATCH(AI$6,Raw!$H$5:$EB$5,0)),"-")</f>
        <v>0</v>
      </c>
      <c r="AK18" s="31">
        <f>IFERROR(INDEX(Raw!$H$6:$EB$1524,MATCH($B18&amp;$D18&amp;$B$6,Raw!$A$6:$A$1524,0),MATCH(AK$6,Raw!$H$5:$EB$5,0)),"-")</f>
        <v>0</v>
      </c>
    </row>
    <row r="19" spans="1:41" s="7" customFormat="1" x14ac:dyDescent="0.2">
      <c r="A19" s="61"/>
      <c r="B19" s="16" t="str">
        <f t="shared" si="14"/>
        <v>2018-19</v>
      </c>
      <c r="C19" s="7" t="s">
        <v>776</v>
      </c>
      <c r="D19" s="16" t="s">
        <v>776</v>
      </c>
      <c r="E19" s="31">
        <f>IFERROR(INDEX(Raw!$H$6:$EB$1524,MATCH($B19&amp;$D19&amp;$B$6,Raw!$A$6:$A$1524,0),MATCH(E$6,Raw!$H$5:$EB$5,0)),"-")</f>
        <v>58154</v>
      </c>
      <c r="F19" s="31"/>
      <c r="G19" s="31">
        <f>IFERROR(INDEX(Raw!$H$6:$EB$1524,MATCH($B19&amp;$D19&amp;$B$6,Raw!$A$6:$A$1524,0),MATCH(G$6,Raw!$H$5:$EB$5,0))/60/60,"-")</f>
        <v>7490.932777777778</v>
      </c>
      <c r="H19" s="70">
        <f>IFERROR(INDEX(Raw!$H$6:$EB$1524,MATCH($B19&amp;$D19&amp;$B$6,Raw!$A$6:$A$1524,0),MATCH(H$6,Raw!$H$5:$EB$5,0))/60/60/24,"-")</f>
        <v>5.37037037037037E-3</v>
      </c>
      <c r="I19" s="70">
        <f>IFERROR(INDEX(Raw!$H$6:$EB$1524,MATCH($B19&amp;$D19&amp;$B$6,Raw!$A$6:$A$1524,0),MATCH(I$6,Raw!$H$5:$EB$5,0))/60/60/24,"-")</f>
        <v>9.386574074074075E-3</v>
      </c>
      <c r="J19" s="31"/>
      <c r="K19" s="31">
        <f>IFERROR(INDEX(Raw!$H$6:$EB$1524,MATCH($B19&amp;$D19&amp;$B$6,Raw!$A$6:$A$1524,0),MATCH(K$6,Raw!$H$5:$EB$5,0)),"-")</f>
        <v>39853</v>
      </c>
      <c r="L19" s="31"/>
      <c r="M19" s="31">
        <f>IFERROR(INDEX(Raw!$H$6:$EB$1524,MATCH($B19&amp;$D19&amp;$B$6,Raw!$A$6:$A$1524,0),MATCH(M$6,Raw!$H$5:$EB$5,0))/60/60,"-")</f>
        <v>8255.6305555555555</v>
      </c>
      <c r="N19" s="70">
        <f>IFERROR(INDEX(Raw!$H$6:$EB$1524,MATCH($B19&amp;$D19&amp;$B$6,Raw!$A$6:$A$1524,0),MATCH(N$6,Raw!$H$5:$EB$5,0))/60/60/24,"-")</f>
        <v>8.6342592592592599E-3</v>
      </c>
      <c r="O19" s="70">
        <f>IFERROR(INDEX(Raw!$H$6:$EB$1524,MATCH($B19&amp;$D19&amp;$B$6,Raw!$A$6:$A$1524,0),MATCH(O$6,Raw!$H$5:$EB$5,0))/60/60/24,"-")</f>
        <v>1.6018518518518519E-2</v>
      </c>
      <c r="P19" s="31"/>
      <c r="Q19" s="31">
        <f>IFERROR(INDEX(Raw!$H$6:$EB$1524,MATCH($B19&amp;$D19&amp;$B$6,Raw!$A$6:$A$1524,0),MATCH(Q$6,Raw!$H$5:$EB$5,0)),"-")</f>
        <v>358991</v>
      </c>
      <c r="R19" s="31"/>
      <c r="S19" s="31">
        <f>IFERROR(INDEX(Raw!$H$6:$EB$1524,MATCH($B19&amp;$D19&amp;$B$6,Raw!$A$6:$A$1524,0),MATCH(S$6,Raw!$H$5:$EB$5,0))/60/60,"-")</f>
        <v>126716.07249999999</v>
      </c>
      <c r="T19" s="70">
        <f>IFERROR(INDEX(Raw!$H$6:$EB$1524,MATCH($B19&amp;$D19&amp;$B$6,Raw!$A$6:$A$1524,0),MATCH(T$6,Raw!$H$5:$EB$5,0))/60/60/24,"-")</f>
        <v>1.4710648148148148E-2</v>
      </c>
      <c r="U19" s="70">
        <f>IFERROR(INDEX(Raw!$H$6:$EB$1524,MATCH($B19&amp;$D19&amp;$B$6,Raw!$A$6:$A$1524,0),MATCH(U$6,Raw!$H$5:$EB$5,0))/60/60/24,"-")</f>
        <v>3.0358796296296297E-2</v>
      </c>
      <c r="V19" s="31"/>
      <c r="W19" s="31">
        <f>IFERROR(INDEX(Raw!$H$6:$EB$1524,MATCH($B19&amp;$D19&amp;$B$6,Raw!$A$6:$A$1524,0),MATCH(W$6,Raw!$H$5:$EB$5,0)),"-")</f>
        <v>184520</v>
      </c>
      <c r="X19" s="31"/>
      <c r="Y19" s="31">
        <f>IFERROR(INDEX(Raw!$H$6:$EB$1524,MATCH($B19&amp;$D19&amp;$B$6,Raw!$A$6:$A$1524,0),MATCH(Y$6,Raw!$H$5:$EB$5,0))/60/60,"-")</f>
        <v>177005.22861111112</v>
      </c>
      <c r="Z19" s="70">
        <f>IFERROR(INDEX(Raw!$H$6:$EB$1524,MATCH($B19&amp;$D19&amp;$B$6,Raw!$A$6:$A$1524,0),MATCH(Z$6,Raw!$H$5:$EB$5,0))/60/60/24,"-")</f>
        <v>3.9965277777777773E-2</v>
      </c>
      <c r="AA19" s="70">
        <f>IFERROR(INDEX(Raw!$H$6:$EB$1524,MATCH($B19&amp;$D19&amp;$B$6,Raw!$A$6:$A$1524,0),MATCH(AA$6,Raw!$H$5:$EB$5,0))/60/60/24,"-")</f>
        <v>9.3877314814814816E-2</v>
      </c>
      <c r="AB19" s="31"/>
      <c r="AC19" s="31">
        <f>IFERROR(INDEX(Raw!$H$6:$EB$1524,MATCH($B19&amp;$D19&amp;$B$6,Raw!$A$6:$A$1524,0),MATCH(AC$6,Raw!$H$5:$EB$5,0)),"-")</f>
        <v>18022</v>
      </c>
      <c r="AD19" s="31"/>
      <c r="AE19" s="31">
        <f>IFERROR(INDEX(Raw!$H$6:$EB$1524,MATCH($B19&amp;$D19&amp;$B$6,Raw!$A$6:$A$1524,0),MATCH(AE$6,Raw!$H$5:$EB$5,0))/60/60,"-")</f>
        <v>26482.766111111108</v>
      </c>
      <c r="AF19" s="70">
        <f>IFERROR(INDEX(Raw!$H$6:$EB$1524,MATCH($B19&amp;$D19&amp;$B$6,Raw!$A$6:$A$1524,0),MATCH(AF$6,Raw!$H$5:$EB$5,0))/60/60/24,"-")</f>
        <v>6.1226851851851859E-2</v>
      </c>
      <c r="AG19" s="70">
        <f>IFERROR(INDEX(Raw!$H$6:$EB$1524,MATCH($B19&amp;$D19&amp;$B$6,Raw!$A$6:$A$1524,0),MATCH(AG$6,Raw!$H$5:$EB$5,0))/60/60/24,"-")</f>
        <v>0.13817129629629629</v>
      </c>
      <c r="AI19" s="75">
        <f>IFERROR(INDEX(Raw!$H$6:$EB$1524,MATCH($B19&amp;$D19&amp;$B$6,Raw!$A$6:$A$1524,0),MATCH(AI$6,Raw!$H$5:$EB$5,0)),"-")</f>
        <v>0</v>
      </c>
      <c r="AK19" s="31">
        <f>IFERROR(INDEX(Raw!$H$6:$EB$1524,MATCH($B19&amp;$D19&amp;$B$6,Raw!$A$6:$A$1524,0),MATCH(AK$6,Raw!$H$5:$EB$5,0)),"-")</f>
        <v>0</v>
      </c>
    </row>
    <row r="20" spans="1:41" s="7" customFormat="1" x14ac:dyDescent="0.2">
      <c r="A20" s="61"/>
      <c r="B20" s="16" t="str">
        <f t="shared" si="14"/>
        <v>2018-19</v>
      </c>
      <c r="C20" s="34" t="s">
        <v>777</v>
      </c>
      <c r="D20" s="176" t="s">
        <v>777</v>
      </c>
      <c r="E20" s="31">
        <f>IFERROR(INDEX(Raw!$H$6:$EB$1524,MATCH($B20&amp;$D20&amp;$B$6,Raw!$A$6:$A$1524,0),MATCH(E$6,Raw!$H$5:$EB$5,0)),"-")</f>
        <v>56481</v>
      </c>
      <c r="F20" s="31"/>
      <c r="G20" s="31">
        <f>IFERROR(INDEX(Raw!$H$6:$EB$1524,MATCH($B20&amp;$D20&amp;$B$6,Raw!$A$6:$A$1524,0),MATCH(G$6,Raw!$H$5:$EB$5,0))/60/60,"-")</f>
        <v>7150.9113888888887</v>
      </c>
      <c r="H20" s="70">
        <f>IFERROR(INDEX(Raw!$H$6:$EB$1524,MATCH($B20&amp;$D20&amp;$B$6,Raw!$A$6:$A$1524,0),MATCH(H$6,Raw!$H$5:$EB$5,0))/60/60/24,"-")</f>
        <v>5.2777777777777771E-3</v>
      </c>
      <c r="I20" s="70">
        <f>IFERROR(INDEX(Raw!$H$6:$EB$1524,MATCH($B20&amp;$D20&amp;$B$6,Raw!$A$6:$A$1524,0),MATCH(I$6,Raw!$H$5:$EB$5,0))/60/60/24,"-")</f>
        <v>9.2361111111111116E-3</v>
      </c>
      <c r="J20" s="31"/>
      <c r="K20" s="31">
        <f>IFERROR(INDEX(Raw!$H$6:$EB$1524,MATCH($B20&amp;$D20&amp;$B$6,Raw!$A$6:$A$1524,0),MATCH(K$6,Raw!$H$5:$EB$5,0)),"-")</f>
        <v>38523</v>
      </c>
      <c r="L20" s="31"/>
      <c r="M20" s="31">
        <f>IFERROR(INDEX(Raw!$H$6:$EB$1524,MATCH($B20&amp;$D20&amp;$B$6,Raw!$A$6:$A$1524,0),MATCH(M$6,Raw!$H$5:$EB$5,0))/60/60,"-")</f>
        <v>7868.6488888888889</v>
      </c>
      <c r="N20" s="70">
        <f>IFERROR(INDEX(Raw!$H$6:$EB$1524,MATCH($B20&amp;$D20&amp;$B$6,Raw!$A$6:$A$1524,0),MATCH(N$6,Raw!$H$5:$EB$5,0))/60/60/24,"-")</f>
        <v>8.5069444444444437E-3</v>
      </c>
      <c r="O20" s="70">
        <f>IFERROR(INDEX(Raw!$H$6:$EB$1524,MATCH($B20&amp;$D20&amp;$B$6,Raw!$A$6:$A$1524,0),MATCH(O$6,Raw!$H$5:$EB$5,0))/60/60/24,"-")</f>
        <v>1.5694444444444445E-2</v>
      </c>
      <c r="P20" s="31"/>
      <c r="Q20" s="31">
        <f>IFERROR(INDEX(Raw!$H$6:$EB$1524,MATCH($B20&amp;$D20&amp;$B$6,Raw!$A$6:$A$1524,0),MATCH(Q$6,Raw!$H$5:$EB$5,0)),"-")</f>
        <v>348099</v>
      </c>
      <c r="R20" s="31"/>
      <c r="S20" s="31">
        <f>IFERROR(INDEX(Raw!$H$6:$EB$1524,MATCH($B20&amp;$D20&amp;$B$6,Raw!$A$6:$A$1524,0),MATCH(S$6,Raw!$H$5:$EB$5,0))/60/60,"-")</f>
        <v>124750.94805555556</v>
      </c>
      <c r="T20" s="70">
        <f>IFERROR(INDEX(Raw!$H$6:$EB$1524,MATCH($B20&amp;$D20&amp;$B$6,Raw!$A$6:$A$1524,0),MATCH(T$6,Raw!$H$5:$EB$5,0))/60/60/24,"-")</f>
        <v>1.4930555555555556E-2</v>
      </c>
      <c r="U20" s="70">
        <f>IFERROR(INDEX(Raw!$H$6:$EB$1524,MATCH($B20&amp;$D20&amp;$B$6,Raw!$A$6:$A$1524,0),MATCH(U$6,Raw!$H$5:$EB$5,0))/60/60/24,"-")</f>
        <v>3.0740740740740739E-2</v>
      </c>
      <c r="V20" s="31"/>
      <c r="W20" s="31">
        <f>IFERROR(INDEX(Raw!$H$6:$EB$1524,MATCH($B20&amp;$D20&amp;$B$6,Raw!$A$6:$A$1524,0),MATCH(W$6,Raw!$H$5:$EB$5,0)),"-")</f>
        <v>176767</v>
      </c>
      <c r="X20" s="31"/>
      <c r="Y20" s="31">
        <f>IFERROR(INDEX(Raw!$H$6:$EB$1524,MATCH($B20&amp;$D20&amp;$B$6,Raw!$A$6:$A$1524,0),MATCH(Y$6,Raw!$H$5:$EB$5,0))/60/60,"-")</f>
        <v>175592.98</v>
      </c>
      <c r="Z20" s="70">
        <f>IFERROR(INDEX(Raw!$H$6:$EB$1524,MATCH($B20&amp;$D20&amp;$B$6,Raw!$A$6:$A$1524,0),MATCH(Z$6,Raw!$H$5:$EB$5,0))/60/60/24,"-")</f>
        <v>4.1388888888888892E-2</v>
      </c>
      <c r="AA20" s="70">
        <f>IFERROR(INDEX(Raw!$H$6:$EB$1524,MATCH($B20&amp;$D20&amp;$B$6,Raw!$A$6:$A$1524,0),MATCH(AA$6,Raw!$H$5:$EB$5,0))/60/60/24,"-")</f>
        <v>9.7002314814814819E-2</v>
      </c>
      <c r="AB20" s="31"/>
      <c r="AC20" s="31">
        <f>IFERROR(INDEX(Raw!$H$6:$EB$1524,MATCH($B20&amp;$D20&amp;$B$6,Raw!$A$6:$A$1524,0),MATCH(AC$6,Raw!$H$5:$EB$5,0)),"-")</f>
        <v>15706</v>
      </c>
      <c r="AD20" s="31"/>
      <c r="AE20" s="31">
        <f>IFERROR(INDEX(Raw!$H$6:$EB$1524,MATCH($B20&amp;$D20&amp;$B$6,Raw!$A$6:$A$1524,0),MATCH(AE$6,Raw!$H$5:$EB$5,0))/60/60,"-")</f>
        <v>23911.178333333333</v>
      </c>
      <c r="AF20" s="70">
        <f>IFERROR(INDEX(Raw!$H$6:$EB$1524,MATCH($B20&amp;$D20&amp;$B$6,Raw!$A$6:$A$1524,0),MATCH(AF$6,Raw!$H$5:$EB$5,0))/60/60/24,"-")</f>
        <v>6.3437499999999994E-2</v>
      </c>
      <c r="AG20" s="70">
        <f>IFERROR(INDEX(Raw!$H$6:$EB$1524,MATCH($B20&amp;$D20&amp;$B$6,Raw!$A$6:$A$1524,0),MATCH(AG$6,Raw!$H$5:$EB$5,0))/60/60/24,"-")</f>
        <v>0.14179398148148148</v>
      </c>
      <c r="AI20" s="75">
        <f>IFERROR(INDEX(Raw!$H$6:$EB$1524,MATCH($B20&amp;$D20&amp;$B$6,Raw!$A$6:$A$1524,0),MATCH(AI$6,Raw!$H$5:$EB$5,0)),"-")</f>
        <v>0</v>
      </c>
      <c r="AK20" s="31">
        <f>IFERROR(INDEX(Raw!$H$6:$EB$1524,MATCH($B20&amp;$D20&amp;$B$6,Raw!$A$6:$A$1524,0),MATCH(AK$6,Raw!$H$5:$EB$5,0)),"-")</f>
        <v>0</v>
      </c>
    </row>
    <row r="21" spans="1:41" s="7" customFormat="1" ht="18" x14ac:dyDescent="0.25">
      <c r="A21" s="61"/>
      <c r="B21" s="16" t="str">
        <f t="shared" si="14"/>
        <v>2018-19</v>
      </c>
      <c r="C21" s="7" t="s">
        <v>778</v>
      </c>
      <c r="D21" s="181" t="s">
        <v>778</v>
      </c>
      <c r="E21" s="31">
        <f>IFERROR(INDEX(Raw!$H$6:$EB$1524,MATCH($B21&amp;$D21&amp;$B$6,Raw!$A$6:$A$1524,0),MATCH(E$6,Raw!$H$5:$EB$5,0)),"-")</f>
        <v>58884</v>
      </c>
      <c r="F21" s="31"/>
      <c r="G21" s="31">
        <f>IFERROR(INDEX(Raw!$H$6:$EB$1524,MATCH($B21&amp;$D21&amp;$B$6,Raw!$A$6:$A$1524,0),MATCH(G$6,Raw!$H$5:$EB$5,0))/60/60,"-")</f>
        <v>7333.2238888888887</v>
      </c>
      <c r="H21" s="70">
        <f>IFERROR(INDEX(Raw!$H$6:$EB$1524,MATCH($B21&amp;$D21&amp;$B$6,Raw!$A$6:$A$1524,0),MATCH(H$6,Raw!$H$5:$EB$5,0))/60/60/24,"-")</f>
        <v>5.185185185185185E-3</v>
      </c>
      <c r="I21" s="70">
        <f>IFERROR(INDEX(Raw!$H$6:$EB$1524,MATCH($B21&amp;$D21&amp;$B$6,Raw!$A$6:$A$1524,0),MATCH(I$6,Raw!$H$5:$EB$5,0))/60/60/24,"-")</f>
        <v>9.0624999999999994E-3</v>
      </c>
      <c r="J21" s="31"/>
      <c r="K21" s="31">
        <f>IFERROR(INDEX(Raw!$H$6:$EB$1524,MATCH($B21&amp;$D21&amp;$B$6,Raw!$A$6:$A$1524,0),MATCH(K$6,Raw!$H$5:$EB$5,0)),"-")</f>
        <v>39903</v>
      </c>
      <c r="L21" s="31"/>
      <c r="M21" s="31">
        <f>IFERROR(INDEX(Raw!$H$6:$EB$1524,MATCH($B21&amp;$D21&amp;$B$6,Raw!$A$6:$A$1524,0),MATCH(M$6,Raw!$H$5:$EB$5,0))/60/60,"-")</f>
        <v>7979.2472222222223</v>
      </c>
      <c r="N21" s="70">
        <f>IFERROR(INDEX(Raw!$H$6:$EB$1524,MATCH($B21&amp;$D21&amp;$B$6,Raw!$A$6:$A$1524,0),MATCH(N$6,Raw!$H$5:$EB$5,0))/60/60/24,"-")</f>
        <v>8.3333333333333332E-3</v>
      </c>
      <c r="O21" s="70">
        <f>IFERROR(INDEX(Raw!$H$6:$EB$1524,MATCH($B21&amp;$D21&amp;$B$6,Raw!$A$6:$A$1524,0),MATCH(O$6,Raw!$H$5:$EB$5,0))/60/60/24,"-")</f>
        <v>1.5613425925925926E-2</v>
      </c>
      <c r="P21" s="31"/>
      <c r="Q21" s="31">
        <f>IFERROR(INDEX(Raw!$H$6:$EB$1524,MATCH($B21&amp;$D21&amp;$B$6,Raw!$A$6:$A$1524,0),MATCH(Q$6,Raw!$H$5:$EB$5,0)),"-")</f>
        <v>370886</v>
      </c>
      <c r="R21" s="31"/>
      <c r="S21" s="31">
        <f>IFERROR(INDEX(Raw!$H$6:$EB$1524,MATCH($B21&amp;$D21&amp;$B$6,Raw!$A$6:$A$1524,0),MATCH(S$6,Raw!$H$5:$EB$5,0))/60/60,"-")</f>
        <v>139396.68222222224</v>
      </c>
      <c r="T21" s="70">
        <f>IFERROR(INDEX(Raw!$H$6:$EB$1524,MATCH($B21&amp;$D21&amp;$B$6,Raw!$A$6:$A$1524,0),MATCH(T$6,Raw!$H$5:$EB$5,0))/60/60/24,"-")</f>
        <v>1.5659722222222224E-2</v>
      </c>
      <c r="U21" s="70">
        <f>IFERROR(INDEX(Raw!$H$6:$EB$1524,MATCH($B21&amp;$D21&amp;$B$6,Raw!$A$6:$A$1524,0),MATCH(U$6,Raw!$H$5:$EB$5,0))/60/60/24,"-")</f>
        <v>3.2534722222222222E-2</v>
      </c>
      <c r="V21" s="31"/>
      <c r="W21" s="31">
        <f>IFERROR(INDEX(Raw!$H$6:$EB$1524,MATCH($B21&amp;$D21&amp;$B$6,Raw!$A$6:$A$1524,0),MATCH(W$6,Raw!$H$5:$EB$5,0)),"-")</f>
        <v>180611</v>
      </c>
      <c r="X21" s="31"/>
      <c r="Y21" s="31">
        <f>IFERROR(INDEX(Raw!$H$6:$EB$1524,MATCH($B21&amp;$D21&amp;$B$6,Raw!$A$6:$A$1524,0),MATCH(Y$6,Raw!$H$5:$EB$5,0))/60/60,"-")</f>
        <v>199126.9522222222</v>
      </c>
      <c r="Z21" s="70">
        <f>IFERROR(INDEX(Raw!$H$6:$EB$1524,MATCH($B21&amp;$D21&amp;$B$6,Raw!$A$6:$A$1524,0),MATCH(Z$6,Raw!$H$5:$EB$5,0))/60/60/24,"-")</f>
        <v>4.5937499999999999E-2</v>
      </c>
      <c r="AA21" s="70">
        <f>IFERROR(INDEX(Raw!$H$6:$EB$1524,MATCH($B21&amp;$D21&amp;$B$6,Raw!$A$6:$A$1524,0),MATCH(AA$6,Raw!$H$5:$EB$5,0))/60/60/24,"-")</f>
        <v>0.10924768518518518</v>
      </c>
      <c r="AB21" s="31"/>
      <c r="AC21" s="31">
        <f>IFERROR(INDEX(Raw!$H$6:$EB$1524,MATCH($B21&amp;$D21&amp;$B$6,Raw!$A$6:$A$1524,0),MATCH(AC$6,Raw!$H$5:$EB$5,0)),"-")</f>
        <v>13902</v>
      </c>
      <c r="AD21" s="31"/>
      <c r="AE21" s="31">
        <f>IFERROR(INDEX(Raw!$H$6:$EB$1524,MATCH($B21&amp;$D21&amp;$B$6,Raw!$A$6:$A$1524,0),MATCH(AE$6,Raw!$H$5:$EB$5,0))/60/60,"-")</f>
        <v>22218.679166666665</v>
      </c>
      <c r="AF21" s="70">
        <f>IFERROR(INDEX(Raw!$H$6:$EB$1524,MATCH($B21&amp;$D21&amp;$B$6,Raw!$A$6:$A$1524,0),MATCH(AF$6,Raw!$H$5:$EB$5,0))/60/60/24,"-")</f>
        <v>6.6597222222222224E-2</v>
      </c>
      <c r="AG21" s="70">
        <f>IFERROR(INDEX(Raw!$H$6:$EB$1524,MATCH($B21&amp;$D21&amp;$B$6,Raw!$A$6:$A$1524,0),MATCH(AG$6,Raw!$H$5:$EB$5,0))/60/60/24,"-")</f>
        <v>0.1482523148148148</v>
      </c>
      <c r="AI21" s="75">
        <f>IFERROR(INDEX(Raw!$H$6:$EB$1524,MATCH($B21&amp;$D21&amp;$B$6,Raw!$A$6:$A$1524,0),MATCH(AI$6,Raw!$H$5:$EB$5,0)),"-")</f>
        <v>0</v>
      </c>
      <c r="AK21" s="31">
        <f>IFERROR(INDEX(Raw!$H$6:$EB$1524,MATCH($B21&amp;$D21&amp;$B$6,Raw!$A$6:$A$1524,0),MATCH(AK$6,Raw!$H$5:$EB$5,0)),"-")</f>
        <v>0</v>
      </c>
    </row>
    <row r="22" spans="1:41" s="7" customFormat="1" x14ac:dyDescent="0.2">
      <c r="A22" s="61"/>
      <c r="B22" s="16" t="str">
        <f t="shared" si="14"/>
        <v>2018-19</v>
      </c>
      <c r="C22" s="7" t="s">
        <v>550</v>
      </c>
      <c r="D22" s="16" t="s">
        <v>550</v>
      </c>
      <c r="E22" s="31">
        <f>IFERROR(INDEX(Raw!$H$6:$EB$1524,MATCH($B22&amp;$D22&amp;$B$6,Raw!$A$6:$A$1524,0),MATCH(E$6,Raw!$H$5:$EB$5,0)),"-")</f>
        <v>53240</v>
      </c>
      <c r="F22" s="31"/>
      <c r="G22" s="31">
        <f>IFERROR(INDEX(Raw!$H$6:$EB$1524,MATCH($B22&amp;$D22&amp;$B$6,Raw!$A$6:$A$1524,0),MATCH(G$6,Raw!$H$5:$EB$5,0))/60/60,"-")</f>
        <v>6332.1077777777782</v>
      </c>
      <c r="H22" s="70">
        <f>IFERROR(INDEX(Raw!$H$6:$EB$1524,MATCH($B22&amp;$D22&amp;$B$6,Raw!$A$6:$A$1524,0),MATCH(H$6,Raw!$H$5:$EB$5,0))/60/60/24,"-")</f>
        <v>4.9537037037037041E-3</v>
      </c>
      <c r="I22" s="70">
        <f>IFERROR(INDEX(Raw!$H$6:$EB$1524,MATCH($B22&amp;$D22&amp;$B$6,Raw!$A$6:$A$1524,0),MATCH(I$6,Raw!$H$5:$EB$5,0))/60/60/24,"-")</f>
        <v>8.726851851851852E-3</v>
      </c>
      <c r="J22" s="31"/>
      <c r="K22" s="31">
        <f>IFERROR(INDEX(Raw!$H$6:$EB$1524,MATCH($B22&amp;$D22&amp;$B$6,Raw!$A$6:$A$1524,0),MATCH(K$6,Raw!$H$5:$EB$5,0)),"-")</f>
        <v>35843</v>
      </c>
      <c r="L22" s="31"/>
      <c r="M22" s="31">
        <f>IFERROR(INDEX(Raw!$H$6:$EB$1524,MATCH($B22&amp;$D22&amp;$B$6,Raw!$A$6:$A$1524,0),MATCH(M$6,Raw!$H$5:$EB$5,0))/60/60,"-")</f>
        <v>6773.788333333333</v>
      </c>
      <c r="N22" s="70">
        <f>IFERROR(INDEX(Raw!$H$6:$EB$1524,MATCH($B22&amp;$D22&amp;$B$6,Raw!$A$6:$A$1524,0),MATCH(N$6,Raw!$H$5:$EB$5,0))/60/60/24,"-")</f>
        <v>7.8703703703703713E-3</v>
      </c>
      <c r="O22" s="70">
        <f>IFERROR(INDEX(Raw!$H$6:$EB$1524,MATCH($B22&amp;$D22&amp;$B$6,Raw!$A$6:$A$1524,0),MATCH(O$6,Raw!$H$5:$EB$5,0))/60/60/24,"-")</f>
        <v>1.4849537037037036E-2</v>
      </c>
      <c r="P22" s="31"/>
      <c r="Q22" s="31">
        <f>IFERROR(INDEX(Raw!$H$6:$EB$1524,MATCH($B22&amp;$D22&amp;$B$6,Raw!$A$6:$A$1524,0),MATCH(Q$6,Raw!$H$5:$EB$5,0)),"-")</f>
        <v>354353</v>
      </c>
      <c r="R22" s="31"/>
      <c r="S22" s="31">
        <f>IFERROR(INDEX(Raw!$H$6:$EB$1524,MATCH($B22&amp;$D22&amp;$B$6,Raw!$A$6:$A$1524,0),MATCH(S$6,Raw!$H$5:$EB$5,0))/60/60,"-")</f>
        <v>121711.49944444445</v>
      </c>
      <c r="T22" s="70">
        <f>IFERROR(INDEX(Raw!$H$6:$EB$1524,MATCH($B22&amp;$D22&amp;$B$6,Raw!$A$6:$A$1524,0),MATCH(T$6,Raw!$H$5:$EB$5,0))/60/60/24,"-")</f>
        <v>1.4317129629629631E-2</v>
      </c>
      <c r="U22" s="70">
        <f>IFERROR(INDEX(Raw!$H$6:$EB$1524,MATCH($B22&amp;$D22&amp;$B$6,Raw!$A$6:$A$1524,0),MATCH(U$6,Raw!$H$5:$EB$5,0))/60/60/24,"-")</f>
        <v>2.9398148148148149E-2</v>
      </c>
      <c r="V22" s="31"/>
      <c r="W22" s="31">
        <f>IFERROR(INDEX(Raw!$H$6:$EB$1524,MATCH($B22&amp;$D22&amp;$B$6,Raw!$A$6:$A$1524,0),MATCH(W$6,Raw!$H$5:$EB$5,0)),"-")</f>
        <v>174586</v>
      </c>
      <c r="X22" s="31"/>
      <c r="Y22" s="31">
        <f>IFERROR(INDEX(Raw!$H$6:$EB$1524,MATCH($B22&amp;$D22&amp;$B$6,Raw!$A$6:$A$1524,0),MATCH(Y$6,Raw!$H$5:$EB$5,0))/60/60,"-")</f>
        <v>165333.67583333334</v>
      </c>
      <c r="Z22" s="70">
        <f>IFERROR(INDEX(Raw!$H$6:$EB$1524,MATCH($B22&amp;$D22&amp;$B$6,Raw!$A$6:$A$1524,0),MATCH(Z$6,Raw!$H$5:$EB$5,0))/60/60/24,"-")</f>
        <v>3.9456018518518522E-2</v>
      </c>
      <c r="AA22" s="70">
        <f>IFERROR(INDEX(Raw!$H$6:$EB$1524,MATCH($B22&amp;$D22&amp;$B$6,Raw!$A$6:$A$1524,0),MATCH(AA$6,Raw!$H$5:$EB$5,0))/60/60/24,"-")</f>
        <v>9.2824074074074059E-2</v>
      </c>
      <c r="AB22" s="31"/>
      <c r="AC22" s="31">
        <f>IFERROR(INDEX(Raw!$H$6:$EB$1524,MATCH($B22&amp;$D22&amp;$B$6,Raw!$A$6:$A$1524,0),MATCH(AC$6,Raw!$H$5:$EB$5,0)),"-")</f>
        <v>13312</v>
      </c>
      <c r="AD22" s="31"/>
      <c r="AE22" s="31">
        <f>IFERROR(INDEX(Raw!$H$6:$EB$1524,MATCH($B22&amp;$D22&amp;$B$6,Raw!$A$6:$A$1524,0),MATCH(AE$6,Raw!$H$5:$EB$5,0))/60/60,"-")</f>
        <v>18202.014444444445</v>
      </c>
      <c r="AF22" s="70">
        <f>IFERROR(INDEX(Raw!$H$6:$EB$1524,MATCH($B22&amp;$D22&amp;$B$6,Raw!$A$6:$A$1524,0),MATCH(AF$6,Raw!$H$5:$EB$5,0))/60/60/24,"-")</f>
        <v>5.6967592592592591E-2</v>
      </c>
      <c r="AG22" s="70">
        <f>IFERROR(INDEX(Raw!$H$6:$EB$1524,MATCH($B22&amp;$D22&amp;$B$6,Raw!$A$6:$A$1524,0),MATCH(AG$6,Raw!$H$5:$EB$5,0))/60/60/24,"-")</f>
        <v>0.12873842592592591</v>
      </c>
      <c r="AI22" s="75">
        <f>IFERROR(INDEX(Raw!$H$6:$EB$1524,MATCH($B22&amp;$D22&amp;$B$6,Raw!$A$6:$A$1524,0),MATCH(AI$6,Raw!$H$5:$EB$5,0)),"-")</f>
        <v>0</v>
      </c>
      <c r="AJ22" s="113"/>
      <c r="AK22" s="31">
        <f>IFERROR(INDEX(Raw!$H$6:$EB$1524,MATCH($B22&amp;$D22&amp;$B$6,Raw!$A$6:$A$1524,0),MATCH(AK$6,Raw!$H$5:$EB$5,0)),"-")</f>
        <v>0</v>
      </c>
      <c r="AL22" s="113"/>
      <c r="AM22" s="113"/>
      <c r="AN22" s="113"/>
      <c r="AO22" s="113"/>
    </row>
    <row r="23" spans="1:41" s="7" customFormat="1" x14ac:dyDescent="0.2">
      <c r="A23" s="61"/>
      <c r="B23" s="16" t="str">
        <f t="shared" si="14"/>
        <v>2018-19</v>
      </c>
      <c r="C23" s="34" t="s">
        <v>551</v>
      </c>
      <c r="D23" s="176" t="s">
        <v>551</v>
      </c>
      <c r="E23" s="31">
        <f>IFERROR(INDEX(Raw!$H$6:$EB$1524,MATCH($B23&amp;$D23&amp;$B$6,Raw!$A$6:$A$1524,0),MATCH(E$6,Raw!$H$5:$EB$5,0)),"-")</f>
        <v>52568</v>
      </c>
      <c r="F23" s="31"/>
      <c r="G23" s="31">
        <f>IFERROR(INDEX(Raw!$H$6:$EB$1524,MATCH($B23&amp;$D23&amp;$B$6,Raw!$A$6:$A$1524,0),MATCH(G$6,Raw!$H$5:$EB$5,0))/60/60,"-")</f>
        <v>6299.7980555555559</v>
      </c>
      <c r="H23" s="70">
        <f>IFERROR(INDEX(Raw!$H$6:$EB$1524,MATCH($B23&amp;$D23&amp;$B$6,Raw!$A$6:$A$1524,0),MATCH(H$6,Raw!$H$5:$EB$5,0))/60/60/24,"-")</f>
        <v>4.9884259259259265E-3</v>
      </c>
      <c r="I23" s="70">
        <f>IFERROR(INDEX(Raw!$H$6:$EB$1524,MATCH($B23&amp;$D23&amp;$B$6,Raw!$A$6:$A$1524,0),MATCH(I$6,Raw!$H$5:$EB$5,0))/60/60/24,"-")</f>
        <v>8.726851851851852E-3</v>
      </c>
      <c r="J23" s="31"/>
      <c r="K23" s="31">
        <f>IFERROR(INDEX(Raw!$H$6:$EB$1524,MATCH($B23&amp;$D23&amp;$B$6,Raw!$A$6:$A$1524,0),MATCH(K$6,Raw!$H$5:$EB$5,0)),"-")</f>
        <v>35591</v>
      </c>
      <c r="L23" s="31"/>
      <c r="M23" s="31">
        <f>IFERROR(INDEX(Raw!$H$6:$EB$1524,MATCH($B23&amp;$D23&amp;$B$6,Raw!$A$6:$A$1524,0),MATCH(M$6,Raw!$H$5:$EB$5,0))/60/60,"-")</f>
        <v>6744.1111111111113</v>
      </c>
      <c r="N23" s="70">
        <f>IFERROR(INDEX(Raw!$H$6:$EB$1524,MATCH($B23&amp;$D23&amp;$B$6,Raw!$A$6:$A$1524,0),MATCH(N$6,Raw!$H$5:$EB$5,0))/60/60/24,"-")</f>
        <v>7.8935185185185185E-3</v>
      </c>
      <c r="O23" s="70">
        <f>IFERROR(INDEX(Raw!$H$6:$EB$1524,MATCH($B23&amp;$D23&amp;$B$6,Raw!$A$6:$A$1524,0),MATCH(O$6,Raw!$H$5:$EB$5,0))/60/60/24,"-")</f>
        <v>1.4918981481481483E-2</v>
      </c>
      <c r="P23" s="31"/>
      <c r="Q23" s="31">
        <f>IFERROR(INDEX(Raw!$H$6:$EB$1524,MATCH($B23&amp;$D23&amp;$B$6,Raw!$A$6:$A$1524,0),MATCH(Q$6,Raw!$H$5:$EB$5,0)),"-")</f>
        <v>356904</v>
      </c>
      <c r="R23" s="31"/>
      <c r="S23" s="31">
        <f>IFERROR(INDEX(Raw!$H$6:$EB$1524,MATCH($B23&amp;$D23&amp;$B$6,Raw!$A$6:$A$1524,0),MATCH(S$6,Raw!$H$5:$EB$5,0))/60/60,"-")</f>
        <v>128504.97666666665</v>
      </c>
      <c r="T23" s="70">
        <f>IFERROR(INDEX(Raw!$H$6:$EB$1524,MATCH($B23&amp;$D23&amp;$B$6,Raw!$A$6:$A$1524,0),MATCH(T$6,Raw!$H$5:$EB$5,0))/60/60/24,"-")</f>
        <v>1.5000000000000001E-2</v>
      </c>
      <c r="U23" s="70">
        <f>IFERROR(INDEX(Raw!$H$6:$EB$1524,MATCH($B23&amp;$D23&amp;$B$6,Raw!$A$6:$A$1524,0),MATCH(U$6,Raw!$H$5:$EB$5,0))/60/60/24,"-")</f>
        <v>3.0729166666666669E-2</v>
      </c>
      <c r="V23" s="31"/>
      <c r="W23" s="31">
        <f>IFERROR(INDEX(Raw!$H$6:$EB$1524,MATCH($B23&amp;$D23&amp;$B$6,Raw!$A$6:$A$1524,0),MATCH(W$6,Raw!$H$5:$EB$5,0)),"-")</f>
        <v>167708</v>
      </c>
      <c r="X23" s="31"/>
      <c r="Y23" s="31">
        <f>IFERROR(INDEX(Raw!$H$6:$EB$1524,MATCH($B23&amp;$D23&amp;$B$6,Raw!$A$6:$A$1524,0),MATCH(Y$6,Raw!$H$5:$EB$5,0))/60/60,"-")</f>
        <v>173022.96277777778</v>
      </c>
      <c r="Z23" s="70">
        <f>IFERROR(INDEX(Raw!$H$6:$EB$1524,MATCH($B23&amp;$D23&amp;$B$6,Raw!$A$6:$A$1524,0),MATCH(Z$6,Raw!$H$5:$EB$5,0))/60/60/24,"-")</f>
        <v>4.2986111111111114E-2</v>
      </c>
      <c r="AA23" s="70">
        <f>IFERROR(INDEX(Raw!$H$6:$EB$1524,MATCH($B23&amp;$D23&amp;$B$6,Raw!$A$6:$A$1524,0),MATCH(AA$6,Raw!$H$5:$EB$5,0))/60/60/24,"-")</f>
        <v>0.10084490740740741</v>
      </c>
      <c r="AB23" s="31"/>
      <c r="AC23" s="31">
        <f>IFERROR(INDEX(Raw!$H$6:$EB$1524,MATCH($B23&amp;$D23&amp;$B$6,Raw!$A$6:$A$1524,0),MATCH(AC$6,Raw!$H$5:$EB$5,0)),"-")</f>
        <v>12421</v>
      </c>
      <c r="AD23" s="31"/>
      <c r="AE23" s="31">
        <f>IFERROR(INDEX(Raw!$H$6:$EB$1524,MATCH($B23&amp;$D23&amp;$B$6,Raw!$A$6:$A$1524,0),MATCH(AE$6,Raw!$H$5:$EB$5,0))/60/60,"-")</f>
        <v>18096.359444444442</v>
      </c>
      <c r="AF23" s="70">
        <f>IFERROR(INDEX(Raw!$H$6:$EB$1524,MATCH($B23&amp;$D23&amp;$B$6,Raw!$A$6:$A$1524,0),MATCH(AF$6,Raw!$H$5:$EB$5,0))/60/60/24,"-")</f>
        <v>6.0706018518518527E-2</v>
      </c>
      <c r="AG23" s="70">
        <f>IFERROR(INDEX(Raw!$H$6:$EB$1524,MATCH($B23&amp;$D23&amp;$B$6,Raw!$A$6:$A$1524,0),MATCH(AG$6,Raw!$H$5:$EB$5,0))/60/60/24,"-")</f>
        <v>0.14011574074074076</v>
      </c>
      <c r="AI23" s="75">
        <f>IFERROR(INDEX(Raw!$H$6:$EB$1524,MATCH($B23&amp;$D23&amp;$B$6,Raw!$A$6:$A$1524,0),MATCH(AI$6,Raw!$H$5:$EB$5,0)),"-")</f>
        <v>0</v>
      </c>
      <c r="AJ23" s="113"/>
      <c r="AK23" s="31">
        <f>IFERROR(INDEX(Raw!$H$6:$EB$1524,MATCH($B23&amp;$D23&amp;$B$6,Raw!$A$6:$A$1524,0),MATCH(AK$6,Raw!$H$5:$EB$5,0)),"-")</f>
        <v>0</v>
      </c>
      <c r="AL23" s="113"/>
      <c r="AM23" s="113"/>
      <c r="AN23" s="113"/>
      <c r="AO23" s="113"/>
    </row>
    <row r="24" spans="1:41" s="7" customFormat="1" ht="18" x14ac:dyDescent="0.25">
      <c r="A24" s="61"/>
      <c r="B24" s="16" t="str">
        <f t="shared" si="14"/>
        <v>2018-19</v>
      </c>
      <c r="C24" s="7" t="s">
        <v>552</v>
      </c>
      <c r="D24" s="181" t="s">
        <v>552</v>
      </c>
      <c r="E24" s="31">
        <f>IFERROR(INDEX(Raw!$H$6:$EB$1524,MATCH($B24&amp;$D24&amp;$B$6,Raw!$A$6:$A$1524,0),MATCH(E$6,Raw!$H$5:$EB$5,0)),"-")</f>
        <v>55383</v>
      </c>
      <c r="F24" s="31"/>
      <c r="G24" s="31">
        <f>IFERROR(INDEX(Raw!$H$6:$EB$1524,MATCH($B24&amp;$D24&amp;$B$6,Raw!$A$6:$A$1524,0),MATCH(G$6,Raw!$H$5:$EB$5,0))/60/60,"-")</f>
        <v>6631.78</v>
      </c>
      <c r="H24" s="70">
        <f>IFERROR(INDEX(Raw!$H$6:$EB$1524,MATCH($B24&amp;$D24&amp;$B$6,Raw!$A$6:$A$1524,0),MATCH(H$6,Raw!$H$5:$EB$5,0))/60/60/24,"-")</f>
        <v>4.9884259259259265E-3</v>
      </c>
      <c r="I24" s="70">
        <f>IFERROR(INDEX(Raw!$H$6:$EB$1524,MATCH($B24&amp;$D24&amp;$B$6,Raw!$A$6:$A$1524,0),MATCH(I$6,Raw!$H$5:$EB$5,0))/60/60/24,"-")</f>
        <v>8.6805555555555559E-3</v>
      </c>
      <c r="J24" s="31"/>
      <c r="K24" s="31">
        <f>IFERROR(INDEX(Raw!$H$6:$EB$1524,MATCH($B24&amp;$D24&amp;$B$6,Raw!$A$6:$A$1524,0),MATCH(K$6,Raw!$H$5:$EB$5,0)),"-")</f>
        <v>37926</v>
      </c>
      <c r="L24" s="31"/>
      <c r="M24" s="31">
        <f>IFERROR(INDEX(Raw!$H$6:$EB$1524,MATCH($B24&amp;$D24&amp;$B$6,Raw!$A$6:$A$1524,0),MATCH(M$6,Raw!$H$5:$EB$5,0))/60/60,"-")</f>
        <v>7079.8227777777774</v>
      </c>
      <c r="N24" s="70">
        <f>IFERROR(INDEX(Raw!$H$6:$EB$1524,MATCH($B24&amp;$D24&amp;$B$6,Raw!$A$6:$A$1524,0),MATCH(N$6,Raw!$H$5:$EB$5,0))/60/60/24,"-")</f>
        <v>7.7777777777777767E-3</v>
      </c>
      <c r="O24" s="70">
        <f>IFERROR(INDEX(Raw!$H$6:$EB$1524,MATCH($B24&amp;$D24&amp;$B$6,Raw!$A$6:$A$1524,0),MATCH(O$6,Raw!$H$5:$EB$5,0))/60/60/24,"-")</f>
        <v>1.4479166666666668E-2</v>
      </c>
      <c r="P24" s="31"/>
      <c r="Q24" s="31">
        <f>IFERROR(INDEX(Raw!$H$6:$EB$1524,MATCH($B24&amp;$D24&amp;$B$6,Raw!$A$6:$A$1524,0),MATCH(Q$6,Raw!$H$5:$EB$5,0)),"-")</f>
        <v>372315</v>
      </c>
      <c r="R24" s="31"/>
      <c r="S24" s="31">
        <f>IFERROR(INDEX(Raw!$H$6:$EB$1524,MATCH($B24&amp;$D24&amp;$B$6,Raw!$A$6:$A$1524,0),MATCH(S$6,Raw!$H$5:$EB$5,0))/60/60,"-")</f>
        <v>131854.99972222222</v>
      </c>
      <c r="T24" s="70">
        <f>IFERROR(INDEX(Raw!$H$6:$EB$1524,MATCH($B24&amp;$D24&amp;$B$6,Raw!$A$6:$A$1524,0),MATCH(T$6,Raw!$H$5:$EB$5,0))/60/60/24,"-")</f>
        <v>1.4756944444444446E-2</v>
      </c>
      <c r="U24" s="70">
        <f>IFERROR(INDEX(Raw!$H$6:$EB$1524,MATCH($B24&amp;$D24&amp;$B$6,Raw!$A$6:$A$1524,0),MATCH(U$6,Raw!$H$5:$EB$5,0))/60/60/24,"-")</f>
        <v>3.0150462962962962E-2</v>
      </c>
      <c r="V24" s="31"/>
      <c r="W24" s="31">
        <f>IFERROR(INDEX(Raw!$H$6:$EB$1524,MATCH($B24&amp;$D24&amp;$B$6,Raw!$A$6:$A$1524,0),MATCH(W$6,Raw!$H$5:$EB$5,0)),"-")</f>
        <v>176292</v>
      </c>
      <c r="X24" s="31"/>
      <c r="Y24" s="31">
        <f>IFERROR(INDEX(Raw!$H$6:$EB$1524,MATCH($B24&amp;$D24&amp;$B$6,Raw!$A$6:$A$1524,0),MATCH(Y$6,Raw!$H$5:$EB$5,0))/60/60,"-")</f>
        <v>177428.33833333335</v>
      </c>
      <c r="Z24" s="70">
        <f>IFERROR(INDEX(Raw!$H$6:$EB$1524,MATCH($B24&amp;$D24&amp;$B$6,Raw!$A$6:$A$1524,0),MATCH(Z$6,Raw!$H$5:$EB$5,0))/60/60/24,"-")</f>
        <v>4.1932870370370363E-2</v>
      </c>
      <c r="AA24" s="70">
        <f>IFERROR(INDEX(Raw!$H$6:$EB$1524,MATCH($B24&amp;$D24&amp;$B$6,Raw!$A$6:$A$1524,0),MATCH(AA$6,Raw!$H$5:$EB$5,0))/60/60/24,"-")</f>
        <v>9.840277777777777E-2</v>
      </c>
      <c r="AB24" s="31"/>
      <c r="AC24" s="31">
        <f>IFERROR(INDEX(Raw!$H$6:$EB$1524,MATCH($B24&amp;$D24&amp;$B$6,Raw!$A$6:$A$1524,0),MATCH(AC$6,Raw!$H$5:$EB$5,0)),"-")</f>
        <v>13090</v>
      </c>
      <c r="AD24" s="31"/>
      <c r="AE24" s="31">
        <f>IFERROR(INDEX(Raw!$H$6:$EB$1524,MATCH($B24&amp;$D24&amp;$B$6,Raw!$A$6:$A$1524,0),MATCH(AE$6,Raw!$H$5:$EB$5,0))/60/60,"-")</f>
        <v>18281.818055555555</v>
      </c>
      <c r="AF24" s="70">
        <f>IFERROR(INDEX(Raw!$H$6:$EB$1524,MATCH($B24&amp;$D24&amp;$B$6,Raw!$A$6:$A$1524,0),MATCH(AF$6,Raw!$H$5:$EB$5,0))/60/60/24,"-")</f>
        <v>5.8194444444444444E-2</v>
      </c>
      <c r="AG24" s="70">
        <f>IFERROR(INDEX(Raw!$H$6:$EB$1524,MATCH($B24&amp;$D24&amp;$B$6,Raw!$A$6:$A$1524,0),MATCH(AG$6,Raw!$H$5:$EB$5,0))/60/60/24,"-")</f>
        <v>0.13385416666666666</v>
      </c>
      <c r="AI24" s="75">
        <f>IFERROR(INDEX(Raw!$H$6:$EB$1524,MATCH($B24&amp;$D24&amp;$B$6,Raw!$A$6:$A$1524,0),MATCH(AI$6,Raw!$H$5:$EB$5,0)),"-")</f>
        <v>0</v>
      </c>
      <c r="AK24" s="31">
        <f>IFERROR(INDEX(Raw!$H$6:$EB$1524,MATCH($B24&amp;$D24&amp;$B$6,Raw!$A$6:$A$1524,0),MATCH(AK$6,Raw!$H$5:$EB$5,0)),"-")</f>
        <v>0</v>
      </c>
    </row>
    <row r="25" spans="1:41" s="7" customFormat="1" x14ac:dyDescent="0.2">
      <c r="A25" s="61"/>
      <c r="B25" s="16" t="str">
        <f t="shared" si="14"/>
        <v>2018-19</v>
      </c>
      <c r="C25" s="7" t="s">
        <v>553</v>
      </c>
      <c r="D25" s="16" t="s">
        <v>553</v>
      </c>
      <c r="E25" s="31">
        <f>IFERROR(INDEX(Raw!$H$6:$EB$1524,MATCH($B25&amp;$D25&amp;$B$6,Raw!$A$6:$A$1524,0),MATCH(E$6,Raw!$H$5:$EB$5,0)),"-")</f>
        <v>56484</v>
      </c>
      <c r="F25" s="31"/>
      <c r="G25" s="31">
        <f>IFERROR(INDEX(Raw!$H$6:$EB$1524,MATCH($B25&amp;$D25&amp;$B$6,Raw!$A$6:$A$1524,0),MATCH(G$6,Raw!$H$5:$EB$5,0))/60/60,"-")</f>
        <v>6756.8030555555561</v>
      </c>
      <c r="H25" s="70">
        <f>IFERROR(INDEX(Raw!$H$6:$EB$1524,MATCH($B25&amp;$D25&amp;$B$6,Raw!$A$6:$A$1524,0),MATCH(H$6,Raw!$H$5:$EB$5,0))/60/60/24,"-")</f>
        <v>4.9884259259259265E-3</v>
      </c>
      <c r="I25" s="70">
        <f>IFERROR(INDEX(Raw!$H$6:$EB$1524,MATCH($B25&amp;$D25&amp;$B$6,Raw!$A$6:$A$1524,0),MATCH(I$6,Raw!$H$5:$EB$5,0))/60/60/24,"-")</f>
        <v>8.6921296296296312E-3</v>
      </c>
      <c r="J25" s="31"/>
      <c r="K25" s="31">
        <f>IFERROR(INDEX(Raw!$H$6:$EB$1524,MATCH($B25&amp;$D25&amp;$B$6,Raw!$A$6:$A$1524,0),MATCH(K$6,Raw!$H$5:$EB$5,0)),"-")</f>
        <v>38556</v>
      </c>
      <c r="L25" s="31"/>
      <c r="M25" s="31">
        <f>IFERROR(INDEX(Raw!$H$6:$EB$1524,MATCH($B25&amp;$D25&amp;$B$6,Raw!$A$6:$A$1524,0),MATCH(M$6,Raw!$H$5:$EB$5,0))/60/60,"-")</f>
        <v>7191.6366666666672</v>
      </c>
      <c r="N25" s="70">
        <f>IFERROR(INDEX(Raw!$H$6:$EB$1524,MATCH($B25&amp;$D25&amp;$B$6,Raw!$A$6:$A$1524,0),MATCH(N$6,Raw!$H$5:$EB$5,0))/60/60/24,"-")</f>
        <v>7.7662037037037031E-3</v>
      </c>
      <c r="O25" s="70">
        <f>IFERROR(INDEX(Raw!$H$6:$EB$1524,MATCH($B25&amp;$D25&amp;$B$6,Raw!$A$6:$A$1524,0),MATCH(O$6,Raw!$H$5:$EB$5,0))/60/60/24,"-")</f>
        <v>1.4537037037037038E-2</v>
      </c>
      <c r="P25" s="31"/>
      <c r="Q25" s="31">
        <f>IFERROR(INDEX(Raw!$H$6:$EB$1524,MATCH($B25&amp;$D25&amp;$B$6,Raw!$A$6:$A$1524,0),MATCH(Q$6,Raw!$H$5:$EB$5,0)),"-")</f>
        <v>379545</v>
      </c>
      <c r="R25" s="31"/>
      <c r="S25" s="31">
        <f>IFERROR(INDEX(Raw!$H$6:$EB$1524,MATCH($B25&amp;$D25&amp;$B$6,Raw!$A$6:$A$1524,0),MATCH(S$6,Raw!$H$5:$EB$5,0))/60/60,"-")</f>
        <v>138770.61722222221</v>
      </c>
      <c r="T25" s="70">
        <f>IFERROR(INDEX(Raw!$H$6:$EB$1524,MATCH($B25&amp;$D25&amp;$B$6,Raw!$A$6:$A$1524,0),MATCH(T$6,Raw!$H$5:$EB$5,0))/60/60/24,"-")</f>
        <v>1.5231481481481483E-2</v>
      </c>
      <c r="U25" s="70">
        <f>IFERROR(INDEX(Raw!$H$6:$EB$1524,MATCH($B25&amp;$D25&amp;$B$6,Raw!$A$6:$A$1524,0),MATCH(U$6,Raw!$H$5:$EB$5,0))/60/60/24,"-")</f>
        <v>3.1168981481481482E-2</v>
      </c>
      <c r="V25" s="31"/>
      <c r="W25" s="31">
        <f>IFERROR(INDEX(Raw!$H$6:$EB$1524,MATCH($B25&amp;$D25&amp;$B$6,Raw!$A$6:$A$1524,0),MATCH(W$6,Raw!$H$5:$EB$5,0)),"-")</f>
        <v>171217</v>
      </c>
      <c r="X25" s="31"/>
      <c r="Y25" s="31">
        <f>IFERROR(INDEX(Raw!$H$6:$EB$1524,MATCH($B25&amp;$D25&amp;$B$6,Raw!$A$6:$A$1524,0),MATCH(Y$6,Raw!$H$5:$EB$5,0))/60/60,"-")</f>
        <v>180940.69694444444</v>
      </c>
      <c r="Z25" s="70">
        <f>IFERROR(INDEX(Raw!$H$6:$EB$1524,MATCH($B25&amp;$D25&amp;$B$6,Raw!$A$6:$A$1524,0),MATCH(Z$6,Raw!$H$5:$EB$5,0))/60/60/24,"-")</f>
        <v>4.4027777777777777E-2</v>
      </c>
      <c r="AA25" s="70">
        <f>IFERROR(INDEX(Raw!$H$6:$EB$1524,MATCH($B25&amp;$D25&amp;$B$6,Raw!$A$6:$A$1524,0),MATCH(AA$6,Raw!$H$5:$EB$5,0))/60/60/24,"-")</f>
        <v>0.10332175925925925</v>
      </c>
      <c r="AB25" s="31"/>
      <c r="AC25" s="31">
        <f>IFERROR(INDEX(Raw!$H$6:$EB$1524,MATCH($B25&amp;$D25&amp;$B$6,Raw!$A$6:$A$1524,0),MATCH(AC$6,Raw!$H$5:$EB$5,0)),"-")</f>
        <v>12619</v>
      </c>
      <c r="AD25" s="31"/>
      <c r="AE25" s="31">
        <f>IFERROR(INDEX(Raw!$H$6:$EB$1524,MATCH($B25&amp;$D25&amp;$B$6,Raw!$A$6:$A$1524,0),MATCH(AE$6,Raw!$H$5:$EB$5,0))/60/60,"-")</f>
        <v>18017.768611111111</v>
      </c>
      <c r="AF25" s="70">
        <f>IFERROR(INDEX(Raw!$H$6:$EB$1524,MATCH($B25&amp;$D25&amp;$B$6,Raw!$A$6:$A$1524,0),MATCH(AF$6,Raw!$H$5:$EB$5,0))/60/60/24,"-")</f>
        <v>5.949074074074074E-2</v>
      </c>
      <c r="AG25" s="70">
        <f>IFERROR(INDEX(Raw!$H$6:$EB$1524,MATCH($B25&amp;$D25&amp;$B$6,Raw!$A$6:$A$1524,0),MATCH(AG$6,Raw!$H$5:$EB$5,0))/60/60/24,"-")</f>
        <v>0.136875</v>
      </c>
      <c r="AI25" s="75">
        <f>IFERROR(INDEX(Raw!$H$6:$EB$1524,MATCH($B25&amp;$D25&amp;$B$6,Raw!$A$6:$A$1524,0),MATCH(AI$6,Raw!$H$5:$EB$5,0)),"-")</f>
        <v>0</v>
      </c>
      <c r="AK25" s="31">
        <f>IFERROR(INDEX(Raw!$H$6:$EB$1524,MATCH($B25&amp;$D25&amp;$B$6,Raw!$A$6:$A$1524,0),MATCH(AK$6,Raw!$H$5:$EB$5,0)),"-")</f>
        <v>0</v>
      </c>
    </row>
    <row r="26" spans="1:41" s="7" customFormat="1" x14ac:dyDescent="0.2">
      <c r="A26" s="61"/>
      <c r="B26" s="16" t="str">
        <f t="shared" si="14"/>
        <v>2018-19</v>
      </c>
      <c r="C26" s="34" t="s">
        <v>554</v>
      </c>
      <c r="D26" s="176" t="s">
        <v>554</v>
      </c>
      <c r="E26" s="31">
        <f>IFERROR(INDEX(Raw!$H$6:$EB$1524,MATCH($B26&amp;$D26&amp;$B$6,Raw!$A$6:$A$1524,0),MATCH(E$6,Raw!$H$5:$EB$5,0)),"-")</f>
        <v>60238</v>
      </c>
      <c r="F26" s="31"/>
      <c r="G26" s="31">
        <f>IFERROR(INDEX(Raw!$H$6:$EB$1524,MATCH($B26&amp;$D26&amp;$B$6,Raw!$A$6:$A$1524,0),MATCH(G$6,Raw!$H$5:$EB$5,0))/60/60,"-")</f>
        <v>7131.8355555555563</v>
      </c>
      <c r="H26" s="70">
        <f>IFERROR(INDEX(Raw!$H$6:$EB$1524,MATCH($B26&amp;$D26&amp;$B$6,Raw!$A$6:$A$1524,0),MATCH(H$6,Raw!$H$5:$EB$5,0))/60/60/24,"-")</f>
        <v>4.9305555555555552E-3</v>
      </c>
      <c r="I26" s="70">
        <f>IFERROR(INDEX(Raw!$H$6:$EB$1524,MATCH($B26&amp;$D26&amp;$B$6,Raw!$A$6:$A$1524,0),MATCH(I$6,Raw!$H$5:$EB$5,0))/60/60/24,"-")</f>
        <v>8.6226851851851846E-3</v>
      </c>
      <c r="J26" s="31"/>
      <c r="K26" s="31">
        <f>IFERROR(INDEX(Raw!$H$6:$EB$1524,MATCH($B26&amp;$D26&amp;$B$6,Raw!$A$6:$A$1524,0),MATCH(K$6,Raw!$H$5:$EB$5,0)),"-")</f>
        <v>41373</v>
      </c>
      <c r="L26" s="31"/>
      <c r="M26" s="31">
        <f>IFERROR(INDEX(Raw!$H$6:$EB$1524,MATCH($B26&amp;$D26&amp;$B$6,Raw!$A$6:$A$1524,0),MATCH(M$6,Raw!$H$5:$EB$5,0))/60/60,"-")</f>
        <v>7554.2455555555553</v>
      </c>
      <c r="N26" s="70">
        <f>IFERROR(INDEX(Raw!$H$6:$EB$1524,MATCH($B26&amp;$D26&amp;$B$6,Raw!$A$6:$A$1524,0),MATCH(N$6,Raw!$H$5:$EB$5,0))/60/60/24,"-")</f>
        <v>7.6041666666666662E-3</v>
      </c>
      <c r="O26" s="70">
        <f>IFERROR(INDEX(Raw!$H$6:$EB$1524,MATCH($B26&amp;$D26&amp;$B$6,Raw!$A$6:$A$1524,0),MATCH(O$6,Raw!$H$5:$EB$5,0))/60/60/24,"-")</f>
        <v>1.4259259259259261E-2</v>
      </c>
      <c r="P26" s="31"/>
      <c r="Q26" s="31">
        <f>IFERROR(INDEX(Raw!$H$6:$EB$1524,MATCH($B26&amp;$D26&amp;$B$6,Raw!$A$6:$A$1524,0),MATCH(Q$6,Raw!$H$5:$EB$5,0)),"-")</f>
        <v>409106</v>
      </c>
      <c r="R26" s="31"/>
      <c r="S26" s="31">
        <f>IFERROR(INDEX(Raw!$H$6:$EB$1524,MATCH($B26&amp;$D26&amp;$B$6,Raw!$A$6:$A$1524,0),MATCH(S$6,Raw!$H$5:$EB$5,0))/60/60,"-")</f>
        <v>152576.13555555555</v>
      </c>
      <c r="T26" s="70">
        <f>IFERROR(INDEX(Raw!$H$6:$EB$1524,MATCH($B26&amp;$D26&amp;$B$6,Raw!$A$6:$A$1524,0),MATCH(T$6,Raw!$H$5:$EB$5,0))/60/60/24,"-")</f>
        <v>1.554398148148148E-2</v>
      </c>
      <c r="U26" s="70">
        <f>IFERROR(INDEX(Raw!$H$6:$EB$1524,MATCH($B26&amp;$D26&amp;$B$6,Raw!$A$6:$A$1524,0),MATCH(U$6,Raw!$H$5:$EB$5,0))/60/60/24,"-")</f>
        <v>3.2199074074074074E-2</v>
      </c>
      <c r="V26" s="31"/>
      <c r="W26" s="31">
        <f>IFERROR(INDEX(Raw!$H$6:$EB$1524,MATCH($B26&amp;$D26&amp;$B$6,Raw!$A$6:$A$1524,0),MATCH(W$6,Raw!$H$5:$EB$5,0)),"-")</f>
        <v>175117</v>
      </c>
      <c r="X26" s="31"/>
      <c r="Y26" s="31">
        <f>IFERROR(INDEX(Raw!$H$6:$EB$1524,MATCH($B26&amp;$D26&amp;$B$6,Raw!$A$6:$A$1524,0),MATCH(Y$6,Raw!$H$5:$EB$5,0))/60/60,"-")</f>
        <v>193952.55472222221</v>
      </c>
      <c r="Z26" s="70">
        <f>IFERROR(INDEX(Raw!$H$6:$EB$1524,MATCH($B26&amp;$D26&amp;$B$6,Raw!$A$6:$A$1524,0),MATCH(Z$6,Raw!$H$5:$EB$5,0))/60/60/24,"-")</f>
        <v>4.6145833333333337E-2</v>
      </c>
      <c r="AA26" s="70">
        <f>IFERROR(INDEX(Raw!$H$6:$EB$1524,MATCH($B26&amp;$D26&amp;$B$6,Raw!$A$6:$A$1524,0),MATCH(AA$6,Raw!$H$5:$EB$5,0))/60/60/24,"-")</f>
        <v>0.10907407407407406</v>
      </c>
      <c r="AB26" s="31"/>
      <c r="AC26" s="31">
        <f>IFERROR(INDEX(Raw!$H$6:$EB$1524,MATCH($B26&amp;$D26&amp;$B$6,Raw!$A$6:$A$1524,0),MATCH(AC$6,Raw!$H$5:$EB$5,0)),"-")</f>
        <v>15053</v>
      </c>
      <c r="AD26" s="31"/>
      <c r="AE26" s="31">
        <f>IFERROR(INDEX(Raw!$H$6:$EB$1524,MATCH($B26&amp;$D26&amp;$B$6,Raw!$A$6:$A$1524,0),MATCH(AE$6,Raw!$H$5:$EB$5,0))/60/60,"-")</f>
        <v>21128.717500000002</v>
      </c>
      <c r="AF26" s="70">
        <f>IFERROR(INDEX(Raw!$H$6:$EB$1524,MATCH($B26&amp;$D26&amp;$B$6,Raw!$A$6:$A$1524,0),MATCH(AF$6,Raw!$H$5:$EB$5,0))/60/60/24,"-")</f>
        <v>5.8483796296296298E-2</v>
      </c>
      <c r="AG26" s="70">
        <f>IFERROR(INDEX(Raw!$H$6:$EB$1524,MATCH($B26&amp;$D26&amp;$B$6,Raw!$A$6:$A$1524,0),MATCH(AG$6,Raw!$H$5:$EB$5,0))/60/60/24,"-")</f>
        <v>0.13160879629629632</v>
      </c>
      <c r="AI26" s="75">
        <f>IFERROR(INDEX(Raw!$H$6:$EB$1524,MATCH($B26&amp;$D26&amp;$B$6,Raw!$A$6:$A$1524,0),MATCH(AI$6,Raw!$H$5:$EB$5,0)),"-")</f>
        <v>0</v>
      </c>
      <c r="AK26" s="31">
        <f>IFERROR(INDEX(Raw!$H$6:$EB$1524,MATCH($B26&amp;$D26&amp;$B$6,Raw!$A$6:$A$1524,0),MATCH(AK$6,Raw!$H$5:$EB$5,0)),"-")</f>
        <v>0</v>
      </c>
    </row>
    <row r="27" spans="1:41" ht="18" x14ac:dyDescent="0.25">
      <c r="A27" s="61"/>
      <c r="B27" s="16" t="str">
        <f t="shared" si="14"/>
        <v>2018-19</v>
      </c>
      <c r="C27" s="7" t="s">
        <v>555</v>
      </c>
      <c r="D27" s="181" t="s">
        <v>555</v>
      </c>
      <c r="E27" s="31">
        <f>IFERROR(INDEX(Raw!$H$6:$EB$1524,MATCH($B27&amp;$D27&amp;$B$6,Raw!$A$6:$A$1524,0),MATCH(E$6,Raw!$H$5:$EB$5,0)),"-")</f>
        <v>60108</v>
      </c>
      <c r="F27" s="31"/>
      <c r="G27" s="31">
        <f>IFERROR(INDEX(Raw!$H$6:$EB$1524,MATCH($B27&amp;$D27&amp;$B$6,Raw!$A$6:$A$1524,0),MATCH(G$6,Raw!$H$5:$EB$5,0))/60/60,"-")</f>
        <v>7138.7222222222217</v>
      </c>
      <c r="H27" s="70">
        <f>IFERROR(INDEX(Raw!$H$6:$EB$1524,MATCH($B27&amp;$D27&amp;$B$6,Raw!$A$6:$A$1524,0),MATCH(H$6,Raw!$H$5:$EB$5,0))/60/60/24,"-")</f>
        <v>4.9537037037037041E-3</v>
      </c>
      <c r="I27" s="70">
        <f>IFERROR(INDEX(Raw!$H$6:$EB$1524,MATCH($B27&amp;$D27&amp;$B$6,Raw!$A$6:$A$1524,0),MATCH(I$6,Raw!$H$5:$EB$5,0))/60/60/24,"-")</f>
        <v>8.564814814814815E-3</v>
      </c>
      <c r="J27" s="31"/>
      <c r="K27" s="31">
        <f>IFERROR(INDEX(Raw!$H$6:$EB$1524,MATCH($B27&amp;$D27&amp;$B$6,Raw!$A$6:$A$1524,0),MATCH(K$6,Raw!$H$5:$EB$5,0)),"-")</f>
        <v>41161</v>
      </c>
      <c r="L27" s="31"/>
      <c r="M27" s="31">
        <f>IFERROR(INDEX(Raw!$H$6:$EB$1524,MATCH($B27&amp;$D27&amp;$B$6,Raw!$A$6:$A$1524,0),MATCH(M$6,Raw!$H$5:$EB$5,0))/60/60,"-")</f>
        <v>7727.4705555555556</v>
      </c>
      <c r="N27" s="70">
        <f>IFERROR(INDEX(Raw!$H$6:$EB$1524,MATCH($B27&amp;$D27&amp;$B$6,Raw!$A$6:$A$1524,0),MATCH(N$6,Raw!$H$5:$EB$5,0))/60/60/24,"-")</f>
        <v>7.8240740740740753E-3</v>
      </c>
      <c r="O27" s="70">
        <f>IFERROR(INDEX(Raw!$H$6:$EB$1524,MATCH($B27&amp;$D27&amp;$B$6,Raw!$A$6:$A$1524,0),MATCH(O$6,Raw!$H$5:$EB$5,0))/60/60/24,"-")</f>
        <v>1.4560185185185183E-2</v>
      </c>
      <c r="P27" s="31"/>
      <c r="Q27" s="31">
        <f>IFERROR(INDEX(Raw!$H$6:$EB$1524,MATCH($B27&amp;$D27&amp;$B$6,Raw!$A$6:$A$1524,0),MATCH(Q$6,Raw!$H$5:$EB$5,0)),"-")</f>
        <v>410108</v>
      </c>
      <c r="R27" s="31"/>
      <c r="S27" s="31">
        <f>IFERROR(INDEX(Raw!$H$6:$EB$1524,MATCH($B27&amp;$D27&amp;$B$6,Raw!$A$6:$A$1524,0),MATCH(S$6,Raw!$H$5:$EB$5,0))/60/60,"-")</f>
        <v>156981.27388888889</v>
      </c>
      <c r="T27" s="70">
        <f>IFERROR(INDEX(Raw!$H$6:$EB$1524,MATCH($B27&amp;$D27&amp;$B$6,Raw!$A$6:$A$1524,0),MATCH(T$6,Raw!$H$5:$EB$5,0))/60/60/24,"-")</f>
        <v>1.5949074074074074E-2</v>
      </c>
      <c r="U27" s="70">
        <f>IFERROR(INDEX(Raw!$H$6:$EB$1524,MATCH($B27&amp;$D27&amp;$B$6,Raw!$A$6:$A$1524,0),MATCH(U$6,Raw!$H$5:$EB$5,0))/60/60/24,"-")</f>
        <v>3.3090277777777781E-2</v>
      </c>
      <c r="V27" s="31"/>
      <c r="W27" s="31">
        <f>IFERROR(INDEX(Raw!$H$6:$EB$1524,MATCH($B27&amp;$D27&amp;$B$6,Raw!$A$6:$A$1524,0),MATCH(W$6,Raw!$H$5:$EB$5,0)),"-")</f>
        <v>171717</v>
      </c>
      <c r="X27" s="31"/>
      <c r="Y27" s="31">
        <f>IFERROR(INDEX(Raw!$H$6:$EB$1524,MATCH($B27&amp;$D27&amp;$B$6,Raw!$A$6:$A$1524,0),MATCH(Y$6,Raw!$H$5:$EB$5,0))/60/60,"-")</f>
        <v>193778.18083333332</v>
      </c>
      <c r="Z27" s="70">
        <f>IFERROR(INDEX(Raw!$H$6:$EB$1524,MATCH($B27&amp;$D27&amp;$B$6,Raw!$A$6:$A$1524,0),MATCH(Z$6,Raw!$H$5:$EB$5,0))/60/60/24,"-")</f>
        <v>4.702546296296297E-2</v>
      </c>
      <c r="AA27" s="70">
        <f>IFERROR(INDEX(Raw!$H$6:$EB$1524,MATCH($B27&amp;$D27&amp;$B$6,Raw!$A$6:$A$1524,0),MATCH(AA$6,Raw!$H$5:$EB$5,0))/60/60/24,"-")</f>
        <v>0.11121527777777779</v>
      </c>
      <c r="AB27" s="31"/>
      <c r="AC27" s="31">
        <f>IFERROR(INDEX(Raw!$H$6:$EB$1524,MATCH($B27&amp;$D27&amp;$B$6,Raw!$A$6:$A$1524,0),MATCH(AC$6,Raw!$H$5:$EB$5,0)),"-")</f>
        <v>14589</v>
      </c>
      <c r="AD27" s="31"/>
      <c r="AE27" s="31">
        <f>IFERROR(INDEX(Raw!$H$6:$EB$1524,MATCH($B27&amp;$D27&amp;$B$6,Raw!$A$6:$A$1524,0),MATCH(AE$6,Raw!$H$5:$EB$5,0))/60/60,"-")</f>
        <v>20847.620277777776</v>
      </c>
      <c r="AF27" s="70">
        <f>IFERROR(INDEX(Raw!$H$6:$EB$1524,MATCH($B27&amp;$D27&amp;$B$6,Raw!$A$6:$A$1524,0),MATCH(AF$6,Raw!$H$5:$EB$5,0))/60/60/24,"-")</f>
        <v>5.9537037037037034E-2</v>
      </c>
      <c r="AG27" s="70">
        <f>IFERROR(INDEX(Raw!$H$6:$EB$1524,MATCH($B27&amp;$D27&amp;$B$6,Raw!$A$6:$A$1524,0),MATCH(AG$6,Raw!$H$5:$EB$5,0))/60/60/24,"-")</f>
        <v>0.13614583333333333</v>
      </c>
      <c r="AI27" s="75">
        <f>IFERROR(INDEX(Raw!$H$6:$EB$1524,MATCH($B27&amp;$D27&amp;$B$6,Raw!$A$6:$A$1524,0),MATCH(AI$6,Raw!$H$5:$EB$5,0)),"-")</f>
        <v>0</v>
      </c>
      <c r="AK27" s="31">
        <f>IFERROR(INDEX(Raw!$H$6:$EB$1524,MATCH($B27&amp;$D27&amp;$B$6,Raw!$A$6:$A$1524,0),MATCH(AK$6,Raw!$H$5:$EB$5,0)),"-")</f>
        <v>0</v>
      </c>
    </row>
    <row r="28" spans="1:41" x14ac:dyDescent="0.2">
      <c r="A28" s="61"/>
      <c r="B28" s="16" t="str">
        <f t="shared" si="14"/>
        <v>2018-19</v>
      </c>
      <c r="C28" s="7" t="s">
        <v>556</v>
      </c>
      <c r="D28" s="16" t="s">
        <v>556</v>
      </c>
      <c r="E28" s="31">
        <f>IFERROR(INDEX(Raw!$H$6:$EB$1524,MATCH($B28&amp;$D28&amp;$B$6,Raw!$A$6:$A$1524,0),MATCH(E$6,Raw!$H$5:$EB$5,0)),"-")</f>
        <v>54648</v>
      </c>
      <c r="F28" s="31"/>
      <c r="G28" s="31">
        <f>IFERROR(INDEX(Raw!$H$6:$EB$1524,MATCH($B28&amp;$D28&amp;$B$6,Raw!$A$6:$A$1524,0),MATCH(G$6,Raw!$H$5:$EB$5,0))/60/60,"-")</f>
        <v>6634.5533333333333</v>
      </c>
      <c r="H28" s="70">
        <f>IFERROR(INDEX(Raw!$H$6:$EB$1524,MATCH($B28&amp;$D28&amp;$B$6,Raw!$A$6:$A$1524,0),MATCH(H$6,Raw!$H$5:$EB$5,0))/60/60/24,"-")</f>
        <v>5.0578703703703706E-3</v>
      </c>
      <c r="I28" s="70">
        <f>IFERROR(INDEX(Raw!$H$6:$EB$1524,MATCH($B28&amp;$D28&amp;$B$6,Raw!$A$6:$A$1524,0),MATCH(I$6,Raw!$H$5:$EB$5,0))/60/60/24,"-")</f>
        <v>8.8078703703703704E-3</v>
      </c>
      <c r="J28" s="31"/>
      <c r="K28" s="31">
        <f>IFERROR(INDEX(Raw!$H$6:$EB$1524,MATCH($B28&amp;$D28&amp;$B$6,Raw!$A$6:$A$1524,0),MATCH(K$6,Raw!$H$5:$EB$5,0)),"-")</f>
        <v>37587</v>
      </c>
      <c r="L28" s="31"/>
      <c r="M28" s="31">
        <f>IFERROR(INDEX(Raw!$H$6:$EB$1524,MATCH($B28&amp;$D28&amp;$B$6,Raw!$A$6:$A$1524,0),MATCH(M$6,Raw!$H$5:$EB$5,0))/60/60,"-")</f>
        <v>7132.6427777777772</v>
      </c>
      <c r="N28" s="70">
        <f>IFERROR(INDEX(Raw!$H$6:$EB$1524,MATCH($B28&amp;$D28&amp;$B$6,Raw!$A$6:$A$1524,0),MATCH(N$6,Raw!$H$5:$EB$5,0))/60/60/24,"-")</f>
        <v>7.905092592592592E-3</v>
      </c>
      <c r="O28" s="70">
        <f>IFERROR(INDEX(Raw!$H$6:$EB$1524,MATCH($B28&amp;$D28&amp;$B$6,Raw!$A$6:$A$1524,0),MATCH(O$6,Raw!$H$5:$EB$5,0))/60/60/24,"-")</f>
        <v>1.4560185185185183E-2</v>
      </c>
      <c r="P28" s="31"/>
      <c r="Q28" s="31">
        <f>IFERROR(INDEX(Raw!$H$6:$EB$1524,MATCH($B28&amp;$D28&amp;$B$6,Raw!$A$6:$A$1524,0),MATCH(Q$6,Raw!$H$5:$EB$5,0)),"-")</f>
        <v>365809</v>
      </c>
      <c r="R28" s="31"/>
      <c r="S28" s="31">
        <f>IFERROR(INDEX(Raw!$H$6:$EB$1524,MATCH($B28&amp;$D28&amp;$B$6,Raw!$A$6:$A$1524,0),MATCH(S$6,Raw!$H$5:$EB$5,0))/60/60,"-")</f>
        <v>144018.90722222222</v>
      </c>
      <c r="T28" s="70">
        <f>IFERROR(INDEX(Raw!$H$6:$EB$1524,MATCH($B28&amp;$D28&amp;$B$6,Raw!$A$6:$A$1524,0),MATCH(T$6,Raw!$H$5:$EB$5,0))/60/60/24,"-")</f>
        <v>1.6400462962962964E-2</v>
      </c>
      <c r="U28" s="70">
        <f>IFERROR(INDEX(Raw!$H$6:$EB$1524,MATCH($B28&amp;$D28&amp;$B$6,Raw!$A$6:$A$1524,0),MATCH(U$6,Raw!$H$5:$EB$5,0))/60/60/24,"-")</f>
        <v>3.3993055555555561E-2</v>
      </c>
      <c r="V28" s="31"/>
      <c r="W28" s="31">
        <f>IFERROR(INDEX(Raw!$H$6:$EB$1524,MATCH($B28&amp;$D28&amp;$B$6,Raw!$A$6:$A$1524,0),MATCH(W$6,Raw!$H$5:$EB$5,0)),"-")</f>
        <v>152107</v>
      </c>
      <c r="X28" s="31"/>
      <c r="Y28" s="31">
        <f>IFERROR(INDEX(Raw!$H$6:$EB$1524,MATCH($B28&amp;$D28&amp;$B$6,Raw!$A$6:$A$1524,0),MATCH(Y$6,Raw!$H$5:$EB$5,0))/60/60,"-")</f>
        <v>183390.01833333334</v>
      </c>
      <c r="Z28" s="70">
        <f>IFERROR(INDEX(Raw!$H$6:$EB$1524,MATCH($B28&amp;$D28&amp;$B$6,Raw!$A$6:$A$1524,0),MATCH(Z$6,Raw!$H$5:$EB$5,0))/60/60/24,"-")</f>
        <v>5.0231481481481481E-2</v>
      </c>
      <c r="AA28" s="70">
        <f>IFERROR(INDEX(Raw!$H$6:$EB$1524,MATCH($B28&amp;$D28&amp;$B$6,Raw!$A$6:$A$1524,0),MATCH(AA$6,Raw!$H$5:$EB$5,0))/60/60/24,"-")</f>
        <v>0.11894675925925925</v>
      </c>
      <c r="AB28" s="31"/>
      <c r="AC28" s="31">
        <f>IFERROR(INDEX(Raw!$H$6:$EB$1524,MATCH($B28&amp;$D28&amp;$B$6,Raw!$A$6:$A$1524,0),MATCH(AC$6,Raw!$H$5:$EB$5,0)),"-")</f>
        <v>12903</v>
      </c>
      <c r="AD28" s="31"/>
      <c r="AE28" s="31">
        <f>IFERROR(INDEX(Raw!$H$6:$EB$1524,MATCH($B28&amp;$D28&amp;$B$6,Raw!$A$6:$A$1524,0),MATCH(AE$6,Raw!$H$5:$EB$5,0))/60/60,"-")</f>
        <v>19324.314444444444</v>
      </c>
      <c r="AF28" s="70">
        <f>IFERROR(INDEX(Raw!$H$6:$EB$1524,MATCH($B28&amp;$D28&amp;$B$6,Raw!$A$6:$A$1524,0),MATCH(AF$6,Raw!$H$5:$EB$5,0))/60/60/24,"-")</f>
        <v>6.2407407407407404E-2</v>
      </c>
      <c r="AG28" s="70">
        <f>IFERROR(INDEX(Raw!$H$6:$EB$1524,MATCH($B28&amp;$D28&amp;$B$6,Raw!$A$6:$A$1524,0),MATCH(AG$6,Raw!$H$5:$EB$5,0))/60/60/24,"-")</f>
        <v>0.13945601851851852</v>
      </c>
      <c r="AI28" s="75">
        <f>IFERROR(INDEX(Raw!$H$6:$EB$1524,MATCH($B28&amp;$D28&amp;$B$6,Raw!$A$6:$A$1524,0),MATCH(AI$6,Raw!$H$5:$EB$5,0)),"-")</f>
        <v>0</v>
      </c>
      <c r="AK28" s="31">
        <f>IFERROR(INDEX(Raw!$H$6:$EB$1524,MATCH($B28&amp;$D28&amp;$B$6,Raw!$A$6:$A$1524,0),MATCH(AK$6,Raw!$H$5:$EB$5,0)),"-")</f>
        <v>0</v>
      </c>
    </row>
    <row r="29" spans="1:41" collapsed="1" x14ac:dyDescent="0.2">
      <c r="A29" s="61"/>
      <c r="B29" s="17" t="str">
        <f t="shared" si="14"/>
        <v>2018-19</v>
      </c>
      <c r="C29" s="18" t="s">
        <v>557</v>
      </c>
      <c r="D29" s="177" t="s">
        <v>557</v>
      </c>
      <c r="E29" s="32">
        <f>IFERROR(INDEX(Raw!$H$6:$EB$1524,MATCH($B29&amp;$D29&amp;$B$6,Raw!$A$6:$A$1524,0),MATCH(E$6,Raw!$H$5:$EB$5,0)),"-")</f>
        <v>59560</v>
      </c>
      <c r="F29" s="32"/>
      <c r="G29" s="32">
        <f>IFERROR(INDEX(Raw!$H$6:$EB$1524,MATCH($B29&amp;$D29&amp;$B$6,Raw!$A$6:$A$1524,0),MATCH(G$6,Raw!$H$5:$EB$5,0))/60/60,"-")</f>
        <v>6943.0322222222221</v>
      </c>
      <c r="H29" s="71">
        <f>IFERROR(INDEX(Raw!$H$6:$EB$1524,MATCH($B29&amp;$D29&amp;$B$6,Raw!$A$6:$A$1524,0),MATCH(H$6,Raw!$H$5:$EB$5,0))/60/60/24,"-")</f>
        <v>4.8611111111111112E-3</v>
      </c>
      <c r="I29" s="71">
        <f>IFERROR(INDEX(Raw!$H$6:$EB$1524,MATCH($B29&amp;$D29&amp;$B$6,Raw!$A$6:$A$1524,0),MATCH(I$6,Raw!$H$5:$EB$5,0))/60/60/24,"-")</f>
        <v>8.4606481481481494E-3</v>
      </c>
      <c r="J29" s="31"/>
      <c r="K29" s="32">
        <f>IFERROR(INDEX(Raw!$H$6:$EB$1524,MATCH($B29&amp;$D29&amp;$B$6,Raw!$A$6:$A$1524,0),MATCH(K$6,Raw!$H$5:$EB$5,0)),"-")</f>
        <v>40717</v>
      </c>
      <c r="L29" s="32"/>
      <c r="M29" s="32">
        <f>IFERROR(INDEX(Raw!$H$6:$EB$1524,MATCH($B29&amp;$D29&amp;$B$6,Raw!$A$6:$A$1524,0),MATCH(M$6,Raw!$H$5:$EB$5,0))/60/60,"-")</f>
        <v>7313.5611111111111</v>
      </c>
      <c r="N29" s="71">
        <f>IFERROR(INDEX(Raw!$H$6:$EB$1524,MATCH($B29&amp;$D29&amp;$B$6,Raw!$A$6:$A$1524,0),MATCH(N$6,Raw!$H$5:$EB$5,0))/60/60/24,"-")</f>
        <v>7.4884259259259262E-3</v>
      </c>
      <c r="O29" s="71">
        <f>IFERROR(INDEX(Raw!$H$6:$EB$1524,MATCH($B29&amp;$D29&amp;$B$6,Raw!$A$6:$A$1524,0),MATCH(O$6,Raw!$H$5:$EB$5,0))/60/60/24,"-")</f>
        <v>1.383101851851852E-2</v>
      </c>
      <c r="P29" s="31"/>
      <c r="Q29" s="32">
        <f>IFERROR(INDEX(Raw!$H$6:$EB$1524,MATCH($B29&amp;$D29&amp;$B$6,Raw!$A$6:$A$1524,0),MATCH(Q$6,Raw!$H$5:$EB$5,0)),"-")</f>
        <v>390841</v>
      </c>
      <c r="R29" s="32"/>
      <c r="S29" s="32">
        <f>IFERROR(INDEX(Raw!$H$6:$EB$1524,MATCH($B29&amp;$D29&amp;$B$6,Raw!$A$6:$A$1524,0),MATCH(S$6,Raw!$H$5:$EB$5,0))/60/60,"-")</f>
        <v>138374.06111111111</v>
      </c>
      <c r="T29" s="71">
        <f>IFERROR(INDEX(Raw!$H$6:$EB$1524,MATCH($B29&amp;$D29&amp;$B$6,Raw!$A$6:$A$1524,0),MATCH(T$6,Raw!$H$5:$EB$5,0))/60/60/24,"-")</f>
        <v>1.4756944444444446E-2</v>
      </c>
      <c r="U29" s="71">
        <f>IFERROR(INDEX(Raw!$H$6:$EB$1524,MATCH($B29&amp;$D29&amp;$B$6,Raw!$A$6:$A$1524,0),MATCH(U$6,Raw!$H$5:$EB$5,0))/60/60/24,"-")</f>
        <v>3.0000000000000002E-2</v>
      </c>
      <c r="V29" s="31"/>
      <c r="W29" s="32">
        <f>IFERROR(INDEX(Raw!$H$6:$EB$1524,MATCH($B29&amp;$D29&amp;$B$6,Raw!$A$6:$A$1524,0),MATCH(W$6,Raw!$H$5:$EB$5,0)),"-")</f>
        <v>174735</v>
      </c>
      <c r="X29" s="32"/>
      <c r="Y29" s="32">
        <f>IFERROR(INDEX(Raw!$H$6:$EB$1524,MATCH($B29&amp;$D29&amp;$B$6,Raw!$A$6:$A$1524,0),MATCH(Y$6,Raw!$H$5:$EB$5,0))/60/60,"-")</f>
        <v>178803.37972222222</v>
      </c>
      <c r="Z29" s="71">
        <f>IFERROR(INDEX(Raw!$H$6:$EB$1524,MATCH($B29&amp;$D29&amp;$B$6,Raw!$A$6:$A$1524,0),MATCH(Z$6,Raw!$H$5:$EB$5,0))/60/60/24,"-")</f>
        <v>4.2638888888888886E-2</v>
      </c>
      <c r="AA29" s="71">
        <f>IFERROR(INDEX(Raw!$H$6:$EB$1524,MATCH($B29&amp;$D29&amp;$B$6,Raw!$A$6:$A$1524,0),MATCH(AA$6,Raw!$H$5:$EB$5,0))/60/60/24,"-")</f>
        <v>0.10082175925925925</v>
      </c>
      <c r="AB29" s="31"/>
      <c r="AC29" s="32">
        <f>IFERROR(INDEX(Raw!$H$6:$EB$1524,MATCH($B29&amp;$D29&amp;$B$6,Raw!$A$6:$A$1524,0),MATCH(AC$6,Raw!$H$5:$EB$5,0)),"-")</f>
        <v>15247</v>
      </c>
      <c r="AD29" s="32"/>
      <c r="AE29" s="32">
        <f>IFERROR(INDEX(Raw!$H$6:$EB$1524,MATCH($B29&amp;$D29&amp;$B$6,Raw!$A$6:$A$1524,0),MATCH(AE$6,Raw!$H$5:$EB$5,0))/60/60,"-")</f>
        <v>20453.456666666665</v>
      </c>
      <c r="AF29" s="71">
        <f>IFERROR(INDEX(Raw!$H$6:$EB$1524,MATCH($B29&amp;$D29&amp;$B$6,Raw!$A$6:$A$1524,0),MATCH(AF$6,Raw!$H$5:$EB$5,0))/60/60/24,"-")</f>
        <v>5.5891203703703707E-2</v>
      </c>
      <c r="AG29" s="71">
        <f>IFERROR(INDEX(Raw!$H$6:$EB$1524,MATCH($B29&amp;$D29&amp;$B$6,Raw!$A$6:$A$1524,0),MATCH(AG$6,Raw!$H$5:$EB$5,0))/60/60/24,"-")</f>
        <v>0.12753472222222223</v>
      </c>
      <c r="AH29" s="7"/>
      <c r="AI29" s="76">
        <f>IFERROR(INDEX(Raw!$H$6:$EB$1524,MATCH($B29&amp;$D29&amp;$B$6,Raw!$A$6:$A$1524,0),MATCH(AI$6,Raw!$H$5:$EB$5,0)),"-")</f>
        <v>0</v>
      </c>
      <c r="AJ29" s="7"/>
      <c r="AK29" s="32">
        <f>IFERROR(INDEX(Raw!$H$6:$EB$1524,MATCH($B29&amp;$D29&amp;$B$6,Raw!$A$6:$A$1524,0),MATCH(AK$6,Raw!$H$5:$EB$5,0)),"-")</f>
        <v>0</v>
      </c>
    </row>
    <row r="30" spans="1:41" s="7" customFormat="1" ht="18" x14ac:dyDescent="0.25">
      <c r="A30" s="61"/>
      <c r="B30" s="90" t="str">
        <f t="shared" si="14"/>
        <v>2019-20</v>
      </c>
      <c r="C30" s="185" t="s">
        <v>775</v>
      </c>
      <c r="D30" s="181" t="s">
        <v>775</v>
      </c>
      <c r="E30" s="31">
        <f>IFERROR(INDEX(Raw!$H$6:$EB$1524,MATCH($B30&amp;$D30&amp;$B$6,Raw!$A$6:$A$1524,0),MATCH(E$6,Raw!$H$5:$EB$5,0)),"-")</f>
        <v>56815</v>
      </c>
      <c r="F30" s="31"/>
      <c r="G30" s="31">
        <f>IFERROR(INDEX(Raw!$H$6:$EB$1524,MATCH($B30&amp;$D30&amp;$B$6,Raw!$A$6:$A$1524,0),MATCH(G$6,Raw!$H$5:$EB$5,0))/60/60,"-")</f>
        <v>6614.8463888888891</v>
      </c>
      <c r="H30" s="70">
        <f>IFERROR(INDEX(Raw!$H$6:$EB$1524,MATCH($B30&amp;$D30&amp;$B$6,Raw!$A$6:$A$1524,0),MATCH(H$6,Raw!$H$5:$EB$5,0))/60/60/24,"-")</f>
        <v>4.8495370370370368E-3</v>
      </c>
      <c r="I30" s="70">
        <f>IFERROR(INDEX(Raw!$H$6:$EB$1524,MATCH($B30&amp;$D30&amp;$B$6,Raw!$A$6:$A$1524,0),MATCH(I$6,Raw!$H$5:$EB$5,0))/60/60/24,"-")</f>
        <v>8.5069444444444437E-3</v>
      </c>
      <c r="J30" s="31"/>
      <c r="K30" s="31">
        <f>IFERROR(INDEX(Raw!$H$6:$EB$1524,MATCH($B30&amp;$D30&amp;$B$6,Raw!$A$6:$A$1524,0),MATCH(K$6,Raw!$H$5:$EB$5,0)),"-")</f>
        <v>38615</v>
      </c>
      <c r="L30" s="31"/>
      <c r="M30" s="31">
        <f>IFERROR(INDEX(Raw!$H$6:$EB$1524,MATCH($B30&amp;$D30&amp;$B$6,Raw!$A$6:$A$1524,0),MATCH(M$6,Raw!$H$5:$EB$5,0))/60/60,"-")</f>
        <v>6860.3208333333332</v>
      </c>
      <c r="N30" s="70">
        <f>IFERROR(INDEX(Raw!$H$6:$EB$1524,MATCH($B30&amp;$D30&amp;$B$6,Raw!$A$6:$A$1524,0),MATCH(N$6,Raw!$H$5:$EB$5,0))/60/60/24,"-")</f>
        <v>7.4074074074074068E-3</v>
      </c>
      <c r="O30" s="70">
        <f>IFERROR(INDEX(Raw!$H$6:$EB$1524,MATCH($B30&amp;$D30&amp;$B$6,Raw!$A$6:$A$1524,0),MATCH(O$6,Raw!$H$5:$EB$5,0))/60/60/24,"-")</f>
        <v>1.3703703703703704E-2</v>
      </c>
      <c r="P30" s="31"/>
      <c r="Q30" s="31">
        <f>IFERROR(INDEX(Raw!$H$6:$EB$1524,MATCH($B30&amp;$D30&amp;$B$6,Raw!$A$6:$A$1524,0),MATCH(Q$6,Raw!$H$5:$EB$5,0)),"-")</f>
        <v>383183</v>
      </c>
      <c r="R30" s="31"/>
      <c r="S30" s="31">
        <f>IFERROR(INDEX(Raw!$H$6:$EB$1524,MATCH($B30&amp;$D30&amp;$B$6,Raw!$A$6:$A$1524,0),MATCH(S$6,Raw!$H$5:$EB$5,0))/60/60,"-")</f>
        <v>137192.26222222223</v>
      </c>
      <c r="T30" s="70">
        <f>IFERROR(INDEX(Raw!$H$6:$EB$1524,MATCH($B30&amp;$D30&amp;$B$6,Raw!$A$6:$A$1524,0),MATCH(T$6,Raw!$H$5:$EB$5,0))/60/60/24,"-")</f>
        <v>1.4918981481481483E-2</v>
      </c>
      <c r="U30" s="70">
        <f>IFERROR(INDEX(Raw!$H$6:$EB$1524,MATCH($B30&amp;$D30&amp;$B$6,Raw!$A$6:$A$1524,0),MATCH(U$6,Raw!$H$5:$EB$5,0))/60/60/24,"-")</f>
        <v>3.0543981481481481E-2</v>
      </c>
      <c r="V30" s="31"/>
      <c r="W30" s="31">
        <f>IFERROR(INDEX(Raw!$H$6:$EB$1524,MATCH($B30&amp;$D30&amp;$B$6,Raw!$A$6:$A$1524,0),MATCH(W$6,Raw!$H$5:$EB$5,0)),"-")</f>
        <v>169101</v>
      </c>
      <c r="X30" s="31"/>
      <c r="Y30" s="31">
        <f>IFERROR(INDEX(Raw!$H$6:$EB$1524,MATCH($B30&amp;$D30&amp;$B$6,Raw!$A$6:$A$1524,0),MATCH(Y$6,Raw!$H$5:$EB$5,0))/60/60,"-")</f>
        <v>175883.6486111111</v>
      </c>
      <c r="Z30" s="70">
        <f>IFERROR(INDEX(Raw!$H$6:$EB$1524,MATCH($B30&amp;$D30&amp;$B$6,Raw!$A$6:$A$1524,0),MATCH(Z$6,Raw!$H$5:$EB$5,0))/60/60/24,"-")</f>
        <v>4.3333333333333335E-2</v>
      </c>
      <c r="AA30" s="70">
        <f>IFERROR(INDEX(Raw!$H$6:$EB$1524,MATCH($B30&amp;$D30&amp;$B$6,Raw!$A$6:$A$1524,0),MATCH(AA$6,Raw!$H$5:$EB$5,0))/60/60/24,"-")</f>
        <v>0.10392361111111111</v>
      </c>
      <c r="AB30" s="31"/>
      <c r="AC30" s="31">
        <f>IFERROR(INDEX(Raw!$H$6:$EB$1524,MATCH($B30&amp;$D30&amp;$B$6,Raw!$A$6:$A$1524,0),MATCH(AC$6,Raw!$H$5:$EB$5,0)),"-")</f>
        <v>14734</v>
      </c>
      <c r="AD30" s="31"/>
      <c r="AE30" s="31">
        <f>IFERROR(INDEX(Raw!$H$6:$EB$1524,MATCH($B30&amp;$D30&amp;$B$6,Raw!$A$6:$A$1524,0),MATCH(AE$6,Raw!$H$5:$EB$5,0))/60/60,"-")</f>
        <v>19794.103055555555</v>
      </c>
      <c r="AF30" s="70">
        <f>IFERROR(INDEX(Raw!$H$6:$EB$1524,MATCH($B30&amp;$D30&amp;$B$6,Raw!$A$6:$A$1524,0),MATCH(AF$6,Raw!$H$5:$EB$5,0))/60/60/24,"-")</f>
        <v>5.5972222222222222E-2</v>
      </c>
      <c r="AG30" s="70">
        <f>IFERROR(INDEX(Raw!$H$6:$EB$1524,MATCH($B30&amp;$D30&amp;$B$6,Raw!$A$6:$A$1524,0),MATCH(AG$6,Raw!$H$5:$EB$5,0))/60/60/24,"-")</f>
        <v>0.12944444444444445</v>
      </c>
      <c r="AI30" s="75">
        <f>IFERROR(INDEX(Raw!$H$6:$EB$1524,MATCH($B30&amp;$D30&amp;$B$6,Raw!$A$6:$A$1524,0),MATCH(AI$6,Raw!$H$5:$EB$5,0)),"-")</f>
        <v>0</v>
      </c>
      <c r="AK30" s="31">
        <f>IFERROR(INDEX(Raw!$H$6:$EB$1524,MATCH($B30&amp;$D30&amp;$B$6,Raw!$A$6:$A$1524,0),MATCH(AK$6,Raw!$H$5:$EB$5,0)),"-")</f>
        <v>0</v>
      </c>
    </row>
    <row r="31" spans="1:41" s="7" customFormat="1" x14ac:dyDescent="0.2">
      <c r="A31" s="61"/>
      <c r="B31" s="16" t="str">
        <f t="shared" si="14"/>
        <v>2019-20</v>
      </c>
      <c r="C31" s="7" t="s">
        <v>776</v>
      </c>
      <c r="D31" s="16" t="s">
        <v>776</v>
      </c>
      <c r="E31" s="31">
        <f>IFERROR(INDEX(Raw!$H$6:$EB$1524,MATCH($B31&amp;$D31&amp;$B$6,Raw!$A$6:$A$1524,0),MATCH(E$6,Raw!$H$5:$EB$5,0)),"-")</f>
        <v>57875</v>
      </c>
      <c r="F31" s="31"/>
      <c r="G31" s="31">
        <f>IFERROR(INDEX(Raw!$H$6:$EB$1524,MATCH($B31&amp;$D31&amp;$B$6,Raw!$A$6:$A$1524,0),MATCH(G$6,Raw!$H$5:$EB$5,0))/60/60,"-")</f>
        <v>6654.3141666666661</v>
      </c>
      <c r="H31" s="70">
        <f>IFERROR(INDEX(Raw!$H$6:$EB$1524,MATCH($B31&amp;$D31&amp;$B$6,Raw!$A$6:$A$1524,0),MATCH(H$6,Raw!$H$5:$EB$5,0))/60/60/24,"-")</f>
        <v>4.7916666666666672E-3</v>
      </c>
      <c r="I31" s="70">
        <f>IFERROR(INDEX(Raw!$H$6:$EB$1524,MATCH($B31&amp;$D31&amp;$B$6,Raw!$A$6:$A$1524,0),MATCH(I$6,Raw!$H$5:$EB$5,0))/60/60/24,"-")</f>
        <v>8.3796296296296292E-3</v>
      </c>
      <c r="J31" s="31"/>
      <c r="K31" s="31">
        <f>IFERROR(INDEX(Raw!$H$6:$EB$1524,MATCH($B31&amp;$D31&amp;$B$6,Raw!$A$6:$A$1524,0),MATCH(K$6,Raw!$H$5:$EB$5,0)),"-")</f>
        <v>39460</v>
      </c>
      <c r="L31" s="31"/>
      <c r="M31" s="31">
        <f>IFERROR(INDEX(Raw!$H$6:$EB$1524,MATCH($B31&amp;$D31&amp;$B$6,Raw!$A$6:$A$1524,0),MATCH(M$6,Raw!$H$5:$EB$5,0))/60/60,"-")</f>
        <v>6916.6188888888892</v>
      </c>
      <c r="N31" s="70">
        <f>IFERROR(INDEX(Raw!$H$6:$EB$1524,MATCH($B31&amp;$D31&amp;$B$6,Raw!$A$6:$A$1524,0),MATCH(N$6,Raw!$H$5:$EB$5,0))/60/60/24,"-")</f>
        <v>7.3032407407407412E-3</v>
      </c>
      <c r="O31" s="70">
        <f>IFERROR(INDEX(Raw!$H$6:$EB$1524,MATCH($B31&amp;$D31&amp;$B$6,Raw!$A$6:$A$1524,0),MATCH(O$6,Raw!$H$5:$EB$5,0))/60/60/24,"-")</f>
        <v>1.3553240740740741E-2</v>
      </c>
      <c r="P31" s="31"/>
      <c r="Q31" s="31">
        <f>IFERROR(INDEX(Raw!$H$6:$EB$1524,MATCH($B31&amp;$D31&amp;$B$6,Raw!$A$6:$A$1524,0),MATCH(Q$6,Raw!$H$5:$EB$5,0)),"-")</f>
        <v>386100</v>
      </c>
      <c r="R31" s="31"/>
      <c r="S31" s="31">
        <f>IFERROR(INDEX(Raw!$H$6:$EB$1524,MATCH($B31&amp;$D31&amp;$B$6,Raw!$A$6:$A$1524,0),MATCH(S$6,Raw!$H$5:$EB$5,0))/60/60,"-")</f>
        <v>135353.23499999999</v>
      </c>
      <c r="T31" s="70">
        <f>IFERROR(INDEX(Raw!$H$6:$EB$1524,MATCH($B31&amp;$D31&amp;$B$6,Raw!$A$6:$A$1524,0),MATCH(T$6,Raw!$H$5:$EB$5,0))/60/60/24,"-")</f>
        <v>1.4606481481481482E-2</v>
      </c>
      <c r="U31" s="70">
        <f>IFERROR(INDEX(Raw!$H$6:$EB$1524,MATCH($B31&amp;$D31&amp;$B$6,Raw!$A$6:$A$1524,0),MATCH(U$6,Raw!$H$5:$EB$5,0))/60/60/24,"-")</f>
        <v>2.9837962962962965E-2</v>
      </c>
      <c r="V31" s="31"/>
      <c r="W31" s="31">
        <f>IFERROR(INDEX(Raw!$H$6:$EB$1524,MATCH($B31&amp;$D31&amp;$B$6,Raw!$A$6:$A$1524,0),MATCH(W$6,Raw!$H$5:$EB$5,0)),"-")</f>
        <v>174152</v>
      </c>
      <c r="X31" s="31"/>
      <c r="Y31" s="31">
        <f>IFERROR(INDEX(Raw!$H$6:$EB$1524,MATCH($B31&amp;$D31&amp;$B$6,Raw!$A$6:$A$1524,0),MATCH(Y$6,Raw!$H$5:$EB$5,0))/60/60,"-")</f>
        <v>176188.31916666668</v>
      </c>
      <c r="Z31" s="70">
        <f>IFERROR(INDEX(Raw!$H$6:$EB$1524,MATCH($B31&amp;$D31&amp;$B$6,Raw!$A$6:$A$1524,0),MATCH(Z$6,Raw!$H$5:$EB$5,0))/60/60/24,"-")</f>
        <v>4.2152777777777782E-2</v>
      </c>
      <c r="AA31" s="70">
        <f>IFERROR(INDEX(Raw!$H$6:$EB$1524,MATCH($B31&amp;$D31&amp;$B$6,Raw!$A$6:$A$1524,0),MATCH(AA$6,Raw!$H$5:$EB$5,0))/60/60/24,"-")</f>
        <v>9.9976851851851845E-2</v>
      </c>
      <c r="AB31" s="31"/>
      <c r="AC31" s="31">
        <f>IFERROR(INDEX(Raw!$H$6:$EB$1524,MATCH($B31&amp;$D31&amp;$B$6,Raw!$A$6:$A$1524,0),MATCH(AC$6,Raw!$H$5:$EB$5,0)),"-")</f>
        <v>16881</v>
      </c>
      <c r="AD31" s="31"/>
      <c r="AE31" s="31">
        <f>IFERROR(INDEX(Raw!$H$6:$EB$1524,MATCH($B31&amp;$D31&amp;$B$6,Raw!$A$6:$A$1524,0),MATCH(AE$6,Raw!$H$5:$EB$5,0))/60/60,"-")</f>
        <v>21405.345833333333</v>
      </c>
      <c r="AF31" s="70">
        <f>IFERROR(INDEX(Raw!$H$6:$EB$1524,MATCH($B31&amp;$D31&amp;$B$6,Raw!$A$6:$A$1524,0),MATCH(AF$6,Raw!$H$5:$EB$5,0))/60/60/24,"-")</f>
        <v>5.2835648148148145E-2</v>
      </c>
      <c r="AG31" s="70">
        <f>IFERROR(INDEX(Raw!$H$6:$EB$1524,MATCH($B31&amp;$D31&amp;$B$6,Raw!$A$6:$A$1524,0),MATCH(AG$6,Raw!$H$5:$EB$5,0))/60/60/24,"-")</f>
        <v>0.12074074074074075</v>
      </c>
      <c r="AI31" s="75">
        <f>IFERROR(INDEX(Raw!$H$6:$EB$1524,MATCH($B31&amp;$D31&amp;$B$6,Raw!$A$6:$A$1524,0),MATCH(AI$6,Raw!$H$5:$EB$5,0)),"-")</f>
        <v>0</v>
      </c>
      <c r="AK31" s="31">
        <f>IFERROR(INDEX(Raw!$H$6:$EB$1524,MATCH($B31&amp;$D31&amp;$B$6,Raw!$A$6:$A$1524,0),MATCH(AK$6,Raw!$H$5:$EB$5,0)),"-")</f>
        <v>0</v>
      </c>
    </row>
    <row r="32" spans="1:41" s="7" customFormat="1" x14ac:dyDescent="0.2">
      <c r="A32" s="61"/>
      <c r="B32" s="16" t="str">
        <f t="shared" si="14"/>
        <v>2019-20</v>
      </c>
      <c r="C32" s="34" t="s">
        <v>777</v>
      </c>
      <c r="D32" s="176" t="s">
        <v>777</v>
      </c>
      <c r="E32" s="31">
        <f>IFERROR(INDEX(Raw!$H$6:$EB$1524,MATCH($B32&amp;$D32&amp;$B$6,Raw!$A$6:$A$1524,0),MATCH(E$6,Raw!$H$5:$EB$5,0)),"-")</f>
        <v>57805</v>
      </c>
      <c r="F32" s="31"/>
      <c r="G32" s="31">
        <f>IFERROR(INDEX(Raw!$H$6:$EB$1524,MATCH($B32&amp;$D32&amp;$B$6,Raw!$A$6:$A$1524,0),MATCH(G$6,Raw!$H$5:$EB$5,0))/60/60,"-")</f>
        <v>6863.8374999999996</v>
      </c>
      <c r="H32" s="70">
        <f>IFERROR(INDEX(Raw!$H$6:$EB$1524,MATCH($B32&amp;$D32&amp;$B$6,Raw!$A$6:$A$1524,0),MATCH(H$6,Raw!$H$5:$EB$5,0))/60/60/24,"-")</f>
        <v>4.9421296296296288E-3</v>
      </c>
      <c r="I32" s="70">
        <f>IFERROR(INDEX(Raw!$H$6:$EB$1524,MATCH($B32&amp;$D32&amp;$B$6,Raw!$A$6:$A$1524,0),MATCH(I$6,Raw!$H$5:$EB$5,0))/60/60/24,"-")</f>
        <v>8.6689814814814806E-3</v>
      </c>
      <c r="J32" s="31"/>
      <c r="K32" s="31">
        <f>IFERROR(INDEX(Raw!$H$6:$EB$1524,MATCH($B32&amp;$D32&amp;$B$6,Raw!$A$6:$A$1524,0),MATCH(K$6,Raw!$H$5:$EB$5,0)),"-")</f>
        <v>39346</v>
      </c>
      <c r="L32" s="31"/>
      <c r="M32" s="31">
        <f>IFERROR(INDEX(Raw!$H$6:$EB$1524,MATCH($B32&amp;$D32&amp;$B$6,Raw!$A$6:$A$1524,0),MATCH(M$6,Raw!$H$5:$EB$5,0))/60/60,"-")</f>
        <v>7226.533611111111</v>
      </c>
      <c r="N32" s="70">
        <f>IFERROR(INDEX(Raw!$H$6:$EB$1524,MATCH($B32&amp;$D32&amp;$B$6,Raw!$A$6:$A$1524,0),MATCH(N$6,Raw!$H$5:$EB$5,0))/60/60/24,"-")</f>
        <v>7.6504629629629631E-3</v>
      </c>
      <c r="O32" s="70">
        <f>IFERROR(INDEX(Raw!$H$6:$EB$1524,MATCH($B32&amp;$D32&amp;$B$6,Raw!$A$6:$A$1524,0),MATCH(O$6,Raw!$H$5:$EB$5,0))/60/60/24,"-")</f>
        <v>1.4131944444444445E-2</v>
      </c>
      <c r="P32" s="31"/>
      <c r="Q32" s="31">
        <f>IFERROR(INDEX(Raw!$H$6:$EB$1524,MATCH($B32&amp;$D32&amp;$B$6,Raw!$A$6:$A$1524,0),MATCH(Q$6,Raw!$H$5:$EB$5,0)),"-")</f>
        <v>377282</v>
      </c>
      <c r="R32" s="31"/>
      <c r="S32" s="31">
        <f>IFERROR(INDEX(Raw!$H$6:$EB$1524,MATCH($B32&amp;$D32&amp;$B$6,Raw!$A$6:$A$1524,0),MATCH(S$6,Raw!$H$5:$EB$5,0))/60/60,"-")</f>
        <v>141275.02027777777</v>
      </c>
      <c r="T32" s="70">
        <f>IFERROR(INDEX(Raw!$H$6:$EB$1524,MATCH($B32&amp;$D32&amp;$B$6,Raw!$A$6:$A$1524,0),MATCH(T$6,Raw!$H$5:$EB$5,0))/60/60/24,"-")</f>
        <v>1.5601851851851851E-2</v>
      </c>
      <c r="U32" s="70">
        <f>IFERROR(INDEX(Raw!$H$6:$EB$1524,MATCH($B32&amp;$D32&amp;$B$6,Raw!$A$6:$A$1524,0),MATCH(U$6,Raw!$H$5:$EB$5,0))/60/60/24,"-")</f>
        <v>3.1979166666666663E-2</v>
      </c>
      <c r="V32" s="31"/>
      <c r="W32" s="31">
        <f>IFERROR(INDEX(Raw!$H$6:$EB$1524,MATCH($B32&amp;$D32&amp;$B$6,Raw!$A$6:$A$1524,0),MATCH(W$6,Raw!$H$5:$EB$5,0)),"-")</f>
        <v>165401</v>
      </c>
      <c r="X32" s="31"/>
      <c r="Y32" s="31">
        <f>IFERROR(INDEX(Raw!$H$6:$EB$1524,MATCH($B32&amp;$D32&amp;$B$6,Raw!$A$6:$A$1524,0),MATCH(Y$6,Raw!$H$5:$EB$5,0))/60/60,"-")</f>
        <v>189715.60083333336</v>
      </c>
      <c r="Z32" s="70">
        <f>IFERROR(INDEX(Raw!$H$6:$EB$1524,MATCH($B32&amp;$D32&amp;$B$6,Raw!$A$6:$A$1524,0),MATCH(Z$6,Raw!$H$5:$EB$5,0))/60/60/24,"-")</f>
        <v>4.7789351851851847E-2</v>
      </c>
      <c r="AA32" s="70">
        <f>IFERROR(INDEX(Raw!$H$6:$EB$1524,MATCH($B32&amp;$D32&amp;$B$6,Raw!$A$6:$A$1524,0),MATCH(AA$6,Raw!$H$5:$EB$5,0))/60/60/24,"-")</f>
        <v>0.11438657407407408</v>
      </c>
      <c r="AB32" s="31"/>
      <c r="AC32" s="31">
        <f>IFERROR(INDEX(Raw!$H$6:$EB$1524,MATCH($B32&amp;$D32&amp;$B$6,Raw!$A$6:$A$1524,0),MATCH(AC$6,Raw!$H$5:$EB$5,0)),"-")</f>
        <v>15574</v>
      </c>
      <c r="AD32" s="31"/>
      <c r="AE32" s="31">
        <f>IFERROR(INDEX(Raw!$H$6:$EB$1524,MATCH($B32&amp;$D32&amp;$B$6,Raw!$A$6:$A$1524,0),MATCH(AE$6,Raw!$H$5:$EB$5,0))/60/60,"-")</f>
        <v>21333.933888888892</v>
      </c>
      <c r="AF32" s="70">
        <f>IFERROR(INDEX(Raw!$H$6:$EB$1524,MATCH($B32&amp;$D32&amp;$B$6,Raw!$A$6:$A$1524,0),MATCH(AF$6,Raw!$H$5:$EB$5,0))/60/60/24,"-")</f>
        <v>5.707175925925926E-2</v>
      </c>
      <c r="AG32" s="70">
        <f>IFERROR(INDEX(Raw!$H$6:$EB$1524,MATCH($B32&amp;$D32&amp;$B$6,Raw!$A$6:$A$1524,0),MATCH(AG$6,Raw!$H$5:$EB$5,0))/60/60/24,"-")</f>
        <v>0.13024305555555557</v>
      </c>
      <c r="AI32" s="75">
        <f>IFERROR(INDEX(Raw!$H$6:$EB$1524,MATCH($B32&amp;$D32&amp;$B$6,Raw!$A$6:$A$1524,0),MATCH(AI$6,Raw!$H$5:$EB$5,0)),"-")</f>
        <v>0</v>
      </c>
      <c r="AK32" s="31">
        <f>IFERROR(INDEX(Raw!$H$6:$EB$1524,MATCH($B32&amp;$D32&amp;$B$6,Raw!$A$6:$A$1524,0),MATCH(AK$6,Raw!$H$5:$EB$5,0)),"-")</f>
        <v>0</v>
      </c>
    </row>
    <row r="33" spans="1:41" s="7" customFormat="1" ht="18" x14ac:dyDescent="0.25">
      <c r="A33" s="61"/>
      <c r="B33" s="16" t="str">
        <f t="shared" si="14"/>
        <v>2019-20</v>
      </c>
      <c r="C33" s="7" t="s">
        <v>778</v>
      </c>
      <c r="D33" s="181" t="s">
        <v>778</v>
      </c>
      <c r="E33" s="31">
        <f>IFERROR(INDEX(Raw!$H$6:$EB$1524,MATCH($B33&amp;$D33&amp;$B$6,Raw!$A$6:$A$1524,0),MATCH(E$6,Raw!$H$5:$EB$5,0)),"-")</f>
        <v>61787</v>
      </c>
      <c r="F33" s="31"/>
      <c r="G33" s="31">
        <f>IFERROR(INDEX(Raw!$H$6:$EB$1524,MATCH($B33&amp;$D33&amp;$B$6,Raw!$A$6:$A$1524,0),MATCH(G$6,Raw!$H$5:$EB$5,0))/60/60,"-")</f>
        <v>7445.1211111111106</v>
      </c>
      <c r="H33" s="70">
        <f>IFERROR(INDEX(Raw!$H$6:$EB$1524,MATCH($B33&amp;$D33&amp;$B$6,Raw!$A$6:$A$1524,0),MATCH(H$6,Raw!$H$5:$EB$5,0))/60/60/24,"-")</f>
        <v>5.0231481481481481E-3</v>
      </c>
      <c r="I33" s="70">
        <f>IFERROR(INDEX(Raw!$H$6:$EB$1524,MATCH($B33&amp;$D33&amp;$B$6,Raw!$A$6:$A$1524,0),MATCH(I$6,Raw!$H$5:$EB$5,0))/60/60/24,"-")</f>
        <v>8.8310185185185176E-3</v>
      </c>
      <c r="J33" s="31"/>
      <c r="K33" s="31">
        <f>IFERROR(INDEX(Raw!$H$6:$EB$1524,MATCH($B33&amp;$D33&amp;$B$6,Raw!$A$6:$A$1524,0),MATCH(K$6,Raw!$H$5:$EB$5,0)),"-")</f>
        <v>41596</v>
      </c>
      <c r="L33" s="31"/>
      <c r="M33" s="31">
        <f>IFERROR(INDEX(Raw!$H$6:$EB$1524,MATCH($B33&amp;$D33&amp;$B$6,Raw!$A$6:$A$1524,0),MATCH(M$6,Raw!$H$5:$EB$5,0))/60/60,"-")</f>
        <v>7737.400555555555</v>
      </c>
      <c r="N33" s="70">
        <f>IFERROR(INDEX(Raw!$H$6:$EB$1524,MATCH($B33&amp;$D33&amp;$B$6,Raw!$A$6:$A$1524,0),MATCH(N$6,Raw!$H$5:$EB$5,0))/60/60/24,"-")</f>
        <v>7.7546296296296287E-3</v>
      </c>
      <c r="O33" s="70">
        <f>IFERROR(INDEX(Raw!$H$6:$EB$1524,MATCH($B33&amp;$D33&amp;$B$6,Raw!$A$6:$A$1524,0),MATCH(O$6,Raw!$H$5:$EB$5,0))/60/60/24,"-")</f>
        <v>1.4722222222222222E-2</v>
      </c>
      <c r="P33" s="31"/>
      <c r="Q33" s="31">
        <f>IFERROR(INDEX(Raw!$H$6:$EB$1524,MATCH($B33&amp;$D33&amp;$B$6,Raw!$A$6:$A$1524,0),MATCH(Q$6,Raw!$H$5:$EB$5,0)),"-")</f>
        <v>394780</v>
      </c>
      <c r="R33" s="31"/>
      <c r="S33" s="31">
        <f>IFERROR(INDEX(Raw!$H$6:$EB$1524,MATCH($B33&amp;$D33&amp;$B$6,Raw!$A$6:$A$1524,0),MATCH(S$6,Raw!$H$5:$EB$5,0))/60/60,"-")</f>
        <v>153462.89194444445</v>
      </c>
      <c r="T33" s="70">
        <f>IFERROR(INDEX(Raw!$H$6:$EB$1524,MATCH($B33&amp;$D33&amp;$B$6,Raw!$A$6:$A$1524,0),MATCH(T$6,Raw!$H$5:$EB$5,0))/60/60/24,"-")</f>
        <v>1.6192129629629629E-2</v>
      </c>
      <c r="U33" s="70">
        <f>IFERROR(INDEX(Raw!$H$6:$EB$1524,MATCH($B33&amp;$D33&amp;$B$6,Raw!$A$6:$A$1524,0),MATCH(U$6,Raw!$H$5:$EB$5,0))/60/60/24,"-")</f>
        <v>3.3333333333333333E-2</v>
      </c>
      <c r="V33" s="31"/>
      <c r="W33" s="31">
        <f>IFERROR(INDEX(Raw!$H$6:$EB$1524,MATCH($B33&amp;$D33&amp;$B$6,Raw!$A$6:$A$1524,0),MATCH(W$6,Raw!$H$5:$EB$5,0)),"-")</f>
        <v>173504</v>
      </c>
      <c r="X33" s="31"/>
      <c r="Y33" s="31">
        <f>IFERROR(INDEX(Raw!$H$6:$EB$1524,MATCH($B33&amp;$D33&amp;$B$6,Raw!$A$6:$A$1524,0),MATCH(Y$6,Raw!$H$5:$EB$5,0))/60/60,"-")</f>
        <v>207467.59027777778</v>
      </c>
      <c r="Z33" s="70">
        <f>IFERROR(INDEX(Raw!$H$6:$EB$1524,MATCH($B33&amp;$D33&amp;$B$6,Raw!$A$6:$A$1524,0),MATCH(Z$6,Raw!$H$5:$EB$5,0))/60/60/24,"-")</f>
        <v>4.9826388888888885E-2</v>
      </c>
      <c r="AA33" s="70">
        <f>IFERROR(INDEX(Raw!$H$6:$EB$1524,MATCH($B33&amp;$D33&amp;$B$6,Raw!$A$6:$A$1524,0),MATCH(AA$6,Raw!$H$5:$EB$5,0))/60/60/24,"-")</f>
        <v>0.1191087962962963</v>
      </c>
      <c r="AB33" s="31"/>
      <c r="AC33" s="31">
        <f>IFERROR(INDEX(Raw!$H$6:$EB$1524,MATCH($B33&amp;$D33&amp;$B$6,Raw!$A$6:$A$1524,0),MATCH(AC$6,Raw!$H$5:$EB$5,0)),"-")</f>
        <v>16166</v>
      </c>
      <c r="AD33" s="31"/>
      <c r="AE33" s="31">
        <f>IFERROR(INDEX(Raw!$H$6:$EB$1524,MATCH($B33&amp;$D33&amp;$B$6,Raw!$A$6:$A$1524,0),MATCH(AE$6,Raw!$H$5:$EB$5,0))/60/60,"-")</f>
        <v>23139.490833333333</v>
      </c>
      <c r="AF33" s="70">
        <f>IFERROR(INDEX(Raw!$H$6:$EB$1524,MATCH($B33&amp;$D33&amp;$B$6,Raw!$A$6:$A$1524,0),MATCH(AF$6,Raw!$H$5:$EB$5,0))/60/60/24,"-")</f>
        <v>5.964120370370371E-2</v>
      </c>
      <c r="AG33" s="70">
        <f>IFERROR(INDEX(Raw!$H$6:$EB$1524,MATCH($B33&amp;$D33&amp;$B$6,Raw!$A$6:$A$1524,0),MATCH(AG$6,Raw!$H$5:$EB$5,0))/60/60/24,"-")</f>
        <v>0.13915509259259259</v>
      </c>
      <c r="AI33" s="75">
        <f>IFERROR(INDEX(Raw!$H$6:$EB$1524,MATCH($B33&amp;$D33&amp;$B$6,Raw!$A$6:$A$1524,0),MATCH(AI$6,Raw!$H$5:$EB$5,0)),"-")</f>
        <v>0</v>
      </c>
      <c r="AK33" s="31">
        <f>IFERROR(INDEX(Raw!$H$6:$EB$1524,MATCH($B33&amp;$D33&amp;$B$6,Raw!$A$6:$A$1524,0),MATCH(AK$6,Raw!$H$5:$EB$5,0)),"-")</f>
        <v>0</v>
      </c>
    </row>
    <row r="34" spans="1:41" s="7" customFormat="1" x14ac:dyDescent="0.2">
      <c r="A34" s="61"/>
      <c r="B34" s="16" t="str">
        <f t="shared" si="14"/>
        <v>2019-20</v>
      </c>
      <c r="C34" s="7" t="s">
        <v>550</v>
      </c>
      <c r="D34" s="16" t="s">
        <v>550</v>
      </c>
      <c r="E34" s="31">
        <f>IFERROR(INDEX(Raw!$H$6:$EB$1524,MATCH($B34&amp;$D34&amp;$B$6,Raw!$A$6:$A$1524,0),MATCH(E$6,Raw!$H$5:$EB$5,0)),"-")</f>
        <v>57598</v>
      </c>
      <c r="F34" s="31"/>
      <c r="G34" s="31">
        <f>IFERROR(INDEX(Raw!$H$6:$EB$1524,MATCH($B34&amp;$D34&amp;$B$6,Raw!$A$6:$A$1524,0),MATCH(G$6,Raw!$H$5:$EB$5,0))/60/60,"-")</f>
        <v>6806.4525000000003</v>
      </c>
      <c r="H34" s="70">
        <f>IFERROR(INDEX(Raw!$H$6:$EB$1524,MATCH($B34&amp;$D34&amp;$B$6,Raw!$A$6:$A$1524,0),MATCH(H$6,Raw!$H$5:$EB$5,0))/60/60/24,"-")</f>
        <v>4.9189814814814816E-3</v>
      </c>
      <c r="I34" s="70">
        <f>IFERROR(INDEX(Raw!$H$6:$EB$1524,MATCH($B34&amp;$D34&amp;$B$6,Raw!$A$6:$A$1524,0),MATCH(I$6,Raw!$H$5:$EB$5,0))/60/60/24,"-")</f>
        <v>8.6689814814814806E-3</v>
      </c>
      <c r="J34" s="31"/>
      <c r="K34" s="31">
        <f>IFERROR(INDEX(Raw!$H$6:$EB$1524,MATCH($B34&amp;$D34&amp;$B$6,Raw!$A$6:$A$1524,0),MATCH(K$6,Raw!$H$5:$EB$5,0)),"-")</f>
        <v>38505</v>
      </c>
      <c r="L34" s="31"/>
      <c r="M34" s="31">
        <f>IFERROR(INDEX(Raw!$H$6:$EB$1524,MATCH($B34&amp;$D34&amp;$B$6,Raw!$A$6:$A$1524,0),MATCH(M$6,Raw!$H$5:$EB$5,0))/60/60,"-")</f>
        <v>6882.0455555555554</v>
      </c>
      <c r="N34" s="70">
        <f>IFERROR(INDEX(Raw!$H$6:$EB$1524,MATCH($B34&amp;$D34&amp;$B$6,Raw!$A$6:$A$1524,0),MATCH(N$6,Raw!$H$5:$EB$5,0))/60/60/24,"-")</f>
        <v>7.4421296296296293E-3</v>
      </c>
      <c r="O34" s="70">
        <f>IFERROR(INDEX(Raw!$H$6:$EB$1524,MATCH($B34&amp;$D34&amp;$B$6,Raw!$A$6:$A$1524,0),MATCH(O$6,Raw!$H$5:$EB$5,0))/60/60/24,"-")</f>
        <v>1.3969907407407408E-2</v>
      </c>
      <c r="P34" s="31"/>
      <c r="Q34" s="31">
        <f>IFERROR(INDEX(Raw!$H$6:$EB$1524,MATCH($B34&amp;$D34&amp;$B$6,Raw!$A$6:$A$1524,0),MATCH(Q$6,Raw!$H$5:$EB$5,0)),"-")</f>
        <v>383326</v>
      </c>
      <c r="R34" s="31"/>
      <c r="S34" s="31">
        <f>IFERROR(INDEX(Raw!$H$6:$EB$1524,MATCH($B34&amp;$D34&amp;$B$6,Raw!$A$6:$A$1524,0),MATCH(S$6,Raw!$H$5:$EB$5,0))/60/60,"-")</f>
        <v>136186.27083333334</v>
      </c>
      <c r="T34" s="70">
        <f>IFERROR(INDEX(Raw!$H$6:$EB$1524,MATCH($B34&amp;$D34&amp;$B$6,Raw!$A$6:$A$1524,0),MATCH(T$6,Raw!$H$5:$EB$5,0))/60/60/24,"-")</f>
        <v>1.480324074074074E-2</v>
      </c>
      <c r="U34" s="70">
        <f>IFERROR(INDEX(Raw!$H$6:$EB$1524,MATCH($B34&amp;$D34&amp;$B$6,Raw!$A$6:$A$1524,0),MATCH(U$6,Raw!$H$5:$EB$5,0))/60/60/24,"-")</f>
        <v>3.0231481481481481E-2</v>
      </c>
      <c r="V34" s="31"/>
      <c r="W34" s="31">
        <f>IFERROR(INDEX(Raw!$H$6:$EB$1524,MATCH($B34&amp;$D34&amp;$B$6,Raw!$A$6:$A$1524,0),MATCH(W$6,Raw!$H$5:$EB$5,0)),"-")</f>
        <v>173630</v>
      </c>
      <c r="X34" s="31"/>
      <c r="Y34" s="31">
        <f>IFERROR(INDEX(Raw!$H$6:$EB$1524,MATCH($B34&amp;$D34&amp;$B$6,Raw!$A$6:$A$1524,0),MATCH(Y$6,Raw!$H$5:$EB$5,0))/60/60,"-")</f>
        <v>181692.16944444444</v>
      </c>
      <c r="Z34" s="70">
        <f>IFERROR(INDEX(Raw!$H$6:$EB$1524,MATCH($B34&amp;$D34&amp;$B$6,Raw!$A$6:$A$1524,0),MATCH(Z$6,Raw!$H$5:$EB$5,0))/60/60/24,"-")</f>
        <v>4.3599537037037034E-2</v>
      </c>
      <c r="AA34" s="70">
        <f>IFERROR(INDEX(Raw!$H$6:$EB$1524,MATCH($B34&amp;$D34&amp;$B$6,Raw!$A$6:$A$1524,0),MATCH(AA$6,Raw!$H$5:$EB$5,0))/60/60/24,"-")</f>
        <v>0.10298611111111111</v>
      </c>
      <c r="AB34" s="31"/>
      <c r="AC34" s="31">
        <f>IFERROR(INDEX(Raw!$H$6:$EB$1524,MATCH($B34&amp;$D34&amp;$B$6,Raw!$A$6:$A$1524,0),MATCH(AC$6,Raw!$H$5:$EB$5,0)),"-")</f>
        <v>16589</v>
      </c>
      <c r="AD34" s="31"/>
      <c r="AE34" s="31">
        <f>IFERROR(INDEX(Raw!$H$6:$EB$1524,MATCH($B34&amp;$D34&amp;$B$6,Raw!$A$6:$A$1524,0),MATCH(AE$6,Raw!$H$5:$EB$5,0))/60/60,"-")</f>
        <v>20662.566666666666</v>
      </c>
      <c r="AF34" s="70">
        <f>IFERROR(INDEX(Raw!$H$6:$EB$1524,MATCH($B34&amp;$D34&amp;$B$6,Raw!$A$6:$A$1524,0),MATCH(AF$6,Raw!$H$5:$EB$5,0))/60/60/24,"-")</f>
        <v>5.1898148148148145E-2</v>
      </c>
      <c r="AG34" s="70">
        <f>IFERROR(INDEX(Raw!$H$6:$EB$1524,MATCH($B34&amp;$D34&amp;$B$6,Raw!$A$6:$A$1524,0),MATCH(AG$6,Raw!$H$5:$EB$5,0))/60/60/24,"-")</f>
        <v>0.11875000000000001</v>
      </c>
      <c r="AI34" s="75">
        <f>IFERROR(INDEX(Raw!$H$6:$EB$1524,MATCH($B34&amp;$D34&amp;$B$6,Raw!$A$6:$A$1524,0),MATCH(AI$6,Raw!$H$5:$EB$5,0)),"-")</f>
        <v>0</v>
      </c>
      <c r="AJ34" s="113"/>
      <c r="AK34" s="31">
        <f>IFERROR(INDEX(Raw!$H$6:$EB$1524,MATCH($B34&amp;$D34&amp;$B$6,Raw!$A$6:$A$1524,0),MATCH(AK$6,Raw!$H$5:$EB$5,0)),"-")</f>
        <v>0</v>
      </c>
      <c r="AL34" s="113"/>
      <c r="AM34" s="113"/>
      <c r="AN34" s="113"/>
      <c r="AO34" s="113"/>
    </row>
    <row r="35" spans="1:41" s="7" customFormat="1" x14ac:dyDescent="0.2">
      <c r="A35" s="61"/>
      <c r="B35" s="16" t="str">
        <f t="shared" si="14"/>
        <v>2019-20</v>
      </c>
      <c r="C35" s="34" t="s">
        <v>551</v>
      </c>
      <c r="D35" s="176" t="s">
        <v>551</v>
      </c>
      <c r="E35" s="31">
        <f>IFERROR(INDEX(Raw!$H$6:$EB$1524,MATCH($B35&amp;$D35&amp;$B$6,Raw!$A$6:$A$1524,0),MATCH(E$6,Raw!$H$5:$EB$5,0)),"-")</f>
        <v>55753</v>
      </c>
      <c r="F35" s="31"/>
      <c r="G35" s="31">
        <f>IFERROR(INDEX(Raw!$H$6:$EB$1524,MATCH($B35&amp;$D35&amp;$B$6,Raw!$A$6:$A$1524,0),MATCH(G$6,Raw!$H$5:$EB$5,0))/60/60,"-")</f>
        <v>6737.0805555555553</v>
      </c>
      <c r="H35" s="70">
        <f>IFERROR(INDEX(Raw!$H$6:$EB$1524,MATCH($B35&amp;$D35&amp;$B$6,Raw!$A$6:$A$1524,0),MATCH(H$6,Raw!$H$5:$EB$5,0))/60/60/24,"-")</f>
        <v>5.0347222222222225E-3</v>
      </c>
      <c r="I35" s="70">
        <f>IFERROR(INDEX(Raw!$H$6:$EB$1524,MATCH($B35&amp;$D35&amp;$B$6,Raw!$A$6:$A$1524,0),MATCH(I$6,Raw!$H$5:$EB$5,0))/60/60/24,"-")</f>
        <v>8.8425925925925911E-3</v>
      </c>
      <c r="J35" s="31"/>
      <c r="K35" s="31">
        <f>IFERROR(INDEX(Raw!$H$6:$EB$1524,MATCH($B35&amp;$D35&amp;$B$6,Raw!$A$6:$A$1524,0),MATCH(K$6,Raw!$H$5:$EB$5,0)),"-")</f>
        <v>37639</v>
      </c>
      <c r="L35" s="31"/>
      <c r="M35" s="31">
        <f>IFERROR(INDEX(Raw!$H$6:$EB$1524,MATCH($B35&amp;$D35&amp;$B$6,Raw!$A$6:$A$1524,0),MATCH(M$6,Raw!$H$5:$EB$5,0))/60/60,"-")</f>
        <v>6757.3344444444438</v>
      </c>
      <c r="N35" s="70">
        <f>IFERROR(INDEX(Raw!$H$6:$EB$1524,MATCH($B35&amp;$D35&amp;$B$6,Raw!$A$6:$A$1524,0),MATCH(N$6,Raw!$H$5:$EB$5,0))/60/60/24,"-")</f>
        <v>7.4768518518518526E-3</v>
      </c>
      <c r="O35" s="70">
        <f>IFERROR(INDEX(Raw!$H$6:$EB$1524,MATCH($B35&amp;$D35&amp;$B$6,Raw!$A$6:$A$1524,0),MATCH(O$6,Raw!$H$5:$EB$5,0))/60/60/24,"-")</f>
        <v>1.4074074074074074E-2</v>
      </c>
      <c r="P35" s="31"/>
      <c r="Q35" s="31">
        <f>IFERROR(INDEX(Raw!$H$6:$EB$1524,MATCH($B35&amp;$D35&amp;$B$6,Raw!$A$6:$A$1524,0),MATCH(Q$6,Raw!$H$5:$EB$5,0)),"-")</f>
        <v>380986</v>
      </c>
      <c r="R35" s="31"/>
      <c r="S35" s="31">
        <f>IFERROR(INDEX(Raw!$H$6:$EB$1524,MATCH($B35&amp;$D35&amp;$B$6,Raw!$A$6:$A$1524,0),MATCH(S$6,Raw!$H$5:$EB$5,0))/60/60,"-")</f>
        <v>142070.26361111112</v>
      </c>
      <c r="T35" s="70">
        <f>IFERROR(INDEX(Raw!$H$6:$EB$1524,MATCH($B35&amp;$D35&amp;$B$6,Raw!$A$6:$A$1524,0),MATCH(T$6,Raw!$H$5:$EB$5,0))/60/60/24,"-")</f>
        <v>1.5532407407407406E-2</v>
      </c>
      <c r="U35" s="70">
        <f>IFERROR(INDEX(Raw!$H$6:$EB$1524,MATCH($B35&amp;$D35&amp;$B$6,Raw!$A$6:$A$1524,0),MATCH(U$6,Raw!$H$5:$EB$5,0))/60/60/24,"-")</f>
        <v>3.172453703703703E-2</v>
      </c>
      <c r="V35" s="31"/>
      <c r="W35" s="31">
        <f>IFERROR(INDEX(Raw!$H$6:$EB$1524,MATCH($B35&amp;$D35&amp;$B$6,Raw!$A$6:$A$1524,0),MATCH(W$6,Raw!$H$5:$EB$5,0)),"-")</f>
        <v>163266</v>
      </c>
      <c r="X35" s="31"/>
      <c r="Y35" s="31">
        <f>IFERROR(INDEX(Raw!$H$6:$EB$1524,MATCH($B35&amp;$D35&amp;$B$6,Raw!$A$6:$A$1524,0),MATCH(Y$6,Raw!$H$5:$EB$5,0))/60/60,"-")</f>
        <v>187646.94861111109</v>
      </c>
      <c r="Z35" s="70">
        <f>IFERROR(INDEX(Raw!$H$6:$EB$1524,MATCH($B35&amp;$D35&amp;$B$6,Raw!$A$6:$A$1524,0),MATCH(Z$6,Raw!$H$5:$EB$5,0))/60/60/24,"-")</f>
        <v>4.7893518518518523E-2</v>
      </c>
      <c r="AA35" s="70">
        <f>IFERROR(INDEX(Raw!$H$6:$EB$1524,MATCH($B35&amp;$D35&amp;$B$6,Raw!$A$6:$A$1524,0),MATCH(AA$6,Raw!$H$5:$EB$5,0))/60/60/24,"-")</f>
        <v>0.11390046296296297</v>
      </c>
      <c r="AB35" s="31"/>
      <c r="AC35" s="31">
        <f>IFERROR(INDEX(Raw!$H$6:$EB$1524,MATCH($B35&amp;$D35&amp;$B$6,Raw!$A$6:$A$1524,0),MATCH(AC$6,Raw!$H$5:$EB$5,0)),"-")</f>
        <v>15591</v>
      </c>
      <c r="AD35" s="31"/>
      <c r="AE35" s="31">
        <f>IFERROR(INDEX(Raw!$H$6:$EB$1524,MATCH($B35&amp;$D35&amp;$B$6,Raw!$A$6:$A$1524,0),MATCH(AE$6,Raw!$H$5:$EB$5,0))/60/60,"-")</f>
        <v>20688.996666666666</v>
      </c>
      <c r="AF35" s="70">
        <f>IFERROR(INDEX(Raw!$H$6:$EB$1524,MATCH($B35&amp;$D35&amp;$B$6,Raw!$A$6:$A$1524,0),MATCH(AF$6,Raw!$H$5:$EB$5,0))/60/60/24,"-")</f>
        <v>5.5289351851851846E-2</v>
      </c>
      <c r="AG35" s="70">
        <f>IFERROR(INDEX(Raw!$H$6:$EB$1524,MATCH($B35&amp;$D35&amp;$B$6,Raw!$A$6:$A$1524,0),MATCH(AG$6,Raw!$H$5:$EB$5,0))/60/60/24,"-")</f>
        <v>0.12745370370370371</v>
      </c>
      <c r="AI35" s="75">
        <f>IFERROR(INDEX(Raw!$H$6:$EB$1524,MATCH($B35&amp;$D35&amp;$B$6,Raw!$A$6:$A$1524,0),MATCH(AI$6,Raw!$H$5:$EB$5,0)),"-")</f>
        <v>0</v>
      </c>
      <c r="AJ35" s="113"/>
      <c r="AK35" s="31">
        <f>IFERROR(INDEX(Raw!$H$6:$EB$1524,MATCH($B35&amp;$D35&amp;$B$6,Raw!$A$6:$A$1524,0),MATCH(AK$6,Raw!$H$5:$EB$5,0)),"-")</f>
        <v>0</v>
      </c>
      <c r="AL35" s="113"/>
      <c r="AM35" s="113"/>
      <c r="AN35" s="113"/>
      <c r="AO35" s="113"/>
    </row>
    <row r="36" spans="1:41" s="7" customFormat="1" ht="18" x14ac:dyDescent="0.25">
      <c r="A36" s="61"/>
      <c r="B36" s="16" t="str">
        <f t="shared" si="14"/>
        <v>2019-20</v>
      </c>
      <c r="C36" s="7" t="s">
        <v>552</v>
      </c>
      <c r="D36" s="181" t="s">
        <v>552</v>
      </c>
      <c r="E36" s="31">
        <f>IFERROR(INDEX(Raw!$H$6:$EB$1524,MATCH($B36&amp;$D36&amp;$B$6,Raw!$A$6:$A$1524,0),MATCH(E$6,Raw!$H$5:$EB$5,0)),"-")</f>
        <v>61566</v>
      </c>
      <c r="F36" s="31"/>
      <c r="G36" s="31">
        <f>IFERROR(INDEX(Raw!$H$6:$EB$1524,MATCH($B36&amp;$D36&amp;$B$6,Raw!$A$6:$A$1524,0),MATCH(G$6,Raw!$H$5:$EB$5,0))/60/60,"-")</f>
        <v>7608.9052777777779</v>
      </c>
      <c r="H36" s="70">
        <f>IFERROR(INDEX(Raw!$H$6:$EB$1524,MATCH($B36&amp;$D36&amp;$B$6,Raw!$A$6:$A$1524,0),MATCH(H$6,Raw!$H$5:$EB$5,0))/60/60/24,"-")</f>
        <v>5.1504629629629635E-3</v>
      </c>
      <c r="I36" s="70">
        <f>IFERROR(INDEX(Raw!$H$6:$EB$1524,MATCH($B36&amp;$D36&amp;$B$6,Raw!$A$6:$A$1524,0),MATCH(I$6,Raw!$H$5:$EB$5,0))/60/60/24,"-")</f>
        <v>9.0509259259259258E-3</v>
      </c>
      <c r="J36" s="31"/>
      <c r="K36" s="31">
        <f>IFERROR(INDEX(Raw!$H$6:$EB$1524,MATCH($B36&amp;$D36&amp;$B$6,Raw!$A$6:$A$1524,0),MATCH(K$6,Raw!$H$5:$EB$5,0)),"-")</f>
        <v>42212</v>
      </c>
      <c r="L36" s="31"/>
      <c r="M36" s="31">
        <f>IFERROR(INDEX(Raw!$H$6:$EB$1524,MATCH($B36&amp;$D36&amp;$B$6,Raw!$A$6:$A$1524,0),MATCH(M$6,Raw!$H$5:$EB$5,0))/60/60,"-")</f>
        <v>7723.6880555555554</v>
      </c>
      <c r="N36" s="70">
        <f>IFERROR(INDEX(Raw!$H$6:$EB$1524,MATCH($B36&amp;$D36&amp;$B$6,Raw!$A$6:$A$1524,0),MATCH(N$6,Raw!$H$5:$EB$5,0))/60/60/24,"-")</f>
        <v>7.6273148148148151E-3</v>
      </c>
      <c r="O36" s="70">
        <f>IFERROR(INDEX(Raw!$H$6:$EB$1524,MATCH($B36&amp;$D36&amp;$B$6,Raw!$A$6:$A$1524,0),MATCH(O$6,Raw!$H$5:$EB$5,0))/60/60/24,"-")</f>
        <v>1.4386574074074072E-2</v>
      </c>
      <c r="P36" s="31"/>
      <c r="Q36" s="31">
        <f>IFERROR(INDEX(Raw!$H$6:$EB$1524,MATCH($B36&amp;$D36&amp;$B$6,Raw!$A$6:$A$1524,0),MATCH(Q$6,Raw!$H$5:$EB$5,0)),"-")</f>
        <v>408831</v>
      </c>
      <c r="R36" s="31"/>
      <c r="S36" s="31">
        <f>IFERROR(INDEX(Raw!$H$6:$EB$1524,MATCH($B36&amp;$D36&amp;$B$6,Raw!$A$6:$A$1524,0),MATCH(S$6,Raw!$H$5:$EB$5,0))/60/60,"-")</f>
        <v>162385.94055555557</v>
      </c>
      <c r="T36" s="70">
        <f>IFERROR(INDEX(Raw!$H$6:$EB$1524,MATCH($B36&amp;$D36&amp;$B$6,Raw!$A$6:$A$1524,0),MATCH(T$6,Raw!$H$5:$EB$5,0))/60/60/24,"-")</f>
        <v>1.6550925925925924E-2</v>
      </c>
      <c r="U36" s="70">
        <f>IFERROR(INDEX(Raw!$H$6:$EB$1524,MATCH($B36&amp;$D36&amp;$B$6,Raw!$A$6:$A$1524,0),MATCH(U$6,Raw!$H$5:$EB$5,0))/60/60/24,"-")</f>
        <v>3.3738425925925929E-2</v>
      </c>
      <c r="V36" s="31"/>
      <c r="W36" s="31">
        <f>IFERROR(INDEX(Raw!$H$6:$EB$1524,MATCH($B36&amp;$D36&amp;$B$6,Raw!$A$6:$A$1524,0),MATCH(W$6,Raw!$H$5:$EB$5,0)),"-")</f>
        <v>162753</v>
      </c>
      <c r="X36" s="31"/>
      <c r="Y36" s="31">
        <f>IFERROR(INDEX(Raw!$H$6:$EB$1524,MATCH($B36&amp;$D36&amp;$B$6,Raw!$A$6:$A$1524,0),MATCH(Y$6,Raw!$H$5:$EB$5,0))/60/60,"-")</f>
        <v>205612.05055555556</v>
      </c>
      <c r="Z36" s="70">
        <f>IFERROR(INDEX(Raw!$H$6:$EB$1524,MATCH($B36&amp;$D36&amp;$B$6,Raw!$A$6:$A$1524,0),MATCH(Z$6,Raw!$H$5:$EB$5,0))/60/60/24,"-")</f>
        <v>5.2638888888888881E-2</v>
      </c>
      <c r="AA36" s="70">
        <f>IFERROR(INDEX(Raw!$H$6:$EB$1524,MATCH($B36&amp;$D36&amp;$B$6,Raw!$A$6:$A$1524,0),MATCH(AA$6,Raw!$H$5:$EB$5,0))/60/60/24,"-")</f>
        <v>0.12543981481481481</v>
      </c>
      <c r="AB36" s="31"/>
      <c r="AC36" s="31">
        <f>IFERROR(INDEX(Raw!$H$6:$EB$1524,MATCH($B36&amp;$D36&amp;$B$6,Raw!$A$6:$A$1524,0),MATCH(AC$6,Raw!$H$5:$EB$5,0)),"-")</f>
        <v>12537</v>
      </c>
      <c r="AD36" s="31"/>
      <c r="AE36" s="31">
        <f>IFERROR(INDEX(Raw!$H$6:$EB$1524,MATCH($B36&amp;$D36&amp;$B$6,Raw!$A$6:$A$1524,0),MATCH(AE$6,Raw!$H$5:$EB$5,0))/60/60,"-")</f>
        <v>18599.111666666668</v>
      </c>
      <c r="AF36" s="70">
        <f>IFERROR(INDEX(Raw!$H$6:$EB$1524,MATCH($B36&amp;$D36&amp;$B$6,Raw!$A$6:$A$1524,0),MATCH(AF$6,Raw!$H$5:$EB$5,0))/60/60/24,"-")</f>
        <v>6.1817129629629625E-2</v>
      </c>
      <c r="AG36" s="70">
        <f>IFERROR(INDEX(Raw!$H$6:$EB$1524,MATCH($B36&amp;$D36&amp;$B$6,Raw!$A$6:$A$1524,0),MATCH(AG$6,Raw!$H$5:$EB$5,0))/60/60/24,"-")</f>
        <v>0.14449074074074073</v>
      </c>
      <c r="AI36" s="75">
        <f>IFERROR(INDEX(Raw!$H$6:$EB$1524,MATCH($B36&amp;$D36&amp;$B$6,Raw!$A$6:$A$1524,0),MATCH(AI$6,Raw!$H$5:$EB$5,0)),"-")</f>
        <v>20186</v>
      </c>
      <c r="AJ36" s="113"/>
      <c r="AK36" s="31">
        <f>IFERROR(INDEX(Raw!$H$6:$EB$1524,MATCH($B36&amp;$D36&amp;$B$6,Raw!$A$6:$A$1524,0),MATCH(AK$6,Raw!$H$5:$EB$5,0)),"-")</f>
        <v>8191</v>
      </c>
    </row>
    <row r="37" spans="1:41" s="7" customFormat="1" x14ac:dyDescent="0.2">
      <c r="A37" s="61"/>
      <c r="B37" s="16" t="str">
        <f t="shared" si="14"/>
        <v>2019-20</v>
      </c>
      <c r="C37" s="7" t="s">
        <v>553</v>
      </c>
      <c r="D37" s="16" t="s">
        <v>553</v>
      </c>
      <c r="E37" s="31">
        <f>IFERROR(INDEX(Raw!$H$6:$EB$1524,MATCH($B37&amp;$D37&amp;$B$6,Raw!$A$6:$A$1524,0),MATCH(E$6,Raw!$H$5:$EB$5,0)),"-")</f>
        <v>63215</v>
      </c>
      <c r="F37" s="31"/>
      <c r="G37" s="31">
        <f>IFERROR(INDEX(Raw!$H$6:$EB$1524,MATCH($B37&amp;$D37&amp;$B$6,Raw!$A$6:$A$1524,0),MATCH(G$6,Raw!$H$5:$EB$5,0))/60/60,"-")</f>
        <v>7874.5958333333338</v>
      </c>
      <c r="H37" s="70">
        <f>IFERROR(INDEX(Raw!$H$6:$EB$1524,MATCH($B37&amp;$D37&amp;$B$6,Raw!$A$6:$A$1524,0),MATCH(H$6,Raw!$H$5:$EB$5,0))/60/60/24,"-")</f>
        <v>5.185185185185185E-3</v>
      </c>
      <c r="I37" s="70">
        <f>IFERROR(INDEX(Raw!$H$6:$EB$1524,MATCH($B37&amp;$D37&amp;$B$6,Raw!$A$6:$A$1524,0),MATCH(I$6,Raw!$H$5:$EB$5,0))/60/60/24,"-")</f>
        <v>9.1550925925925931E-3</v>
      </c>
      <c r="J37" s="31"/>
      <c r="K37" s="31">
        <f>IFERROR(INDEX(Raw!$H$6:$EB$1524,MATCH($B37&amp;$D37&amp;$B$6,Raw!$A$6:$A$1524,0),MATCH(K$6,Raw!$H$5:$EB$5,0)),"-")</f>
        <v>43138</v>
      </c>
      <c r="L37" s="31"/>
      <c r="M37" s="31">
        <f>IFERROR(INDEX(Raw!$H$6:$EB$1524,MATCH($B37&amp;$D37&amp;$B$6,Raw!$A$6:$A$1524,0),MATCH(M$6,Raw!$H$5:$EB$5,0))/60/60,"-")</f>
        <v>7958.1366666666672</v>
      </c>
      <c r="N37" s="70">
        <f>IFERROR(INDEX(Raw!$H$6:$EB$1524,MATCH($B37&amp;$D37&amp;$B$6,Raw!$A$6:$A$1524,0),MATCH(N$6,Raw!$H$5:$EB$5,0))/60/60/24,"-")</f>
        <v>7.6851851851851847E-3</v>
      </c>
      <c r="O37" s="70">
        <f>IFERROR(INDEX(Raw!$H$6:$EB$1524,MATCH($B37&amp;$D37&amp;$B$6,Raw!$A$6:$A$1524,0),MATCH(O$6,Raw!$H$5:$EB$5,0))/60/60/24,"-")</f>
        <v>1.4398148148148148E-2</v>
      </c>
      <c r="P37" s="31"/>
      <c r="Q37" s="31">
        <f>IFERROR(INDEX(Raw!$H$6:$EB$1524,MATCH($B37&amp;$D37&amp;$B$6,Raw!$A$6:$A$1524,0),MATCH(Q$6,Raw!$H$5:$EB$5,0)),"-")</f>
        <v>417280</v>
      </c>
      <c r="R37" s="31"/>
      <c r="S37" s="31">
        <f>IFERROR(INDEX(Raw!$H$6:$EB$1524,MATCH($B37&amp;$D37&amp;$B$6,Raw!$A$6:$A$1524,0),MATCH(S$6,Raw!$H$5:$EB$5,0))/60/60,"-")</f>
        <v>181104.60722222223</v>
      </c>
      <c r="T37" s="70">
        <f>IFERROR(INDEX(Raw!$H$6:$EB$1524,MATCH($B37&amp;$D37&amp;$B$6,Raw!$A$6:$A$1524,0),MATCH(T$6,Raw!$H$5:$EB$5,0))/60/60/24,"-")</f>
        <v>1.8078703703703704E-2</v>
      </c>
      <c r="U37" s="70">
        <f>IFERROR(INDEX(Raw!$H$6:$EB$1524,MATCH($B37&amp;$D37&amp;$B$6,Raw!$A$6:$A$1524,0),MATCH(U$6,Raw!$H$5:$EB$5,0))/60/60/24,"-")</f>
        <v>3.7326388888888888E-2</v>
      </c>
      <c r="V37" s="31"/>
      <c r="W37" s="31">
        <f>IFERROR(INDEX(Raw!$H$6:$EB$1524,MATCH($B37&amp;$D37&amp;$B$6,Raw!$A$6:$A$1524,0),MATCH(W$6,Raw!$H$5:$EB$5,0)),"-")</f>
        <v>154394</v>
      </c>
      <c r="X37" s="31"/>
      <c r="Y37" s="31">
        <f>IFERROR(INDEX(Raw!$H$6:$EB$1524,MATCH($B37&amp;$D37&amp;$B$6,Raw!$A$6:$A$1524,0),MATCH(Y$6,Raw!$H$5:$EB$5,0))/60/60,"-")</f>
        <v>215644.65416666667</v>
      </c>
      <c r="Z37" s="70">
        <f>IFERROR(INDEX(Raw!$H$6:$EB$1524,MATCH($B37&amp;$D37&amp;$B$6,Raw!$A$6:$A$1524,0),MATCH(Z$6,Raw!$H$5:$EB$5,0))/60/60/24,"-")</f>
        <v>5.8194444444444444E-2</v>
      </c>
      <c r="AA37" s="70">
        <f>IFERROR(INDEX(Raw!$H$6:$EB$1524,MATCH($B37&amp;$D37&amp;$B$6,Raw!$A$6:$A$1524,0),MATCH(AA$6,Raw!$H$5:$EB$5,0))/60/60/24,"-")</f>
        <v>0.13892361111111112</v>
      </c>
      <c r="AB37" s="31"/>
      <c r="AC37" s="31">
        <f>IFERROR(INDEX(Raw!$H$6:$EB$1524,MATCH($B37&amp;$D37&amp;$B$6,Raw!$A$6:$A$1524,0),MATCH(AC$6,Raw!$H$5:$EB$5,0)),"-")</f>
        <v>12459</v>
      </c>
      <c r="AD37" s="31"/>
      <c r="AE37" s="31">
        <f>IFERROR(INDEX(Raw!$H$6:$EB$1524,MATCH($B37&amp;$D37&amp;$B$6,Raw!$A$6:$A$1524,0),MATCH(AE$6,Raw!$H$5:$EB$5,0))/60/60,"-")</f>
        <v>20089.058611111112</v>
      </c>
      <c r="AF37" s="70">
        <f>IFERROR(INDEX(Raw!$H$6:$EB$1524,MATCH($B37&amp;$D37&amp;$B$6,Raw!$A$6:$A$1524,0),MATCH(AF$6,Raw!$H$5:$EB$5,0))/60/60/24,"-")</f>
        <v>6.7187499999999997E-2</v>
      </c>
      <c r="AG37" s="70">
        <f>IFERROR(INDEX(Raw!$H$6:$EB$1524,MATCH($B37&amp;$D37&amp;$B$6,Raw!$A$6:$A$1524,0),MATCH(AG$6,Raw!$H$5:$EB$5,0))/60/60/24,"-")</f>
        <v>0.15791666666666668</v>
      </c>
      <c r="AI37" s="75">
        <f>IFERROR(INDEX(Raw!$H$6:$EB$1524,MATCH($B37&amp;$D37&amp;$B$6,Raw!$A$6:$A$1524,0),MATCH(AI$6,Raw!$H$5:$EB$5,0)),"-")</f>
        <v>21442</v>
      </c>
      <c r="AJ37" s="113"/>
      <c r="AK37" s="31">
        <f>IFERROR(INDEX(Raw!$H$6:$EB$1524,MATCH($B37&amp;$D37&amp;$B$6,Raw!$A$6:$A$1524,0),MATCH(AK$6,Raw!$H$5:$EB$5,0)),"-")</f>
        <v>8468</v>
      </c>
    </row>
    <row r="38" spans="1:41" s="7" customFormat="1" x14ac:dyDescent="0.2">
      <c r="A38" s="61"/>
      <c r="B38" s="16" t="str">
        <f t="shared" si="14"/>
        <v>2019-20</v>
      </c>
      <c r="C38" s="34" t="s">
        <v>554</v>
      </c>
      <c r="D38" s="176" t="s">
        <v>554</v>
      </c>
      <c r="E38" s="31">
        <f>IFERROR(INDEX(Raw!$H$6:$EB$1524,MATCH($B38&amp;$D38&amp;$B$6,Raw!$A$6:$A$1524,0),MATCH(E$6,Raw!$H$5:$EB$5,0)),"-")</f>
        <v>70232</v>
      </c>
      <c r="F38" s="31"/>
      <c r="G38" s="31">
        <f>IFERROR(INDEX(Raw!$H$6:$EB$1524,MATCH($B38&amp;$D38&amp;$B$6,Raw!$A$6:$A$1524,0),MATCH(G$6,Raw!$H$5:$EB$5,0))/60/60,"-")</f>
        <v>8880.3397222222211</v>
      </c>
      <c r="H38" s="70">
        <f>IFERROR(INDEX(Raw!$H$6:$EB$1524,MATCH($B38&amp;$D38&amp;$B$6,Raw!$A$6:$A$1524,0),MATCH(H$6,Raw!$H$5:$EB$5,0))/60/60/24,"-")</f>
        <v>5.2662037037037035E-3</v>
      </c>
      <c r="I38" s="70">
        <f>IFERROR(INDEX(Raw!$H$6:$EB$1524,MATCH($B38&amp;$D38&amp;$B$6,Raw!$A$6:$A$1524,0),MATCH(I$6,Raw!$H$5:$EB$5,0))/60/60/24,"-")</f>
        <v>9.2361111111111116E-3</v>
      </c>
      <c r="J38" s="31"/>
      <c r="K38" s="31">
        <f>IFERROR(INDEX(Raw!$H$6:$EB$1524,MATCH($B38&amp;$D38&amp;$B$6,Raw!$A$6:$A$1524,0),MATCH(K$6,Raw!$H$5:$EB$5,0)),"-")</f>
        <v>48073</v>
      </c>
      <c r="L38" s="31"/>
      <c r="M38" s="31">
        <f>IFERROR(INDEX(Raw!$H$6:$EB$1524,MATCH($B38&amp;$D38&amp;$B$6,Raw!$A$6:$A$1524,0),MATCH(M$6,Raw!$H$5:$EB$5,0))/60/60,"-")</f>
        <v>9003.7816666666677</v>
      </c>
      <c r="N38" s="70">
        <f>IFERROR(INDEX(Raw!$H$6:$EB$1524,MATCH($B38&amp;$D38&amp;$B$6,Raw!$A$6:$A$1524,0),MATCH(N$6,Raw!$H$5:$EB$5,0))/60/60/24,"-")</f>
        <v>7.8009259259259256E-3</v>
      </c>
      <c r="O38" s="70">
        <f>IFERROR(INDEX(Raw!$H$6:$EB$1524,MATCH($B38&amp;$D38&amp;$B$6,Raw!$A$6:$A$1524,0),MATCH(O$6,Raw!$H$5:$EB$5,0))/60/60/24,"-")</f>
        <v>1.4432870370370372E-2</v>
      </c>
      <c r="P38" s="31"/>
      <c r="Q38" s="31">
        <f>IFERROR(INDEX(Raw!$H$6:$EB$1524,MATCH($B38&amp;$D38&amp;$B$6,Raw!$A$6:$A$1524,0),MATCH(Q$6,Raw!$H$5:$EB$5,0)),"-")</f>
        <v>448144</v>
      </c>
      <c r="R38" s="31"/>
      <c r="S38" s="31">
        <f>IFERROR(INDEX(Raw!$H$6:$EB$1524,MATCH($B38&amp;$D38&amp;$B$6,Raw!$A$6:$A$1524,0),MATCH(S$6,Raw!$H$5:$EB$5,0))/60/60,"-")</f>
        <v>210136.43055555556</v>
      </c>
      <c r="T38" s="70">
        <f>IFERROR(INDEX(Raw!$H$6:$EB$1524,MATCH($B38&amp;$D38&amp;$B$6,Raw!$A$6:$A$1524,0),MATCH(T$6,Raw!$H$5:$EB$5,0))/60/60/24,"-")</f>
        <v>1.9537037037037037E-2</v>
      </c>
      <c r="U38" s="70">
        <f>IFERROR(INDEX(Raw!$H$6:$EB$1524,MATCH($B38&amp;$D38&amp;$B$6,Raw!$A$6:$A$1524,0),MATCH(U$6,Raw!$H$5:$EB$5,0))/60/60/24,"-")</f>
        <v>4.0937500000000002E-2</v>
      </c>
      <c r="V38" s="31"/>
      <c r="W38" s="31">
        <f>IFERROR(INDEX(Raw!$H$6:$EB$1524,MATCH($B38&amp;$D38&amp;$B$6,Raw!$A$6:$A$1524,0),MATCH(W$6,Raw!$H$5:$EB$5,0)),"-")</f>
        <v>148312</v>
      </c>
      <c r="X38" s="31"/>
      <c r="Y38" s="31">
        <f>IFERROR(INDEX(Raw!$H$6:$EB$1524,MATCH($B38&amp;$D38&amp;$B$6,Raw!$A$6:$A$1524,0),MATCH(Y$6,Raw!$H$5:$EB$5,0))/60/60,"-")</f>
        <v>225595.23944444445</v>
      </c>
      <c r="Z38" s="70">
        <f>IFERROR(INDEX(Raw!$H$6:$EB$1524,MATCH($B38&amp;$D38&amp;$B$6,Raw!$A$6:$A$1524,0),MATCH(Z$6,Raw!$H$5:$EB$5,0))/60/60/24,"-")</f>
        <v>6.3379629629629633E-2</v>
      </c>
      <c r="AA38" s="70">
        <f>IFERROR(INDEX(Raw!$H$6:$EB$1524,MATCH($B38&amp;$D38&amp;$B$6,Raw!$A$6:$A$1524,0),MATCH(AA$6,Raw!$H$5:$EB$5,0))/60/60/24,"-")</f>
        <v>0.15326388888888889</v>
      </c>
      <c r="AB38" s="31"/>
      <c r="AC38" s="31">
        <f>IFERROR(INDEX(Raw!$H$6:$EB$1524,MATCH($B38&amp;$D38&amp;$B$6,Raw!$A$6:$A$1524,0),MATCH(AC$6,Raw!$H$5:$EB$5,0)),"-")</f>
        <v>13021</v>
      </c>
      <c r="AD38" s="31"/>
      <c r="AE38" s="31">
        <f>IFERROR(INDEX(Raw!$H$6:$EB$1524,MATCH($B38&amp;$D38&amp;$B$6,Raw!$A$6:$A$1524,0),MATCH(AE$6,Raw!$H$5:$EB$5,0))/60/60,"-")</f>
        <v>21409.1675</v>
      </c>
      <c r="AF38" s="70">
        <f>IFERROR(INDEX(Raw!$H$6:$EB$1524,MATCH($B38&amp;$D38&amp;$B$6,Raw!$A$6:$A$1524,0),MATCH(AF$6,Raw!$H$5:$EB$5,0))/60/60/24,"-")</f>
        <v>6.8506944444444454E-2</v>
      </c>
      <c r="AG38" s="70">
        <f>IFERROR(INDEX(Raw!$H$6:$EB$1524,MATCH($B38&amp;$D38&amp;$B$6,Raw!$A$6:$A$1524,0),MATCH(AG$6,Raw!$H$5:$EB$5,0))/60/60/24,"-")</f>
        <v>0.15804398148148149</v>
      </c>
      <c r="AI38" s="75">
        <f>IFERROR(INDEX(Raw!$H$6:$EB$1524,MATCH($B38&amp;$D38&amp;$B$6,Raw!$A$6:$A$1524,0),MATCH(AI$6,Raw!$H$5:$EB$5,0)),"-")</f>
        <v>22608</v>
      </c>
      <c r="AJ38" s="113"/>
      <c r="AK38" s="31">
        <f>IFERROR(INDEX(Raw!$H$6:$EB$1524,MATCH($B38&amp;$D38&amp;$B$6,Raw!$A$6:$A$1524,0),MATCH(AK$6,Raw!$H$5:$EB$5,0)),"-")</f>
        <v>14321</v>
      </c>
    </row>
    <row r="39" spans="1:41" ht="18" x14ac:dyDescent="0.25">
      <c r="A39" s="61"/>
      <c r="B39" s="16" t="str">
        <f t="shared" si="14"/>
        <v>2019-20</v>
      </c>
      <c r="C39" s="7" t="s">
        <v>555</v>
      </c>
      <c r="D39" s="181" t="s">
        <v>555</v>
      </c>
      <c r="E39" s="31">
        <f>IFERROR(INDEX(Raw!$H$6:$EB$1524,MATCH($B39&amp;$D39&amp;$B$6,Raw!$A$6:$A$1524,0),MATCH(E$6,Raw!$H$5:$EB$5,0)),"-")</f>
        <v>60771</v>
      </c>
      <c r="F39" s="31"/>
      <c r="G39" s="31">
        <f>IFERROR(INDEX(Raw!$H$6:$EB$1524,MATCH($B39&amp;$D39&amp;$B$6,Raw!$A$6:$A$1524,0),MATCH(G$6,Raw!$H$5:$EB$5,0))/60/60,"-")</f>
        <v>7224.6080555555554</v>
      </c>
      <c r="H39" s="70">
        <f>IFERROR(INDEX(Raw!$H$6:$EB$1524,MATCH($B39&amp;$D39&amp;$B$6,Raw!$A$6:$A$1524,0),MATCH(H$6,Raw!$H$5:$EB$5,0))/60/60/24,"-")</f>
        <v>4.9537037037037041E-3</v>
      </c>
      <c r="I39" s="70">
        <f>IFERROR(INDEX(Raw!$H$6:$EB$1524,MATCH($B39&amp;$D39&amp;$B$6,Raw!$A$6:$A$1524,0),MATCH(I$6,Raw!$H$5:$EB$5,0))/60/60/24,"-")</f>
        <v>8.6805555555555559E-3</v>
      </c>
      <c r="J39" s="31"/>
      <c r="K39" s="31">
        <f>IFERROR(INDEX(Raw!$H$6:$EB$1524,MATCH($B39&amp;$D39&amp;$B$6,Raw!$A$6:$A$1524,0),MATCH(K$6,Raw!$H$5:$EB$5,0)),"-")</f>
        <v>40826</v>
      </c>
      <c r="L39" s="31"/>
      <c r="M39" s="31">
        <f>IFERROR(INDEX(Raw!$H$6:$EB$1524,MATCH($B39&amp;$D39&amp;$B$6,Raw!$A$6:$A$1524,0),MATCH(M$6,Raw!$H$5:$EB$5,0))/60/60,"-")</f>
        <v>7041.5427777777777</v>
      </c>
      <c r="N39" s="70">
        <f>IFERROR(INDEX(Raw!$H$6:$EB$1524,MATCH($B39&amp;$D39&amp;$B$6,Raw!$A$6:$A$1524,0),MATCH(N$6,Raw!$H$5:$EB$5,0))/60/60/24,"-")</f>
        <v>7.1874999999999994E-3</v>
      </c>
      <c r="O39" s="70">
        <f>IFERROR(INDEX(Raw!$H$6:$EB$1524,MATCH($B39&amp;$D39&amp;$B$6,Raw!$A$6:$A$1524,0),MATCH(O$6,Raw!$H$5:$EB$5,0))/60/60/24,"-")</f>
        <v>1.3333333333333334E-2</v>
      </c>
      <c r="P39" s="31"/>
      <c r="Q39" s="31">
        <f>IFERROR(INDEX(Raw!$H$6:$EB$1524,MATCH($B39&amp;$D39&amp;$B$6,Raw!$A$6:$A$1524,0),MATCH(Q$6,Raw!$H$5:$EB$5,0)),"-")</f>
        <v>407485</v>
      </c>
      <c r="R39" s="31"/>
      <c r="S39" s="31">
        <f>IFERROR(INDEX(Raw!$H$6:$EB$1524,MATCH($B39&amp;$D39&amp;$B$6,Raw!$A$6:$A$1524,0),MATCH(S$6,Raw!$H$5:$EB$5,0))/60/60,"-")</f>
        <v>143167.49805555554</v>
      </c>
      <c r="T39" s="70">
        <f>IFERROR(INDEX(Raw!$H$6:$EB$1524,MATCH($B39&amp;$D39&amp;$B$6,Raw!$A$6:$A$1524,0),MATCH(T$6,Raw!$H$5:$EB$5,0))/60/60/24,"-")</f>
        <v>1.4641203703703703E-2</v>
      </c>
      <c r="U39" s="70">
        <f>IFERROR(INDEX(Raw!$H$6:$EB$1524,MATCH($B39&amp;$D39&amp;$B$6,Raw!$A$6:$A$1524,0),MATCH(U$6,Raw!$H$5:$EB$5,0))/60/60/24,"-")</f>
        <v>2.9803240740740741E-2</v>
      </c>
      <c r="V39" s="31"/>
      <c r="W39" s="31">
        <f>IFERROR(INDEX(Raw!$H$6:$EB$1524,MATCH($B39&amp;$D39&amp;$B$6,Raw!$A$6:$A$1524,0),MATCH(W$6,Raw!$H$5:$EB$5,0)),"-")</f>
        <v>158437</v>
      </c>
      <c r="X39" s="31"/>
      <c r="Y39" s="31">
        <f>IFERROR(INDEX(Raw!$H$6:$EB$1524,MATCH($B39&amp;$D39&amp;$B$6,Raw!$A$6:$A$1524,0),MATCH(Y$6,Raw!$H$5:$EB$5,0))/60/60,"-")</f>
        <v>152024.15972222222</v>
      </c>
      <c r="Z39" s="70">
        <f>IFERROR(INDEX(Raw!$H$6:$EB$1524,MATCH($B39&amp;$D39&amp;$B$6,Raw!$A$6:$A$1524,0),MATCH(Z$6,Raw!$H$5:$EB$5,0))/60/60/24,"-")</f>
        <v>3.9976851851851854E-2</v>
      </c>
      <c r="AA39" s="70">
        <f>IFERROR(INDEX(Raw!$H$6:$EB$1524,MATCH($B39&amp;$D39&amp;$B$6,Raw!$A$6:$A$1524,0),MATCH(AA$6,Raw!$H$5:$EB$5,0))/60/60/24,"-")</f>
        <v>9.341435185185186E-2</v>
      </c>
      <c r="AB39" s="31"/>
      <c r="AC39" s="31">
        <f>IFERROR(INDEX(Raw!$H$6:$EB$1524,MATCH($B39&amp;$D39&amp;$B$6,Raw!$A$6:$A$1524,0),MATCH(AC$6,Raw!$H$5:$EB$5,0)),"-")</f>
        <v>13597</v>
      </c>
      <c r="AD39" s="31"/>
      <c r="AE39" s="31">
        <f>IFERROR(INDEX(Raw!$H$6:$EB$1524,MATCH($B39&amp;$D39&amp;$B$6,Raw!$A$6:$A$1524,0),MATCH(AE$6,Raw!$H$5:$EB$5,0))/60/60,"-")</f>
        <v>16997.843055555557</v>
      </c>
      <c r="AF39" s="70">
        <f>IFERROR(INDEX(Raw!$H$6:$EB$1524,MATCH($B39&amp;$D39&amp;$B$6,Raw!$A$6:$A$1524,0),MATCH(AF$6,Raw!$H$5:$EB$5,0))/60/60/24,"-")</f>
        <v>5.2083333333333336E-2</v>
      </c>
      <c r="AG39" s="70">
        <f>IFERROR(INDEX(Raw!$H$6:$EB$1524,MATCH($B39&amp;$D39&amp;$B$6,Raw!$A$6:$A$1524,0),MATCH(AG$6,Raw!$H$5:$EB$5,0))/60/60/24,"-")</f>
        <v>0.11994212962962963</v>
      </c>
      <c r="AH39" s="7"/>
      <c r="AI39" s="75">
        <f>IFERROR(INDEX(Raw!$H$6:$EB$1524,MATCH($B39&amp;$D39&amp;$B$6,Raw!$A$6:$A$1524,0),MATCH(AI$6,Raw!$H$5:$EB$5,0)),"-")</f>
        <v>19866</v>
      </c>
      <c r="AJ39" s="113"/>
      <c r="AK39" s="31">
        <f>IFERROR(INDEX(Raw!$H$6:$EB$1524,MATCH($B39&amp;$D39&amp;$B$6,Raw!$A$6:$A$1524,0),MATCH(AK$6,Raw!$H$5:$EB$5,0)),"-")</f>
        <v>18091</v>
      </c>
    </row>
    <row r="40" spans="1:41" x14ac:dyDescent="0.2">
      <c r="A40" s="61"/>
      <c r="B40" s="16" t="str">
        <f t="shared" si="14"/>
        <v>2019-20</v>
      </c>
      <c r="C40" s="7" t="s">
        <v>556</v>
      </c>
      <c r="D40" s="16" t="s">
        <v>556</v>
      </c>
      <c r="E40" s="31" t="str">
        <f>IFERROR(INDEX(Raw!$H$6:$EB$1524,MATCH($B40&amp;$D40&amp;$B$6,Raw!$A$6:$A$1524,0),MATCH(E$6,Raw!$H$5:$EB$5,0)),"-")</f>
        <v>-</v>
      </c>
      <c r="F40" s="31"/>
      <c r="G40" s="31" t="str">
        <f>IFERROR(INDEX(Raw!$H$6:$EB$1524,MATCH($B40&amp;$D40&amp;$B$6,Raw!$A$6:$A$1524,0),MATCH(G$6,Raw!$H$5:$EB$5,0))/60/60,"-")</f>
        <v>-</v>
      </c>
      <c r="H40" s="70" t="str">
        <f>IFERROR(INDEX(Raw!$H$6:$EB$1524,MATCH($B40&amp;$D40&amp;$B$6,Raw!$A$6:$A$1524,0),MATCH(H$6,Raw!$H$5:$EB$5,0))/60/60/24,"-")</f>
        <v>-</v>
      </c>
      <c r="I40" s="70" t="str">
        <f>IFERROR(INDEX(Raw!$H$6:$EB$1524,MATCH($B40&amp;$D40&amp;$B$6,Raw!$A$6:$A$1524,0),MATCH(I$6,Raw!$H$5:$EB$5,0))/60/60/24,"-")</f>
        <v>-</v>
      </c>
      <c r="J40" s="31"/>
      <c r="K40" s="31" t="str">
        <f>IFERROR(INDEX(Raw!$H$6:$EB$1524,MATCH($B40&amp;$D40&amp;$B$6,Raw!$A$6:$A$1524,0),MATCH(K$6,Raw!$H$5:$EB$5,0)),"-")</f>
        <v>-</v>
      </c>
      <c r="L40" s="31"/>
      <c r="M40" s="31" t="str">
        <f>IFERROR(INDEX(Raw!$H$6:$EB$1524,MATCH($B40&amp;$D40&amp;$B$6,Raw!$A$6:$A$1524,0),MATCH(M$6,Raw!$H$5:$EB$5,0))/60/60,"-")</f>
        <v>-</v>
      </c>
      <c r="N40" s="70" t="str">
        <f>IFERROR(INDEX(Raw!$H$6:$EB$1524,MATCH($B40&amp;$D40&amp;$B$6,Raw!$A$6:$A$1524,0),MATCH(N$6,Raw!$H$5:$EB$5,0))/60/60/24,"-")</f>
        <v>-</v>
      </c>
      <c r="O40" s="70" t="str">
        <f>IFERROR(INDEX(Raw!$H$6:$EB$1524,MATCH($B40&amp;$D40&amp;$B$6,Raw!$A$6:$A$1524,0),MATCH(O$6,Raw!$H$5:$EB$5,0))/60/60/24,"-")</f>
        <v>-</v>
      </c>
      <c r="P40" s="31"/>
      <c r="Q40" s="31" t="str">
        <f>IFERROR(INDEX(Raw!$H$6:$EB$1524,MATCH($B40&amp;$D40&amp;$B$6,Raw!$A$6:$A$1524,0),MATCH(Q$6,Raw!$H$5:$EB$5,0)),"-")</f>
        <v>-</v>
      </c>
      <c r="R40" s="31"/>
      <c r="S40" s="31" t="str">
        <f>IFERROR(INDEX(Raw!$H$6:$EB$1524,MATCH($B40&amp;$D40&amp;$B$6,Raw!$A$6:$A$1524,0),MATCH(S$6,Raw!$H$5:$EB$5,0))/60/60,"-")</f>
        <v>-</v>
      </c>
      <c r="T40" s="70" t="str">
        <f>IFERROR(INDEX(Raw!$H$6:$EB$1524,MATCH($B40&amp;$D40&amp;$B$6,Raw!$A$6:$A$1524,0),MATCH(T$6,Raw!$H$5:$EB$5,0))/60/60/24,"-")</f>
        <v>-</v>
      </c>
      <c r="U40" s="70" t="str">
        <f>IFERROR(INDEX(Raw!$H$6:$EB$1524,MATCH($B40&amp;$D40&amp;$B$6,Raw!$A$6:$A$1524,0),MATCH(U$6,Raw!$H$5:$EB$5,0))/60/60/24,"-")</f>
        <v>-</v>
      </c>
      <c r="V40" s="31"/>
      <c r="W40" s="31" t="str">
        <f>IFERROR(INDEX(Raw!$H$6:$EB$1524,MATCH($B40&amp;$D40&amp;$B$6,Raw!$A$6:$A$1524,0),MATCH(W$6,Raw!$H$5:$EB$5,0)),"-")</f>
        <v>-</v>
      </c>
      <c r="X40" s="31"/>
      <c r="Y40" s="31" t="str">
        <f>IFERROR(INDEX(Raw!$H$6:$EB$1524,MATCH($B40&amp;$D40&amp;$B$6,Raw!$A$6:$A$1524,0),MATCH(Y$6,Raw!$H$5:$EB$5,0))/60/60,"-")</f>
        <v>-</v>
      </c>
      <c r="Z40" s="70" t="str">
        <f>IFERROR(INDEX(Raw!$H$6:$EB$1524,MATCH($B40&amp;$D40&amp;$B$6,Raw!$A$6:$A$1524,0),MATCH(Z$6,Raw!$H$5:$EB$5,0))/60/60/24,"-")</f>
        <v>-</v>
      </c>
      <c r="AA40" s="70" t="str">
        <f>IFERROR(INDEX(Raw!$H$6:$EB$1524,MATCH($B40&amp;$D40&amp;$B$6,Raw!$A$6:$A$1524,0),MATCH(AA$6,Raw!$H$5:$EB$5,0))/60/60/24,"-")</f>
        <v>-</v>
      </c>
      <c r="AB40" s="31"/>
      <c r="AC40" s="31" t="str">
        <f>IFERROR(INDEX(Raw!$H$6:$EB$1524,MATCH($B40&amp;$D40&amp;$B$6,Raw!$A$6:$A$1524,0),MATCH(AC$6,Raw!$H$5:$EB$5,0)),"-")</f>
        <v>-</v>
      </c>
      <c r="AD40" s="31"/>
      <c r="AE40" s="31" t="str">
        <f>IFERROR(INDEX(Raw!$H$6:$EB$1524,MATCH($B40&amp;$D40&amp;$B$6,Raw!$A$6:$A$1524,0),MATCH(AE$6,Raw!$H$5:$EB$5,0))/60/60,"-")</f>
        <v>-</v>
      </c>
      <c r="AF40" s="70" t="str">
        <f>IFERROR(INDEX(Raw!$H$6:$EB$1524,MATCH($B40&amp;$D40&amp;$B$6,Raw!$A$6:$A$1524,0),MATCH(AF$6,Raw!$H$5:$EB$5,0))/60/60/24,"-")</f>
        <v>-</v>
      </c>
      <c r="AG40" s="70" t="str">
        <f>IFERROR(INDEX(Raw!$H$6:$EB$1524,MATCH($B40&amp;$D40&amp;$B$6,Raw!$A$6:$A$1524,0),MATCH(AG$6,Raw!$H$5:$EB$5,0))/60/60/24,"-")</f>
        <v>-</v>
      </c>
      <c r="AH40" s="7"/>
      <c r="AI40" s="75" t="str">
        <f>IFERROR(INDEX(Raw!$H$6:$EB$1524,MATCH($B40&amp;$D40&amp;$B$6,Raw!$A$6:$A$1524,0),MATCH(AI$6,Raw!$H$5:$EB$5,0)),"-")</f>
        <v>-</v>
      </c>
      <c r="AJ40" s="113"/>
      <c r="AK40" s="31" t="str">
        <f>IFERROR(INDEX(Raw!$H$6:$EB$1524,MATCH($B40&amp;$D40&amp;$B$6,Raw!$A$6:$A$1524,0),MATCH(AK$6,Raw!$H$5:$EB$5,0)),"-")</f>
        <v>-</v>
      </c>
    </row>
    <row r="41" spans="1:41" collapsed="1" x14ac:dyDescent="0.2">
      <c r="A41" s="61"/>
      <c r="B41" s="16" t="str">
        <f t="shared" si="14"/>
        <v>2019-20</v>
      </c>
      <c r="C41" s="34" t="s">
        <v>557</v>
      </c>
      <c r="D41" s="176" t="s">
        <v>557</v>
      </c>
      <c r="E41" s="31" t="str">
        <f>IFERROR(INDEX(Raw!$H$6:$EB$1524,MATCH($B41&amp;$D41&amp;$B$6,Raw!$A$6:$A$1524,0),MATCH(E$6,Raw!$H$5:$EB$5,0)),"-")</f>
        <v>-</v>
      </c>
      <c r="F41" s="31"/>
      <c r="G41" s="31" t="str">
        <f>IFERROR(INDEX(Raw!$H$6:$EB$1524,MATCH($B41&amp;$D41&amp;$B$6,Raw!$A$6:$A$1524,0),MATCH(G$6,Raw!$H$5:$EB$5,0))/60/60,"-")</f>
        <v>-</v>
      </c>
      <c r="H41" s="70" t="str">
        <f>IFERROR(INDEX(Raw!$H$6:$EB$1524,MATCH($B41&amp;$D41&amp;$B$6,Raw!$A$6:$A$1524,0),MATCH(H$6,Raw!$H$5:$EB$5,0))/60/60/24,"-")</f>
        <v>-</v>
      </c>
      <c r="I41" s="70" t="str">
        <f>IFERROR(INDEX(Raw!$H$6:$EB$1524,MATCH($B41&amp;$D41&amp;$B$6,Raw!$A$6:$A$1524,0),MATCH(I$6,Raw!$H$5:$EB$5,0))/60/60/24,"-")</f>
        <v>-</v>
      </c>
      <c r="J41" s="31"/>
      <c r="K41" s="31" t="str">
        <f>IFERROR(INDEX(Raw!$H$6:$EB$1524,MATCH($B41&amp;$D41&amp;$B$6,Raw!$A$6:$A$1524,0),MATCH(K$6,Raw!$H$5:$EB$5,0)),"-")</f>
        <v>-</v>
      </c>
      <c r="L41" s="31"/>
      <c r="M41" s="31" t="str">
        <f>IFERROR(INDEX(Raw!$H$6:$EB$1524,MATCH($B41&amp;$D41&amp;$B$6,Raw!$A$6:$A$1524,0),MATCH(M$6,Raw!$H$5:$EB$5,0))/60/60,"-")</f>
        <v>-</v>
      </c>
      <c r="N41" s="70" t="str">
        <f>IFERROR(INDEX(Raw!$H$6:$EB$1524,MATCH($B41&amp;$D41&amp;$B$6,Raw!$A$6:$A$1524,0),MATCH(N$6,Raw!$H$5:$EB$5,0))/60/60/24,"-")</f>
        <v>-</v>
      </c>
      <c r="O41" s="70" t="str">
        <f>IFERROR(INDEX(Raw!$H$6:$EB$1524,MATCH($B41&amp;$D41&amp;$B$6,Raw!$A$6:$A$1524,0),MATCH(O$6,Raw!$H$5:$EB$5,0))/60/60/24,"-")</f>
        <v>-</v>
      </c>
      <c r="P41" s="31"/>
      <c r="Q41" s="31" t="str">
        <f>IFERROR(INDEX(Raw!$H$6:$EB$1524,MATCH($B41&amp;$D41&amp;$B$6,Raw!$A$6:$A$1524,0),MATCH(Q$6,Raw!$H$5:$EB$5,0)),"-")</f>
        <v>-</v>
      </c>
      <c r="R41" s="31"/>
      <c r="S41" s="31" t="str">
        <f>IFERROR(INDEX(Raw!$H$6:$EB$1524,MATCH($B41&amp;$D41&amp;$B$6,Raw!$A$6:$A$1524,0),MATCH(S$6,Raw!$H$5:$EB$5,0))/60/60,"-")</f>
        <v>-</v>
      </c>
      <c r="T41" s="70" t="str">
        <f>IFERROR(INDEX(Raw!$H$6:$EB$1524,MATCH($B41&amp;$D41&amp;$B$6,Raw!$A$6:$A$1524,0),MATCH(T$6,Raw!$H$5:$EB$5,0))/60/60/24,"-")</f>
        <v>-</v>
      </c>
      <c r="U41" s="70" t="str">
        <f>IFERROR(INDEX(Raw!$H$6:$EB$1524,MATCH($B41&amp;$D41&amp;$B$6,Raw!$A$6:$A$1524,0),MATCH(U$6,Raw!$H$5:$EB$5,0))/60/60/24,"-")</f>
        <v>-</v>
      </c>
      <c r="V41" s="31"/>
      <c r="W41" s="31" t="str">
        <f>IFERROR(INDEX(Raw!$H$6:$EB$1524,MATCH($B41&amp;$D41&amp;$B$6,Raw!$A$6:$A$1524,0),MATCH(W$6,Raw!$H$5:$EB$5,0)),"-")</f>
        <v>-</v>
      </c>
      <c r="X41" s="31"/>
      <c r="Y41" s="31" t="str">
        <f>IFERROR(INDEX(Raw!$H$6:$EB$1524,MATCH($B41&amp;$D41&amp;$B$6,Raw!$A$6:$A$1524,0),MATCH(Y$6,Raw!$H$5:$EB$5,0))/60/60,"-")</f>
        <v>-</v>
      </c>
      <c r="Z41" s="70" t="str">
        <f>IFERROR(INDEX(Raw!$H$6:$EB$1524,MATCH($B41&amp;$D41&amp;$B$6,Raw!$A$6:$A$1524,0),MATCH(Z$6,Raw!$H$5:$EB$5,0))/60/60/24,"-")</f>
        <v>-</v>
      </c>
      <c r="AA41" s="70" t="str">
        <f>IFERROR(INDEX(Raw!$H$6:$EB$1524,MATCH($B41&amp;$D41&amp;$B$6,Raw!$A$6:$A$1524,0),MATCH(AA$6,Raw!$H$5:$EB$5,0))/60/60/24,"-")</f>
        <v>-</v>
      </c>
      <c r="AB41" s="31"/>
      <c r="AC41" s="31" t="str">
        <f>IFERROR(INDEX(Raw!$H$6:$EB$1524,MATCH($B41&amp;$D41&amp;$B$6,Raw!$A$6:$A$1524,0),MATCH(AC$6,Raw!$H$5:$EB$5,0)),"-")</f>
        <v>-</v>
      </c>
      <c r="AD41" s="31"/>
      <c r="AE41" s="31" t="str">
        <f>IFERROR(INDEX(Raw!$H$6:$EB$1524,MATCH($B41&amp;$D41&amp;$B$6,Raw!$A$6:$A$1524,0),MATCH(AE$6,Raw!$H$5:$EB$5,0))/60/60,"-")</f>
        <v>-</v>
      </c>
      <c r="AF41" s="70" t="str">
        <f>IFERROR(INDEX(Raw!$H$6:$EB$1524,MATCH($B41&amp;$D41&amp;$B$6,Raw!$A$6:$A$1524,0),MATCH(AF$6,Raw!$H$5:$EB$5,0))/60/60/24,"-")</f>
        <v>-</v>
      </c>
      <c r="AG41" s="70" t="str">
        <f>IFERROR(INDEX(Raw!$H$6:$EB$1524,MATCH($B41&amp;$D41&amp;$B$6,Raw!$A$6:$A$1524,0),MATCH(AG$6,Raw!$H$5:$EB$5,0))/60/60/24,"-")</f>
        <v>-</v>
      </c>
      <c r="AH41" s="7"/>
      <c r="AI41" s="76" t="str">
        <f>IFERROR(INDEX(Raw!$H$6:$EB$1524,MATCH($B41&amp;$D41&amp;$B$6,Raw!$A$6:$A$1524,0),MATCH(AI$6,Raw!$H$5:$EB$5,0)),"-")</f>
        <v>-</v>
      </c>
      <c r="AJ41" s="293"/>
      <c r="AK41" s="32" t="str">
        <f>IFERROR(INDEX(Raw!$H$6:$EB$1524,MATCH($B41&amp;$D41&amp;$B$6,Raw!$A$6:$A$1524,0),MATCH(AK$6,Raw!$H$5:$EB$5,0)),"-")</f>
        <v>-</v>
      </c>
    </row>
    <row r="42" spans="1:41" x14ac:dyDescent="0.2">
      <c r="A42" s="9"/>
      <c r="B42" s="143"/>
      <c r="C42" s="143"/>
      <c r="D42" s="294" t="s">
        <v>717</v>
      </c>
      <c r="E42" s="143" t="s">
        <v>811</v>
      </c>
      <c r="F42" s="171"/>
      <c r="G42" s="171"/>
      <c r="H42" s="218"/>
      <c r="I42" s="218"/>
      <c r="J42" s="172"/>
      <c r="K42" s="174"/>
      <c r="L42" s="175"/>
      <c r="M42" s="175"/>
      <c r="N42" s="223"/>
      <c r="O42" s="223"/>
      <c r="P42" s="172"/>
      <c r="Q42" s="172"/>
      <c r="R42" s="172"/>
      <c r="S42" s="172"/>
      <c r="T42" s="223"/>
      <c r="U42" s="223"/>
      <c r="V42" s="172"/>
      <c r="W42" s="172"/>
      <c r="X42" s="172"/>
      <c r="Y42" s="172"/>
      <c r="Z42" s="223"/>
      <c r="AA42" s="223"/>
      <c r="AB42" s="172"/>
      <c r="AC42" s="172"/>
      <c r="AD42" s="172"/>
      <c r="AE42" s="172"/>
      <c r="AF42" s="223"/>
      <c r="AG42" s="223"/>
      <c r="AH42" s="143"/>
      <c r="AI42" s="143"/>
      <c r="AJ42" s="143"/>
      <c r="AK42" s="143"/>
    </row>
    <row r="43" spans="1:41" x14ac:dyDescent="0.2">
      <c r="A43" s="1"/>
      <c r="D43" s="10"/>
      <c r="E43" s="72" t="s">
        <v>727</v>
      </c>
      <c r="F43" s="62"/>
      <c r="G43" s="62"/>
      <c r="H43" s="104"/>
      <c r="I43" s="104"/>
      <c r="M43" s="140"/>
      <c r="N43" s="222"/>
      <c r="O43" s="222"/>
      <c r="P43" s="140"/>
      <c r="Q43" s="140"/>
      <c r="R43" s="140"/>
      <c r="T43" s="104"/>
      <c r="U43" s="222"/>
      <c r="Z43" s="222"/>
      <c r="AA43" s="222"/>
      <c r="AB43" s="37"/>
      <c r="AC43" s="37"/>
      <c r="AD43" s="37"/>
      <c r="AE43" s="37"/>
      <c r="AF43" s="222"/>
      <c r="AG43" s="222"/>
    </row>
    <row r="44" spans="1:41" x14ac:dyDescent="0.2">
      <c r="A44" s="1"/>
      <c r="D44" s="84">
        <v>1</v>
      </c>
      <c r="E44" s="53" t="s">
        <v>1006</v>
      </c>
      <c r="F44" s="62"/>
      <c r="G44" s="62"/>
      <c r="H44" s="104"/>
      <c r="I44" s="104"/>
      <c r="N44" s="222"/>
      <c r="O44" s="222"/>
      <c r="T44" s="104"/>
      <c r="U44" s="222"/>
      <c r="Z44" s="222"/>
      <c r="AA44" s="222"/>
      <c r="AB44" s="37"/>
      <c r="AC44" s="37"/>
      <c r="AD44" s="37"/>
      <c r="AE44" s="37"/>
      <c r="AF44" s="222"/>
      <c r="AG44" s="222"/>
    </row>
    <row r="45" spans="1:41" x14ac:dyDescent="0.2">
      <c r="A45" s="1"/>
      <c r="F45" s="62"/>
      <c r="G45" s="62"/>
      <c r="H45" s="104"/>
      <c r="I45" s="104"/>
      <c r="N45" s="222"/>
      <c r="O45" s="222"/>
      <c r="T45" s="220"/>
      <c r="U45" s="222"/>
      <c r="Z45" s="222"/>
      <c r="AA45" s="222"/>
      <c r="AB45" s="37"/>
      <c r="AC45" s="37"/>
      <c r="AD45" s="37"/>
      <c r="AE45" s="37"/>
      <c r="AF45" s="222"/>
      <c r="AG45" s="222"/>
    </row>
    <row r="46" spans="1:41" x14ac:dyDescent="0.2">
      <c r="A46" s="1"/>
      <c r="D46" s="62"/>
      <c r="E46" s="49"/>
      <c r="F46" s="62"/>
      <c r="G46" s="62"/>
      <c r="H46" s="104"/>
      <c r="I46" s="104"/>
      <c r="J46" s="19"/>
      <c r="K46" s="49"/>
      <c r="N46" s="222"/>
      <c r="O46" s="222"/>
      <c r="T46" s="220"/>
      <c r="U46" s="222"/>
      <c r="Z46" s="222"/>
      <c r="AA46" s="222"/>
      <c r="AB46" s="37"/>
      <c r="AC46" s="37"/>
      <c r="AD46" s="37"/>
      <c r="AE46" s="37"/>
      <c r="AF46" s="222"/>
      <c r="AG46" s="222"/>
    </row>
    <row r="47" spans="1:41" x14ac:dyDescent="0.2">
      <c r="A47" s="1"/>
      <c r="D47" s="62"/>
      <c r="E47" s="15"/>
      <c r="F47" s="62"/>
      <c r="G47" s="62"/>
      <c r="H47" s="104"/>
      <c r="I47" s="104"/>
      <c r="J47" s="19"/>
      <c r="K47" s="49"/>
      <c r="N47" s="222"/>
      <c r="O47" s="222"/>
      <c r="T47" s="220"/>
      <c r="U47" s="222"/>
      <c r="Z47" s="222"/>
      <c r="AA47" s="222"/>
      <c r="AB47" s="37"/>
      <c r="AC47" s="37"/>
      <c r="AD47" s="37"/>
      <c r="AE47" s="37"/>
      <c r="AF47" s="222"/>
      <c r="AG47" s="222"/>
    </row>
    <row r="48" spans="1:41" x14ac:dyDescent="0.2">
      <c r="A48" s="1"/>
      <c r="F48" s="63"/>
      <c r="G48" s="63"/>
      <c r="H48" s="219"/>
      <c r="I48" s="219"/>
      <c r="N48" s="222"/>
      <c r="O48" s="222"/>
      <c r="T48" s="220"/>
      <c r="U48" s="222"/>
      <c r="Z48" s="222"/>
      <c r="AA48" s="222"/>
      <c r="AF48" s="222"/>
      <c r="AG48" s="222"/>
    </row>
    <row r="49" spans="1:33" x14ac:dyDescent="0.2">
      <c r="A49" s="1"/>
      <c r="F49" s="7"/>
      <c r="G49" s="7"/>
      <c r="H49" s="220"/>
      <c r="I49" s="220"/>
      <c r="N49" s="222"/>
      <c r="O49" s="222"/>
      <c r="T49" s="220"/>
      <c r="U49" s="222"/>
      <c r="Z49" s="222"/>
      <c r="AA49" s="222"/>
      <c r="AF49" s="222"/>
      <c r="AG49" s="222"/>
    </row>
    <row r="50" spans="1:33" x14ac:dyDescent="0.2">
      <c r="A50" s="1"/>
      <c r="D50" s="65"/>
      <c r="E50" s="53"/>
      <c r="F50" s="49"/>
      <c r="G50" s="49"/>
      <c r="H50" s="221"/>
      <c r="I50" s="221"/>
      <c r="N50" s="222"/>
      <c r="O50" s="222"/>
      <c r="T50" s="220"/>
      <c r="U50" s="222"/>
      <c r="Z50" s="222"/>
      <c r="AA50" s="222"/>
      <c r="AF50" s="222"/>
      <c r="AG50" s="222"/>
    </row>
    <row r="51" spans="1:33" hidden="1" x14ac:dyDescent="0.2">
      <c r="A51" s="1"/>
      <c r="D51" s="65"/>
      <c r="F51" s="15"/>
      <c r="G51" s="15"/>
      <c r="H51" s="221"/>
      <c r="I51" s="221"/>
      <c r="N51" s="222"/>
      <c r="O51" s="222"/>
      <c r="T51" s="220"/>
      <c r="U51" s="222"/>
      <c r="Z51" s="222"/>
      <c r="AA51" s="222"/>
      <c r="AF51" s="222"/>
      <c r="AG51" s="222"/>
    </row>
    <row r="52" spans="1:33" hidden="1" x14ac:dyDescent="0.2">
      <c r="H52" s="222"/>
      <c r="I52" s="222"/>
      <c r="N52" s="222"/>
      <c r="O52" s="222"/>
      <c r="T52" s="220"/>
      <c r="U52" s="222"/>
      <c r="Z52" s="222"/>
      <c r="AA52" s="222"/>
      <c r="AF52" s="222"/>
      <c r="AG52" s="222"/>
    </row>
    <row r="53" spans="1:33" hidden="1" x14ac:dyDescent="0.2">
      <c r="H53" s="222"/>
      <c r="I53" s="222"/>
      <c r="N53" s="222"/>
      <c r="O53" s="222"/>
      <c r="T53" s="220"/>
      <c r="U53" s="222"/>
      <c r="Z53" s="222"/>
      <c r="AA53" s="222"/>
      <c r="AF53" s="222"/>
      <c r="AG53" s="222"/>
    </row>
    <row r="54" spans="1:33" hidden="1" x14ac:dyDescent="0.2">
      <c r="H54" s="222"/>
      <c r="I54" s="222"/>
      <c r="N54" s="222"/>
      <c r="O54" s="222"/>
      <c r="T54" s="220"/>
      <c r="U54" s="222"/>
      <c r="Z54" s="222"/>
      <c r="AA54" s="222"/>
      <c r="AF54" s="222"/>
      <c r="AG54" s="222"/>
    </row>
    <row r="55" spans="1:33" hidden="1" x14ac:dyDescent="0.2">
      <c r="H55" s="222"/>
      <c r="I55" s="222"/>
      <c r="N55" s="222"/>
      <c r="O55" s="222"/>
      <c r="T55" s="220"/>
      <c r="U55" s="222"/>
      <c r="Z55" s="222"/>
      <c r="AA55" s="222"/>
      <c r="AF55" s="222"/>
      <c r="AG55" s="222"/>
    </row>
    <row r="56" spans="1:33" hidden="1" x14ac:dyDescent="0.2">
      <c r="H56" s="222"/>
      <c r="I56" s="222"/>
      <c r="N56" s="222"/>
      <c r="O56" s="222"/>
      <c r="T56" s="220"/>
      <c r="U56" s="222"/>
      <c r="Z56" s="222"/>
      <c r="AA56" s="222"/>
      <c r="AF56" s="222"/>
      <c r="AG56" s="222"/>
    </row>
  </sheetData>
  <mergeCells count="1">
    <mergeCell ref="B5:C5"/>
  </mergeCells>
  <phoneticPr fontId="0" type="noConversion"/>
  <conditionalFormatting sqref="T7:U42 Z7:AA42 AF7:AG42">
    <cfRule type="cellIs" dxfId="2" priority="2" operator="greaterThan">
      <formula>0.04167</formula>
    </cfRule>
  </conditionalFormatting>
  <dataValidations count="1">
    <dataValidation type="list" allowBlank="1" showInputMessage="1" showErrorMessage="1" sqref="B5" xr:uid="{A16802F2-C995-4C2C-9EBE-3F2BCA1B87D5}">
      <formula1>Dropdown_Geography</formula1>
    </dataValidation>
  </dataValidations>
  <hyperlinks>
    <hyperlink ref="E43" location="Introduction!A1" display="Introduction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F6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4" width="8.7109375" style="1" customWidth="1"/>
    <col min="25" max="25" width="9.42578125" style="1" customWidth="1"/>
    <col min="26" max="26" width="8.7109375" style="1" customWidth="1"/>
    <col min="27" max="27" width="1.7109375" style="1" customWidth="1"/>
    <col min="28" max="31" width="9.140625" style="1" customWidth="1"/>
    <col min="32" max="32" width="9.28515625" style="1" customWidth="1"/>
    <col min="33" max="16384" width="9.28515625" style="1" hidden="1"/>
  </cols>
  <sheetData>
    <row r="1" spans="1:26" ht="18.75" x14ac:dyDescent="0.25">
      <c r="B1" s="41" t="s">
        <v>700</v>
      </c>
      <c r="C1" s="42"/>
      <c r="E1" s="52" t="s">
        <v>768</v>
      </c>
      <c r="F1" s="41"/>
      <c r="G1" s="42"/>
      <c r="H1" s="42"/>
      <c r="I1" s="54"/>
      <c r="J1" s="54"/>
      <c r="K1" s="53"/>
      <c r="L1" s="53"/>
      <c r="M1" s="53"/>
      <c r="N1" s="52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57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57"/>
      <c r="B3" s="43" t="str">
        <f ca="1">OFFSET(Raw!$FI$5,MATCH($B$4,Raw!$FJ$6:$FJ$26,0),0)</f>
        <v>Eng</v>
      </c>
      <c r="D3" s="29"/>
      <c r="E3" s="13"/>
      <c r="F3" s="13"/>
      <c r="G3" s="13"/>
      <c r="H3" s="13"/>
      <c r="I3" s="13"/>
      <c r="J3" s="97" t="s">
        <v>856</v>
      </c>
      <c r="K3" s="44"/>
      <c r="L3" s="12"/>
      <c r="M3" s="12"/>
      <c r="N3" s="7"/>
      <c r="O3" s="97" t="s">
        <v>857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8" t="s">
        <v>547</v>
      </c>
      <c r="C4" s="7"/>
      <c r="D4" s="30"/>
      <c r="E4" s="110" t="s">
        <v>694</v>
      </c>
      <c r="F4" s="6"/>
      <c r="G4" s="5" t="s">
        <v>697</v>
      </c>
      <c r="H4" s="5" t="s">
        <v>690</v>
      </c>
      <c r="I4" s="6"/>
      <c r="J4" s="45" t="s">
        <v>691</v>
      </c>
      <c r="K4" s="46" t="s">
        <v>692</v>
      </c>
      <c r="L4" s="46" t="s">
        <v>693</v>
      </c>
      <c r="M4" s="110" t="s">
        <v>858</v>
      </c>
      <c r="N4" s="6"/>
      <c r="O4" s="45" t="s">
        <v>691</v>
      </c>
      <c r="P4" s="46" t="s">
        <v>692</v>
      </c>
      <c r="Q4" s="46" t="s">
        <v>693</v>
      </c>
      <c r="R4" s="6"/>
      <c r="S4" s="47" t="s">
        <v>701</v>
      </c>
      <c r="T4" s="47" t="s">
        <v>702</v>
      </c>
      <c r="U4" s="47" t="s">
        <v>1013</v>
      </c>
      <c r="V4" s="6"/>
      <c r="W4" s="47" t="s">
        <v>698</v>
      </c>
      <c r="X4" s="47" t="s">
        <v>699</v>
      </c>
      <c r="Y4" s="138" t="s">
        <v>852</v>
      </c>
      <c r="Z4" s="47" t="s">
        <v>747</v>
      </c>
    </row>
    <row r="5" spans="1:26" s="59" customFormat="1" x14ac:dyDescent="0.2">
      <c r="A5" s="24"/>
      <c r="B5" s="43" t="str">
        <f>VLOOKUP($B$4,Raw!$FJ$6:$FK$26,2,0)</f>
        <v>ENG</v>
      </c>
      <c r="C5" s="58"/>
      <c r="D5" s="24" t="s">
        <v>558</v>
      </c>
      <c r="E5" s="25" t="s">
        <v>580</v>
      </c>
      <c r="F5" s="25"/>
      <c r="G5" s="25" t="s">
        <v>611</v>
      </c>
      <c r="H5" s="25" t="s">
        <v>601</v>
      </c>
      <c r="I5" s="25"/>
      <c r="J5" s="25" t="s">
        <v>605</v>
      </c>
      <c r="K5" s="25" t="s">
        <v>606</v>
      </c>
      <c r="L5" s="25" t="s">
        <v>607</v>
      </c>
      <c r="M5" s="50" t="s">
        <v>695</v>
      </c>
      <c r="N5" s="25"/>
      <c r="O5" s="48" t="s">
        <v>602</v>
      </c>
      <c r="P5" s="48" t="s">
        <v>603</v>
      </c>
      <c r="Q5" s="48" t="s">
        <v>604</v>
      </c>
      <c r="R5" s="25"/>
      <c r="S5" s="48" t="s">
        <v>608</v>
      </c>
      <c r="T5" s="48" t="s">
        <v>609</v>
      </c>
      <c r="U5" s="48" t="s">
        <v>610</v>
      </c>
      <c r="V5" s="25"/>
      <c r="W5" s="51" t="s">
        <v>601</v>
      </c>
      <c r="X5" s="51" t="s">
        <v>610</v>
      </c>
      <c r="Y5" s="51" t="s">
        <v>609</v>
      </c>
      <c r="Z5" s="51" t="s">
        <v>608</v>
      </c>
    </row>
    <row r="6" spans="1:26" s="59" customFormat="1" x14ac:dyDescent="0.2">
      <c r="A6" s="24"/>
      <c r="B6" s="43"/>
      <c r="C6" s="58"/>
      <c r="D6" s="24" t="s">
        <v>559</v>
      </c>
      <c r="E6" s="25"/>
      <c r="F6" s="25"/>
      <c r="G6" s="25"/>
      <c r="H6" s="25"/>
      <c r="I6" s="25"/>
      <c r="J6" s="25"/>
      <c r="K6" s="25"/>
      <c r="L6" s="25"/>
      <c r="M6" s="25" t="s">
        <v>696</v>
      </c>
      <c r="N6" s="25"/>
      <c r="O6" s="48"/>
      <c r="P6" s="48"/>
      <c r="Q6" s="48"/>
      <c r="R6" s="25"/>
      <c r="S6" s="48"/>
      <c r="T6" s="48"/>
      <c r="U6" s="48"/>
      <c r="V6" s="25"/>
      <c r="W6" s="25" t="s">
        <v>580</v>
      </c>
      <c r="X6" s="25" t="s">
        <v>580</v>
      </c>
      <c r="Y6" s="25" t="s">
        <v>580</v>
      </c>
      <c r="Z6" s="25" t="s">
        <v>580</v>
      </c>
    </row>
    <row r="7" spans="1:26" s="7" customFormat="1" ht="14.25" customHeight="1" x14ac:dyDescent="0.2">
      <c r="A7" s="60"/>
      <c r="B7" s="33" t="str">
        <f>'Response times'!$B7</f>
        <v>2017-18</v>
      </c>
      <c r="C7" s="141" t="s">
        <v>986</v>
      </c>
      <c r="D7" s="34"/>
      <c r="E7" s="31">
        <f>IFERROR(SUMIF($B$12:$B$41,$B7,E$12:E$41),"-")</f>
        <v>3675797</v>
      </c>
      <c r="F7" s="31"/>
      <c r="G7" s="31">
        <f t="shared" ref="G7:H9" si="0">IFERROR(SUMIF($B$12:$B$41,$B7,G$12:G$41),"-")</f>
        <v>3464161</v>
      </c>
      <c r="H7" s="31">
        <f t="shared" si="0"/>
        <v>211636</v>
      </c>
      <c r="I7" s="31"/>
      <c r="J7" s="31">
        <f t="shared" ref="J7:L9" si="1">IFERROR(SUMIF($B$12:$B$41,$B7,J$12:J$41),"-")</f>
        <v>20728</v>
      </c>
      <c r="K7" s="31">
        <f t="shared" si="1"/>
        <v>103348</v>
      </c>
      <c r="L7" s="73">
        <f t="shared" si="1"/>
        <v>42894</v>
      </c>
      <c r="M7" s="92">
        <f>IFERROR((J7+K7)/SUM(J7:L7),"-")</f>
        <v>0.74310355153620411</v>
      </c>
      <c r="N7" s="31"/>
      <c r="O7" s="31">
        <f t="shared" ref="O7:Q9" si="2">IFERROR(SUMIF($B$12:$B$41,$B7,O$12:O$41),"-")</f>
        <v>22057</v>
      </c>
      <c r="P7" s="31">
        <f t="shared" si="2"/>
        <v>65503</v>
      </c>
      <c r="Q7" s="73">
        <f t="shared" si="2"/>
        <v>123730</v>
      </c>
      <c r="R7" s="73"/>
      <c r="S7" s="73">
        <f t="shared" ref="S7:U9" si="3">IFERROR(SUMIF($B$12:$B$41,$B7,S$12:S$41),"-")</f>
        <v>2173655</v>
      </c>
      <c r="T7" s="73">
        <f t="shared" si="3"/>
        <v>213164</v>
      </c>
      <c r="U7" s="73">
        <f t="shared" si="3"/>
        <v>1077342</v>
      </c>
      <c r="V7" s="31"/>
      <c r="W7" s="98">
        <f>IFERROR(H7/$E7,"-")</f>
        <v>5.7575540760275934E-2</v>
      </c>
      <c r="X7" s="98">
        <f>IFERROR(U7/$E7,"-")</f>
        <v>0.29309072290988863</v>
      </c>
      <c r="Y7" s="98">
        <f>IFERROR(T7/$E7,"-")</f>
        <v>5.7991232921730987E-2</v>
      </c>
      <c r="Z7" s="98">
        <f>IFERROR(S7/$E7,"-")</f>
        <v>0.59134250340810446</v>
      </c>
    </row>
    <row r="8" spans="1:26" s="7" customFormat="1" ht="14.25" customHeight="1" x14ac:dyDescent="0.2">
      <c r="A8" s="60"/>
      <c r="B8" s="33" t="str">
        <f>'Response times'!$B8</f>
        <v>2018-19</v>
      </c>
      <c r="C8" s="141" t="s">
        <v>987</v>
      </c>
      <c r="D8" s="34"/>
      <c r="E8" s="31">
        <f>IFERROR(SUMIF($B$12:$B$41,$B8,E$12:E$41),"-")</f>
        <v>8395133</v>
      </c>
      <c r="F8" s="31"/>
      <c r="G8" s="31">
        <f t="shared" si="0"/>
        <v>7886168</v>
      </c>
      <c r="H8" s="31">
        <f t="shared" si="0"/>
        <v>508965</v>
      </c>
      <c r="I8" s="31"/>
      <c r="J8" s="31">
        <f t="shared" si="1"/>
        <v>37774</v>
      </c>
      <c r="K8" s="31">
        <f t="shared" si="1"/>
        <v>278900</v>
      </c>
      <c r="L8" s="73">
        <f t="shared" si="1"/>
        <v>82213</v>
      </c>
      <c r="M8" s="92">
        <f>IFERROR((J8+K8)/SUM(J8:L8),"-")</f>
        <v>0.79389401008305616</v>
      </c>
      <c r="N8" s="31"/>
      <c r="O8" s="31">
        <f t="shared" si="2"/>
        <v>43980</v>
      </c>
      <c r="P8" s="31">
        <f t="shared" si="2"/>
        <v>148311</v>
      </c>
      <c r="Q8" s="73">
        <f t="shared" si="2"/>
        <v>303029</v>
      </c>
      <c r="R8" s="73"/>
      <c r="S8" s="73">
        <f t="shared" si="3"/>
        <v>4959324</v>
      </c>
      <c r="T8" s="73">
        <f t="shared" si="3"/>
        <v>456232</v>
      </c>
      <c r="U8" s="73">
        <f t="shared" si="3"/>
        <v>2470612</v>
      </c>
      <c r="V8" s="31"/>
      <c r="W8" s="98">
        <f>IFERROR(H8/$E8,"-")</f>
        <v>6.0626198536699774E-2</v>
      </c>
      <c r="X8" s="98">
        <f>IFERROR(U8/$E8,"-")</f>
        <v>0.29429098979134694</v>
      </c>
      <c r="Y8" s="98">
        <f>IFERROR(T8/$E8,"-")</f>
        <v>5.4344820981394815E-2</v>
      </c>
      <c r="Z8" s="98">
        <f>IFERROR(S8/$E8,"-")</f>
        <v>0.59073799069055843</v>
      </c>
    </row>
    <row r="9" spans="1:26" s="7" customFormat="1" ht="14.25" customHeight="1" x14ac:dyDescent="0.2">
      <c r="A9" s="60"/>
      <c r="B9" s="33" t="str">
        <f>'Response times'!$B9</f>
        <v>2019-20</v>
      </c>
      <c r="C9" s="141" t="s">
        <v>1058</v>
      </c>
      <c r="D9" s="34"/>
      <c r="E9" s="31">
        <f>IFERROR(SUMIF($B$12:$B$41,$B9,E$12:E$41),"-")</f>
        <v>7320091</v>
      </c>
      <c r="F9" s="31"/>
      <c r="G9" s="31">
        <f t="shared" si="0"/>
        <v>6838434</v>
      </c>
      <c r="H9" s="31">
        <f t="shared" si="0"/>
        <v>481657</v>
      </c>
      <c r="I9" s="31"/>
      <c r="J9" s="31">
        <f t="shared" si="1"/>
        <v>48784</v>
      </c>
      <c r="K9" s="31">
        <f t="shared" si="1"/>
        <v>252242</v>
      </c>
      <c r="L9" s="73">
        <f t="shared" si="1"/>
        <v>64427</v>
      </c>
      <c r="M9" s="92">
        <f>IFERROR((J9+K9)/SUM(J9:L9),"-")</f>
        <v>0.8237064684104386</v>
      </c>
      <c r="N9" s="31"/>
      <c r="O9" s="31">
        <f t="shared" si="2"/>
        <v>38658</v>
      </c>
      <c r="P9" s="31">
        <f t="shared" si="2"/>
        <v>141973</v>
      </c>
      <c r="Q9" s="73">
        <f t="shared" si="2"/>
        <v>196236</v>
      </c>
      <c r="R9" s="73"/>
      <c r="S9" s="73">
        <f t="shared" si="3"/>
        <v>4237515</v>
      </c>
      <c r="T9" s="73">
        <f t="shared" si="3"/>
        <v>400521</v>
      </c>
      <c r="U9" s="73">
        <f t="shared" si="3"/>
        <v>2200398</v>
      </c>
      <c r="V9" s="31"/>
      <c r="W9" s="98">
        <f>IFERROR(H9/$E9,"-")</f>
        <v>6.5799318615028149E-2</v>
      </c>
      <c r="X9" s="98">
        <f>IFERROR(U9/$E9,"-")</f>
        <v>0.30059708274118452</v>
      </c>
      <c r="Y9" s="98">
        <f>IFERROR(T9/$E9,"-")</f>
        <v>5.4715303402648956E-2</v>
      </c>
      <c r="Z9" s="98">
        <f>IFERROR(S9/$E9,"-")</f>
        <v>0.57888829524113838</v>
      </c>
    </row>
    <row r="10" spans="1:26" x14ac:dyDescent="0.2">
      <c r="A10" s="61"/>
      <c r="B10" s="7" t="s">
        <v>648</v>
      </c>
      <c r="C10" s="7" t="s">
        <v>550</v>
      </c>
      <c r="D10" s="16" t="s">
        <v>550</v>
      </c>
      <c r="E10" s="31">
        <f>IFERROR(INDEX(Raw!$H$6:$EB$1524,MATCH($B10&amp;$D10&amp;$B$5,Raw!$A$6:$A$1524,0),MATCH(E$5,Raw!$H$5:$EB$5,0)),"-")</f>
        <v>58813</v>
      </c>
      <c r="F10" s="31"/>
      <c r="G10" s="31">
        <f>IFERROR(INDEX(Raw!$H$6:$EB$1524,MATCH($B10&amp;$D10&amp;$B$5,Raw!$A$6:$A$1524,0),MATCH(G$5,Raw!$H$5:$EB$5,0)),"-")</f>
        <v>123260</v>
      </c>
      <c r="H10" s="31">
        <f>IFERROR(INDEX(Raw!$H$6:$EB$1524,MATCH($B10&amp;$D10&amp;$B$5,Raw!$A$6:$A$1524,0),MATCH(H$5,Raw!$H$5:$EB$5,0)),"-")</f>
        <v>6083</v>
      </c>
      <c r="I10" s="31"/>
      <c r="J10" s="31">
        <f>IFERROR(INDEX(Raw!$H$6:$EB$1524,MATCH($B10&amp;$D10&amp;$B$5,Raw!$A$6:$A$1524,0),MATCH(J$5,Raw!$H$5:$EB$5,0)),"-")</f>
        <v>0</v>
      </c>
      <c r="K10" s="31">
        <f>IFERROR(INDEX(Raw!$H$6:$EB$1524,MATCH($B10&amp;$D10&amp;$B$5,Raw!$A$6:$A$1524,0),MATCH(K$5,Raw!$H$5:$EB$5,0)),"-")</f>
        <v>3369</v>
      </c>
      <c r="L10" s="73">
        <f>IFERROR(INDEX(Raw!$H$6:$EB$1524,MATCH($B10&amp;$D10&amp;$B$5,Raw!$A$6:$A$1524,0),MATCH(L$5,Raw!$H$5:$EB$5,0)),"-")</f>
        <v>13</v>
      </c>
      <c r="M10" s="92">
        <f t="shared" ref="M10:M17" si="4">IFERROR((J10+K10)/SUM(J10:L10),"-")</f>
        <v>0.99615612063867531</v>
      </c>
      <c r="N10" s="31"/>
      <c r="O10" s="31">
        <f>IFERROR(INDEX(Raw!$H$6:$EB$1524,MATCH($B10&amp;$D10&amp;$B$5,Raw!$A$6:$A$1524,0),MATCH(O$5,Raw!$H$5:$EB$5,0)),"-")</f>
        <v>0</v>
      </c>
      <c r="P10" s="31">
        <f>IFERROR(INDEX(Raw!$H$6:$EB$1524,MATCH($B10&amp;$D10&amp;$B$5,Raw!$A$6:$A$1524,0),MATCH(P$5,Raw!$H$5:$EB$5,0)),"-")</f>
        <v>2714</v>
      </c>
      <c r="Q10" s="73">
        <f>IFERROR(INDEX(Raw!$H$6:$EB$1524,MATCH($B10&amp;$D10&amp;$B$5,Raw!$A$6:$A$1524,0),MATCH(Q$5,Raw!$H$5:$EB$5,0)),"-")</f>
        <v>7</v>
      </c>
      <c r="R10" s="73"/>
      <c r="S10" s="73">
        <f>IFERROR(INDEX(Raw!$H$6:$EB$1524,MATCH($B10&amp;$D10&amp;$B$5,Raw!$A$6:$A$1524,0),MATCH(S$5,Raw!$H$5:$EB$5,0)),"-")</f>
        <v>83929</v>
      </c>
      <c r="T10" s="73">
        <f>IFERROR(INDEX(Raw!$H$6:$EB$1524,MATCH($B10&amp;$D10&amp;$B$5,Raw!$A$6:$A$1524,0),MATCH(T$5,Raw!$H$5:$EB$5,0)),"-")</f>
        <v>6359</v>
      </c>
      <c r="U10" s="73">
        <f>IFERROR(INDEX(Raw!$H$6:$EB$1524,MATCH($B10&amp;$D10&amp;$B$5,Raw!$A$6:$A$1524,0),MATCH(U$5,Raw!$H$5:$EB$5,0)),"-")</f>
        <v>32972</v>
      </c>
      <c r="V10" s="31"/>
      <c r="W10" s="98" t="s">
        <v>717</v>
      </c>
      <c r="X10" s="98" t="s">
        <v>717</v>
      </c>
      <c r="Y10" s="98" t="s">
        <v>717</v>
      </c>
      <c r="Z10" s="98" t="s">
        <v>717</v>
      </c>
    </row>
    <row r="11" spans="1:26" ht="12.75" customHeight="1" x14ac:dyDescent="0.2">
      <c r="A11" s="61"/>
      <c r="B11" s="16" t="str">
        <f t="shared" ref="B11:B41" si="5">IF($D11="April",LEFT($B10,4)+1&amp;"-"&amp;RIGHT($B10,2)+1,$B10)</f>
        <v>2017-18</v>
      </c>
      <c r="C11" s="7" t="s">
        <v>551</v>
      </c>
      <c r="D11" s="16" t="s">
        <v>551</v>
      </c>
      <c r="E11" s="31">
        <f>IFERROR(INDEX(Raw!$H$6:$EB$1524,MATCH($B11&amp;$D11&amp;$B$5,Raw!$A$6:$A$1524,0),MATCH(E$5,Raw!$H$5:$EB$5,0)),"-")</f>
        <v>187539</v>
      </c>
      <c r="F11" s="31"/>
      <c r="G11" s="31">
        <f>IFERROR(INDEX(Raw!$H$6:$EB$1524,MATCH($B11&amp;$D11&amp;$B$5,Raw!$A$6:$A$1524,0),MATCH(G$5,Raw!$H$5:$EB$5,0)),"-")</f>
        <v>262112</v>
      </c>
      <c r="H11" s="31">
        <f>IFERROR(INDEX(Raw!$H$6:$EB$1524,MATCH($B11&amp;$D11&amp;$B$5,Raw!$A$6:$A$1524,0),MATCH(H$5,Raw!$H$5:$EB$5,0)),"-")</f>
        <v>12705</v>
      </c>
      <c r="I11" s="31"/>
      <c r="J11" s="31">
        <f>IFERROR(INDEX(Raw!$H$6:$EB$1524,MATCH($B11&amp;$D11&amp;$B$5,Raw!$A$6:$A$1524,0),MATCH(J$5,Raw!$H$5:$EB$5,0)),"-")</f>
        <v>3022</v>
      </c>
      <c r="K11" s="31">
        <f>IFERROR(INDEX(Raw!$H$6:$EB$1524,MATCH($B11&amp;$D11&amp;$B$5,Raw!$A$6:$A$1524,0),MATCH(K$5,Raw!$H$5:$EB$5,0)),"-")</f>
        <v>5185</v>
      </c>
      <c r="L11" s="73">
        <f>IFERROR(INDEX(Raw!$H$6:$EB$1524,MATCH($B11&amp;$D11&amp;$B$5,Raw!$A$6:$A$1524,0),MATCH(L$5,Raw!$H$5:$EB$5,0)),"-")</f>
        <v>3165</v>
      </c>
      <c r="M11" s="92">
        <f t="shared" si="4"/>
        <v>0.72168483995779109</v>
      </c>
      <c r="N11" s="31"/>
      <c r="O11" s="31">
        <f>IFERROR(INDEX(Raw!$H$6:$EB$1524,MATCH($B11&amp;$D11&amp;$B$5,Raw!$A$6:$A$1524,0),MATCH(O$5,Raw!$H$5:$EB$5,0)),"-")</f>
        <v>1967</v>
      </c>
      <c r="P11" s="31">
        <f>IFERROR(INDEX(Raw!$H$6:$EB$1524,MATCH($B11&amp;$D11&amp;$B$5,Raw!$A$6:$A$1524,0),MATCH(P$5,Raw!$H$5:$EB$5,0)),"-")</f>
        <v>2531</v>
      </c>
      <c r="Q11" s="73">
        <f>IFERROR(INDEX(Raw!$H$6:$EB$1524,MATCH($B11&amp;$D11&amp;$B$5,Raw!$A$6:$A$1524,0),MATCH(Q$5,Raw!$H$5:$EB$5,0)),"-")</f>
        <v>3533</v>
      </c>
      <c r="R11" s="73"/>
      <c r="S11" s="73">
        <f>IFERROR(INDEX(Raw!$H$6:$EB$1524,MATCH($B11&amp;$D11&amp;$B$5,Raw!$A$6:$A$1524,0),MATCH(S$5,Raw!$H$5:$EB$5,0)),"-")</f>
        <v>172181</v>
      </c>
      <c r="T11" s="73">
        <f>IFERROR(INDEX(Raw!$H$6:$EB$1524,MATCH($B11&amp;$D11&amp;$B$5,Raw!$A$6:$A$1524,0),MATCH(T$5,Raw!$H$5:$EB$5,0)),"-")</f>
        <v>15986</v>
      </c>
      <c r="U11" s="73">
        <f>IFERROR(INDEX(Raw!$H$6:$EB$1524,MATCH($B11&amp;$D11&amp;$B$5,Raw!$A$6:$A$1524,0),MATCH(U$5,Raw!$H$5:$EB$5,0)),"-")</f>
        <v>73945</v>
      </c>
      <c r="V11" s="31"/>
      <c r="W11" s="98" t="s">
        <v>717</v>
      </c>
      <c r="X11" s="98" t="s">
        <v>717</v>
      </c>
      <c r="Y11" s="98" t="s">
        <v>717</v>
      </c>
      <c r="Z11" s="98" t="s">
        <v>717</v>
      </c>
    </row>
    <row r="12" spans="1:26" ht="18" x14ac:dyDescent="0.25">
      <c r="A12" s="61"/>
      <c r="B12" s="16" t="str">
        <f t="shared" si="5"/>
        <v>2017-18</v>
      </c>
      <c r="C12" s="185" t="s">
        <v>988</v>
      </c>
      <c r="D12" s="181" t="s">
        <v>552</v>
      </c>
      <c r="E12" s="31">
        <f>IFERROR(INDEX(Raw!$H$6:$EB$1524,MATCH($B12&amp;$D12&amp;$B$5,Raw!$A$6:$A$1524,0),MATCH(E$5,Raw!$H$5:$EB$5,0)),"-")</f>
        <v>307209</v>
      </c>
      <c r="F12" s="31"/>
      <c r="G12" s="31">
        <f>IFERROR(INDEX(Raw!$H$6:$EB$1524,MATCH($B12&amp;$D12&amp;$B$5,Raw!$A$6:$A$1524,0),MATCH(G$5,Raw!$H$5:$EB$5,0)),"-")</f>
        <v>292933</v>
      </c>
      <c r="H12" s="31">
        <f>IFERROR(INDEX(Raw!$H$6:$EB$1524,MATCH($B12&amp;$D12&amp;$B$5,Raw!$A$6:$A$1524,0),MATCH(H$5,Raw!$H$5:$EB$5,0)),"-")</f>
        <v>14276</v>
      </c>
      <c r="I12" s="31"/>
      <c r="J12" s="31">
        <f>IFERROR(INDEX(Raw!$H$6:$EB$1524,MATCH($B12&amp;$D12&amp;$B$5,Raw!$A$6:$A$1524,0),MATCH(J$5,Raw!$H$5:$EB$5,0)),"-")</f>
        <v>3763</v>
      </c>
      <c r="K12" s="31">
        <f>IFERROR(INDEX(Raw!$H$6:$EB$1524,MATCH($B12&amp;$D12&amp;$B$5,Raw!$A$6:$A$1524,0),MATCH(K$5,Raw!$H$5:$EB$5,0)),"-")</f>
        <v>4901</v>
      </c>
      <c r="L12" s="73">
        <f>IFERROR(INDEX(Raw!$H$6:$EB$1524,MATCH($B12&amp;$D12&amp;$B$5,Raw!$A$6:$A$1524,0),MATCH(L$5,Raw!$H$5:$EB$5,0)),"-")</f>
        <v>4028</v>
      </c>
      <c r="M12" s="92">
        <f t="shared" si="4"/>
        <v>0.68263473053892221</v>
      </c>
      <c r="N12" s="31"/>
      <c r="O12" s="31">
        <f>IFERROR(INDEX(Raw!$H$6:$EB$1524,MATCH($B12&amp;$D12&amp;$B$5,Raw!$A$6:$A$1524,0),MATCH(O$5,Raw!$H$5:$EB$5,0)),"-")</f>
        <v>2974</v>
      </c>
      <c r="P12" s="31">
        <f>IFERROR(INDEX(Raw!$H$6:$EB$1524,MATCH($B12&amp;$D12&amp;$B$5,Raw!$A$6:$A$1524,0),MATCH(P$5,Raw!$H$5:$EB$5,0)),"-")</f>
        <v>2638</v>
      </c>
      <c r="Q12" s="73">
        <f>IFERROR(INDEX(Raw!$H$6:$EB$1524,MATCH($B12&amp;$D12&amp;$B$5,Raw!$A$6:$A$1524,0),MATCH(Q$5,Raw!$H$5:$EB$5,0)),"-")</f>
        <v>8959</v>
      </c>
      <c r="R12" s="73"/>
      <c r="S12" s="73">
        <f>IFERROR(INDEX(Raw!$H$6:$EB$1524,MATCH($B12&amp;$D12&amp;$B$5,Raw!$A$6:$A$1524,0),MATCH(S$5,Raw!$H$5:$EB$5,0)),"-")</f>
        <v>191251</v>
      </c>
      <c r="T12" s="73">
        <f>IFERROR(INDEX(Raw!$H$6:$EB$1524,MATCH($B12&amp;$D12&amp;$B$5,Raw!$A$6:$A$1524,0),MATCH(T$5,Raw!$H$5:$EB$5,0)),"-")</f>
        <v>17233</v>
      </c>
      <c r="U12" s="73">
        <f>IFERROR(INDEX(Raw!$H$6:$EB$1524,MATCH($B12&amp;$D12&amp;$B$5,Raw!$A$6:$A$1524,0),MATCH(U$5,Raw!$H$5:$EB$5,0)),"-")</f>
        <v>84449</v>
      </c>
      <c r="V12" s="31"/>
      <c r="W12" s="98">
        <f t="shared" ref="W12:W17" si="6">IFERROR(H12/$E12,"-")</f>
        <v>4.646999274109808E-2</v>
      </c>
      <c r="X12" s="98">
        <f t="shared" ref="X12:X17" si="7">IFERROR(U12/$E12,"-")</f>
        <v>0.27489103509337293</v>
      </c>
      <c r="Y12" s="98">
        <f>IFERROR(T12/$E12,"-")</f>
        <v>5.6095361789530902E-2</v>
      </c>
      <c r="Z12" s="98">
        <f t="shared" ref="Z12:Z17" si="8">IFERROR(S12/$E12,"-")</f>
        <v>0.62254361037599815</v>
      </c>
    </row>
    <row r="13" spans="1:26" ht="12.75" customHeight="1" x14ac:dyDescent="0.2">
      <c r="A13" s="61"/>
      <c r="B13" s="16" t="str">
        <f t="shared" si="5"/>
        <v>2017-18</v>
      </c>
      <c r="C13" s="7" t="s">
        <v>553</v>
      </c>
      <c r="D13" s="16" t="s">
        <v>553</v>
      </c>
      <c r="E13" s="31">
        <f>IFERROR(INDEX(Raw!$H$6:$EB$1524,MATCH($B13&amp;$D13&amp;$B$5,Raw!$A$6:$A$1524,0),MATCH(E$5,Raw!$H$5:$EB$5,0)),"-")</f>
        <v>571269</v>
      </c>
      <c r="F13" s="31"/>
      <c r="G13" s="31">
        <f>IFERROR(INDEX(Raw!$H$6:$EB$1524,MATCH($B13&amp;$D13&amp;$B$5,Raw!$A$6:$A$1524,0),MATCH(G$5,Raw!$H$5:$EB$5,0)),"-")</f>
        <v>538739</v>
      </c>
      <c r="H13" s="31">
        <f>IFERROR(INDEX(Raw!$H$6:$EB$1524,MATCH($B13&amp;$D13&amp;$B$5,Raw!$A$6:$A$1524,0),MATCH(H$5,Raw!$H$5:$EB$5,0)),"-")</f>
        <v>32530</v>
      </c>
      <c r="I13" s="31"/>
      <c r="J13" s="31">
        <f>IFERROR(INDEX(Raw!$H$6:$EB$1524,MATCH($B13&amp;$D13&amp;$B$5,Raw!$A$6:$A$1524,0),MATCH(J$5,Raw!$H$5:$EB$5,0)),"-")</f>
        <v>4398</v>
      </c>
      <c r="K13" s="31">
        <f>IFERROR(INDEX(Raw!$H$6:$EB$1524,MATCH($B13&amp;$D13&amp;$B$5,Raw!$A$6:$A$1524,0),MATCH(K$5,Raw!$H$5:$EB$5,0)),"-")</f>
        <v>16321</v>
      </c>
      <c r="L13" s="73">
        <f>IFERROR(INDEX(Raw!$H$6:$EB$1524,MATCH($B13&amp;$D13&amp;$B$5,Raw!$A$6:$A$1524,0),MATCH(L$5,Raw!$H$5:$EB$5,0)),"-")</f>
        <v>9130</v>
      </c>
      <c r="M13" s="92">
        <f t="shared" si="4"/>
        <v>0.6941271064357265</v>
      </c>
      <c r="N13" s="31"/>
      <c r="O13" s="31">
        <f>IFERROR(INDEX(Raw!$H$6:$EB$1524,MATCH($B13&amp;$D13&amp;$B$5,Raw!$A$6:$A$1524,0),MATCH(O$5,Raw!$H$5:$EB$5,0)),"-")</f>
        <v>3555</v>
      </c>
      <c r="P13" s="31">
        <f>IFERROR(INDEX(Raw!$H$6:$EB$1524,MATCH($B13&amp;$D13&amp;$B$5,Raw!$A$6:$A$1524,0),MATCH(P$5,Raw!$H$5:$EB$5,0)),"-")</f>
        <v>8256</v>
      </c>
      <c r="Q13" s="73">
        <f>IFERROR(INDEX(Raw!$H$6:$EB$1524,MATCH($B13&amp;$D13&amp;$B$5,Raw!$A$6:$A$1524,0),MATCH(Q$5,Raw!$H$5:$EB$5,0)),"-")</f>
        <v>22165</v>
      </c>
      <c r="R13" s="73"/>
      <c r="S13" s="73">
        <f>IFERROR(INDEX(Raw!$H$6:$EB$1524,MATCH($B13&amp;$D13&amp;$B$5,Raw!$A$6:$A$1524,0),MATCH(S$5,Raw!$H$5:$EB$5,0)),"-")</f>
        <v>342932</v>
      </c>
      <c r="T13" s="73">
        <f>IFERROR(INDEX(Raw!$H$6:$EB$1524,MATCH($B13&amp;$D13&amp;$B$5,Raw!$A$6:$A$1524,0),MATCH(T$5,Raw!$H$5:$EB$5,0)),"-")</f>
        <v>37018</v>
      </c>
      <c r="U13" s="73">
        <f>IFERROR(INDEX(Raw!$H$6:$EB$1524,MATCH($B13&amp;$D13&amp;$B$5,Raw!$A$6:$A$1524,0),MATCH(U$5,Raw!$H$5:$EB$5,0)),"-")</f>
        <v>158789</v>
      </c>
      <c r="V13" s="31"/>
      <c r="W13" s="98">
        <f t="shared" si="6"/>
        <v>5.6943401444853478E-2</v>
      </c>
      <c r="X13" s="98">
        <f t="shared" si="7"/>
        <v>0.27795836987478756</v>
      </c>
      <c r="Y13" s="98">
        <f t="shared" ref="Y13:Y29" si="9">IFERROR(T13/$E13,"-")</f>
        <v>6.4799595286983896E-2</v>
      </c>
      <c r="Z13" s="98">
        <f t="shared" si="8"/>
        <v>0.60029863339337508</v>
      </c>
    </row>
    <row r="14" spans="1:26" x14ac:dyDescent="0.2">
      <c r="A14" s="61"/>
      <c r="B14" s="16" t="str">
        <f t="shared" si="5"/>
        <v>2017-18</v>
      </c>
      <c r="C14" s="7" t="s">
        <v>554</v>
      </c>
      <c r="D14" s="16" t="s">
        <v>554</v>
      </c>
      <c r="E14" s="31">
        <f>IFERROR(INDEX(Raw!$H$6:$EB$1524,MATCH($B14&amp;$D14&amp;$B$5,Raw!$A$6:$A$1524,0),MATCH(E$5,Raw!$H$5:$EB$5,0)),"-")</f>
        <v>746767</v>
      </c>
      <c r="F14" s="31"/>
      <c r="G14" s="31">
        <f>IFERROR(INDEX(Raw!$H$6:$EB$1524,MATCH($B14&amp;$D14&amp;$B$5,Raw!$A$6:$A$1524,0),MATCH(G$5,Raw!$H$5:$EB$5,0)),"-")</f>
        <v>696361</v>
      </c>
      <c r="H14" s="31">
        <f>IFERROR(INDEX(Raw!$H$6:$EB$1524,MATCH($B14&amp;$D14&amp;$B$5,Raw!$A$6:$A$1524,0),MATCH(H$5,Raw!$H$5:$EB$5,0)),"-")</f>
        <v>50406</v>
      </c>
      <c r="I14" s="31"/>
      <c r="J14" s="31">
        <f>IFERROR(INDEX(Raw!$H$6:$EB$1524,MATCH($B14&amp;$D14&amp;$B$5,Raw!$A$6:$A$1524,0),MATCH(J$5,Raw!$H$5:$EB$5,0)),"-")</f>
        <v>4259</v>
      </c>
      <c r="K14" s="31">
        <f>IFERROR(INDEX(Raw!$H$6:$EB$1524,MATCH($B14&amp;$D14&amp;$B$5,Raw!$A$6:$A$1524,0),MATCH(K$5,Raw!$H$5:$EB$5,0)),"-")</f>
        <v>24664</v>
      </c>
      <c r="L14" s="73">
        <f>IFERROR(INDEX(Raw!$H$6:$EB$1524,MATCH($B14&amp;$D14&amp;$B$5,Raw!$A$6:$A$1524,0),MATCH(L$5,Raw!$H$5:$EB$5,0)),"-")</f>
        <v>9760</v>
      </c>
      <c r="M14" s="92">
        <f t="shared" si="4"/>
        <v>0.74769278494429081</v>
      </c>
      <c r="N14" s="31"/>
      <c r="O14" s="31">
        <f>IFERROR(INDEX(Raw!$H$6:$EB$1524,MATCH($B14&amp;$D14&amp;$B$5,Raw!$A$6:$A$1524,0),MATCH(O$5,Raw!$H$5:$EB$5,0)),"-")</f>
        <v>4769</v>
      </c>
      <c r="P14" s="31">
        <f>IFERROR(INDEX(Raw!$H$6:$EB$1524,MATCH($B14&amp;$D14&amp;$B$5,Raw!$A$6:$A$1524,0),MATCH(P$5,Raw!$H$5:$EB$5,0)),"-")</f>
        <v>16714</v>
      </c>
      <c r="Q14" s="73">
        <f>IFERROR(INDEX(Raw!$H$6:$EB$1524,MATCH($B14&amp;$D14&amp;$B$5,Raw!$A$6:$A$1524,0),MATCH(Q$5,Raw!$H$5:$EB$5,0)),"-")</f>
        <v>25700</v>
      </c>
      <c r="R14" s="73"/>
      <c r="S14" s="73">
        <f>IFERROR(INDEX(Raw!$H$6:$EB$1524,MATCH($B14&amp;$D14&amp;$B$5,Raw!$A$6:$A$1524,0),MATCH(S$5,Raw!$H$5:$EB$5,0)),"-")</f>
        <v>429337</v>
      </c>
      <c r="T14" s="73">
        <f>IFERROR(INDEX(Raw!$H$6:$EB$1524,MATCH($B14&amp;$D14&amp;$B$5,Raw!$A$6:$A$1524,0),MATCH(T$5,Raw!$H$5:$EB$5,0)),"-")</f>
        <v>42051</v>
      </c>
      <c r="U14" s="73">
        <f>IFERROR(INDEX(Raw!$H$6:$EB$1524,MATCH($B14&amp;$D14&amp;$B$5,Raw!$A$6:$A$1524,0),MATCH(U$5,Raw!$H$5:$EB$5,0)),"-")</f>
        <v>224973</v>
      </c>
      <c r="V14" s="31"/>
      <c r="W14" s="98">
        <f t="shared" si="6"/>
        <v>6.749896554079117E-2</v>
      </c>
      <c r="X14" s="98">
        <f t="shared" si="7"/>
        <v>0.30126264283236942</v>
      </c>
      <c r="Y14" s="98">
        <f t="shared" si="9"/>
        <v>5.6310736816168896E-2</v>
      </c>
      <c r="Z14" s="98">
        <f t="shared" si="8"/>
        <v>0.57492765481067054</v>
      </c>
    </row>
    <row r="15" spans="1:26" ht="18" x14ac:dyDescent="0.25">
      <c r="A15" s="61"/>
      <c r="B15" s="16" t="str">
        <f t="shared" si="5"/>
        <v>2017-18</v>
      </c>
      <c r="C15" s="185" t="s">
        <v>989</v>
      </c>
      <c r="D15" s="181" t="s">
        <v>555</v>
      </c>
      <c r="E15" s="31">
        <f>IFERROR(INDEX(Raw!$H$6:$EB$1524,MATCH($B15&amp;$D15&amp;$B$5,Raw!$A$6:$A$1524,0),MATCH(E$5,Raw!$H$5:$EB$5,0)),"-")</f>
        <v>714166</v>
      </c>
      <c r="F15" s="31"/>
      <c r="G15" s="31">
        <f>IFERROR(INDEX(Raw!$H$6:$EB$1524,MATCH($B15&amp;$D15&amp;$B$5,Raw!$A$6:$A$1524,0),MATCH(G$5,Raw!$H$5:$EB$5,0)),"-")</f>
        <v>674475</v>
      </c>
      <c r="H15" s="31">
        <f>IFERROR(INDEX(Raw!$H$6:$EB$1524,MATCH($B15&amp;$D15&amp;$B$5,Raw!$A$6:$A$1524,0),MATCH(H$5,Raw!$H$5:$EB$5,0)),"-")</f>
        <v>39691</v>
      </c>
      <c r="I15" s="31"/>
      <c r="J15" s="31">
        <f>IFERROR(INDEX(Raw!$H$6:$EB$1524,MATCH($B15&amp;$D15&amp;$B$5,Raw!$A$6:$A$1524,0),MATCH(J$5,Raw!$H$5:$EB$5,0)),"-")</f>
        <v>2631</v>
      </c>
      <c r="K15" s="31">
        <f>IFERROR(INDEX(Raw!$H$6:$EB$1524,MATCH($B15&amp;$D15&amp;$B$5,Raw!$A$6:$A$1524,0),MATCH(K$5,Raw!$H$5:$EB$5,0)),"-")</f>
        <v>19151</v>
      </c>
      <c r="L15" s="73">
        <f>IFERROR(INDEX(Raw!$H$6:$EB$1524,MATCH($B15&amp;$D15&amp;$B$5,Raw!$A$6:$A$1524,0),MATCH(L$5,Raw!$H$5:$EB$5,0)),"-")</f>
        <v>5138</v>
      </c>
      <c r="M15" s="92">
        <f t="shared" si="4"/>
        <v>0.80913818722139674</v>
      </c>
      <c r="N15" s="31"/>
      <c r="O15" s="31">
        <f>IFERROR(INDEX(Raw!$H$6:$EB$1524,MATCH($B15&amp;$D15&amp;$B$5,Raw!$A$6:$A$1524,0),MATCH(O$5,Raw!$H$5:$EB$5,0)),"-")</f>
        <v>3836</v>
      </c>
      <c r="P15" s="31">
        <f>IFERROR(INDEX(Raw!$H$6:$EB$1524,MATCH($B15&amp;$D15&amp;$B$5,Raw!$A$6:$A$1524,0),MATCH(P$5,Raw!$H$5:$EB$5,0)),"-")</f>
        <v>14073</v>
      </c>
      <c r="Q15" s="73">
        <f>IFERROR(INDEX(Raw!$H$6:$EB$1524,MATCH($B15&amp;$D15&amp;$B$5,Raw!$A$6:$A$1524,0),MATCH(Q$5,Raw!$H$5:$EB$5,0)),"-")</f>
        <v>20533</v>
      </c>
      <c r="R15" s="73"/>
      <c r="S15" s="73">
        <f>IFERROR(INDEX(Raw!$H$6:$EB$1524,MATCH($B15&amp;$D15&amp;$B$5,Raw!$A$6:$A$1524,0),MATCH(S$5,Raw!$H$5:$EB$5,0)),"-")</f>
        <v>420002</v>
      </c>
      <c r="T15" s="73">
        <f>IFERROR(INDEX(Raw!$H$6:$EB$1524,MATCH($B15&amp;$D15&amp;$B$5,Raw!$A$6:$A$1524,0),MATCH(T$5,Raw!$H$5:$EB$5,0)),"-")</f>
        <v>40170</v>
      </c>
      <c r="U15" s="73">
        <f>IFERROR(INDEX(Raw!$H$6:$EB$1524,MATCH($B15&amp;$D15&amp;$B$5,Raw!$A$6:$A$1524,0),MATCH(U$5,Raw!$H$5:$EB$5,0)),"-")</f>
        <v>214303</v>
      </c>
      <c r="V15" s="31"/>
      <c r="W15" s="98">
        <f t="shared" si="6"/>
        <v>5.5576714657376576E-2</v>
      </c>
      <c r="X15" s="98">
        <f t="shared" si="7"/>
        <v>0.3000744924849405</v>
      </c>
      <c r="Y15" s="98">
        <f t="shared" si="9"/>
        <v>5.624742706877673E-2</v>
      </c>
      <c r="Z15" s="98">
        <f t="shared" si="8"/>
        <v>0.58810136578890626</v>
      </c>
    </row>
    <row r="16" spans="1:26" x14ac:dyDescent="0.2">
      <c r="A16" s="61"/>
      <c r="B16" s="16" t="str">
        <f t="shared" si="5"/>
        <v>2017-18</v>
      </c>
      <c r="C16" s="7" t="s">
        <v>556</v>
      </c>
      <c r="D16" s="16" t="s">
        <v>556</v>
      </c>
      <c r="E16" s="31">
        <f>IFERROR(INDEX(Raw!$H$6:$EB$1524,MATCH($B16&amp;$D16&amp;$B$5,Raw!$A$6:$A$1524,0),MATCH(E$5,Raw!$H$5:$EB$5,0)),"-")</f>
        <v>633772</v>
      </c>
      <c r="F16" s="31"/>
      <c r="G16" s="31">
        <f>IFERROR(INDEX(Raw!$H$6:$EB$1524,MATCH($B16&amp;$D16&amp;$B$5,Raw!$A$6:$A$1524,0),MATCH(G$5,Raw!$H$5:$EB$5,0)),"-")</f>
        <v>599288</v>
      </c>
      <c r="H16" s="31">
        <f>IFERROR(INDEX(Raw!$H$6:$EB$1524,MATCH($B16&amp;$D16&amp;$B$5,Raw!$A$6:$A$1524,0),MATCH(H$5,Raw!$H$5:$EB$5,0)),"-")</f>
        <v>34484</v>
      </c>
      <c r="I16" s="31"/>
      <c r="J16" s="31">
        <f>IFERROR(INDEX(Raw!$H$6:$EB$1524,MATCH($B16&amp;$D16&amp;$B$5,Raw!$A$6:$A$1524,0),MATCH(J$5,Raw!$H$5:$EB$5,0)),"-")</f>
        <v>2526</v>
      </c>
      <c r="K16" s="31">
        <f>IFERROR(INDEX(Raw!$H$6:$EB$1524,MATCH($B16&amp;$D16&amp;$B$5,Raw!$A$6:$A$1524,0),MATCH(K$5,Raw!$H$5:$EB$5,0)),"-")</f>
        <v>17592</v>
      </c>
      <c r="L16" s="73">
        <f>IFERROR(INDEX(Raw!$H$6:$EB$1524,MATCH($B16&amp;$D16&amp;$B$5,Raw!$A$6:$A$1524,0),MATCH(L$5,Raw!$H$5:$EB$5,0)),"-")</f>
        <v>4361</v>
      </c>
      <c r="M16" s="92">
        <f t="shared" si="4"/>
        <v>0.82184729768372888</v>
      </c>
      <c r="N16" s="31"/>
      <c r="O16" s="31">
        <f>IFERROR(INDEX(Raw!$H$6:$EB$1524,MATCH($B16&amp;$D16&amp;$B$5,Raw!$A$6:$A$1524,0),MATCH(O$5,Raw!$H$5:$EB$5,0)),"-")</f>
        <v>3264</v>
      </c>
      <c r="P16" s="31">
        <f>IFERROR(INDEX(Raw!$H$6:$EB$1524,MATCH($B16&amp;$D16&amp;$B$5,Raw!$A$6:$A$1524,0),MATCH(P$5,Raw!$H$5:$EB$5,0)),"-")</f>
        <v>11102</v>
      </c>
      <c r="Q16" s="73">
        <f>IFERROR(INDEX(Raw!$H$6:$EB$1524,MATCH($B16&amp;$D16&amp;$B$5,Raw!$A$6:$A$1524,0),MATCH(Q$5,Raw!$H$5:$EB$5,0)),"-")</f>
        <v>20231</v>
      </c>
      <c r="R16" s="73"/>
      <c r="S16" s="73">
        <f>IFERROR(INDEX(Raw!$H$6:$EB$1524,MATCH($B16&amp;$D16&amp;$B$5,Raw!$A$6:$A$1524,0),MATCH(S$5,Raw!$H$5:$EB$5,0)),"-")</f>
        <v>376157</v>
      </c>
      <c r="T16" s="73">
        <f>IFERROR(INDEX(Raw!$H$6:$EB$1524,MATCH($B16&amp;$D16&amp;$B$5,Raw!$A$6:$A$1524,0),MATCH(T$5,Raw!$H$5:$EB$5,0)),"-")</f>
        <v>35490</v>
      </c>
      <c r="U16" s="73">
        <f>IFERROR(INDEX(Raw!$H$6:$EB$1524,MATCH($B16&amp;$D16&amp;$B$5,Raw!$A$6:$A$1524,0),MATCH(U$5,Raw!$H$5:$EB$5,0)),"-")</f>
        <v>187641</v>
      </c>
      <c r="V16" s="31"/>
      <c r="W16" s="98">
        <f t="shared" si="6"/>
        <v>5.4410734459711063E-2</v>
      </c>
      <c r="X16" s="98">
        <f t="shared" si="7"/>
        <v>0.29607019559084341</v>
      </c>
      <c r="Y16" s="98">
        <f t="shared" si="9"/>
        <v>5.5998056083260229E-2</v>
      </c>
      <c r="Z16" s="98">
        <f t="shared" si="8"/>
        <v>0.59352101386618528</v>
      </c>
    </row>
    <row r="17" spans="1:31" s="7" customFormat="1" collapsed="1" x14ac:dyDescent="0.2">
      <c r="A17" s="61"/>
      <c r="B17" s="16" t="str">
        <f t="shared" si="5"/>
        <v>2017-18</v>
      </c>
      <c r="C17" s="34" t="s">
        <v>557</v>
      </c>
      <c r="D17" s="176" t="s">
        <v>557</v>
      </c>
      <c r="E17" s="31">
        <f>IFERROR(INDEX(Raw!$H$6:$EB$1524,MATCH($B17&amp;$D17&amp;$B$5,Raw!$A$6:$A$1524,0),MATCH(E$5,Raw!$H$5:$EB$5,0)),"-")</f>
        <v>702614</v>
      </c>
      <c r="F17" s="31"/>
      <c r="G17" s="31">
        <f>IFERROR(INDEX(Raw!$H$6:$EB$1524,MATCH($B17&amp;$D17&amp;$B$5,Raw!$A$6:$A$1524,0),MATCH(G$5,Raw!$H$5:$EB$5,0)),"-")</f>
        <v>662365</v>
      </c>
      <c r="H17" s="31">
        <f>IFERROR(INDEX(Raw!$H$6:$EB$1524,MATCH($B17&amp;$D17&amp;$B$5,Raw!$A$6:$A$1524,0),MATCH(H$5,Raw!$H$5:$EB$5,0)),"-")</f>
        <v>40249</v>
      </c>
      <c r="I17" s="31"/>
      <c r="J17" s="31">
        <f>IFERROR(INDEX(Raw!$H$6:$EB$1524,MATCH($B17&amp;$D17&amp;$B$5,Raw!$A$6:$A$1524,0),MATCH(J$5,Raw!$H$5:$EB$5,0)),"-")</f>
        <v>3151</v>
      </c>
      <c r="K17" s="31">
        <f>IFERROR(INDEX(Raw!$H$6:$EB$1524,MATCH($B17&amp;$D17&amp;$B$5,Raw!$A$6:$A$1524,0),MATCH(K$5,Raw!$H$5:$EB$5,0)),"-")</f>
        <v>20719</v>
      </c>
      <c r="L17" s="73">
        <f>IFERROR(INDEX(Raw!$H$6:$EB$1524,MATCH($B17&amp;$D17&amp;$B$5,Raw!$A$6:$A$1524,0),MATCH(L$5,Raw!$H$5:$EB$5,0)),"-")</f>
        <v>10477</v>
      </c>
      <c r="M17" s="92">
        <f t="shared" si="4"/>
        <v>0.69496608146271877</v>
      </c>
      <c r="N17" s="31"/>
      <c r="O17" s="31">
        <f>IFERROR(INDEX(Raw!$H$6:$EB$1524,MATCH($B17&amp;$D17&amp;$B$5,Raw!$A$6:$A$1524,0),MATCH(O$5,Raw!$H$5:$EB$5,0)),"-")</f>
        <v>3659</v>
      </c>
      <c r="P17" s="31">
        <f>IFERROR(INDEX(Raw!$H$6:$EB$1524,MATCH($B17&amp;$D17&amp;$B$5,Raw!$A$6:$A$1524,0),MATCH(P$5,Raw!$H$5:$EB$5,0)),"-")</f>
        <v>12720</v>
      </c>
      <c r="Q17" s="73">
        <f>IFERROR(INDEX(Raw!$H$6:$EB$1524,MATCH($B17&amp;$D17&amp;$B$5,Raw!$A$6:$A$1524,0),MATCH(Q$5,Raw!$H$5:$EB$5,0)),"-")</f>
        <v>26142</v>
      </c>
      <c r="R17" s="31"/>
      <c r="S17" s="73">
        <f>IFERROR(INDEX(Raw!$H$6:$EB$1524,MATCH($B17&amp;$D17&amp;$B$5,Raw!$A$6:$A$1524,0),MATCH(S$5,Raw!$H$5:$EB$5,0)),"-")</f>
        <v>413976</v>
      </c>
      <c r="T17" s="73">
        <f>IFERROR(INDEX(Raw!$H$6:$EB$1524,MATCH($B17&amp;$D17&amp;$B$5,Raw!$A$6:$A$1524,0),MATCH(T$5,Raw!$H$5:$EB$5,0)),"-")</f>
        <v>41202</v>
      </c>
      <c r="U17" s="73">
        <f>IFERROR(INDEX(Raw!$H$6:$EB$1524,MATCH($B17&amp;$D17&amp;$B$5,Raw!$A$6:$A$1524,0),MATCH(U$5,Raw!$H$5:$EB$5,0)),"-")</f>
        <v>207187</v>
      </c>
      <c r="V17" s="31"/>
      <c r="W17" s="98">
        <f t="shared" si="6"/>
        <v>5.7284654162883177E-2</v>
      </c>
      <c r="X17" s="98">
        <f t="shared" si="7"/>
        <v>0.29488026142376894</v>
      </c>
      <c r="Y17" s="98">
        <f t="shared" si="9"/>
        <v>5.8641017685386286E-2</v>
      </c>
      <c r="Z17" s="98">
        <f t="shared" si="8"/>
        <v>0.5891940667279616</v>
      </c>
    </row>
    <row r="18" spans="1:31" s="7" customFormat="1" ht="18" x14ac:dyDescent="0.25">
      <c r="A18" s="61"/>
      <c r="B18" s="142" t="str">
        <f t="shared" si="5"/>
        <v>2018-19</v>
      </c>
      <c r="C18" s="180" t="s">
        <v>990</v>
      </c>
      <c r="D18" s="183" t="s">
        <v>775</v>
      </c>
      <c r="E18" s="144">
        <f>IFERROR(INDEX(Raw!$H$6:$EB$1524,MATCH($B18&amp;$D18&amp;$B$5,Raw!$A$6:$A$1524,0),MATCH(E$5,Raw!$H$5:$EB$5,0)),"-")</f>
        <v>663982</v>
      </c>
      <c r="F18" s="31"/>
      <c r="G18" s="144">
        <f>IFERROR(INDEX(Raw!$H$6:$EB$1524,MATCH($B18&amp;$D18&amp;$B$5,Raw!$A$6:$A$1524,0),MATCH(G$5,Raw!$H$5:$EB$5,0)),"-")</f>
        <v>626021</v>
      </c>
      <c r="H18" s="144">
        <f>IFERROR(INDEX(Raw!$H$6:$EB$1524,MATCH($B18&amp;$D18&amp;$B$5,Raw!$A$6:$A$1524,0),MATCH(H$5,Raw!$H$5:$EB$5,0)),"-")</f>
        <v>37961</v>
      </c>
      <c r="I18" s="31"/>
      <c r="J18" s="144">
        <f>IFERROR(INDEX(Raw!$H$6:$EB$1524,MATCH($B18&amp;$D18&amp;$B$5,Raw!$A$6:$A$1524,0),MATCH(J$5,Raw!$H$5:$EB$5,0)),"-")</f>
        <v>3074</v>
      </c>
      <c r="K18" s="144">
        <f>IFERROR(INDEX(Raw!$H$6:$EB$1524,MATCH($B18&amp;$D18&amp;$B$5,Raw!$A$6:$A$1524,0),MATCH(K$5,Raw!$H$5:$EB$5,0)),"-")</f>
        <v>22334</v>
      </c>
      <c r="L18" s="146">
        <f>IFERROR(INDEX(Raw!$H$6:$EB$1524,MATCH($B18&amp;$D18&amp;$B$5,Raw!$A$6:$A$1524,0),MATCH(L$5,Raw!$H$5:$EB$5,0)),"-")</f>
        <v>7448</v>
      </c>
      <c r="M18" s="147">
        <f t="shared" ref="M18:M29" si="10">IFERROR((J18+K18)/SUM(J18:L18),"-")</f>
        <v>0.7733138543949355</v>
      </c>
      <c r="N18" s="31"/>
      <c r="O18" s="144">
        <f>IFERROR(INDEX(Raw!$H$6:$EB$1524,MATCH($B18&amp;$D18&amp;$B$5,Raw!$A$6:$A$1524,0),MATCH(O$5,Raw!$H$5:$EB$5,0)),"-")</f>
        <v>2871</v>
      </c>
      <c r="P18" s="144">
        <f>IFERROR(INDEX(Raw!$H$6:$EB$1524,MATCH($B18&amp;$D18&amp;$B$5,Raw!$A$6:$A$1524,0),MATCH(P$5,Raw!$H$5:$EB$5,0)),"-")</f>
        <v>9682</v>
      </c>
      <c r="Q18" s="146">
        <f>IFERROR(INDEX(Raw!$H$6:$EB$1524,MATCH($B18&amp;$D18&amp;$B$5,Raw!$A$6:$A$1524,0),MATCH(Q$5,Raw!$H$5:$EB$5,0)),"-")</f>
        <v>23370</v>
      </c>
      <c r="R18" s="31"/>
      <c r="S18" s="146">
        <f>IFERROR(INDEX(Raw!$H$6:$EB$1524,MATCH($B18&amp;$D18&amp;$B$5,Raw!$A$6:$A$1524,0),MATCH(S$5,Raw!$H$5:$EB$5,0)),"-")</f>
        <v>396275</v>
      </c>
      <c r="T18" s="146">
        <f>IFERROR(INDEX(Raw!$H$6:$EB$1524,MATCH($B18&amp;$D18&amp;$B$5,Raw!$A$6:$A$1524,0),MATCH(T$5,Raw!$H$5:$EB$5,0)),"-")</f>
        <v>37120</v>
      </c>
      <c r="U18" s="146">
        <f>IFERROR(INDEX(Raw!$H$6:$EB$1524,MATCH($B18&amp;$D18&amp;$B$5,Raw!$A$6:$A$1524,0),MATCH(U$5,Raw!$H$5:$EB$5,0)),"-")</f>
        <v>192626</v>
      </c>
      <c r="V18" s="31"/>
      <c r="W18" s="148">
        <f t="shared" ref="W18:W29" si="11">IFERROR(H18/$E18,"-")</f>
        <v>5.7171730558960937E-2</v>
      </c>
      <c r="X18" s="148">
        <f t="shared" ref="X18:X29" si="12">IFERROR(U18/$E18,"-")</f>
        <v>0.29010726194384789</v>
      </c>
      <c r="Y18" s="148">
        <f t="shared" si="9"/>
        <v>5.5905129958342244E-2</v>
      </c>
      <c r="Z18" s="148">
        <f t="shared" ref="Z18:Z29" si="13">IFERROR(S18/$E18,"-")</f>
        <v>0.5968158775388489</v>
      </c>
    </row>
    <row r="19" spans="1:31" s="7" customFormat="1" x14ac:dyDescent="0.2">
      <c r="A19" s="61"/>
      <c r="B19" s="16" t="str">
        <f t="shared" si="5"/>
        <v>2018-19</v>
      </c>
      <c r="C19" s="7" t="s">
        <v>776</v>
      </c>
      <c r="D19" s="16" t="s">
        <v>776</v>
      </c>
      <c r="E19" s="31">
        <f>IFERROR(INDEX(Raw!$H$6:$EB$1524,MATCH($B19&amp;$D19&amp;$B$5,Raw!$A$6:$A$1524,0),MATCH(E$5,Raw!$H$5:$EB$5,0)),"-")</f>
        <v>701078</v>
      </c>
      <c r="F19" s="31"/>
      <c r="G19" s="31">
        <f>IFERROR(INDEX(Raw!$H$6:$EB$1524,MATCH($B19&amp;$D19&amp;$B$5,Raw!$A$6:$A$1524,0),MATCH(G$5,Raw!$H$5:$EB$5,0)),"-")</f>
        <v>659427</v>
      </c>
      <c r="H19" s="31">
        <f>IFERROR(INDEX(Raw!$H$6:$EB$1524,MATCH($B19&amp;$D19&amp;$B$5,Raw!$A$6:$A$1524,0),MATCH(H$5,Raw!$H$5:$EB$5,0)),"-")</f>
        <v>41651</v>
      </c>
      <c r="I19" s="31"/>
      <c r="J19" s="31">
        <f>IFERROR(INDEX(Raw!$H$6:$EB$1524,MATCH($B19&amp;$D19&amp;$B$5,Raw!$A$6:$A$1524,0),MATCH(J$5,Raw!$H$5:$EB$5,0)),"-")</f>
        <v>3103</v>
      </c>
      <c r="K19" s="31">
        <f>IFERROR(INDEX(Raw!$H$6:$EB$1524,MATCH($B19&amp;$D19&amp;$B$5,Raw!$A$6:$A$1524,0),MATCH(K$5,Raw!$H$5:$EB$5,0)),"-")</f>
        <v>23763</v>
      </c>
      <c r="L19" s="73">
        <f>IFERROR(INDEX(Raw!$H$6:$EB$1524,MATCH($B19&amp;$D19&amp;$B$5,Raw!$A$6:$A$1524,0),MATCH(L$5,Raw!$H$5:$EB$5,0)),"-")</f>
        <v>7601</v>
      </c>
      <c r="M19" s="92">
        <f t="shared" si="10"/>
        <v>0.77947021788957549</v>
      </c>
      <c r="N19" s="31"/>
      <c r="O19" s="31">
        <f>IFERROR(INDEX(Raw!$H$6:$EB$1524,MATCH($B19&amp;$D19&amp;$B$5,Raw!$A$6:$A$1524,0),MATCH(O$5,Raw!$H$5:$EB$5,0)),"-")</f>
        <v>3258</v>
      </c>
      <c r="P19" s="31">
        <f>IFERROR(INDEX(Raw!$H$6:$EB$1524,MATCH($B19&amp;$D19&amp;$B$5,Raw!$A$6:$A$1524,0),MATCH(P$5,Raw!$H$5:$EB$5,0)),"-")</f>
        <v>11527</v>
      </c>
      <c r="Q19" s="73">
        <f>IFERROR(INDEX(Raw!$H$6:$EB$1524,MATCH($B19&amp;$D19&amp;$B$5,Raw!$A$6:$A$1524,0),MATCH(Q$5,Raw!$H$5:$EB$5,0)),"-")</f>
        <v>26010</v>
      </c>
      <c r="R19" s="31"/>
      <c r="S19" s="73">
        <f>IFERROR(INDEX(Raw!$H$6:$EB$1524,MATCH($B19&amp;$D19&amp;$B$5,Raw!$A$6:$A$1524,0),MATCH(S$5,Raw!$H$5:$EB$5,0)),"-")</f>
        <v>414417</v>
      </c>
      <c r="T19" s="73">
        <f>IFERROR(INDEX(Raw!$H$6:$EB$1524,MATCH($B19&amp;$D19&amp;$B$5,Raw!$A$6:$A$1524,0),MATCH(T$5,Raw!$H$5:$EB$5,0)),"-")</f>
        <v>39186</v>
      </c>
      <c r="U19" s="73">
        <f>IFERROR(INDEX(Raw!$H$6:$EB$1524,MATCH($B19&amp;$D19&amp;$B$5,Raw!$A$6:$A$1524,0),MATCH(U$5,Raw!$H$5:$EB$5,0)),"-")</f>
        <v>205824</v>
      </c>
      <c r="V19" s="31"/>
      <c r="W19" s="98">
        <f t="shared" si="11"/>
        <v>5.9409937268035798E-2</v>
      </c>
      <c r="X19" s="98">
        <f t="shared" si="12"/>
        <v>0.29358216917375812</v>
      </c>
      <c r="Y19" s="98">
        <f t="shared" si="9"/>
        <v>5.5893923358028633E-2</v>
      </c>
      <c r="Z19" s="98">
        <f t="shared" si="13"/>
        <v>0.59111397020017742</v>
      </c>
    </row>
    <row r="20" spans="1:31" s="7" customFormat="1" x14ac:dyDescent="0.2">
      <c r="A20" s="61"/>
      <c r="B20" s="16" t="str">
        <f t="shared" si="5"/>
        <v>2018-19</v>
      </c>
      <c r="C20" s="34" t="s">
        <v>777</v>
      </c>
      <c r="D20" s="176" t="s">
        <v>777</v>
      </c>
      <c r="E20" s="31">
        <f>IFERROR(INDEX(Raw!$H$6:$EB$1524,MATCH($B20&amp;$D20&amp;$B$5,Raw!$A$6:$A$1524,0),MATCH(E$5,Raw!$H$5:$EB$5,0)),"-")</f>
        <v>675091</v>
      </c>
      <c r="F20" s="31"/>
      <c r="G20" s="31">
        <f>IFERROR(INDEX(Raw!$H$6:$EB$1524,MATCH($B20&amp;$D20&amp;$B$5,Raw!$A$6:$A$1524,0),MATCH(G$5,Raw!$H$5:$EB$5,0)),"-")</f>
        <v>634317</v>
      </c>
      <c r="H20" s="31">
        <f>IFERROR(INDEX(Raw!$H$6:$EB$1524,MATCH($B20&amp;$D20&amp;$B$5,Raw!$A$6:$A$1524,0),MATCH(H$5,Raw!$H$5:$EB$5,0)),"-")</f>
        <v>40774</v>
      </c>
      <c r="I20" s="31"/>
      <c r="J20" s="31">
        <f>IFERROR(INDEX(Raw!$H$6:$EB$1524,MATCH($B20&amp;$D20&amp;$B$5,Raw!$A$6:$A$1524,0),MATCH(J$5,Raw!$H$5:$EB$5,0)),"-")</f>
        <v>2969</v>
      </c>
      <c r="K20" s="31">
        <f>IFERROR(INDEX(Raw!$H$6:$EB$1524,MATCH($B20&amp;$D20&amp;$B$5,Raw!$A$6:$A$1524,0),MATCH(K$5,Raw!$H$5:$EB$5,0)),"-")</f>
        <v>22946</v>
      </c>
      <c r="L20" s="73">
        <f>IFERROR(INDEX(Raw!$H$6:$EB$1524,MATCH($B20&amp;$D20&amp;$B$5,Raw!$A$6:$A$1524,0),MATCH(L$5,Raw!$H$5:$EB$5,0)),"-")</f>
        <v>7064</v>
      </c>
      <c r="M20" s="92">
        <f t="shared" si="10"/>
        <v>0.7858030868128203</v>
      </c>
      <c r="N20" s="31"/>
      <c r="O20" s="31">
        <f>IFERROR(INDEX(Raw!$H$6:$EB$1524,MATCH($B20&amp;$D20&amp;$B$5,Raw!$A$6:$A$1524,0),MATCH(O$5,Raw!$H$5:$EB$5,0)),"-")</f>
        <v>3122</v>
      </c>
      <c r="P20" s="31">
        <f>IFERROR(INDEX(Raw!$H$6:$EB$1524,MATCH($B20&amp;$D20&amp;$B$5,Raw!$A$6:$A$1524,0),MATCH(P$5,Raw!$H$5:$EB$5,0)),"-")</f>
        <v>11737</v>
      </c>
      <c r="Q20" s="73">
        <f>IFERROR(INDEX(Raw!$H$6:$EB$1524,MATCH($B20&amp;$D20&amp;$B$5,Raw!$A$6:$A$1524,0),MATCH(Q$5,Raw!$H$5:$EB$5,0)),"-")</f>
        <v>25043</v>
      </c>
      <c r="R20" s="31"/>
      <c r="S20" s="73">
        <f>IFERROR(INDEX(Raw!$H$6:$EB$1524,MATCH($B20&amp;$D20&amp;$B$5,Raw!$A$6:$A$1524,0),MATCH(S$5,Raw!$H$5:$EB$5,0)),"-")</f>
        <v>397212</v>
      </c>
      <c r="T20" s="73">
        <f>IFERROR(INDEX(Raw!$H$6:$EB$1524,MATCH($B20&amp;$D20&amp;$B$5,Raw!$A$6:$A$1524,0),MATCH(T$5,Raw!$H$5:$EB$5,0)),"-")</f>
        <v>37180</v>
      </c>
      <c r="U20" s="73">
        <f>IFERROR(INDEX(Raw!$H$6:$EB$1524,MATCH($B20&amp;$D20&amp;$B$5,Raw!$A$6:$A$1524,0),MATCH(U$5,Raw!$H$5:$EB$5,0)),"-")</f>
        <v>199925</v>
      </c>
      <c r="V20" s="31"/>
      <c r="W20" s="98">
        <f t="shared" si="11"/>
        <v>6.0397783409940287E-2</v>
      </c>
      <c r="X20" s="98">
        <f t="shared" si="12"/>
        <v>0.29614526041674383</v>
      </c>
      <c r="Y20" s="98">
        <f t="shared" si="9"/>
        <v>5.5074056682728696E-2</v>
      </c>
      <c r="Z20" s="98">
        <f t="shared" si="13"/>
        <v>0.5883828994905872</v>
      </c>
      <c r="AA20" s="111"/>
      <c r="AC20" s="112"/>
      <c r="AD20" s="113"/>
      <c r="AE20" s="113"/>
    </row>
    <row r="21" spans="1:31" s="7" customFormat="1" ht="18" x14ac:dyDescent="0.25">
      <c r="A21" s="61"/>
      <c r="B21" s="16" t="str">
        <f t="shared" si="5"/>
        <v>2018-19</v>
      </c>
      <c r="C21" s="7" t="s">
        <v>778</v>
      </c>
      <c r="D21" s="181" t="s">
        <v>778</v>
      </c>
      <c r="E21" s="31">
        <f>IFERROR(INDEX(Raw!$H$6:$EB$1524,MATCH($B21&amp;$D21&amp;$B$5,Raw!$A$6:$A$1524,0),MATCH(E$5,Raw!$H$5:$EB$5,0)),"-")</f>
        <v>709841</v>
      </c>
      <c r="F21" s="31"/>
      <c r="G21" s="31">
        <f>IFERROR(INDEX(Raw!$H$6:$EB$1524,MATCH($B21&amp;$D21&amp;$B$5,Raw!$A$6:$A$1524,0),MATCH(G$5,Raw!$H$5:$EB$5,0)),"-")</f>
        <v>665614</v>
      </c>
      <c r="H21" s="31">
        <f>IFERROR(INDEX(Raw!$H$6:$EB$1524,MATCH($B21&amp;$D21&amp;$B$5,Raw!$A$6:$A$1524,0),MATCH(H$5,Raw!$H$5:$EB$5,0)),"-")</f>
        <v>44227</v>
      </c>
      <c r="I21" s="31"/>
      <c r="J21" s="31">
        <f>IFERROR(INDEX(Raw!$H$6:$EB$1524,MATCH($B21&amp;$D21&amp;$B$5,Raw!$A$6:$A$1524,0),MATCH(J$5,Raw!$H$5:$EB$5,0)),"-")</f>
        <v>3267</v>
      </c>
      <c r="K21" s="31">
        <f>IFERROR(INDEX(Raw!$H$6:$EB$1524,MATCH($B21&amp;$D21&amp;$B$5,Raw!$A$6:$A$1524,0),MATCH(K$5,Raw!$H$5:$EB$5,0)),"-")</f>
        <v>24999</v>
      </c>
      <c r="L21" s="73">
        <f>IFERROR(INDEX(Raw!$H$6:$EB$1524,MATCH($B21&amp;$D21&amp;$B$5,Raw!$A$6:$A$1524,0),MATCH(L$5,Raw!$H$5:$EB$5,0)),"-")</f>
        <v>7335</v>
      </c>
      <c r="M21" s="92">
        <f t="shared" si="10"/>
        <v>0.79396646161624673</v>
      </c>
      <c r="N21" s="31"/>
      <c r="O21" s="31">
        <f>IFERROR(INDEX(Raw!$H$6:$EB$1524,MATCH($B21&amp;$D21&amp;$B$5,Raw!$A$6:$A$1524,0),MATCH(O$5,Raw!$H$5:$EB$5,0)),"-")</f>
        <v>3454</v>
      </c>
      <c r="P21" s="31">
        <f>IFERROR(INDEX(Raw!$H$6:$EB$1524,MATCH($B21&amp;$D21&amp;$B$5,Raw!$A$6:$A$1524,0),MATCH(P$5,Raw!$H$5:$EB$5,0)),"-")</f>
        <v>12507</v>
      </c>
      <c r="Q21" s="73">
        <f>IFERROR(INDEX(Raw!$H$6:$EB$1524,MATCH($B21&amp;$D21&amp;$B$5,Raw!$A$6:$A$1524,0),MATCH(Q$5,Raw!$H$5:$EB$5,0)),"-")</f>
        <v>26800</v>
      </c>
      <c r="R21" s="31"/>
      <c r="S21" s="73">
        <f>IFERROR(INDEX(Raw!$H$6:$EB$1524,MATCH($B21&amp;$D21&amp;$B$5,Raw!$A$6:$A$1524,0),MATCH(S$5,Raw!$H$5:$EB$5,0)),"-")</f>
        <v>414745</v>
      </c>
      <c r="T21" s="73">
        <f>IFERROR(INDEX(Raw!$H$6:$EB$1524,MATCH($B21&amp;$D21&amp;$B$5,Raw!$A$6:$A$1524,0),MATCH(T$5,Raw!$H$5:$EB$5,0)),"-")</f>
        <v>37504</v>
      </c>
      <c r="U21" s="73">
        <f>IFERROR(INDEX(Raw!$H$6:$EB$1524,MATCH($B21&amp;$D21&amp;$B$5,Raw!$A$6:$A$1524,0),MATCH(U$5,Raw!$H$5:$EB$5,0)),"-")</f>
        <v>213365</v>
      </c>
      <c r="V21" s="31"/>
      <c r="W21" s="98">
        <f t="shared" si="11"/>
        <v>6.2305502218102361E-2</v>
      </c>
      <c r="X21" s="98">
        <f t="shared" si="12"/>
        <v>0.30058139780598753</v>
      </c>
      <c r="Y21" s="98">
        <f t="shared" si="9"/>
        <v>5.2834367132921313E-2</v>
      </c>
      <c r="Z21" s="98">
        <f t="shared" si="13"/>
        <v>0.58427873284298881</v>
      </c>
      <c r="AA21" s="111"/>
      <c r="AC21" s="112"/>
      <c r="AD21" s="113"/>
      <c r="AE21" s="113"/>
    </row>
    <row r="22" spans="1:31" s="7" customFormat="1" x14ac:dyDescent="0.2">
      <c r="A22" s="61"/>
      <c r="B22" s="16" t="str">
        <f t="shared" si="5"/>
        <v>2018-19</v>
      </c>
      <c r="C22" s="7" t="s">
        <v>550</v>
      </c>
      <c r="D22" s="16" t="s">
        <v>550</v>
      </c>
      <c r="E22" s="31">
        <f>IFERROR(INDEX(Raw!$H$6:$EB$1524,MATCH($B22&amp;$D22&amp;$B$5,Raw!$A$6:$A$1524,0),MATCH(E$5,Raw!$H$5:$EB$5,0)),"-")</f>
        <v>676555</v>
      </c>
      <c r="F22" s="31"/>
      <c r="G22" s="31">
        <f>IFERROR(INDEX(Raw!$H$6:$EB$1524,MATCH($B22&amp;$D22&amp;$B$5,Raw!$A$6:$A$1524,0),MATCH(G$5,Raw!$H$5:$EB$5,0)),"-")</f>
        <v>637687</v>
      </c>
      <c r="H22" s="31">
        <f>IFERROR(INDEX(Raw!$H$6:$EB$1524,MATCH($B22&amp;$D22&amp;$B$5,Raw!$A$6:$A$1524,0),MATCH(H$5,Raw!$H$5:$EB$5,0)),"-")</f>
        <v>38868</v>
      </c>
      <c r="I22" s="31"/>
      <c r="J22" s="31">
        <f>IFERROR(INDEX(Raw!$H$6:$EB$1524,MATCH($B22&amp;$D22&amp;$B$5,Raw!$A$6:$A$1524,0),MATCH(J$5,Raw!$H$5:$EB$5,0)),"-")</f>
        <v>3062</v>
      </c>
      <c r="K22" s="31">
        <f>IFERROR(INDEX(Raw!$H$6:$EB$1524,MATCH($B22&amp;$D22&amp;$B$5,Raw!$A$6:$A$1524,0),MATCH(K$5,Raw!$H$5:$EB$5,0)),"-")</f>
        <v>21995</v>
      </c>
      <c r="L22" s="73">
        <f>IFERROR(INDEX(Raw!$H$6:$EB$1524,MATCH($B22&amp;$D22&amp;$B$5,Raw!$A$6:$A$1524,0),MATCH(L$5,Raw!$H$5:$EB$5,0)),"-")</f>
        <v>7309</v>
      </c>
      <c r="M22" s="92">
        <f t="shared" si="10"/>
        <v>0.77417660507940433</v>
      </c>
      <c r="N22" s="31"/>
      <c r="O22" s="31">
        <f>IFERROR(INDEX(Raw!$H$6:$EB$1524,MATCH($B22&amp;$D22&amp;$B$5,Raw!$A$6:$A$1524,0),MATCH(O$5,Raw!$H$5:$EB$5,0)),"-")</f>
        <v>3104</v>
      </c>
      <c r="P22" s="31">
        <f>IFERROR(INDEX(Raw!$H$6:$EB$1524,MATCH($B22&amp;$D22&amp;$B$5,Raw!$A$6:$A$1524,0),MATCH(P$5,Raw!$H$5:$EB$5,0)),"-")</f>
        <v>10707</v>
      </c>
      <c r="Q22" s="73">
        <f>IFERROR(INDEX(Raw!$H$6:$EB$1524,MATCH($B22&amp;$D22&amp;$B$5,Raw!$A$6:$A$1524,0),MATCH(Q$5,Raw!$H$5:$EB$5,0)),"-")</f>
        <v>25130</v>
      </c>
      <c r="R22" s="31"/>
      <c r="S22" s="73">
        <f>IFERROR(INDEX(Raw!$H$6:$EB$1524,MATCH($B22&amp;$D22&amp;$B$5,Raw!$A$6:$A$1524,0),MATCH(S$5,Raw!$H$5:$EB$5,0)),"-")</f>
        <v>400070</v>
      </c>
      <c r="T22" s="73">
        <f>IFERROR(INDEX(Raw!$H$6:$EB$1524,MATCH($B22&amp;$D22&amp;$B$5,Raw!$A$6:$A$1524,0),MATCH(T$5,Raw!$H$5:$EB$5,0)),"-")</f>
        <v>37163</v>
      </c>
      <c r="U22" s="73">
        <f>IFERROR(INDEX(Raw!$H$6:$EB$1524,MATCH($B22&amp;$D22&amp;$B$5,Raw!$A$6:$A$1524,0),MATCH(U$5,Raw!$H$5:$EB$5,0)),"-")</f>
        <v>200454</v>
      </c>
      <c r="V22" s="31"/>
      <c r="W22" s="98">
        <f t="shared" si="11"/>
        <v>5.7449874733022446E-2</v>
      </c>
      <c r="X22" s="98">
        <f t="shared" si="12"/>
        <v>0.29628633296627771</v>
      </c>
      <c r="Y22" s="98">
        <f t="shared" si="9"/>
        <v>5.4929754417600937E-2</v>
      </c>
      <c r="Z22" s="98">
        <f t="shared" si="13"/>
        <v>0.59133403788309891</v>
      </c>
      <c r="AA22" s="111"/>
      <c r="AC22" s="112"/>
      <c r="AD22" s="113"/>
      <c r="AE22" s="113"/>
    </row>
    <row r="23" spans="1:31" s="7" customFormat="1" x14ac:dyDescent="0.2">
      <c r="A23" s="61"/>
      <c r="B23" s="16" t="str">
        <f t="shared" si="5"/>
        <v>2018-19</v>
      </c>
      <c r="C23" s="34" t="s">
        <v>551</v>
      </c>
      <c r="D23" s="176" t="s">
        <v>551</v>
      </c>
      <c r="E23" s="31">
        <f>IFERROR(INDEX(Raw!$H$6:$EB$1524,MATCH($B23&amp;$D23&amp;$B$5,Raw!$A$6:$A$1524,0),MATCH(E$5,Raw!$H$5:$EB$5,0)),"-")</f>
        <v>665369</v>
      </c>
      <c r="F23" s="31"/>
      <c r="G23" s="31">
        <f>IFERROR(INDEX(Raw!$H$6:$EB$1524,MATCH($B23&amp;$D23&amp;$B$5,Raw!$A$6:$A$1524,0),MATCH(G$5,Raw!$H$5:$EB$5,0)),"-")</f>
        <v>627399</v>
      </c>
      <c r="H23" s="31">
        <f>IFERROR(INDEX(Raw!$H$6:$EB$1524,MATCH($B23&amp;$D23&amp;$B$5,Raw!$A$6:$A$1524,0),MATCH(H$5,Raw!$H$5:$EB$5,0)),"-")</f>
        <v>37970</v>
      </c>
      <c r="I23" s="31"/>
      <c r="J23" s="31">
        <f>IFERROR(INDEX(Raw!$H$6:$EB$1524,MATCH($B23&amp;$D23&amp;$B$5,Raw!$A$6:$A$1524,0),MATCH(J$5,Raw!$H$5:$EB$5,0)),"-")</f>
        <v>3035</v>
      </c>
      <c r="K23" s="31">
        <f>IFERROR(INDEX(Raw!$H$6:$EB$1524,MATCH($B23&amp;$D23&amp;$B$5,Raw!$A$6:$A$1524,0),MATCH(K$5,Raw!$H$5:$EB$5,0)),"-")</f>
        <v>21397</v>
      </c>
      <c r="L23" s="73">
        <f>IFERROR(INDEX(Raw!$H$6:$EB$1524,MATCH($B23&amp;$D23&amp;$B$5,Raw!$A$6:$A$1524,0),MATCH(L$5,Raw!$H$5:$EB$5,0)),"-")</f>
        <v>6802</v>
      </c>
      <c r="M23" s="92">
        <f t="shared" si="10"/>
        <v>0.78222449894345902</v>
      </c>
      <c r="N23" s="31"/>
      <c r="O23" s="31">
        <f>IFERROR(INDEX(Raw!$H$6:$EB$1524,MATCH($B23&amp;$D23&amp;$B$5,Raw!$A$6:$A$1524,0),MATCH(O$5,Raw!$H$5:$EB$5,0)),"-")</f>
        <v>3239</v>
      </c>
      <c r="P23" s="31">
        <f>IFERROR(INDEX(Raw!$H$6:$EB$1524,MATCH($B23&amp;$D23&amp;$B$5,Raw!$A$6:$A$1524,0),MATCH(P$5,Raw!$H$5:$EB$5,0)),"-")</f>
        <v>10299</v>
      </c>
      <c r="Q23" s="73">
        <f>IFERROR(INDEX(Raw!$H$6:$EB$1524,MATCH($B23&amp;$D23&amp;$B$5,Raw!$A$6:$A$1524,0),MATCH(Q$5,Raw!$H$5:$EB$5,0)),"-")</f>
        <v>24642</v>
      </c>
      <c r="R23" s="31"/>
      <c r="S23" s="73">
        <f>IFERROR(INDEX(Raw!$H$6:$EB$1524,MATCH($B23&amp;$D23&amp;$B$5,Raw!$A$6:$A$1524,0),MATCH(S$5,Raw!$H$5:$EB$5,0)),"-")</f>
        <v>395522</v>
      </c>
      <c r="T23" s="73">
        <f>IFERROR(INDEX(Raw!$H$6:$EB$1524,MATCH($B23&amp;$D23&amp;$B$5,Raw!$A$6:$A$1524,0),MATCH(T$5,Raw!$H$5:$EB$5,0)),"-")</f>
        <v>35890</v>
      </c>
      <c r="U23" s="73">
        <f>IFERROR(INDEX(Raw!$H$6:$EB$1524,MATCH($B23&amp;$D23&amp;$B$5,Raw!$A$6:$A$1524,0),MATCH(U$5,Raw!$H$5:$EB$5,0)),"-")</f>
        <v>195987</v>
      </c>
      <c r="V23" s="31"/>
      <c r="W23" s="98">
        <f t="shared" si="11"/>
        <v>5.7066079123012946E-2</v>
      </c>
      <c r="X23" s="98">
        <f t="shared" si="12"/>
        <v>0.29455384906720933</v>
      </c>
      <c r="Y23" s="98">
        <f t="shared" si="9"/>
        <v>5.3939994198707784E-2</v>
      </c>
      <c r="Z23" s="98">
        <f t="shared" si="13"/>
        <v>0.59444007761106998</v>
      </c>
      <c r="AA23" s="111"/>
      <c r="AC23" s="112"/>
      <c r="AD23" s="113"/>
      <c r="AE23" s="113"/>
    </row>
    <row r="24" spans="1:31" s="7" customFormat="1" ht="18" x14ac:dyDescent="0.25">
      <c r="A24" s="61"/>
      <c r="B24" s="16" t="str">
        <f t="shared" si="5"/>
        <v>2018-19</v>
      </c>
      <c r="C24" s="7" t="s">
        <v>552</v>
      </c>
      <c r="D24" s="181" t="s">
        <v>552</v>
      </c>
      <c r="E24" s="31">
        <f>IFERROR(INDEX(Raw!$H$6:$EB$1524,MATCH($B24&amp;$D24&amp;$B$5,Raw!$A$6:$A$1524,0),MATCH(E$5,Raw!$H$5:$EB$5,0)),"-")</f>
        <v>699355</v>
      </c>
      <c r="F24" s="31"/>
      <c r="G24" s="31">
        <f>IFERROR(INDEX(Raw!$H$6:$EB$1524,MATCH($B24&amp;$D24&amp;$B$5,Raw!$A$6:$A$1524,0),MATCH(G$5,Raw!$H$5:$EB$5,0)),"-")</f>
        <v>658288</v>
      </c>
      <c r="H24" s="31">
        <f>IFERROR(INDEX(Raw!$H$6:$EB$1524,MATCH($B24&amp;$D24&amp;$B$5,Raw!$A$6:$A$1524,0),MATCH(H$5,Raw!$H$5:$EB$5,0)),"-")</f>
        <v>41067</v>
      </c>
      <c r="I24" s="31"/>
      <c r="J24" s="31">
        <f>IFERROR(INDEX(Raw!$H$6:$EB$1524,MATCH($B24&amp;$D24&amp;$B$5,Raw!$A$6:$A$1524,0),MATCH(J$5,Raw!$H$5:$EB$5,0)),"-")</f>
        <v>3368</v>
      </c>
      <c r="K24" s="31">
        <f>IFERROR(INDEX(Raw!$H$6:$EB$1524,MATCH($B24&amp;$D24&amp;$B$5,Raw!$A$6:$A$1524,0),MATCH(K$5,Raw!$H$5:$EB$5,0)),"-")</f>
        <v>22444</v>
      </c>
      <c r="L24" s="73">
        <f>IFERROR(INDEX(Raw!$H$6:$EB$1524,MATCH($B24&amp;$D24&amp;$B$5,Raw!$A$6:$A$1524,0),MATCH(L$5,Raw!$H$5:$EB$5,0)),"-")</f>
        <v>5274</v>
      </c>
      <c r="M24" s="92">
        <f t="shared" si="10"/>
        <v>0.83034163288940355</v>
      </c>
      <c r="N24" s="31"/>
      <c r="O24" s="31">
        <f>IFERROR(INDEX(Raw!$H$6:$EB$1524,MATCH($B24&amp;$D24&amp;$B$5,Raw!$A$6:$A$1524,0),MATCH(O$5,Raw!$H$5:$EB$5,0)),"-")</f>
        <v>3670</v>
      </c>
      <c r="P24" s="31">
        <f>IFERROR(INDEX(Raw!$H$6:$EB$1524,MATCH($B24&amp;$D24&amp;$B$5,Raw!$A$6:$A$1524,0),MATCH(P$5,Raw!$H$5:$EB$5,0)),"-")</f>
        <v>11585</v>
      </c>
      <c r="Q24" s="73">
        <f>IFERROR(INDEX(Raw!$H$6:$EB$1524,MATCH($B24&amp;$D24&amp;$B$5,Raw!$A$6:$A$1524,0),MATCH(Q$5,Raw!$H$5:$EB$5,0)),"-")</f>
        <v>25721</v>
      </c>
      <c r="R24" s="31"/>
      <c r="S24" s="73">
        <f>IFERROR(INDEX(Raw!$H$6:$EB$1524,MATCH($B24&amp;$D24&amp;$B$5,Raw!$A$6:$A$1524,0),MATCH(S$5,Raw!$H$5:$EB$5,0)),"-")</f>
        <v>415522</v>
      </c>
      <c r="T24" s="73">
        <f>IFERROR(INDEX(Raw!$H$6:$EB$1524,MATCH($B24&amp;$D24&amp;$B$5,Raw!$A$6:$A$1524,0),MATCH(T$5,Raw!$H$5:$EB$5,0)),"-")</f>
        <v>38774</v>
      </c>
      <c r="U24" s="73">
        <f>IFERROR(INDEX(Raw!$H$6:$EB$1524,MATCH($B24&amp;$D24&amp;$B$5,Raw!$A$6:$A$1524,0),MATCH(U$5,Raw!$H$5:$EB$5,0)),"-")</f>
        <v>203992</v>
      </c>
      <c r="V24" s="31"/>
      <c r="W24" s="98">
        <f t="shared" si="11"/>
        <v>5.8721250294914602E-2</v>
      </c>
      <c r="X24" s="98">
        <f t="shared" si="12"/>
        <v>0.29168591058904275</v>
      </c>
      <c r="Y24" s="98">
        <f t="shared" si="9"/>
        <v>5.5442514888718888E-2</v>
      </c>
      <c r="Z24" s="98">
        <f t="shared" si="13"/>
        <v>0.59415032422732372</v>
      </c>
      <c r="AA24" s="111"/>
      <c r="AC24" s="112"/>
      <c r="AD24" s="113"/>
      <c r="AE24" s="113"/>
    </row>
    <row r="25" spans="1:31" s="7" customFormat="1" x14ac:dyDescent="0.2">
      <c r="A25" s="61"/>
      <c r="B25" s="16" t="str">
        <f t="shared" si="5"/>
        <v>2018-19</v>
      </c>
      <c r="C25" s="7" t="s">
        <v>553</v>
      </c>
      <c r="D25" s="16" t="s">
        <v>553</v>
      </c>
      <c r="E25" s="31">
        <f>IFERROR(INDEX(Raw!$H$6:$EB$1524,MATCH($B25&amp;$D25&amp;$B$5,Raw!$A$6:$A$1524,0),MATCH(E$5,Raw!$H$5:$EB$5,0)),"-")</f>
        <v>704355</v>
      </c>
      <c r="F25" s="31"/>
      <c r="G25" s="31">
        <f>IFERROR(INDEX(Raw!$H$6:$EB$1524,MATCH($B25&amp;$D25&amp;$B$5,Raw!$A$6:$A$1524,0),MATCH(G$5,Raw!$H$5:$EB$5,0)),"-")</f>
        <v>661780</v>
      </c>
      <c r="H25" s="31">
        <f>IFERROR(INDEX(Raw!$H$6:$EB$1524,MATCH($B25&amp;$D25&amp;$B$5,Raw!$A$6:$A$1524,0),MATCH(H$5,Raw!$H$5:$EB$5,0)),"-")</f>
        <v>42575</v>
      </c>
      <c r="I25" s="31"/>
      <c r="J25" s="31">
        <f>IFERROR(INDEX(Raw!$H$6:$EB$1524,MATCH($B25&amp;$D25&amp;$B$5,Raw!$A$6:$A$1524,0),MATCH(J$5,Raw!$H$5:$EB$5,0)),"-")</f>
        <v>3120</v>
      </c>
      <c r="K25" s="31">
        <f>IFERROR(INDEX(Raw!$H$6:$EB$1524,MATCH($B25&amp;$D25&amp;$B$5,Raw!$A$6:$A$1524,0),MATCH(K$5,Raw!$H$5:$EB$5,0)),"-")</f>
        <v>22482</v>
      </c>
      <c r="L25" s="73">
        <f>IFERROR(INDEX(Raw!$H$6:$EB$1524,MATCH($B25&amp;$D25&amp;$B$5,Raw!$A$6:$A$1524,0),MATCH(L$5,Raw!$H$5:$EB$5,0)),"-")</f>
        <v>5654</v>
      </c>
      <c r="M25" s="92">
        <f t="shared" si="10"/>
        <v>0.81910673150755053</v>
      </c>
      <c r="N25" s="31"/>
      <c r="O25" s="31">
        <f>IFERROR(INDEX(Raw!$H$6:$EB$1524,MATCH($B25&amp;$D25&amp;$B$5,Raw!$A$6:$A$1524,0),MATCH(O$5,Raw!$H$5:$EB$5,0)),"-")</f>
        <v>4355</v>
      </c>
      <c r="P25" s="31">
        <f>IFERROR(INDEX(Raw!$H$6:$EB$1524,MATCH($B25&amp;$D25&amp;$B$5,Raw!$A$6:$A$1524,0),MATCH(P$5,Raw!$H$5:$EB$5,0)),"-")</f>
        <v>12618</v>
      </c>
      <c r="Q25" s="73">
        <f>IFERROR(INDEX(Raw!$H$6:$EB$1524,MATCH($B25&amp;$D25&amp;$B$5,Raw!$A$6:$A$1524,0),MATCH(Q$5,Raw!$H$5:$EB$5,0)),"-")</f>
        <v>25666</v>
      </c>
      <c r="R25" s="31"/>
      <c r="S25" s="73">
        <f>IFERROR(INDEX(Raw!$H$6:$EB$1524,MATCH($B25&amp;$D25&amp;$B$5,Raw!$A$6:$A$1524,0),MATCH(S$5,Raw!$H$5:$EB$5,0)),"-")</f>
        <v>418177</v>
      </c>
      <c r="T25" s="73">
        <f>IFERROR(INDEX(Raw!$H$6:$EB$1524,MATCH($B25&amp;$D25&amp;$B$5,Raw!$A$6:$A$1524,0),MATCH(T$5,Raw!$H$5:$EB$5,0)),"-")</f>
        <v>38544</v>
      </c>
      <c r="U25" s="73">
        <f>IFERROR(INDEX(Raw!$H$6:$EB$1524,MATCH($B25&amp;$D25&amp;$B$5,Raw!$A$6:$A$1524,0),MATCH(U$5,Raw!$H$5:$EB$5,0)),"-")</f>
        <v>205059</v>
      </c>
      <c r="V25" s="31"/>
      <c r="W25" s="98">
        <f t="shared" si="11"/>
        <v>6.0445372007013512E-2</v>
      </c>
      <c r="X25" s="98">
        <f t="shared" si="12"/>
        <v>0.29113018293332199</v>
      </c>
      <c r="Y25" s="98">
        <f t="shared" si="9"/>
        <v>5.4722405605128095E-2</v>
      </c>
      <c r="Z25" s="98">
        <f t="shared" si="13"/>
        <v>0.59370203945453637</v>
      </c>
    </row>
    <row r="26" spans="1:31" s="7" customFormat="1" x14ac:dyDescent="0.2">
      <c r="A26" s="61"/>
      <c r="B26" s="16" t="str">
        <f t="shared" si="5"/>
        <v>2018-19</v>
      </c>
      <c r="C26" s="34" t="s">
        <v>554</v>
      </c>
      <c r="D26" s="176" t="s">
        <v>554</v>
      </c>
      <c r="E26" s="31">
        <f>IFERROR(INDEX(Raw!$H$6:$EB$1524,MATCH($B26&amp;$D26&amp;$B$5,Raw!$A$6:$A$1524,0),MATCH(E$5,Raw!$H$5:$EB$5,0)),"-")</f>
        <v>750240</v>
      </c>
      <c r="F26" s="31"/>
      <c r="G26" s="31">
        <f>IFERROR(INDEX(Raw!$H$6:$EB$1524,MATCH($B26&amp;$D26&amp;$B$5,Raw!$A$6:$A$1524,0),MATCH(G$5,Raw!$H$5:$EB$5,0)),"-")</f>
        <v>702428</v>
      </c>
      <c r="H26" s="31">
        <f>IFERROR(INDEX(Raw!$H$6:$EB$1524,MATCH($B26&amp;$D26&amp;$B$5,Raw!$A$6:$A$1524,0),MATCH(H$5,Raw!$H$5:$EB$5,0)),"-")</f>
        <v>47812</v>
      </c>
      <c r="I26" s="31"/>
      <c r="J26" s="31">
        <f>IFERROR(INDEX(Raw!$H$6:$EB$1524,MATCH($B26&amp;$D26&amp;$B$5,Raw!$A$6:$A$1524,0),MATCH(J$5,Raw!$H$5:$EB$5,0)),"-")</f>
        <v>3356</v>
      </c>
      <c r="K26" s="31">
        <f>IFERROR(INDEX(Raw!$H$6:$EB$1524,MATCH($B26&amp;$D26&amp;$B$5,Raw!$A$6:$A$1524,0),MATCH(K$5,Raw!$H$5:$EB$5,0)),"-")</f>
        <v>24782</v>
      </c>
      <c r="L26" s="73">
        <f>IFERROR(INDEX(Raw!$H$6:$EB$1524,MATCH($B26&amp;$D26&amp;$B$5,Raw!$A$6:$A$1524,0),MATCH(L$5,Raw!$H$5:$EB$5,0)),"-")</f>
        <v>7334</v>
      </c>
      <c r="M26" s="92">
        <f t="shared" si="10"/>
        <v>0.79324537663509243</v>
      </c>
      <c r="N26" s="31"/>
      <c r="O26" s="31">
        <f>IFERROR(INDEX(Raw!$H$6:$EB$1524,MATCH($B26&amp;$D26&amp;$B$5,Raw!$A$6:$A$1524,0),MATCH(O$5,Raw!$H$5:$EB$5,0)),"-")</f>
        <v>4922</v>
      </c>
      <c r="P26" s="31">
        <f>IFERROR(INDEX(Raw!$H$6:$EB$1524,MATCH($B26&amp;$D26&amp;$B$5,Raw!$A$6:$A$1524,0),MATCH(P$5,Raw!$H$5:$EB$5,0)),"-")</f>
        <v>14752</v>
      </c>
      <c r="Q26" s="73">
        <f>IFERROR(INDEX(Raw!$H$6:$EB$1524,MATCH($B26&amp;$D26&amp;$B$5,Raw!$A$6:$A$1524,0),MATCH(Q$5,Raw!$H$5:$EB$5,0)),"-")</f>
        <v>27082</v>
      </c>
      <c r="R26" s="31"/>
      <c r="S26" s="73">
        <f>IFERROR(INDEX(Raw!$H$6:$EB$1524,MATCH($B26&amp;$D26&amp;$B$5,Raw!$A$6:$A$1524,0),MATCH(S$5,Raw!$H$5:$EB$5,0)),"-")</f>
        <v>441399</v>
      </c>
      <c r="T26" s="73">
        <f>IFERROR(INDEX(Raw!$H$6:$EB$1524,MATCH($B26&amp;$D26&amp;$B$5,Raw!$A$6:$A$1524,0),MATCH(T$5,Raw!$H$5:$EB$5,0)),"-")</f>
        <v>38456</v>
      </c>
      <c r="U26" s="73">
        <f>IFERROR(INDEX(Raw!$H$6:$EB$1524,MATCH($B26&amp;$D26&amp;$B$5,Raw!$A$6:$A$1524,0),MATCH(U$5,Raw!$H$5:$EB$5,0)),"-")</f>
        <v>222573</v>
      </c>
      <c r="V26" s="31"/>
      <c r="W26" s="98">
        <f t="shared" si="11"/>
        <v>6.3728940072510135E-2</v>
      </c>
      <c r="X26" s="98">
        <f t="shared" si="12"/>
        <v>0.29666906589891234</v>
      </c>
      <c r="Y26" s="98">
        <f t="shared" si="9"/>
        <v>5.1258264022179569E-2</v>
      </c>
      <c r="Z26" s="98">
        <f t="shared" si="13"/>
        <v>0.58834373000639795</v>
      </c>
    </row>
    <row r="27" spans="1:31" s="7" customFormat="1" ht="18" x14ac:dyDescent="0.25">
      <c r="A27" s="61"/>
      <c r="B27" s="16" t="str">
        <f t="shared" si="5"/>
        <v>2018-19</v>
      </c>
      <c r="C27" s="7" t="s">
        <v>555</v>
      </c>
      <c r="D27" s="181" t="s">
        <v>555</v>
      </c>
      <c r="E27" s="31">
        <f>IFERROR(INDEX(Raw!$H$6:$EB$1524,MATCH($B27&amp;$D27&amp;$B$5,Raw!$A$6:$A$1524,0),MATCH(E$5,Raw!$H$5:$EB$5,0)),"-")</f>
        <v>750181</v>
      </c>
      <c r="F27" s="31"/>
      <c r="G27" s="31">
        <f>IFERROR(INDEX(Raw!$H$6:$EB$1524,MATCH($B27&amp;$D27&amp;$B$5,Raw!$A$6:$A$1524,0),MATCH(G$5,Raw!$H$5:$EB$5,0)),"-")</f>
        <v>702278</v>
      </c>
      <c r="H27" s="31">
        <f>IFERROR(INDEX(Raw!$H$6:$EB$1524,MATCH($B27&amp;$D27&amp;$B$5,Raw!$A$6:$A$1524,0),MATCH(H$5,Raw!$H$5:$EB$5,0)),"-")</f>
        <v>47903</v>
      </c>
      <c r="I27" s="31"/>
      <c r="J27" s="31">
        <f>IFERROR(INDEX(Raw!$H$6:$EB$1524,MATCH($B27&amp;$D27&amp;$B$5,Raw!$A$6:$A$1524,0),MATCH(J$5,Raw!$H$5:$EB$5,0)),"-")</f>
        <v>3346</v>
      </c>
      <c r="K27" s="31">
        <f>IFERROR(INDEX(Raw!$H$6:$EB$1524,MATCH($B27&amp;$D27&amp;$B$5,Raw!$A$6:$A$1524,0),MATCH(K$5,Raw!$H$5:$EB$5,0)),"-")</f>
        <v>24250</v>
      </c>
      <c r="L27" s="73">
        <f>IFERROR(INDEX(Raw!$H$6:$EB$1524,MATCH($B27&amp;$D27&amp;$B$5,Raw!$A$6:$A$1524,0),MATCH(L$5,Raw!$H$5:$EB$5,0)),"-")</f>
        <v>7129</v>
      </c>
      <c r="M27" s="92">
        <f t="shared" si="10"/>
        <v>0.79470122390208786</v>
      </c>
      <c r="N27" s="31"/>
      <c r="O27" s="31">
        <f>IFERROR(INDEX(Raw!$H$6:$EB$1524,MATCH($B27&amp;$D27&amp;$B$5,Raw!$A$6:$A$1524,0),MATCH(O$5,Raw!$H$5:$EB$5,0)),"-")</f>
        <v>4500</v>
      </c>
      <c r="P27" s="31">
        <f>IFERROR(INDEX(Raw!$H$6:$EB$1524,MATCH($B27&amp;$D27&amp;$B$5,Raw!$A$6:$A$1524,0),MATCH(P$5,Raw!$H$5:$EB$5,0)),"-")</f>
        <v>15807</v>
      </c>
      <c r="Q27" s="73">
        <f>IFERROR(INDEX(Raw!$H$6:$EB$1524,MATCH($B27&amp;$D27&amp;$B$5,Raw!$A$6:$A$1524,0),MATCH(Q$5,Raw!$H$5:$EB$5,0)),"-")</f>
        <v>27990</v>
      </c>
      <c r="R27" s="31"/>
      <c r="S27" s="73">
        <f>IFERROR(INDEX(Raw!$H$6:$EB$1524,MATCH($B27&amp;$D27&amp;$B$5,Raw!$A$6:$A$1524,0),MATCH(S$5,Raw!$H$5:$EB$5,0)),"-")</f>
        <v>443530</v>
      </c>
      <c r="T27" s="73">
        <f>IFERROR(INDEX(Raw!$H$6:$EB$1524,MATCH($B27&amp;$D27&amp;$B$5,Raw!$A$6:$A$1524,0),MATCH(T$5,Raw!$H$5:$EB$5,0)),"-")</f>
        <v>40529</v>
      </c>
      <c r="U27" s="73">
        <f>IFERROR(INDEX(Raw!$H$6:$EB$1524,MATCH($B27&amp;$D27&amp;$B$5,Raw!$A$6:$A$1524,0),MATCH(U$5,Raw!$H$5:$EB$5,0)),"-")</f>
        <v>218219</v>
      </c>
      <c r="V27" s="31"/>
      <c r="W27" s="98">
        <f t="shared" si="11"/>
        <v>6.3855256264821428E-2</v>
      </c>
      <c r="X27" s="98">
        <f t="shared" si="12"/>
        <v>0.29088846558363912</v>
      </c>
      <c r="Y27" s="98">
        <f t="shared" si="9"/>
        <v>5.402562848165976E-2</v>
      </c>
      <c r="Z27" s="98">
        <f t="shared" si="13"/>
        <v>0.5912306496698797</v>
      </c>
    </row>
    <row r="28" spans="1:31" x14ac:dyDescent="0.2">
      <c r="A28" s="61"/>
      <c r="B28" s="16" t="str">
        <f t="shared" si="5"/>
        <v>2018-19</v>
      </c>
      <c r="C28" s="7" t="s">
        <v>556</v>
      </c>
      <c r="D28" s="16" t="s">
        <v>556</v>
      </c>
      <c r="E28" s="31">
        <f>IFERROR(INDEX(Raw!$H$6:$EB$1524,MATCH($B28&amp;$D28&amp;$B$5,Raw!$A$6:$A$1524,0),MATCH(E$5,Raw!$H$5:$EB$5,0)),"-")</f>
        <v>669109</v>
      </c>
      <c r="F28" s="31"/>
      <c r="G28" s="31">
        <f>IFERROR(INDEX(Raw!$H$6:$EB$1524,MATCH($B28&amp;$D28&amp;$B$5,Raw!$A$6:$A$1524,0),MATCH(G$5,Raw!$H$5:$EB$5,0)),"-")</f>
        <v>625955</v>
      </c>
      <c r="H28" s="31">
        <f>IFERROR(INDEX(Raw!$H$6:$EB$1524,MATCH($B28&amp;$D28&amp;$B$5,Raw!$A$6:$A$1524,0),MATCH(H$5,Raw!$H$5:$EB$5,0)),"-")</f>
        <v>43154</v>
      </c>
      <c r="I28" s="31"/>
      <c r="J28" s="31">
        <f>IFERROR(INDEX(Raw!$H$6:$EB$1524,MATCH($B28&amp;$D28&amp;$B$5,Raw!$A$6:$A$1524,0),MATCH(J$5,Raw!$H$5:$EB$5,0)),"-")</f>
        <v>2901</v>
      </c>
      <c r="K28" s="31">
        <f>IFERROR(INDEX(Raw!$H$6:$EB$1524,MATCH($B28&amp;$D28&amp;$B$5,Raw!$A$6:$A$1524,0),MATCH(K$5,Raw!$H$5:$EB$5,0)),"-")</f>
        <v>22876</v>
      </c>
      <c r="L28" s="73">
        <f>IFERROR(INDEX(Raw!$H$6:$EB$1524,MATCH($B28&amp;$D28&amp;$B$5,Raw!$A$6:$A$1524,0),MATCH(L$5,Raw!$H$5:$EB$5,0)),"-")</f>
        <v>5989</v>
      </c>
      <c r="M28" s="92">
        <f t="shared" si="10"/>
        <v>0.81146508845935905</v>
      </c>
      <c r="N28" s="31"/>
      <c r="O28" s="31">
        <f>IFERROR(INDEX(Raw!$H$6:$EB$1524,MATCH($B28&amp;$D28&amp;$B$5,Raw!$A$6:$A$1524,0),MATCH(O$5,Raw!$H$5:$EB$5,0)),"-")</f>
        <v>3832</v>
      </c>
      <c r="P28" s="31">
        <f>IFERROR(INDEX(Raw!$H$6:$EB$1524,MATCH($B28&amp;$D28&amp;$B$5,Raw!$A$6:$A$1524,0),MATCH(P$5,Raw!$H$5:$EB$5,0)),"-")</f>
        <v>13545</v>
      </c>
      <c r="Q28" s="73">
        <f>IFERROR(INDEX(Raw!$H$6:$EB$1524,MATCH($B28&amp;$D28&amp;$B$5,Raw!$A$6:$A$1524,0),MATCH(Q$5,Raw!$H$5:$EB$5,0)),"-")</f>
        <v>23939</v>
      </c>
      <c r="R28" s="31"/>
      <c r="S28" s="73">
        <f>IFERROR(INDEX(Raw!$H$6:$EB$1524,MATCH($B28&amp;$D28&amp;$B$5,Raw!$A$6:$A$1524,0),MATCH(S$5,Raw!$H$5:$EB$5,0)),"-")</f>
        <v>393242</v>
      </c>
      <c r="T28" s="73">
        <f>IFERROR(INDEX(Raw!$H$6:$EB$1524,MATCH($B28&amp;$D28&amp;$B$5,Raw!$A$6:$A$1524,0),MATCH(T$5,Raw!$H$5:$EB$5,0)),"-")</f>
        <v>35865</v>
      </c>
      <c r="U28" s="73">
        <f>IFERROR(INDEX(Raw!$H$6:$EB$1524,MATCH($B28&amp;$D28&amp;$B$5,Raw!$A$6:$A$1524,0),MATCH(U$5,Raw!$H$5:$EB$5,0)),"-")</f>
        <v>196848</v>
      </c>
      <c r="V28" s="31"/>
      <c r="W28" s="98">
        <f t="shared" si="11"/>
        <v>6.4494723580164073E-2</v>
      </c>
      <c r="X28" s="98">
        <f t="shared" si="12"/>
        <v>0.29419421947694618</v>
      </c>
      <c r="Y28" s="98">
        <f t="shared" si="9"/>
        <v>5.3601132251994817E-2</v>
      </c>
      <c r="Z28" s="98">
        <f t="shared" si="13"/>
        <v>0.58770992469089489</v>
      </c>
    </row>
    <row r="29" spans="1:31" collapsed="1" x14ac:dyDescent="0.2">
      <c r="A29" s="61"/>
      <c r="B29" s="17" t="str">
        <f t="shared" si="5"/>
        <v>2018-19</v>
      </c>
      <c r="C29" s="18" t="s">
        <v>557</v>
      </c>
      <c r="D29" s="177" t="s">
        <v>557</v>
      </c>
      <c r="E29" s="32">
        <f>IFERROR(INDEX(Raw!$H$6:$EB$1524,MATCH($B29&amp;$D29&amp;$B$5,Raw!$A$6:$A$1524,0),MATCH(E$5,Raw!$H$5:$EB$5,0)),"-")</f>
        <v>729977</v>
      </c>
      <c r="F29" s="31"/>
      <c r="G29" s="32">
        <f>IFERROR(INDEX(Raw!$H$6:$EB$1524,MATCH($B29&amp;$D29&amp;$B$5,Raw!$A$6:$A$1524,0),MATCH(G$5,Raw!$H$5:$EB$5,0)),"-")</f>
        <v>684974</v>
      </c>
      <c r="H29" s="32">
        <f>IFERROR(INDEX(Raw!$H$6:$EB$1524,MATCH($B29&amp;$D29&amp;$B$5,Raw!$A$6:$A$1524,0),MATCH(H$5,Raw!$H$5:$EB$5,0)),"-")</f>
        <v>45003</v>
      </c>
      <c r="I29" s="31"/>
      <c r="J29" s="32">
        <f>IFERROR(INDEX(Raw!$H$6:$EB$1524,MATCH($B29&amp;$D29&amp;$B$5,Raw!$A$6:$A$1524,0),MATCH(J$5,Raw!$H$5:$EB$5,0)),"-")</f>
        <v>3173</v>
      </c>
      <c r="K29" s="32">
        <f>IFERROR(INDEX(Raw!$H$6:$EB$1524,MATCH($B29&amp;$D29&amp;$B$5,Raw!$A$6:$A$1524,0),MATCH(K$5,Raw!$H$5:$EB$5,0)),"-")</f>
        <v>24632</v>
      </c>
      <c r="L29" s="74">
        <f>IFERROR(INDEX(Raw!$H$6:$EB$1524,MATCH($B29&amp;$D29&amp;$B$5,Raw!$A$6:$A$1524,0),MATCH(L$5,Raw!$H$5:$EB$5,0)),"-")</f>
        <v>7274</v>
      </c>
      <c r="M29" s="93">
        <f t="shared" si="10"/>
        <v>0.79263947090852072</v>
      </c>
      <c r="N29" s="31"/>
      <c r="O29" s="32">
        <f>IFERROR(INDEX(Raw!$H$6:$EB$1524,MATCH($B29&amp;$D29&amp;$B$5,Raw!$A$6:$A$1524,0),MATCH(O$5,Raw!$H$5:$EB$5,0)),"-")</f>
        <v>3653</v>
      </c>
      <c r="P29" s="32">
        <f>IFERROR(INDEX(Raw!$H$6:$EB$1524,MATCH($B29&amp;$D29&amp;$B$5,Raw!$A$6:$A$1524,0),MATCH(P$5,Raw!$H$5:$EB$5,0)),"-")</f>
        <v>13545</v>
      </c>
      <c r="Q29" s="74">
        <f>IFERROR(INDEX(Raw!$H$6:$EB$1524,MATCH($B29&amp;$D29&amp;$B$5,Raw!$A$6:$A$1524,0),MATCH(Q$5,Raw!$H$5:$EB$5,0)),"-")</f>
        <v>21636</v>
      </c>
      <c r="R29" s="31"/>
      <c r="S29" s="74">
        <f>IFERROR(INDEX(Raw!$H$6:$EB$1524,MATCH($B29&amp;$D29&amp;$B$5,Raw!$A$6:$A$1524,0),MATCH(S$5,Raw!$H$5:$EB$5,0)),"-")</f>
        <v>429213</v>
      </c>
      <c r="T29" s="74">
        <f>IFERROR(INDEX(Raw!$H$6:$EB$1524,MATCH($B29&amp;$D29&amp;$B$5,Raw!$A$6:$A$1524,0),MATCH(T$5,Raw!$H$5:$EB$5,0)),"-")</f>
        <v>40021</v>
      </c>
      <c r="U29" s="74">
        <f>IFERROR(INDEX(Raw!$H$6:$EB$1524,MATCH($B29&amp;$D29&amp;$B$5,Raw!$A$6:$A$1524,0),MATCH(U$5,Raw!$H$5:$EB$5,0)),"-")</f>
        <v>215740</v>
      </c>
      <c r="V29" s="31"/>
      <c r="W29" s="101">
        <f t="shared" si="11"/>
        <v>6.164988759919833E-2</v>
      </c>
      <c r="X29" s="101">
        <f t="shared" si="12"/>
        <v>0.29554355822169742</v>
      </c>
      <c r="Y29" s="101">
        <f t="shared" si="9"/>
        <v>5.4825015034720273E-2</v>
      </c>
      <c r="Z29" s="101">
        <f t="shared" si="13"/>
        <v>0.587981539144384</v>
      </c>
    </row>
    <row r="30" spans="1:31" s="7" customFormat="1" ht="16.5" customHeight="1" x14ac:dyDescent="0.25">
      <c r="A30" s="61"/>
      <c r="B30" s="142" t="str">
        <f t="shared" si="5"/>
        <v>2019-20</v>
      </c>
      <c r="C30" s="266" t="s">
        <v>775</v>
      </c>
      <c r="D30" s="321" t="s">
        <v>775</v>
      </c>
      <c r="E30" s="144">
        <f>IFERROR(INDEX(Raw!$H$6:$EB$1524,MATCH($B30&amp;$D30&amp;$B$5,Raw!$A$6:$A$1524,0),MATCH(E$5,Raw!$H$5:$EB$5,0)),"-")</f>
        <v>711247</v>
      </c>
      <c r="F30" s="31"/>
      <c r="G30" s="144">
        <f>IFERROR(INDEX(Raw!$H$6:$EB$1524,MATCH($B30&amp;$D30&amp;$B$5,Raw!$A$6:$A$1524,0),MATCH(G$5,Raw!$H$5:$EB$5,0)),"-")</f>
        <v>665750</v>
      </c>
      <c r="H30" s="144">
        <f>IFERROR(INDEX(Raw!$H$6:$EB$1524,MATCH($B30&amp;$D30&amp;$B$5,Raw!$A$6:$A$1524,0),MATCH(H$5,Raw!$H$5:$EB$5,0)),"-")</f>
        <v>45497</v>
      </c>
      <c r="I30" s="31"/>
      <c r="J30" s="144">
        <f>IFERROR(INDEX(Raw!$H$6:$EB$1524,MATCH($B30&amp;$D30&amp;$B$5,Raw!$A$6:$A$1524,0),MATCH(J$5,Raw!$H$5:$EB$5,0)),"-")</f>
        <v>3281</v>
      </c>
      <c r="K30" s="144">
        <f>IFERROR(INDEX(Raw!$H$6:$EB$1524,MATCH($B30&amp;$D30&amp;$B$5,Raw!$A$6:$A$1524,0),MATCH(K$5,Raw!$H$5:$EB$5,0)),"-")</f>
        <v>24165</v>
      </c>
      <c r="L30" s="146">
        <f>IFERROR(INDEX(Raw!$H$6:$EB$1524,MATCH($B30&amp;$D30&amp;$B$5,Raw!$A$6:$A$1524,0),MATCH(L$5,Raw!$H$5:$EB$5,0)),"-")</f>
        <v>6397</v>
      </c>
      <c r="M30" s="147">
        <f t="shared" ref="M30:M41" si="14">IFERROR((J30+K30)/SUM(J30:L30),"-")</f>
        <v>0.8109801140560825</v>
      </c>
      <c r="N30" s="31"/>
      <c r="O30" s="144">
        <f>IFERROR(INDEX(Raw!$H$6:$EB$1524,MATCH($B30&amp;$D30&amp;$B$5,Raw!$A$6:$A$1524,0),MATCH(O$5,Raw!$H$5:$EB$5,0)),"-")</f>
        <v>3727</v>
      </c>
      <c r="P30" s="144">
        <f>IFERROR(INDEX(Raw!$H$6:$EB$1524,MATCH($B30&amp;$D30&amp;$B$5,Raw!$A$6:$A$1524,0),MATCH(P$5,Raw!$H$5:$EB$5,0)),"-")</f>
        <v>14324</v>
      </c>
      <c r="Q30" s="146">
        <f>IFERROR(INDEX(Raw!$H$6:$EB$1524,MATCH($B30&amp;$D30&amp;$B$5,Raw!$A$6:$A$1524,0),MATCH(Q$5,Raw!$H$5:$EB$5,0)),"-")</f>
        <v>21277</v>
      </c>
      <c r="R30" s="31"/>
      <c r="S30" s="146">
        <f>IFERROR(INDEX(Raw!$H$6:$EB$1524,MATCH($B30&amp;$D30&amp;$B$5,Raw!$A$6:$A$1524,0),MATCH(S$5,Raw!$H$5:$EB$5,0)),"-")</f>
        <v>417673</v>
      </c>
      <c r="T30" s="146">
        <f>IFERROR(INDEX(Raw!$H$6:$EB$1524,MATCH($B30&amp;$D30&amp;$B$5,Raw!$A$6:$A$1524,0),MATCH(T$5,Raw!$H$5:$EB$5,0)),"-")</f>
        <v>37953</v>
      </c>
      <c r="U30" s="146">
        <f>IFERROR(INDEX(Raw!$H$6:$EB$1524,MATCH($B30&amp;$D30&amp;$B$5,Raw!$A$6:$A$1524,0),MATCH(U$5,Raw!$H$5:$EB$5,0)),"-")</f>
        <v>210124</v>
      </c>
      <c r="V30" s="31"/>
      <c r="W30" s="148">
        <f t="shared" ref="W30:W41" si="15">IFERROR(H30/$E30,"-")</f>
        <v>6.3967932377922157E-2</v>
      </c>
      <c r="X30" s="148">
        <f t="shared" ref="X30:X41" si="16">IFERROR(U30/$E30,"-")</f>
        <v>0.29543042009316034</v>
      </c>
      <c r="Y30" s="148">
        <f t="shared" ref="Y30:Y41" si="17">IFERROR(T30/$E30,"-")</f>
        <v>5.3361209256418657E-2</v>
      </c>
      <c r="Z30" s="148">
        <f t="shared" ref="Z30:Z41" si="18">IFERROR(S30/$E30,"-")</f>
        <v>0.58724043827249883</v>
      </c>
    </row>
    <row r="31" spans="1:31" s="7" customFormat="1" ht="14.25" x14ac:dyDescent="0.2">
      <c r="A31" s="61"/>
      <c r="B31" s="16" t="str">
        <f t="shared" si="5"/>
        <v>2019-20</v>
      </c>
      <c r="C31" s="266" t="s">
        <v>1059</v>
      </c>
      <c r="D31" s="16" t="s">
        <v>776</v>
      </c>
      <c r="E31" s="31">
        <f>IFERROR(INDEX(Raw!$H$6:$EB$1524,MATCH($B31&amp;$D31&amp;$B$5,Raw!$A$6:$A$1524,0),MATCH(E$5,Raw!$H$5:$EB$5,0)),"-")</f>
        <v>726120</v>
      </c>
      <c r="F31" s="31"/>
      <c r="G31" s="31">
        <f>IFERROR(INDEX(Raw!$H$6:$EB$1524,MATCH($B31&amp;$D31&amp;$B$5,Raw!$A$6:$A$1524,0),MATCH(G$5,Raw!$H$5:$EB$5,0)),"-")</f>
        <v>678622</v>
      </c>
      <c r="H31" s="31">
        <f>IFERROR(INDEX(Raw!$H$6:$EB$1524,MATCH($B31&amp;$D31&amp;$B$5,Raw!$A$6:$A$1524,0),MATCH(H$5,Raw!$H$5:$EB$5,0)),"-")</f>
        <v>47498</v>
      </c>
      <c r="I31" s="31"/>
      <c r="J31" s="31">
        <f>IFERROR(INDEX(Raw!$H$6:$EB$1524,MATCH($B31&amp;$D31&amp;$B$5,Raw!$A$6:$A$1524,0),MATCH(J$5,Raw!$H$5:$EB$5,0)),"-")</f>
        <v>4418</v>
      </c>
      <c r="K31" s="31">
        <f>IFERROR(INDEX(Raw!$H$6:$EB$1524,MATCH($B31&amp;$D31&amp;$B$5,Raw!$A$6:$A$1524,0),MATCH(K$5,Raw!$H$5:$EB$5,0)),"-")</f>
        <v>24764</v>
      </c>
      <c r="L31" s="73">
        <f>IFERROR(INDEX(Raw!$H$6:$EB$1524,MATCH($B31&amp;$D31&amp;$B$5,Raw!$A$6:$A$1524,0),MATCH(L$5,Raw!$H$5:$EB$5,0)),"-")</f>
        <v>5807</v>
      </c>
      <c r="M31" s="92">
        <f t="shared" si="14"/>
        <v>0.83403355340249796</v>
      </c>
      <c r="N31" s="31"/>
      <c r="O31" s="31">
        <f>IFERROR(INDEX(Raw!$H$6:$EB$1524,MATCH($B31&amp;$D31&amp;$B$5,Raw!$A$6:$A$1524,0),MATCH(O$5,Raw!$H$5:$EB$5,0)),"-")</f>
        <v>4012</v>
      </c>
      <c r="P31" s="31">
        <f>IFERROR(INDEX(Raw!$H$6:$EB$1524,MATCH($B31&amp;$D31&amp;$B$5,Raw!$A$6:$A$1524,0),MATCH(P$5,Raw!$H$5:$EB$5,0)),"-")</f>
        <v>14304</v>
      </c>
      <c r="Q31" s="73">
        <f>IFERROR(INDEX(Raw!$H$6:$EB$1524,MATCH($B31&amp;$D31&amp;$B$5,Raw!$A$6:$A$1524,0),MATCH(Q$5,Raw!$H$5:$EB$5,0)),"-")</f>
        <v>21967</v>
      </c>
      <c r="R31" s="73"/>
      <c r="S31" s="73">
        <f>IFERROR(INDEX(Raw!$H$6:$EB$1524,MATCH($B31&amp;$D31&amp;$B$5,Raw!$A$6:$A$1524,0),MATCH(S$5,Raw!$H$5:$EB$5,0)),"-")</f>
        <v>425001</v>
      </c>
      <c r="T31" s="73">
        <f>IFERROR(INDEX(Raw!$H$6:$EB$1524,MATCH($B31&amp;$D31&amp;$B$5,Raw!$A$6:$A$1524,0),MATCH(T$5,Raw!$H$5:$EB$5,0)),"-")</f>
        <v>39190</v>
      </c>
      <c r="U31" s="73">
        <f>IFERROR(INDEX(Raw!$H$6:$EB$1524,MATCH($B31&amp;$D31&amp;$B$5,Raw!$A$6:$A$1524,0),MATCH(U$5,Raw!$H$5:$EB$5,0)),"-")</f>
        <v>214431</v>
      </c>
      <c r="V31" s="31"/>
      <c r="W31" s="98">
        <f t="shared" si="15"/>
        <v>6.5413430287004901E-2</v>
      </c>
      <c r="X31" s="98">
        <f t="shared" si="16"/>
        <v>0.29531069244752933</v>
      </c>
      <c r="Y31" s="98">
        <f t="shared" si="17"/>
        <v>5.3971795295543433E-2</v>
      </c>
      <c r="Z31" s="98">
        <f t="shared" si="18"/>
        <v>0.58530408196992234</v>
      </c>
    </row>
    <row r="32" spans="1:31" s="7" customFormat="1" x14ac:dyDescent="0.2">
      <c r="A32" s="61"/>
      <c r="B32" s="16" t="str">
        <f t="shared" si="5"/>
        <v>2019-20</v>
      </c>
      <c r="C32" s="34" t="s">
        <v>777</v>
      </c>
      <c r="D32" s="176" t="s">
        <v>777</v>
      </c>
      <c r="E32" s="31">
        <f>IFERROR(INDEX(Raw!$H$6:$EB$1524,MATCH($B32&amp;$D32&amp;$B$5,Raw!$A$6:$A$1524,0),MATCH(E$5,Raw!$H$5:$EB$5,0)),"-")</f>
        <v>703277</v>
      </c>
      <c r="F32" s="31"/>
      <c r="G32" s="31">
        <f>IFERROR(INDEX(Raw!$H$6:$EB$1524,MATCH($B32&amp;$D32&amp;$B$5,Raw!$A$6:$A$1524,0),MATCH(G$5,Raw!$H$5:$EB$5,0)),"-")</f>
        <v>657101</v>
      </c>
      <c r="H32" s="31">
        <f>IFERROR(INDEX(Raw!$H$6:$EB$1524,MATCH($B32&amp;$D32&amp;$B$5,Raw!$A$6:$A$1524,0),MATCH(H$5,Raw!$H$5:$EB$5,0)),"-")</f>
        <v>46176</v>
      </c>
      <c r="I32" s="31"/>
      <c r="J32" s="31">
        <f>IFERROR(INDEX(Raw!$H$6:$EB$1524,MATCH($B32&amp;$D32&amp;$B$5,Raw!$A$6:$A$1524,0),MATCH(J$5,Raw!$H$5:$EB$5,0)),"-")</f>
        <v>4551</v>
      </c>
      <c r="K32" s="31">
        <f>IFERROR(INDEX(Raw!$H$6:$EB$1524,MATCH($B32&amp;$D32&amp;$B$5,Raw!$A$6:$A$1524,0),MATCH(K$5,Raw!$H$5:$EB$5,0)),"-")</f>
        <v>23800</v>
      </c>
      <c r="L32" s="73">
        <f>IFERROR(INDEX(Raw!$H$6:$EB$1524,MATCH($B32&amp;$D32&amp;$B$5,Raw!$A$6:$A$1524,0),MATCH(L$5,Raw!$H$5:$EB$5,0)),"-")</f>
        <v>5385</v>
      </c>
      <c r="M32" s="92">
        <f t="shared" si="14"/>
        <v>0.84037823096988384</v>
      </c>
      <c r="N32" s="31"/>
      <c r="O32" s="31">
        <f>IFERROR(INDEX(Raw!$H$6:$EB$1524,MATCH($B32&amp;$D32&amp;$B$5,Raw!$A$6:$A$1524,0),MATCH(O$5,Raw!$H$5:$EB$5,0)),"-")</f>
        <v>4037</v>
      </c>
      <c r="P32" s="31">
        <f>IFERROR(INDEX(Raw!$H$6:$EB$1524,MATCH($B32&amp;$D32&amp;$B$5,Raw!$A$6:$A$1524,0),MATCH(P$5,Raw!$H$5:$EB$5,0)),"-")</f>
        <v>13788</v>
      </c>
      <c r="Q32" s="73">
        <f>IFERROR(INDEX(Raw!$H$6:$EB$1524,MATCH($B32&amp;$D32&amp;$B$5,Raw!$A$6:$A$1524,0),MATCH(Q$5,Raw!$H$5:$EB$5,0)),"-")</f>
        <v>21368</v>
      </c>
      <c r="R32" s="73"/>
      <c r="S32" s="73">
        <f>IFERROR(INDEX(Raw!$H$6:$EB$1524,MATCH($B32&amp;$D32&amp;$B$5,Raw!$A$6:$A$1524,0),MATCH(S$5,Raw!$H$5:$EB$5,0)),"-")</f>
        <v>410196</v>
      </c>
      <c r="T32" s="73">
        <f>IFERROR(INDEX(Raw!$H$6:$EB$1524,MATCH($B32&amp;$D32&amp;$B$5,Raw!$A$6:$A$1524,0),MATCH(T$5,Raw!$H$5:$EB$5,0)),"-")</f>
        <v>36893</v>
      </c>
      <c r="U32" s="73">
        <f>IFERROR(INDEX(Raw!$H$6:$EB$1524,MATCH($B32&amp;$D32&amp;$B$5,Raw!$A$6:$A$1524,0),MATCH(U$5,Raw!$H$5:$EB$5,0)),"-")</f>
        <v>210012</v>
      </c>
      <c r="V32" s="31"/>
      <c r="W32" s="98">
        <f t="shared" si="15"/>
        <v>6.5658339459416418E-2</v>
      </c>
      <c r="X32" s="98">
        <f t="shared" si="16"/>
        <v>0.29861917850292274</v>
      </c>
      <c r="Y32" s="98">
        <f t="shared" si="17"/>
        <v>5.2458704038380329E-2</v>
      </c>
      <c r="Z32" s="98">
        <f t="shared" si="18"/>
        <v>0.58326377799928053</v>
      </c>
      <c r="AA32" s="111"/>
      <c r="AC32" s="112"/>
      <c r="AD32" s="113"/>
      <c r="AE32" s="113"/>
    </row>
    <row r="33" spans="1:31" s="7" customFormat="1" ht="18" x14ac:dyDescent="0.25">
      <c r="A33" s="61"/>
      <c r="B33" s="16" t="str">
        <f t="shared" si="5"/>
        <v>2019-20</v>
      </c>
      <c r="C33" s="266" t="s">
        <v>1020</v>
      </c>
      <c r="D33" s="181" t="s">
        <v>778</v>
      </c>
      <c r="E33" s="31">
        <f>IFERROR(INDEX(Raw!$H$6:$EB$1524,MATCH($B33&amp;$D33&amp;$B$5,Raw!$A$6:$A$1524,0),MATCH(E$5,Raw!$H$5:$EB$5,0)),"-")</f>
        <v>736659</v>
      </c>
      <c r="F33" s="31"/>
      <c r="G33" s="31">
        <f>IFERROR(INDEX(Raw!$H$6:$EB$1524,MATCH($B33&amp;$D33&amp;$B$5,Raw!$A$6:$A$1524,0),MATCH(G$5,Raw!$H$5:$EB$5,0)),"-")</f>
        <v>688026</v>
      </c>
      <c r="H33" s="31">
        <f>IFERROR(INDEX(Raw!$H$6:$EB$1524,MATCH($B33&amp;$D33&amp;$B$5,Raw!$A$6:$A$1524,0),MATCH(H$5,Raw!$H$5:$EB$5,0)),"-")</f>
        <v>48633</v>
      </c>
      <c r="I33" s="31"/>
      <c r="J33" s="31">
        <f>IFERROR(INDEX(Raw!$H$6:$EB$1524,MATCH($B33&amp;$D33&amp;$B$5,Raw!$A$6:$A$1524,0),MATCH(J$5,Raw!$H$5:$EB$5,0)),"-")</f>
        <v>4963</v>
      </c>
      <c r="K33" s="31">
        <f>IFERROR(INDEX(Raw!$H$6:$EB$1524,MATCH($B33&amp;$D33&amp;$B$5,Raw!$A$6:$A$1524,0),MATCH(K$5,Raw!$H$5:$EB$5,0)),"-")</f>
        <v>25442</v>
      </c>
      <c r="L33" s="73">
        <f>IFERROR(INDEX(Raw!$H$6:$EB$1524,MATCH($B33&amp;$D33&amp;$B$5,Raw!$A$6:$A$1524,0),MATCH(L$5,Raw!$H$5:$EB$5,0)),"-")</f>
        <v>5971</v>
      </c>
      <c r="M33" s="92">
        <f t="shared" si="14"/>
        <v>0.83585330987464257</v>
      </c>
      <c r="N33" s="31"/>
      <c r="O33" s="31">
        <f>IFERROR(INDEX(Raw!$H$6:$EB$1524,MATCH($B33&amp;$D33&amp;$B$5,Raw!$A$6:$A$1524,0),MATCH(O$5,Raw!$H$5:$EB$5,0)),"-")</f>
        <v>4371</v>
      </c>
      <c r="P33" s="31">
        <f>IFERROR(INDEX(Raw!$H$6:$EB$1524,MATCH($B33&amp;$D33&amp;$B$5,Raw!$A$6:$A$1524,0),MATCH(P$5,Raw!$H$5:$EB$5,0)),"-")</f>
        <v>13857</v>
      </c>
      <c r="Q33" s="73">
        <f>IFERROR(INDEX(Raw!$H$6:$EB$1524,MATCH($B33&amp;$D33&amp;$B$5,Raw!$A$6:$A$1524,0),MATCH(Q$5,Raw!$H$5:$EB$5,0)),"-")</f>
        <v>21646</v>
      </c>
      <c r="R33" s="73"/>
      <c r="S33" s="73">
        <f>IFERROR(INDEX(Raw!$H$6:$EB$1524,MATCH($B33&amp;$D33&amp;$B$5,Raw!$A$6:$A$1524,0),MATCH(S$5,Raw!$H$5:$EB$5,0)),"-")</f>
        <v>423931</v>
      </c>
      <c r="T33" s="73">
        <f>IFERROR(INDEX(Raw!$H$6:$EB$1524,MATCH($B33&amp;$D33&amp;$B$5,Raw!$A$6:$A$1524,0),MATCH(T$5,Raw!$H$5:$EB$5,0)),"-")</f>
        <v>39308</v>
      </c>
      <c r="U33" s="73">
        <f>IFERROR(INDEX(Raw!$H$6:$EB$1524,MATCH($B33&amp;$D33&amp;$B$5,Raw!$A$6:$A$1524,0),MATCH(U$5,Raw!$H$5:$EB$5,0)),"-")</f>
        <v>224787</v>
      </c>
      <c r="V33" s="31"/>
      <c r="W33" s="98">
        <f t="shared" si="15"/>
        <v>6.6018334127459249E-2</v>
      </c>
      <c r="X33" s="98">
        <f t="shared" si="16"/>
        <v>0.30514389968764383</v>
      </c>
      <c r="Y33" s="98">
        <f t="shared" si="17"/>
        <v>5.3359831346661071E-2</v>
      </c>
      <c r="Z33" s="98">
        <f t="shared" si="18"/>
        <v>0.57547793483823584</v>
      </c>
      <c r="AA33" s="111"/>
      <c r="AC33" s="112"/>
      <c r="AD33" s="113"/>
      <c r="AE33" s="113"/>
    </row>
    <row r="34" spans="1:31" s="7" customFormat="1" x14ac:dyDescent="0.2">
      <c r="A34" s="61"/>
      <c r="B34" s="16" t="str">
        <f t="shared" si="5"/>
        <v>2019-20</v>
      </c>
      <c r="C34" s="7" t="s">
        <v>550</v>
      </c>
      <c r="D34" s="16" t="s">
        <v>550</v>
      </c>
      <c r="E34" s="31">
        <f>IFERROR(INDEX(Raw!$H$6:$EB$1524,MATCH($B34&amp;$D34&amp;$B$5,Raw!$A$6:$A$1524,0),MATCH(E$5,Raw!$H$5:$EB$5,0)),"-")</f>
        <v>718456</v>
      </c>
      <c r="F34" s="31"/>
      <c r="G34" s="31">
        <f>IFERROR(INDEX(Raw!$H$6:$EB$1524,MATCH($B34&amp;$D34&amp;$B$5,Raw!$A$6:$A$1524,0),MATCH(G$5,Raw!$H$5:$EB$5,0)),"-")</f>
        <v>672605</v>
      </c>
      <c r="H34" s="31">
        <f>IFERROR(INDEX(Raw!$H$6:$EB$1524,MATCH($B34&amp;$D34&amp;$B$5,Raw!$A$6:$A$1524,0),MATCH(H$5,Raw!$H$5:$EB$5,0)),"-")</f>
        <v>45851</v>
      </c>
      <c r="I34" s="31"/>
      <c r="J34" s="31">
        <f>IFERROR(INDEX(Raw!$H$6:$EB$1524,MATCH($B34&amp;$D34&amp;$B$5,Raw!$A$6:$A$1524,0),MATCH(J$5,Raw!$H$5:$EB$5,0)),"-")</f>
        <v>4672</v>
      </c>
      <c r="K34" s="31">
        <f>IFERROR(INDEX(Raw!$H$6:$EB$1524,MATCH($B34&amp;$D34&amp;$B$5,Raw!$A$6:$A$1524,0),MATCH(K$5,Raw!$H$5:$EB$5,0)),"-")</f>
        <v>24240</v>
      </c>
      <c r="L34" s="73">
        <f>IFERROR(INDEX(Raw!$H$6:$EB$1524,MATCH($B34&amp;$D34&amp;$B$5,Raw!$A$6:$A$1524,0),MATCH(L$5,Raw!$H$5:$EB$5,0)),"-")</f>
        <v>6181</v>
      </c>
      <c r="M34" s="92">
        <f t="shared" si="14"/>
        <v>0.8238680078648164</v>
      </c>
      <c r="N34" s="31"/>
      <c r="O34" s="31">
        <f>IFERROR(INDEX(Raw!$H$6:$EB$1524,MATCH($B34&amp;$D34&amp;$B$5,Raw!$A$6:$A$1524,0),MATCH(O$5,Raw!$H$5:$EB$5,0)),"-")</f>
        <v>3971</v>
      </c>
      <c r="P34" s="31">
        <f>IFERROR(INDEX(Raw!$H$6:$EB$1524,MATCH($B34&amp;$D34&amp;$B$5,Raw!$A$6:$A$1524,0),MATCH(P$5,Raw!$H$5:$EB$5,0)),"-")</f>
        <v>12968</v>
      </c>
      <c r="Q34" s="73">
        <f>IFERROR(INDEX(Raw!$H$6:$EB$1524,MATCH($B34&amp;$D34&amp;$B$5,Raw!$A$6:$A$1524,0),MATCH(Q$5,Raw!$H$5:$EB$5,0)),"-")</f>
        <v>20721</v>
      </c>
      <c r="R34" s="73"/>
      <c r="S34" s="73">
        <f>IFERROR(INDEX(Raw!$H$6:$EB$1524,MATCH($B34&amp;$D34&amp;$B$5,Raw!$A$6:$A$1524,0),MATCH(S$5,Raw!$H$5:$EB$5,0)),"-")</f>
        <v>413168</v>
      </c>
      <c r="T34" s="73">
        <f>IFERROR(INDEX(Raw!$H$6:$EB$1524,MATCH($B34&amp;$D34&amp;$B$5,Raw!$A$6:$A$1524,0),MATCH(T$5,Raw!$H$5:$EB$5,0)),"-")</f>
        <v>40197</v>
      </c>
      <c r="U34" s="73">
        <f>IFERROR(INDEX(Raw!$H$6:$EB$1524,MATCH($B34&amp;$D34&amp;$B$5,Raw!$A$6:$A$1524,0),MATCH(U$5,Raw!$H$5:$EB$5,0)),"-")</f>
        <v>219240</v>
      </c>
      <c r="V34" s="31"/>
      <c r="W34" s="98">
        <f t="shared" si="15"/>
        <v>6.3818800316233701E-2</v>
      </c>
      <c r="X34" s="98">
        <f t="shared" si="16"/>
        <v>0.30515438662910466</v>
      </c>
      <c r="Y34" s="98">
        <f t="shared" si="17"/>
        <v>5.5949146503056553E-2</v>
      </c>
      <c r="Z34" s="98">
        <f t="shared" si="18"/>
        <v>0.57507766655160508</v>
      </c>
      <c r="AA34" s="111"/>
      <c r="AC34" s="112"/>
      <c r="AD34" s="113"/>
      <c r="AE34" s="113"/>
    </row>
    <row r="35" spans="1:31" s="7" customFormat="1" x14ac:dyDescent="0.2">
      <c r="A35" s="61"/>
      <c r="B35" s="16" t="str">
        <f t="shared" si="5"/>
        <v>2019-20</v>
      </c>
      <c r="C35" s="34" t="s">
        <v>551</v>
      </c>
      <c r="D35" s="176" t="s">
        <v>551</v>
      </c>
      <c r="E35" s="31">
        <f>IFERROR(INDEX(Raw!$H$6:$EB$1524,MATCH($B35&amp;$D35&amp;$B$5,Raw!$A$6:$A$1524,0),MATCH(E$5,Raw!$H$5:$EB$5,0)),"-")</f>
        <v>699517</v>
      </c>
      <c r="F35" s="31"/>
      <c r="G35" s="31">
        <f>IFERROR(INDEX(Raw!$H$6:$EB$1524,MATCH($B35&amp;$D35&amp;$B$5,Raw!$A$6:$A$1524,0),MATCH(G$5,Raw!$H$5:$EB$5,0)),"-")</f>
        <v>655681</v>
      </c>
      <c r="H35" s="31">
        <f>IFERROR(INDEX(Raw!$H$6:$EB$1524,MATCH($B35&amp;$D35&amp;$B$5,Raw!$A$6:$A$1524,0),MATCH(H$5,Raw!$H$5:$EB$5,0)),"-")</f>
        <v>43836</v>
      </c>
      <c r="I35" s="31"/>
      <c r="J35" s="31">
        <f>IFERROR(INDEX(Raw!$H$6:$EB$1524,MATCH($B35&amp;$D35&amp;$B$5,Raw!$A$6:$A$1524,0),MATCH(J$5,Raw!$H$5:$EB$5,0)),"-")</f>
        <v>4336</v>
      </c>
      <c r="K35" s="31">
        <f>IFERROR(INDEX(Raw!$H$6:$EB$1524,MATCH($B35&amp;$D35&amp;$B$5,Raw!$A$6:$A$1524,0),MATCH(K$5,Raw!$H$5:$EB$5,0)),"-")</f>
        <v>23564</v>
      </c>
      <c r="L35" s="73">
        <f>IFERROR(INDEX(Raw!$H$6:$EB$1524,MATCH($B35&amp;$D35&amp;$B$5,Raw!$A$6:$A$1524,0),MATCH(L$5,Raw!$H$5:$EB$5,0)),"-")</f>
        <v>5995</v>
      </c>
      <c r="M35" s="92">
        <f t="shared" si="14"/>
        <v>0.82313025519988203</v>
      </c>
      <c r="N35" s="31"/>
      <c r="O35" s="31">
        <f>IFERROR(INDEX(Raw!$H$6:$EB$1524,MATCH($B35&amp;$D35&amp;$B$5,Raw!$A$6:$A$1524,0),MATCH(O$5,Raw!$H$5:$EB$5,0)),"-")</f>
        <v>3456</v>
      </c>
      <c r="P35" s="31">
        <f>IFERROR(INDEX(Raw!$H$6:$EB$1524,MATCH($B35&amp;$D35&amp;$B$5,Raw!$A$6:$A$1524,0),MATCH(P$5,Raw!$H$5:$EB$5,0)),"-")</f>
        <v>12480</v>
      </c>
      <c r="Q35" s="73">
        <f>IFERROR(INDEX(Raw!$H$6:$EB$1524,MATCH($B35&amp;$D35&amp;$B$5,Raw!$A$6:$A$1524,0),MATCH(Q$5,Raw!$H$5:$EB$5,0)),"-")</f>
        <v>20539</v>
      </c>
      <c r="R35" s="73"/>
      <c r="S35" s="73">
        <f>IFERROR(INDEX(Raw!$H$6:$EB$1524,MATCH($B35&amp;$D35&amp;$B$5,Raw!$A$6:$A$1524,0),MATCH(S$5,Raw!$H$5:$EB$5,0)),"-")</f>
        <v>404338</v>
      </c>
      <c r="T35" s="73">
        <f>IFERROR(INDEX(Raw!$H$6:$EB$1524,MATCH($B35&amp;$D35&amp;$B$5,Raw!$A$6:$A$1524,0),MATCH(T$5,Raw!$H$5:$EB$5,0)),"-")</f>
        <v>39502</v>
      </c>
      <c r="U35" s="73">
        <f>IFERROR(INDEX(Raw!$H$6:$EB$1524,MATCH($B35&amp;$D35&amp;$B$5,Raw!$A$6:$A$1524,0),MATCH(U$5,Raw!$H$5:$EB$5,0)),"-")</f>
        <v>211841</v>
      </c>
      <c r="V35" s="31"/>
      <c r="W35" s="98">
        <f t="shared" si="15"/>
        <v>6.2666096749614375E-2</v>
      </c>
      <c r="X35" s="98">
        <f t="shared" si="16"/>
        <v>0.30283895888162832</v>
      </c>
      <c r="Y35" s="98">
        <f t="shared" si="17"/>
        <v>5.6470393142697035E-2</v>
      </c>
      <c r="Z35" s="98">
        <f t="shared" si="18"/>
        <v>0.57802455122606022</v>
      </c>
      <c r="AA35" s="111"/>
      <c r="AC35" s="112"/>
      <c r="AD35" s="113"/>
      <c r="AE35" s="113"/>
    </row>
    <row r="36" spans="1:31" s="7" customFormat="1" ht="18" x14ac:dyDescent="0.25">
      <c r="A36" s="61"/>
      <c r="B36" s="16" t="str">
        <f t="shared" si="5"/>
        <v>2019-20</v>
      </c>
      <c r="C36" s="266" t="s">
        <v>1057</v>
      </c>
      <c r="D36" s="181" t="s">
        <v>552</v>
      </c>
      <c r="E36" s="31">
        <f>IFERROR(INDEX(Raw!$H$6:$EB$1524,MATCH($B36&amp;$D36&amp;$B$5,Raw!$A$6:$A$1524,0),MATCH(E$5,Raw!$H$5:$EB$5,0)),"-")</f>
        <v>740459</v>
      </c>
      <c r="F36" s="31"/>
      <c r="G36" s="31">
        <f>IFERROR(INDEX(Raw!$H$6:$EB$1524,MATCH($B36&amp;$D36&amp;$B$5,Raw!$A$6:$A$1524,0),MATCH(G$5,Raw!$H$5:$EB$5,0)),"-")</f>
        <v>693620</v>
      </c>
      <c r="H36" s="31">
        <f>IFERROR(INDEX(Raw!$H$6:$EB$1524,MATCH($B36&amp;$D36&amp;$B$5,Raw!$A$6:$A$1524,0),MATCH(H$5,Raw!$H$5:$EB$5,0)),"-")</f>
        <v>46839</v>
      </c>
      <c r="I36" s="31"/>
      <c r="J36" s="31">
        <f>IFERROR(INDEX(Raw!$H$6:$EB$1524,MATCH($B36&amp;$D36&amp;$B$5,Raw!$A$6:$A$1524,0),MATCH(J$5,Raw!$H$5:$EB$5,0)),"-")</f>
        <v>4621</v>
      </c>
      <c r="K36" s="31">
        <f>IFERROR(INDEX(Raw!$H$6:$EB$1524,MATCH($B36&amp;$D36&amp;$B$5,Raw!$A$6:$A$1524,0),MATCH(K$5,Raw!$H$5:$EB$5,0)),"-")</f>
        <v>24784</v>
      </c>
      <c r="L36" s="73">
        <f>IFERROR(INDEX(Raw!$H$6:$EB$1524,MATCH($B36&amp;$D36&amp;$B$5,Raw!$A$6:$A$1524,0),MATCH(L$5,Raw!$H$5:$EB$5,0)),"-")</f>
        <v>6190</v>
      </c>
      <c r="M36" s="92">
        <f t="shared" si="14"/>
        <v>0.82609917123191456</v>
      </c>
      <c r="N36" s="31"/>
      <c r="O36" s="31">
        <f>IFERROR(INDEX(Raw!$H$6:$EB$1524,MATCH($B36&amp;$D36&amp;$B$5,Raw!$A$6:$A$1524,0),MATCH(O$5,Raw!$H$5:$EB$5,0)),"-")</f>
        <v>3758</v>
      </c>
      <c r="P36" s="31">
        <f>IFERROR(INDEX(Raw!$H$6:$EB$1524,MATCH($B36&amp;$D36&amp;$B$5,Raw!$A$6:$A$1524,0),MATCH(P$5,Raw!$H$5:$EB$5,0)),"-")</f>
        <v>13676</v>
      </c>
      <c r="Q36" s="73">
        <f>IFERROR(INDEX(Raw!$H$6:$EB$1524,MATCH($B36&amp;$D36&amp;$B$5,Raw!$A$6:$A$1524,0),MATCH(Q$5,Raw!$H$5:$EB$5,0)),"-")</f>
        <v>16804</v>
      </c>
      <c r="R36" s="73"/>
      <c r="S36" s="73">
        <f>IFERROR(INDEX(Raw!$H$6:$EB$1524,MATCH($B36&amp;$D36&amp;$B$5,Raw!$A$6:$A$1524,0),MATCH(S$5,Raw!$H$5:$EB$5,0)),"-")</f>
        <v>430687</v>
      </c>
      <c r="T36" s="73">
        <f>IFERROR(INDEX(Raw!$H$6:$EB$1524,MATCH($B36&amp;$D36&amp;$B$5,Raw!$A$6:$A$1524,0),MATCH(T$5,Raw!$H$5:$EB$5,0)),"-")</f>
        <v>42296</v>
      </c>
      <c r="U36" s="73">
        <f>IFERROR(INDEX(Raw!$H$6:$EB$1524,MATCH($B36&amp;$D36&amp;$B$5,Raw!$A$6:$A$1524,0),MATCH(U$5,Raw!$H$5:$EB$5,0)),"-")</f>
        <v>220637</v>
      </c>
      <c r="V36" s="31"/>
      <c r="W36" s="98">
        <f t="shared" si="15"/>
        <v>6.3256709689530413E-2</v>
      </c>
      <c r="X36" s="98">
        <f t="shared" si="16"/>
        <v>0.29797328413862212</v>
      </c>
      <c r="Y36" s="98">
        <f t="shared" si="17"/>
        <v>5.7121326096380758E-2</v>
      </c>
      <c r="Z36" s="98">
        <f t="shared" si="18"/>
        <v>0.58164868007546666</v>
      </c>
      <c r="AA36" s="111"/>
      <c r="AC36" s="112"/>
      <c r="AD36" s="113"/>
      <c r="AE36" s="113"/>
    </row>
    <row r="37" spans="1:31" s="7" customFormat="1" x14ac:dyDescent="0.2">
      <c r="A37" s="61"/>
      <c r="B37" s="16" t="str">
        <f t="shared" si="5"/>
        <v>2019-20</v>
      </c>
      <c r="C37" s="7" t="s">
        <v>553</v>
      </c>
      <c r="D37" s="16" t="s">
        <v>553</v>
      </c>
      <c r="E37" s="31">
        <f>IFERROR(INDEX(Raw!$H$6:$EB$1524,MATCH($B37&amp;$D37&amp;$B$5,Raw!$A$6:$A$1524,0),MATCH(E$5,Raw!$H$5:$EB$5,0)),"-")</f>
        <v>743824</v>
      </c>
      <c r="F37" s="31"/>
      <c r="G37" s="31">
        <f>IFERROR(INDEX(Raw!$H$6:$EB$1524,MATCH($B37&amp;$D37&amp;$B$5,Raw!$A$6:$A$1524,0),MATCH(G$5,Raw!$H$5:$EB$5,0)),"-")</f>
        <v>694219</v>
      </c>
      <c r="H37" s="31">
        <f>IFERROR(INDEX(Raw!$H$6:$EB$1524,MATCH($B37&amp;$D37&amp;$B$5,Raw!$A$6:$A$1524,0),MATCH(H$5,Raw!$H$5:$EB$5,0)),"-")</f>
        <v>49605</v>
      </c>
      <c r="I37" s="31"/>
      <c r="J37" s="31">
        <f>IFERROR(INDEX(Raw!$H$6:$EB$1524,MATCH($B37&amp;$D37&amp;$B$5,Raw!$A$6:$A$1524,0),MATCH(J$5,Raw!$H$5:$EB$5,0)),"-")</f>
        <v>4866</v>
      </c>
      <c r="K37" s="31">
        <f>IFERROR(INDEX(Raw!$H$6:$EB$1524,MATCH($B37&amp;$D37&amp;$B$5,Raw!$A$6:$A$1524,0),MATCH(K$5,Raw!$H$5:$EB$5,0)),"-")</f>
        <v>25156</v>
      </c>
      <c r="L37" s="73">
        <f>IFERROR(INDEX(Raw!$H$6:$EB$1524,MATCH($B37&amp;$D37&amp;$B$5,Raw!$A$6:$A$1524,0),MATCH(L$5,Raw!$H$5:$EB$5,0)),"-")</f>
        <v>6887</v>
      </c>
      <c r="M37" s="92">
        <f t="shared" si="14"/>
        <v>0.81340594434961666</v>
      </c>
      <c r="N37" s="31"/>
      <c r="O37" s="31">
        <f>IFERROR(INDEX(Raw!$H$6:$EB$1524,MATCH($B37&amp;$D37&amp;$B$5,Raw!$A$6:$A$1524,0),MATCH(O$5,Raw!$H$5:$EB$5,0)),"-")</f>
        <v>4169</v>
      </c>
      <c r="P37" s="31">
        <f>IFERROR(INDEX(Raw!$H$6:$EB$1524,MATCH($B37&amp;$D37&amp;$B$5,Raw!$A$6:$A$1524,0),MATCH(P$5,Raw!$H$5:$EB$5,0)),"-")</f>
        <v>15414</v>
      </c>
      <c r="Q37" s="73">
        <f>IFERROR(INDEX(Raw!$H$6:$EB$1524,MATCH($B37&amp;$D37&amp;$B$5,Raw!$A$6:$A$1524,0),MATCH(Q$5,Raw!$H$5:$EB$5,0)),"-")</f>
        <v>17793</v>
      </c>
      <c r="R37" s="73"/>
      <c r="S37" s="73">
        <f>IFERROR(INDEX(Raw!$H$6:$EB$1524,MATCH($B37&amp;$D37&amp;$B$5,Raw!$A$6:$A$1524,0),MATCH(S$5,Raw!$H$5:$EB$5,0)),"-")</f>
        <v>430684</v>
      </c>
      <c r="T37" s="73">
        <f>IFERROR(INDEX(Raw!$H$6:$EB$1524,MATCH($B37&amp;$D37&amp;$B$5,Raw!$A$6:$A$1524,0),MATCH(T$5,Raw!$H$5:$EB$5,0)),"-")</f>
        <v>41239</v>
      </c>
      <c r="U37" s="73">
        <f>IFERROR(INDEX(Raw!$H$6:$EB$1524,MATCH($B37&amp;$D37&amp;$B$5,Raw!$A$6:$A$1524,0),MATCH(U$5,Raw!$H$5:$EB$5,0)),"-")</f>
        <v>222296</v>
      </c>
      <c r="V37" s="31"/>
      <c r="W37" s="98">
        <f t="shared" si="15"/>
        <v>6.6689163027813025E-2</v>
      </c>
      <c r="X37" s="98">
        <f t="shared" si="16"/>
        <v>0.29885564327045105</v>
      </c>
      <c r="Y37" s="98">
        <f t="shared" si="17"/>
        <v>5.5441878723999229E-2</v>
      </c>
      <c r="Z37" s="98">
        <f t="shared" si="18"/>
        <v>0.57901331497773667</v>
      </c>
    </row>
    <row r="38" spans="1:31" s="7" customFormat="1" x14ac:dyDescent="0.2">
      <c r="A38" s="61"/>
      <c r="B38" s="16" t="str">
        <f t="shared" si="5"/>
        <v>2019-20</v>
      </c>
      <c r="C38" s="34" t="s">
        <v>554</v>
      </c>
      <c r="D38" s="176" t="s">
        <v>554</v>
      </c>
      <c r="E38" s="31">
        <f>IFERROR(INDEX(Raw!$H$6:$EB$1524,MATCH($B38&amp;$D38&amp;$B$5,Raw!$A$6:$A$1524,0),MATCH(E$5,Raw!$H$5:$EB$5,0)),"-")</f>
        <v>790294</v>
      </c>
      <c r="F38" s="31"/>
      <c r="G38" s="31">
        <f>IFERROR(INDEX(Raw!$H$6:$EB$1524,MATCH($B38&amp;$D38&amp;$B$5,Raw!$A$6:$A$1524,0),MATCH(G$5,Raw!$H$5:$EB$5,0)),"-")</f>
        <v>731559</v>
      </c>
      <c r="H38" s="31">
        <f>IFERROR(INDEX(Raw!$H$6:$EB$1524,MATCH($B38&amp;$D38&amp;$B$5,Raw!$A$6:$A$1524,0),MATCH(H$5,Raw!$H$5:$EB$5,0)),"-")</f>
        <v>58735</v>
      </c>
      <c r="I38" s="31"/>
      <c r="J38" s="31">
        <f>IFERROR(INDEX(Raw!$H$6:$EB$1524,MATCH($B38&amp;$D38&amp;$B$5,Raw!$A$6:$A$1524,0),MATCH(J$5,Raw!$H$5:$EB$5,0)),"-")</f>
        <v>6685</v>
      </c>
      <c r="K38" s="31">
        <f>IFERROR(INDEX(Raw!$H$6:$EB$1524,MATCH($B38&amp;$D38&amp;$B$5,Raw!$A$6:$A$1524,0),MATCH(K$5,Raw!$H$5:$EB$5,0)),"-")</f>
        <v>30102</v>
      </c>
      <c r="L38" s="73">
        <f>IFERROR(INDEX(Raw!$H$6:$EB$1524,MATCH($B38&amp;$D38&amp;$B$5,Raw!$A$6:$A$1524,0),MATCH(L$5,Raw!$H$5:$EB$5,0)),"-")</f>
        <v>7325</v>
      </c>
      <c r="M38" s="92">
        <f t="shared" si="14"/>
        <v>0.83394541167936165</v>
      </c>
      <c r="N38" s="31"/>
      <c r="O38" s="31">
        <f>IFERROR(INDEX(Raw!$H$6:$EB$1524,MATCH($B38&amp;$D38&amp;$B$5,Raw!$A$6:$A$1524,0),MATCH(O$5,Raw!$H$5:$EB$5,0)),"-")</f>
        <v>4348</v>
      </c>
      <c r="P38" s="31">
        <f>IFERROR(INDEX(Raw!$H$6:$EB$1524,MATCH($B38&amp;$D38&amp;$B$5,Raw!$A$6:$A$1524,0),MATCH(P$5,Raw!$H$5:$EB$5,0)),"-")</f>
        <v>17600</v>
      </c>
      <c r="Q38" s="73">
        <f>IFERROR(INDEX(Raw!$H$6:$EB$1524,MATCH($B38&amp;$D38&amp;$B$5,Raw!$A$6:$A$1524,0),MATCH(Q$5,Raw!$H$5:$EB$5,0)),"-")</f>
        <v>17855</v>
      </c>
      <c r="R38" s="73"/>
      <c r="S38" s="73">
        <f>IFERROR(INDEX(Raw!$H$6:$EB$1524,MATCH($B38&amp;$D38&amp;$B$5,Raw!$A$6:$A$1524,0),MATCH(S$5,Raw!$H$5:$EB$5,0)),"-")</f>
        <v>448886</v>
      </c>
      <c r="T38" s="73">
        <f>IFERROR(INDEX(Raw!$H$6:$EB$1524,MATCH($B38&amp;$D38&amp;$B$5,Raw!$A$6:$A$1524,0),MATCH(T$5,Raw!$H$5:$EB$5,0)),"-")</f>
        <v>42216</v>
      </c>
      <c r="U38" s="73">
        <f>IFERROR(INDEX(Raw!$H$6:$EB$1524,MATCH($B38&amp;$D38&amp;$B$5,Raw!$A$6:$A$1524,0),MATCH(U$5,Raw!$H$5:$EB$5,0)),"-")</f>
        <v>240457</v>
      </c>
      <c r="V38" s="31"/>
      <c r="W38" s="98">
        <f t="shared" si="15"/>
        <v>7.4320442771930451E-2</v>
      </c>
      <c r="X38" s="98">
        <f t="shared" si="16"/>
        <v>0.30426271741908706</v>
      </c>
      <c r="Y38" s="98">
        <f t="shared" si="17"/>
        <v>5.3418095038049132E-2</v>
      </c>
      <c r="Z38" s="98">
        <f t="shared" si="18"/>
        <v>0.56799874477093337</v>
      </c>
    </row>
    <row r="39" spans="1:31" s="7" customFormat="1" ht="18" x14ac:dyDescent="0.25">
      <c r="A39" s="61"/>
      <c r="B39" s="16" t="str">
        <f t="shared" si="5"/>
        <v>2019-20</v>
      </c>
      <c r="C39" s="7" t="s">
        <v>555</v>
      </c>
      <c r="D39" s="181" t="s">
        <v>555</v>
      </c>
      <c r="E39" s="31">
        <f>IFERROR(INDEX(Raw!$H$6:$EB$1524,MATCH($B39&amp;$D39&amp;$B$5,Raw!$A$6:$A$1524,0),MATCH(E$5,Raw!$H$5:$EB$5,0)),"-")</f>
        <v>750238</v>
      </c>
      <c r="F39" s="31"/>
      <c r="G39" s="31">
        <f>IFERROR(INDEX(Raw!$H$6:$EB$1524,MATCH($B39&amp;$D39&amp;$B$5,Raw!$A$6:$A$1524,0),MATCH(G$5,Raw!$H$5:$EB$5,0)),"-")</f>
        <v>701251</v>
      </c>
      <c r="H39" s="31">
        <f>IFERROR(INDEX(Raw!$H$6:$EB$1524,MATCH($B39&amp;$D39&amp;$B$5,Raw!$A$6:$A$1524,0),MATCH(H$5,Raw!$H$5:$EB$5,0)),"-")</f>
        <v>48987</v>
      </c>
      <c r="I39" s="31"/>
      <c r="J39" s="31">
        <f>IFERROR(INDEX(Raw!$H$6:$EB$1524,MATCH($B39&amp;$D39&amp;$B$5,Raw!$A$6:$A$1524,0),MATCH(J$5,Raw!$H$5:$EB$5,0)),"-")</f>
        <v>6391</v>
      </c>
      <c r="K39" s="31">
        <f>IFERROR(INDEX(Raw!$H$6:$EB$1524,MATCH($B39&amp;$D39&amp;$B$5,Raw!$A$6:$A$1524,0),MATCH(K$5,Raw!$H$5:$EB$5,0)),"-")</f>
        <v>26225</v>
      </c>
      <c r="L39" s="73">
        <f>IFERROR(INDEX(Raw!$H$6:$EB$1524,MATCH($B39&amp;$D39&amp;$B$5,Raw!$A$6:$A$1524,0),MATCH(L$5,Raw!$H$5:$EB$5,0)),"-")</f>
        <v>8289</v>
      </c>
      <c r="M39" s="92">
        <f t="shared" si="14"/>
        <v>0.79735973597359733</v>
      </c>
      <c r="N39" s="31"/>
      <c r="O39" s="31">
        <f>IFERROR(INDEX(Raw!$H$6:$EB$1524,MATCH($B39&amp;$D39&amp;$B$5,Raw!$A$6:$A$1524,0),MATCH(O$5,Raw!$H$5:$EB$5,0)),"-")</f>
        <v>2809</v>
      </c>
      <c r="P39" s="31">
        <f>IFERROR(INDEX(Raw!$H$6:$EB$1524,MATCH($B39&amp;$D39&amp;$B$5,Raw!$A$6:$A$1524,0),MATCH(P$5,Raw!$H$5:$EB$5,0)),"-")</f>
        <v>13562</v>
      </c>
      <c r="Q39" s="73">
        <f>IFERROR(INDEX(Raw!$H$6:$EB$1524,MATCH($B39&amp;$D39&amp;$B$5,Raw!$A$6:$A$1524,0),MATCH(Q$5,Raw!$H$5:$EB$5,0)),"-")</f>
        <v>16266</v>
      </c>
      <c r="R39" s="73"/>
      <c r="S39" s="73">
        <f>IFERROR(INDEX(Raw!$H$6:$EB$1524,MATCH($B39&amp;$D39&amp;$B$5,Raw!$A$6:$A$1524,0),MATCH(S$5,Raw!$H$5:$EB$5,0)),"-")</f>
        <v>432951</v>
      </c>
      <c r="T39" s="73">
        <f>IFERROR(INDEX(Raw!$H$6:$EB$1524,MATCH($B39&amp;$D39&amp;$B$5,Raw!$A$6:$A$1524,0),MATCH(T$5,Raw!$H$5:$EB$5,0)),"-")</f>
        <v>41727</v>
      </c>
      <c r="U39" s="73">
        <f>IFERROR(INDEX(Raw!$H$6:$EB$1524,MATCH($B39&amp;$D39&amp;$B$5,Raw!$A$6:$A$1524,0),MATCH(U$5,Raw!$H$5:$EB$5,0)),"-")</f>
        <v>226573</v>
      </c>
      <c r="V39" s="31"/>
      <c r="W39" s="98">
        <f t="shared" si="15"/>
        <v>6.5295279631263678E-2</v>
      </c>
      <c r="X39" s="98">
        <f t="shared" si="16"/>
        <v>0.30200149819124067</v>
      </c>
      <c r="Y39" s="98">
        <f t="shared" si="17"/>
        <v>5.5618350443459273E-2</v>
      </c>
      <c r="Z39" s="98">
        <f t="shared" si="18"/>
        <v>0.57708487173403644</v>
      </c>
    </row>
    <row r="40" spans="1:31" x14ac:dyDescent="0.2">
      <c r="A40" s="61"/>
      <c r="B40" s="16" t="str">
        <f t="shared" si="5"/>
        <v>2019-20</v>
      </c>
      <c r="C40" s="7" t="s">
        <v>556</v>
      </c>
      <c r="D40" s="16" t="s">
        <v>556</v>
      </c>
      <c r="E40" s="31" t="str">
        <f>IFERROR(INDEX(Raw!$H$6:$EB$1524,MATCH($B40&amp;$D40&amp;$B$5,Raw!$A$6:$A$1524,0),MATCH(E$5,Raw!$H$5:$EB$5,0)),"-")</f>
        <v>-</v>
      </c>
      <c r="F40" s="31"/>
      <c r="G40" s="31" t="str">
        <f>IFERROR(INDEX(Raw!$H$6:$EB$1524,MATCH($B40&amp;$D40&amp;$B$5,Raw!$A$6:$A$1524,0),MATCH(G$5,Raw!$H$5:$EB$5,0)),"-")</f>
        <v>-</v>
      </c>
      <c r="H40" s="31" t="str">
        <f>IFERROR(INDEX(Raw!$H$6:$EB$1524,MATCH($B40&amp;$D40&amp;$B$5,Raw!$A$6:$A$1524,0),MATCH(H$5,Raw!$H$5:$EB$5,0)),"-")</f>
        <v>-</v>
      </c>
      <c r="I40" s="31"/>
      <c r="J40" s="31" t="str">
        <f>IFERROR(INDEX(Raw!$H$6:$EB$1524,MATCH($B40&amp;$D40&amp;$B$5,Raw!$A$6:$A$1524,0),MATCH(J$5,Raw!$H$5:$EB$5,0)),"-")</f>
        <v>-</v>
      </c>
      <c r="K40" s="31" t="str">
        <f>IFERROR(INDEX(Raw!$H$6:$EB$1524,MATCH($B40&amp;$D40&amp;$B$5,Raw!$A$6:$A$1524,0),MATCH(K$5,Raw!$H$5:$EB$5,0)),"-")</f>
        <v>-</v>
      </c>
      <c r="L40" s="73" t="str">
        <f>IFERROR(INDEX(Raw!$H$6:$EB$1524,MATCH($B40&amp;$D40&amp;$B$5,Raw!$A$6:$A$1524,0),MATCH(L$5,Raw!$H$5:$EB$5,0)),"-")</f>
        <v>-</v>
      </c>
      <c r="M40" s="92" t="str">
        <f t="shared" si="14"/>
        <v>-</v>
      </c>
      <c r="N40" s="31"/>
      <c r="O40" s="31" t="str">
        <f>IFERROR(INDEX(Raw!$H$6:$EB$1524,MATCH($B40&amp;$D40&amp;$B$5,Raw!$A$6:$A$1524,0),MATCH(O$5,Raw!$H$5:$EB$5,0)),"-")</f>
        <v>-</v>
      </c>
      <c r="P40" s="31" t="str">
        <f>IFERROR(INDEX(Raw!$H$6:$EB$1524,MATCH($B40&amp;$D40&amp;$B$5,Raw!$A$6:$A$1524,0),MATCH(P$5,Raw!$H$5:$EB$5,0)),"-")</f>
        <v>-</v>
      </c>
      <c r="Q40" s="73" t="str">
        <f>IFERROR(INDEX(Raw!$H$6:$EB$1524,MATCH($B40&amp;$D40&amp;$B$5,Raw!$A$6:$A$1524,0),MATCH(Q$5,Raw!$H$5:$EB$5,0)),"-")</f>
        <v>-</v>
      </c>
      <c r="R40" s="73"/>
      <c r="S40" s="73" t="str">
        <f>IFERROR(INDEX(Raw!$H$6:$EB$1524,MATCH($B40&amp;$D40&amp;$B$5,Raw!$A$6:$A$1524,0),MATCH(S$5,Raw!$H$5:$EB$5,0)),"-")</f>
        <v>-</v>
      </c>
      <c r="T40" s="73" t="str">
        <f>IFERROR(INDEX(Raw!$H$6:$EB$1524,MATCH($B40&amp;$D40&amp;$B$5,Raw!$A$6:$A$1524,0),MATCH(T$5,Raw!$H$5:$EB$5,0)),"-")</f>
        <v>-</v>
      </c>
      <c r="U40" s="73" t="str">
        <f>IFERROR(INDEX(Raw!$H$6:$EB$1524,MATCH($B40&amp;$D40&amp;$B$5,Raw!$A$6:$A$1524,0),MATCH(U$5,Raw!$H$5:$EB$5,0)),"-")</f>
        <v>-</v>
      </c>
      <c r="V40" s="31"/>
      <c r="W40" s="98" t="str">
        <f t="shared" si="15"/>
        <v>-</v>
      </c>
      <c r="X40" s="98" t="str">
        <f t="shared" si="16"/>
        <v>-</v>
      </c>
      <c r="Y40" s="98" t="str">
        <f t="shared" si="17"/>
        <v>-</v>
      </c>
      <c r="Z40" s="98" t="str">
        <f t="shared" si="18"/>
        <v>-</v>
      </c>
    </row>
    <row r="41" spans="1:31" collapsed="1" x14ac:dyDescent="0.2">
      <c r="A41" s="61"/>
      <c r="B41" s="17" t="str">
        <f t="shared" si="5"/>
        <v>2019-20</v>
      </c>
      <c r="C41" s="18" t="s">
        <v>557</v>
      </c>
      <c r="D41" s="177" t="s">
        <v>557</v>
      </c>
      <c r="E41" s="32" t="str">
        <f>IFERROR(INDEX(Raw!$H$6:$EB$1524,MATCH($B41&amp;$D41&amp;$B$5,Raw!$A$6:$A$1524,0),MATCH(E$5,Raw!$H$5:$EB$5,0)),"-")</f>
        <v>-</v>
      </c>
      <c r="F41" s="32"/>
      <c r="G41" s="32" t="str">
        <f>IFERROR(INDEX(Raw!$H$6:$EB$1524,MATCH($B41&amp;$D41&amp;$B$5,Raw!$A$6:$A$1524,0),MATCH(G$5,Raw!$H$5:$EB$5,0)),"-")</f>
        <v>-</v>
      </c>
      <c r="H41" s="32" t="str">
        <f>IFERROR(INDEX(Raw!$H$6:$EB$1524,MATCH($B41&amp;$D41&amp;$B$5,Raw!$A$6:$A$1524,0),MATCH(H$5,Raw!$H$5:$EB$5,0)),"-")</f>
        <v>-</v>
      </c>
      <c r="I41" s="32"/>
      <c r="J41" s="32" t="str">
        <f>IFERROR(INDEX(Raw!$H$6:$EB$1524,MATCH($B41&amp;$D41&amp;$B$5,Raw!$A$6:$A$1524,0),MATCH(J$5,Raw!$H$5:$EB$5,0)),"-")</f>
        <v>-</v>
      </c>
      <c r="K41" s="32" t="str">
        <f>IFERROR(INDEX(Raw!$H$6:$EB$1524,MATCH($B41&amp;$D41&amp;$B$5,Raw!$A$6:$A$1524,0),MATCH(K$5,Raw!$H$5:$EB$5,0)),"-")</f>
        <v>-</v>
      </c>
      <c r="L41" s="74" t="str">
        <f>IFERROR(INDEX(Raw!$H$6:$EB$1524,MATCH($B41&amp;$D41&amp;$B$5,Raw!$A$6:$A$1524,0),MATCH(L$5,Raw!$H$5:$EB$5,0)),"-")</f>
        <v>-</v>
      </c>
      <c r="M41" s="93" t="str">
        <f t="shared" si="14"/>
        <v>-</v>
      </c>
      <c r="N41" s="32"/>
      <c r="O41" s="32" t="str">
        <f>IFERROR(INDEX(Raw!$H$6:$EB$1524,MATCH($B41&amp;$D41&amp;$B$5,Raw!$A$6:$A$1524,0),MATCH(O$5,Raw!$H$5:$EB$5,0)),"-")</f>
        <v>-</v>
      </c>
      <c r="P41" s="32" t="str">
        <f>IFERROR(INDEX(Raw!$H$6:$EB$1524,MATCH($B41&amp;$D41&amp;$B$5,Raw!$A$6:$A$1524,0),MATCH(P$5,Raw!$H$5:$EB$5,0)),"-")</f>
        <v>-</v>
      </c>
      <c r="Q41" s="74" t="str">
        <f>IFERROR(INDEX(Raw!$H$6:$EB$1524,MATCH($B41&amp;$D41&amp;$B$5,Raw!$A$6:$A$1524,0),MATCH(Q$5,Raw!$H$5:$EB$5,0)),"-")</f>
        <v>-</v>
      </c>
      <c r="R41" s="74"/>
      <c r="S41" s="74" t="str">
        <f>IFERROR(INDEX(Raw!$H$6:$EB$1524,MATCH($B41&amp;$D41&amp;$B$5,Raw!$A$6:$A$1524,0),MATCH(S$5,Raw!$H$5:$EB$5,0)),"-")</f>
        <v>-</v>
      </c>
      <c r="T41" s="74" t="str">
        <f>IFERROR(INDEX(Raw!$H$6:$EB$1524,MATCH($B41&amp;$D41&amp;$B$5,Raw!$A$6:$A$1524,0),MATCH(T$5,Raw!$H$5:$EB$5,0)),"-")</f>
        <v>-</v>
      </c>
      <c r="U41" s="74" t="str">
        <f>IFERROR(INDEX(Raw!$H$6:$EB$1524,MATCH($B41&amp;$D41&amp;$B$5,Raw!$A$6:$A$1524,0),MATCH(U$5,Raw!$H$5:$EB$5,0)),"-")</f>
        <v>-</v>
      </c>
      <c r="V41" s="32"/>
      <c r="W41" s="101" t="str">
        <f t="shared" si="15"/>
        <v>-</v>
      </c>
      <c r="X41" s="101" t="str">
        <f t="shared" si="16"/>
        <v>-</v>
      </c>
      <c r="Y41" s="101" t="str">
        <f t="shared" si="17"/>
        <v>-</v>
      </c>
      <c r="Z41" s="101" t="str">
        <f t="shared" si="18"/>
        <v>-</v>
      </c>
    </row>
    <row r="42" spans="1:31" x14ac:dyDescent="0.2">
      <c r="A42" s="1"/>
      <c r="B42" s="143"/>
      <c r="C42" s="143"/>
      <c r="D42" s="294" t="s">
        <v>717</v>
      </c>
      <c r="E42" s="143" t="s">
        <v>811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31" x14ac:dyDescent="0.2">
      <c r="A43" s="1"/>
      <c r="D43" s="10"/>
      <c r="E43" s="91" t="s">
        <v>727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31" x14ac:dyDescent="0.2">
      <c r="A44" s="1"/>
      <c r="D44" s="84">
        <v>1</v>
      </c>
      <c r="E44" s="53" t="s">
        <v>1007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31" x14ac:dyDescent="0.2">
      <c r="A45" s="1"/>
      <c r="D45" s="65">
        <v>2</v>
      </c>
      <c r="E45" s="99" t="s">
        <v>911</v>
      </c>
      <c r="F45" s="62"/>
      <c r="G45" s="62"/>
      <c r="H45" s="62"/>
      <c r="I45" s="62"/>
      <c r="J45" s="19"/>
      <c r="K45" s="49"/>
    </row>
    <row r="46" spans="1:31" x14ac:dyDescent="0.2">
      <c r="A46" s="1"/>
      <c r="D46" s="65">
        <v>3</v>
      </c>
      <c r="E46" s="1" t="s">
        <v>912</v>
      </c>
      <c r="F46" s="62"/>
      <c r="G46" s="62"/>
      <c r="H46" s="62"/>
      <c r="I46" s="62"/>
      <c r="J46" s="19"/>
      <c r="K46" s="49"/>
      <c r="Z46" s="89"/>
    </row>
    <row r="47" spans="1:31" x14ac:dyDescent="0.2">
      <c r="A47" s="1"/>
      <c r="D47" s="65">
        <v>4</v>
      </c>
      <c r="E47" s="53" t="s">
        <v>900</v>
      </c>
      <c r="F47" s="7"/>
      <c r="G47" s="7"/>
      <c r="H47" s="7"/>
      <c r="I47" s="7"/>
      <c r="J47" s="15"/>
      <c r="K47" s="7"/>
    </row>
    <row r="48" spans="1:31" x14ac:dyDescent="0.2">
      <c r="A48" s="1"/>
      <c r="D48" s="65">
        <v>5</v>
      </c>
      <c r="E48" s="1" t="s">
        <v>1019</v>
      </c>
      <c r="F48" s="63"/>
      <c r="G48" s="63"/>
      <c r="H48" s="63"/>
      <c r="I48" s="63"/>
    </row>
    <row r="49" spans="1:9" x14ac:dyDescent="0.2">
      <c r="A49" s="1"/>
      <c r="D49" s="84">
        <v>6</v>
      </c>
      <c r="E49" s="53" t="s">
        <v>1018</v>
      </c>
      <c r="F49" s="7"/>
      <c r="G49" s="7"/>
      <c r="H49" s="7"/>
      <c r="I49" s="7"/>
    </row>
    <row r="50" spans="1:9" x14ac:dyDescent="0.2">
      <c r="A50" s="1"/>
      <c r="D50" s="84">
        <v>7</v>
      </c>
      <c r="E50" s="53" t="s">
        <v>1060</v>
      </c>
      <c r="F50" s="7"/>
      <c r="G50" s="7"/>
      <c r="H50" s="7"/>
      <c r="I50" s="7"/>
    </row>
    <row r="51" spans="1:9" x14ac:dyDescent="0.2">
      <c r="A51" s="1"/>
      <c r="D51" s="84"/>
      <c r="E51" s="53"/>
      <c r="F51" s="7"/>
      <c r="G51" s="7"/>
      <c r="H51" s="7"/>
      <c r="I51" s="7"/>
    </row>
    <row r="52" spans="1:9" x14ac:dyDescent="0.2">
      <c r="A52" s="1"/>
      <c r="D52" s="84"/>
      <c r="E52" s="53"/>
      <c r="F52" s="7"/>
      <c r="G52" s="7"/>
      <c r="H52" s="7"/>
      <c r="I52" s="7"/>
    </row>
    <row r="53" spans="1:9" x14ac:dyDescent="0.2">
      <c r="A53" s="1"/>
      <c r="D53" s="84"/>
      <c r="E53" s="53"/>
      <c r="F53" s="7"/>
      <c r="G53" s="7"/>
      <c r="H53" s="7"/>
      <c r="I53" s="7"/>
    </row>
    <row r="54" spans="1:9" x14ac:dyDescent="0.2">
      <c r="A54" s="1"/>
      <c r="D54" s="84"/>
      <c r="E54" s="53"/>
      <c r="F54" s="7"/>
      <c r="G54" s="7"/>
      <c r="H54" s="7"/>
      <c r="I54" s="7"/>
    </row>
    <row r="55" spans="1:9" x14ac:dyDescent="0.2">
      <c r="A55" s="1"/>
      <c r="D55" s="84"/>
      <c r="E55" s="53"/>
      <c r="F55" s="7"/>
      <c r="G55" s="7"/>
      <c r="H55" s="7"/>
      <c r="I55" s="7"/>
    </row>
    <row r="56" spans="1:9" x14ac:dyDescent="0.2">
      <c r="A56" s="1"/>
      <c r="D56" s="84"/>
      <c r="E56" s="53"/>
      <c r="F56" s="7"/>
      <c r="G56" s="7"/>
      <c r="H56" s="7"/>
      <c r="I56" s="7"/>
    </row>
    <row r="57" spans="1:9" x14ac:dyDescent="0.2">
      <c r="A57" s="1"/>
      <c r="D57" s="84"/>
      <c r="E57" s="53"/>
      <c r="F57" s="7"/>
      <c r="G57" s="7"/>
      <c r="H57" s="7"/>
      <c r="I57" s="7"/>
    </row>
    <row r="58" spans="1:9" x14ac:dyDescent="0.2">
      <c r="A58" s="1"/>
      <c r="D58" s="84"/>
      <c r="E58" s="53"/>
      <c r="F58" s="7"/>
      <c r="G58" s="7"/>
      <c r="H58" s="7"/>
      <c r="I58" s="7"/>
    </row>
    <row r="59" spans="1:9" x14ac:dyDescent="0.2">
      <c r="A59" s="1"/>
      <c r="D59" s="84"/>
      <c r="E59" s="53"/>
      <c r="F59" s="7"/>
      <c r="G59" s="7"/>
      <c r="H59" s="7"/>
      <c r="I59" s="7"/>
    </row>
    <row r="60" spans="1:9" x14ac:dyDescent="0.2">
      <c r="A60" s="1"/>
      <c r="B60" s="62"/>
      <c r="F60" s="49"/>
      <c r="G60" s="49"/>
      <c r="H60" s="49"/>
      <c r="I60" s="49"/>
    </row>
    <row r="61" spans="1:9" hidden="1" x14ac:dyDescent="0.2">
      <c r="A61" s="1"/>
      <c r="C61" s="62"/>
      <c r="F61" s="15"/>
      <c r="G61" s="15"/>
      <c r="H61" s="15"/>
      <c r="I61" s="49"/>
    </row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</sheetData>
  <mergeCells count="1">
    <mergeCell ref="B4:C4"/>
  </mergeCells>
  <dataValidations count="1">
    <dataValidation type="list" allowBlank="1" showInputMessage="1" showErrorMessage="1" sqref="B4:C4" xr:uid="{E7C63E46-EF80-4D9C-AD5C-1357824D3377}">
      <formula1>Dropdown_Geography</formula1>
    </dataValidation>
  </dataValidations>
  <hyperlinks>
    <hyperlink ref="E43" location="Introduction!A1" display="Introduction" xr:uid="{D4B8422C-C9AC-4B8A-B084-C7F7745B04DD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5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140625" style="8" bestFit="1" customWidth="1"/>
    <col min="10" max="10" width="5.5703125" style="8" bestFit="1" customWidth="1"/>
    <col min="11" max="11" width="7" style="8" customWidth="1"/>
    <col min="12" max="12" width="5.28515625" style="8" customWidth="1"/>
    <col min="13" max="14" width="4.5703125" style="8" bestFit="1" customWidth="1"/>
    <col min="15" max="19" width="9.28515625" style="8" customWidth="1"/>
    <col min="20" max="22" width="11.28515625" style="8" hidden="1" customWidth="1"/>
    <col min="23" max="16384" width="9.28515625" style="8" hidden="1"/>
  </cols>
  <sheetData>
    <row r="1" spans="1:14" ht="18.75" x14ac:dyDescent="0.25">
      <c r="B1" s="41" t="s">
        <v>703</v>
      </c>
      <c r="C1" s="42"/>
      <c r="D1" s="1"/>
      <c r="E1" s="52" t="s">
        <v>768</v>
      </c>
      <c r="F1" s="41"/>
      <c r="G1" s="41"/>
      <c r="H1" s="55"/>
      <c r="I1" s="41"/>
      <c r="J1" s="41"/>
      <c r="K1" s="65"/>
      <c r="L1" s="65"/>
      <c r="M1" s="65"/>
      <c r="N1" s="65"/>
    </row>
    <row r="2" spans="1:14" ht="25.5" customHeight="1" x14ac:dyDescent="0.2">
      <c r="B2" s="2"/>
      <c r="C2" s="2"/>
      <c r="E2" s="7"/>
      <c r="F2" s="7"/>
      <c r="G2" s="7"/>
      <c r="H2" s="7"/>
      <c r="I2" s="235" t="s">
        <v>985</v>
      </c>
      <c r="J2" s="64"/>
      <c r="K2" s="64"/>
      <c r="L2" s="64"/>
      <c r="M2" s="64"/>
      <c r="N2" s="64"/>
    </row>
    <row r="3" spans="1:14" ht="14.25" customHeight="1" x14ac:dyDescent="0.2">
      <c r="A3" s="28"/>
      <c r="B3" s="39" t="str">
        <f ca="1">OFFSET(Raw!$FI$5,MATCH($B$4,Raw!$FJ$6:$FJ$26,0),0)</f>
        <v>Eng</v>
      </c>
      <c r="D3" s="29"/>
      <c r="E3" s="13"/>
      <c r="F3" s="13"/>
      <c r="G3" s="13"/>
      <c r="H3" s="13"/>
      <c r="I3" s="11"/>
      <c r="J3" s="11"/>
      <c r="K3" s="11"/>
      <c r="L3" s="234" t="s">
        <v>1061</v>
      </c>
      <c r="M3" s="42"/>
      <c r="N3" s="42"/>
    </row>
    <row r="4" spans="1:14" ht="25.5" customHeight="1" x14ac:dyDescent="0.2">
      <c r="B4" s="8" t="s">
        <v>547</v>
      </c>
      <c r="C4" s="7"/>
      <c r="D4" s="30"/>
      <c r="E4" s="5" t="s">
        <v>704</v>
      </c>
      <c r="F4" s="6"/>
      <c r="G4" s="5" t="s">
        <v>705</v>
      </c>
      <c r="H4" s="6"/>
      <c r="I4" s="192" t="s">
        <v>706</v>
      </c>
      <c r="J4" s="193" t="s">
        <v>707</v>
      </c>
      <c r="K4" s="193" t="s">
        <v>708</v>
      </c>
      <c r="L4" s="155" t="s">
        <v>737</v>
      </c>
      <c r="M4" s="46" t="s">
        <v>740</v>
      </c>
      <c r="N4" s="46" t="s">
        <v>739</v>
      </c>
    </row>
    <row r="5" spans="1:14" s="27" customFormat="1" ht="12.75" customHeight="1" x14ac:dyDescent="0.2">
      <c r="A5" s="26"/>
      <c r="B5" s="39" t="str">
        <f>VLOOKUP($B$4,Raw!$FJ$6:$FK$26,2,0)</f>
        <v>ENG</v>
      </c>
      <c r="C5" s="23"/>
      <c r="D5" s="24" t="s">
        <v>676</v>
      </c>
      <c r="E5" s="25" t="s">
        <v>573</v>
      </c>
      <c r="F5" s="25"/>
      <c r="G5" s="25" t="s">
        <v>574</v>
      </c>
      <c r="H5" s="25"/>
      <c r="I5" s="69" t="s">
        <v>575</v>
      </c>
      <c r="J5" s="69" t="s">
        <v>576</v>
      </c>
      <c r="K5" s="69" t="s">
        <v>577</v>
      </c>
      <c r="L5" s="69" t="s">
        <v>886</v>
      </c>
      <c r="M5" s="69" t="s">
        <v>578</v>
      </c>
      <c r="N5" s="69" t="s">
        <v>579</v>
      </c>
    </row>
    <row r="6" spans="1:14" s="27" customFormat="1" x14ac:dyDescent="0.2">
      <c r="A6" s="26"/>
      <c r="B6" s="39"/>
      <c r="C6" s="23"/>
      <c r="D6" s="24"/>
      <c r="E6" s="25"/>
      <c r="F6" s="25"/>
      <c r="G6" s="25"/>
      <c r="H6" s="25"/>
      <c r="I6" s="48"/>
      <c r="J6" s="48"/>
      <c r="K6" s="48"/>
      <c r="L6" s="48"/>
      <c r="M6" s="48"/>
      <c r="N6" s="48"/>
    </row>
    <row r="7" spans="1:14" s="7" customFormat="1" ht="14.25" customHeight="1" x14ac:dyDescent="0.2">
      <c r="A7" s="60"/>
      <c r="B7" s="33" t="str">
        <f>'Response times'!$B7</f>
        <v>2017-18</v>
      </c>
      <c r="C7" s="141" t="s">
        <v>815</v>
      </c>
      <c r="D7" s="34"/>
      <c r="E7" s="83">
        <f>SUMIF($B$10:$B$41,$B7,E$10:E$41)</f>
        <v>5750277</v>
      </c>
      <c r="F7" s="31"/>
      <c r="G7" s="31">
        <f>IFERROR(SUMIF($B$10:$B$41,$B7,G$10:G$41),"-")</f>
        <v>4334326</v>
      </c>
      <c r="H7" s="31"/>
      <c r="I7" s="31">
        <f>IFERROR(SUMIF($B$10:$B$41,$B7,I$10:I$41),"-")</f>
        <v>66326380</v>
      </c>
      <c r="J7" s="31">
        <f>IFERROR(I7/G7,"-")</f>
        <v>15.302582223856719</v>
      </c>
      <c r="K7" s="31">
        <f>IFERROR(SUMPRODUCT($G$10:$G$17,K$10:K$17)/$G7,"-")</f>
        <v>2.0884974964965717</v>
      </c>
      <c r="L7" s="31">
        <f>IFERROR(SUMPRODUCT($G$10:$G$17,L$10:L$17)/$G7,"-")</f>
        <v>0</v>
      </c>
      <c r="M7" s="31">
        <f>IFERROR(SUMPRODUCT($G$10:$G$17,M$10:M$17)/$G7,"-")</f>
        <v>72.042927781620492</v>
      </c>
      <c r="N7" s="31">
        <f>IFERROR(SUMPRODUCT($G$10:$G$17,N$10:N$17)/$G7,"-")</f>
        <v>136.94459576875389</v>
      </c>
    </row>
    <row r="8" spans="1:14" s="7" customFormat="1" ht="14.25" customHeight="1" x14ac:dyDescent="0.2">
      <c r="A8" s="60"/>
      <c r="B8" s="33" t="str">
        <f>'Response times'!$B8</f>
        <v>2018-19</v>
      </c>
      <c r="C8" s="141" t="s">
        <v>773</v>
      </c>
      <c r="D8" s="34"/>
      <c r="E8" s="83">
        <f>IFERROR(SUMIF($B$10:$B$41,$B8,E$10:E$41),"-")</f>
        <v>11714293</v>
      </c>
      <c r="F8" s="31"/>
      <c r="G8" s="31">
        <f>IFERROR(SUMIF($B$10:$B$41,$B8,G$10:G$41),"-")</f>
        <v>8736875</v>
      </c>
      <c r="H8" s="31"/>
      <c r="I8" s="31">
        <f>IFERROR(SUMIF($B$10:$B$41,$B8,I$10:I$41),"-")</f>
        <v>64711237</v>
      </c>
      <c r="J8" s="31">
        <f t="shared" ref="J8:J9" si="0">IFERROR(I8/G8,"-")</f>
        <v>7.4066799628013449</v>
      </c>
      <c r="K8" s="31">
        <f>IFERROR(SUMPRODUCT($G$18:$G$29,K$18:K$29)/$G8,"-")</f>
        <v>1</v>
      </c>
      <c r="L8" s="31">
        <f>IFERROR(SUMPRODUCT($G$18:$G$29,L$18:L$29)/$G8,"-")</f>
        <v>0</v>
      </c>
      <c r="M8" s="31">
        <f>IFERROR(SUMPRODUCT($G$18:$G$29,M$18:M$29)/$G8,"-")</f>
        <v>41.652691265469635</v>
      </c>
      <c r="N8" s="31">
        <f>IFERROR(SUMPRODUCT($G$18:$G$29,N$18:N$29)/$G8,"-")</f>
        <v>95.146790929251026</v>
      </c>
    </row>
    <row r="9" spans="1:14" s="7" customFormat="1" ht="14.25" customHeight="1" x14ac:dyDescent="0.2">
      <c r="A9" s="60"/>
      <c r="B9" s="33" t="str">
        <f>'Response times'!$B9</f>
        <v>2019-20</v>
      </c>
      <c r="C9" s="141" t="s">
        <v>908</v>
      </c>
      <c r="D9" s="34"/>
      <c r="E9" s="83">
        <f>IFERROR(SUMIF($B$10:$B$41,$B9,E$10:E$41),"-")</f>
        <v>10315913</v>
      </c>
      <c r="F9" s="31"/>
      <c r="G9" s="31">
        <f>IFERROR(SUMIF($B$10:$B$41,$B9,G$10:G$41),"-")</f>
        <v>7662290</v>
      </c>
      <c r="H9" s="31"/>
      <c r="I9" s="31">
        <f>IFERROR(SUMIF($B$10:$B$41,$B9,I$10:I$41),"-")</f>
        <v>59766614</v>
      </c>
      <c r="J9" s="31">
        <f t="shared" si="0"/>
        <v>7.800098142983364</v>
      </c>
      <c r="K9" s="31">
        <f>IFERROR(SUMPRODUCT($G$30:$G$41,K$30:K$41)/$G9,"-")</f>
        <v>1</v>
      </c>
      <c r="L9" s="31">
        <f>IFERROR(SUMPRODUCT($G$30:$G$41,L$30:L$41)/$G9,"-")</f>
        <v>21.886717025849975</v>
      </c>
      <c r="M9" s="31">
        <f>IFERROR(SUMPRODUCT($G$30:$G$41,M$30:M$41)/$G9,"-")</f>
        <v>45.000145126326466</v>
      </c>
      <c r="N9" s="31">
        <f>IFERROR(SUMPRODUCT($G$30:$G$41,N$30:N$41)/$G9,"-")</f>
        <v>99.944098304814872</v>
      </c>
    </row>
    <row r="10" spans="1:14" s="1" customFormat="1" x14ac:dyDescent="0.2">
      <c r="A10" s="61"/>
      <c r="B10" s="7" t="s">
        <v>648</v>
      </c>
      <c r="C10" s="7" t="s">
        <v>550</v>
      </c>
      <c r="D10" s="16" t="s">
        <v>550</v>
      </c>
      <c r="E10" s="83">
        <f>IFERROR(INDEX(Raw!$H$6:$EB$1524,MATCH($B10&amp;$D10&amp;$B$5,Raw!$A$6:$A$1524,0),MATCH(E$5,Raw!$H$5:$EB$5,0)),"-")</f>
        <v>177540</v>
      </c>
      <c r="F10" s="31"/>
      <c r="G10" s="31">
        <f>IFERROR(INDEX(Raw!$H$6:$EB$1524,MATCH($B10&amp;$D10&amp;$B$5,Raw!$A$6:$A$1524,0),MATCH(G$5,Raw!$H$5:$EB$5,0)),"-")</f>
        <v>141028</v>
      </c>
      <c r="H10" s="31"/>
      <c r="I10" s="31">
        <f>IFERROR(INDEX(Raw!$H$6:$EB$1524,MATCH($B10&amp;$D10&amp;$B$5,Raw!$A$6:$A$1524,0),MATCH(I$5,Raw!$H$5:$EB$5,0)),"-")</f>
        <v>1796993</v>
      </c>
      <c r="J10" s="31">
        <f>IFERROR(INDEX(Raw!$H$6:$EB$1524,MATCH($B10&amp;$D10&amp;$B$5,Raw!$A$6:$A$1524,0),MATCH(J$5,Raw!$H$5:$EB$5,0)),"-")</f>
        <v>13</v>
      </c>
      <c r="K10" s="31">
        <f>IFERROR(INDEX(Raw!$H$6:$EB$1524,MATCH($B10&amp;$D10&amp;$B$5,Raw!$A$6:$A$1524,0),MATCH(K$5,Raw!$H$5:$EB$5,0)),"-")</f>
        <v>1</v>
      </c>
      <c r="L10" s="31">
        <f>IFERROR(INDEX(Raw!$H$6:$EB$1524,MATCH($B10&amp;$D10&amp;$B$5,Raw!$A$6:$A$1524,0),MATCH(L$5,Raw!$H$5:$EB$5,0)),"-")</f>
        <v>0</v>
      </c>
      <c r="M10" s="31">
        <f>IFERROR(INDEX(Raw!$H$6:$EB$1524,MATCH($B10&amp;$D10&amp;$B$5,Raw!$A$6:$A$1524,0),MATCH(M$5,Raw!$H$5:$EB$5,0)),"-")</f>
        <v>70</v>
      </c>
      <c r="N10" s="31">
        <f>IFERROR(INDEX(Raw!$H$6:$EB$1524,MATCH($B10&amp;$D10&amp;$B$5,Raw!$A$6:$A$1524,0),MATCH(N$5,Raw!$H$5:$EB$5,0)),"-")</f>
        <v>158</v>
      </c>
    </row>
    <row r="11" spans="1:14" s="1" customFormat="1" ht="12.75" customHeight="1" x14ac:dyDescent="0.2">
      <c r="A11" s="61"/>
      <c r="B11" s="16" t="str">
        <f t="shared" ref="B11:B41" si="1">IF($D11="April",LEFT($B10,4)+1&amp;"-"&amp;RIGHT($B10,2)+1,$B10)</f>
        <v>2017-18</v>
      </c>
      <c r="C11" s="7" t="s">
        <v>551</v>
      </c>
      <c r="D11" s="16" t="s">
        <v>551</v>
      </c>
      <c r="E11" s="83">
        <f>IFERROR(INDEX(Raw!$H$6:$EB$1524,MATCH($B11&amp;$D11&amp;$B$5,Raw!$A$6:$A$1524,0),MATCH(E$5,Raw!$H$5:$EB$5,0)),"-")</f>
        <v>379791</v>
      </c>
      <c r="F11" s="31"/>
      <c r="G11" s="31">
        <f>IFERROR(INDEX(Raw!$H$6:$EB$1524,MATCH($B11&amp;$D11&amp;$B$5,Raw!$A$6:$A$1524,0),MATCH(G$5,Raw!$H$5:$EB$5,0)),"-")</f>
        <v>289824</v>
      </c>
      <c r="H11" s="31"/>
      <c r="I11" s="31">
        <f>IFERROR(INDEX(Raw!$H$6:$EB$1524,MATCH($B11&amp;$D11&amp;$B$5,Raw!$A$6:$A$1524,0),MATCH(I$5,Raw!$H$5:$EB$5,0)),"-")</f>
        <v>6276073</v>
      </c>
      <c r="J11" s="31">
        <f>IFERROR(INDEX(Raw!$H$6:$EB$1524,MATCH($B11&amp;$D11&amp;$B$5,Raw!$A$6:$A$1524,0),MATCH(J$5,Raw!$H$5:$EB$5,0)),"-")</f>
        <v>22</v>
      </c>
      <c r="K11" s="31">
        <f>IFERROR(INDEX(Raw!$H$6:$EB$1524,MATCH($B11&amp;$D11&amp;$B$5,Raw!$A$6:$A$1524,0),MATCH(K$5,Raw!$H$5:$EB$5,0)),"-")</f>
        <v>2</v>
      </c>
      <c r="L11" s="31">
        <f>IFERROR(INDEX(Raw!$H$6:$EB$1524,MATCH($B11&amp;$D11&amp;$B$5,Raw!$A$6:$A$1524,0),MATCH(L$5,Raw!$H$5:$EB$5,0)),"-")</f>
        <v>0</v>
      </c>
      <c r="M11" s="31">
        <f>IFERROR(INDEX(Raw!$H$6:$EB$1524,MATCH($B11&amp;$D11&amp;$B$5,Raw!$A$6:$A$1524,0),MATCH(M$5,Raw!$H$5:$EB$5,0)),"-")</f>
        <v>72</v>
      </c>
      <c r="N11" s="31">
        <f>IFERROR(INDEX(Raw!$H$6:$EB$1524,MATCH($B11&amp;$D11&amp;$B$5,Raw!$A$6:$A$1524,0),MATCH(N$5,Raw!$H$5:$EB$5,0)),"-")</f>
        <v>132</v>
      </c>
    </row>
    <row r="12" spans="1:14" s="1" customFormat="1" ht="18" x14ac:dyDescent="0.25">
      <c r="A12" s="61"/>
      <c r="B12" s="16" t="str">
        <f t="shared" si="1"/>
        <v>2017-18</v>
      </c>
      <c r="C12" s="7" t="s">
        <v>552</v>
      </c>
      <c r="D12" s="181" t="s">
        <v>552</v>
      </c>
      <c r="E12" s="83">
        <f>IFERROR(INDEX(Raw!$H$6:$EB$1524,MATCH($B12&amp;$D12&amp;$B$5,Raw!$A$6:$A$1524,0),MATCH(E$5,Raw!$H$5:$EB$5,0)),"-")</f>
        <v>416653</v>
      </c>
      <c r="F12" s="31"/>
      <c r="G12" s="31">
        <f>IFERROR(INDEX(Raw!$H$6:$EB$1524,MATCH($B12&amp;$D12&amp;$B$5,Raw!$A$6:$A$1524,0),MATCH(G$5,Raw!$H$5:$EB$5,0)),"-")</f>
        <v>316099</v>
      </c>
      <c r="H12" s="31"/>
      <c r="I12" s="31">
        <f>IFERROR(INDEX(Raw!$H$6:$EB$1524,MATCH($B12&amp;$D12&amp;$B$5,Raw!$A$6:$A$1524,0),MATCH(I$5,Raw!$H$5:$EB$5,0)),"-")</f>
        <v>4282835</v>
      </c>
      <c r="J12" s="31">
        <f>IFERROR(INDEX(Raw!$H$6:$EB$1524,MATCH($B12&amp;$D12&amp;$B$5,Raw!$A$6:$A$1524,0),MATCH(J$5,Raw!$H$5:$EB$5,0)),"-")</f>
        <v>14</v>
      </c>
      <c r="K12" s="31">
        <f>IFERROR(INDEX(Raw!$H$6:$EB$1524,MATCH($B12&amp;$D12&amp;$B$5,Raw!$A$6:$A$1524,0),MATCH(K$5,Raw!$H$5:$EB$5,0)),"-")</f>
        <v>2</v>
      </c>
      <c r="L12" s="31">
        <f>IFERROR(INDEX(Raw!$H$6:$EB$1524,MATCH($B12&amp;$D12&amp;$B$5,Raw!$A$6:$A$1524,0),MATCH(L$5,Raw!$H$5:$EB$5,0)),"-")</f>
        <v>0</v>
      </c>
      <c r="M12" s="31">
        <f>IFERROR(INDEX(Raw!$H$6:$EB$1524,MATCH($B12&amp;$D12&amp;$B$5,Raw!$A$6:$A$1524,0),MATCH(M$5,Raw!$H$5:$EB$5,0)),"-")</f>
        <v>59</v>
      </c>
      <c r="N12" s="31">
        <f>IFERROR(INDEX(Raw!$H$6:$EB$1524,MATCH($B12&amp;$D12&amp;$B$5,Raw!$A$6:$A$1524,0),MATCH(N$5,Raw!$H$5:$EB$5,0)),"-")</f>
        <v>124</v>
      </c>
    </row>
    <row r="13" spans="1:14" s="1" customFormat="1" ht="12.75" customHeight="1" x14ac:dyDescent="0.2">
      <c r="A13" s="61"/>
      <c r="B13" s="16" t="str">
        <f t="shared" si="1"/>
        <v>2017-18</v>
      </c>
      <c r="C13" s="7" t="s">
        <v>553</v>
      </c>
      <c r="D13" s="16" t="s">
        <v>553</v>
      </c>
      <c r="E13" s="83">
        <f>IFERROR(INDEX(Raw!$H$6:$EB$1524,MATCH($B13&amp;$D13&amp;$B$5,Raw!$A$6:$A$1524,0),MATCH(E$5,Raw!$H$5:$EB$5,0)),"-")</f>
        <v>797425</v>
      </c>
      <c r="F13" s="31"/>
      <c r="G13" s="31">
        <f>IFERROR(INDEX(Raw!$H$6:$EB$1524,MATCH($B13&amp;$D13&amp;$B$5,Raw!$A$6:$A$1524,0),MATCH(G$5,Raw!$H$5:$EB$5,0)),"-")</f>
        <v>597353</v>
      </c>
      <c r="H13" s="31"/>
      <c r="I13" s="31">
        <f>IFERROR(INDEX(Raw!$H$6:$EB$1524,MATCH($B13&amp;$D13&amp;$B$5,Raw!$A$6:$A$1524,0),MATCH(I$5,Raw!$H$5:$EB$5,0)),"-")</f>
        <v>7919804</v>
      </c>
      <c r="J13" s="31">
        <f>IFERROR(INDEX(Raw!$H$6:$EB$1524,MATCH($B13&amp;$D13&amp;$B$5,Raw!$A$6:$A$1524,0),MATCH(J$5,Raw!$H$5:$EB$5,0)),"-")</f>
        <v>13</v>
      </c>
      <c r="K13" s="31">
        <f>IFERROR(INDEX(Raw!$H$6:$EB$1524,MATCH($B13&amp;$D13&amp;$B$5,Raw!$A$6:$A$1524,0),MATCH(K$5,Raw!$H$5:$EB$5,0)),"-")</f>
        <v>1</v>
      </c>
      <c r="L13" s="31">
        <f>IFERROR(INDEX(Raw!$H$6:$EB$1524,MATCH($B13&amp;$D13&amp;$B$5,Raw!$A$6:$A$1524,0),MATCH(L$5,Raw!$H$5:$EB$5,0)),"-")</f>
        <v>0</v>
      </c>
      <c r="M13" s="31">
        <f>IFERROR(INDEX(Raw!$H$6:$EB$1524,MATCH($B13&amp;$D13&amp;$B$5,Raw!$A$6:$A$1524,0),MATCH(M$5,Raw!$H$5:$EB$5,0)),"-")</f>
        <v>68</v>
      </c>
      <c r="N13" s="31">
        <f>IFERROR(INDEX(Raw!$H$6:$EB$1524,MATCH($B13&amp;$D13&amp;$B$5,Raw!$A$6:$A$1524,0),MATCH(N$5,Raw!$H$5:$EB$5,0)),"-")</f>
        <v>132</v>
      </c>
    </row>
    <row r="14" spans="1:14" s="1" customFormat="1" ht="12.75" customHeight="1" x14ac:dyDescent="0.2">
      <c r="A14" s="61"/>
      <c r="B14" s="16" t="str">
        <f t="shared" si="1"/>
        <v>2017-18</v>
      </c>
      <c r="C14" s="7" t="s">
        <v>554</v>
      </c>
      <c r="D14" s="16" t="s">
        <v>554</v>
      </c>
      <c r="E14" s="83">
        <f>IFERROR(INDEX(Raw!$H$6:$EB$1524,MATCH($B14&amp;$D14&amp;$B$5,Raw!$A$6:$A$1524,0),MATCH(E$5,Raw!$H$5:$EB$5,0)),"-")</f>
        <v>1075639</v>
      </c>
      <c r="F14" s="31"/>
      <c r="G14" s="31">
        <f>IFERROR(INDEX(Raw!$H$6:$EB$1524,MATCH($B14&amp;$D14&amp;$B$5,Raw!$A$6:$A$1524,0),MATCH(G$5,Raw!$H$5:$EB$5,0)),"-")</f>
        <v>822396</v>
      </c>
      <c r="H14" s="31"/>
      <c r="I14" s="31">
        <f>IFERROR(INDEX(Raw!$H$6:$EB$1524,MATCH($B14&amp;$D14&amp;$B$5,Raw!$A$6:$A$1524,0),MATCH(I$5,Raw!$H$5:$EB$5,0)),"-")</f>
        <v>18583950</v>
      </c>
      <c r="J14" s="31">
        <f>IFERROR(INDEX(Raw!$H$6:$EB$1524,MATCH($B14&amp;$D14&amp;$B$5,Raw!$A$6:$A$1524,0),MATCH(J$5,Raw!$H$5:$EB$5,0)),"-")</f>
        <v>23</v>
      </c>
      <c r="K14" s="31">
        <f>IFERROR(INDEX(Raw!$H$6:$EB$1524,MATCH($B14&amp;$D14&amp;$B$5,Raw!$A$6:$A$1524,0),MATCH(K$5,Raw!$H$5:$EB$5,0)),"-")</f>
        <v>6</v>
      </c>
      <c r="L14" s="31">
        <f>IFERROR(INDEX(Raw!$H$6:$EB$1524,MATCH($B14&amp;$D14&amp;$B$5,Raw!$A$6:$A$1524,0),MATCH(L$5,Raw!$H$5:$EB$5,0)),"-")</f>
        <v>0</v>
      </c>
      <c r="M14" s="31">
        <f>IFERROR(INDEX(Raw!$H$6:$EB$1524,MATCH($B14&amp;$D14&amp;$B$5,Raw!$A$6:$A$1524,0),MATCH(M$5,Raw!$H$5:$EB$5,0)),"-")</f>
        <v>97</v>
      </c>
      <c r="N14" s="31">
        <f>IFERROR(INDEX(Raw!$H$6:$EB$1524,MATCH($B14&amp;$D14&amp;$B$5,Raw!$A$6:$A$1524,0),MATCH(N$5,Raw!$H$5:$EB$5,0)),"-")</f>
        <v>165</v>
      </c>
    </row>
    <row r="15" spans="1:14" s="1" customFormat="1" ht="18" x14ac:dyDescent="0.25">
      <c r="A15" s="61"/>
      <c r="B15" s="16" t="str">
        <f t="shared" si="1"/>
        <v>2017-18</v>
      </c>
      <c r="C15" s="7" t="s">
        <v>555</v>
      </c>
      <c r="D15" s="181" t="s">
        <v>555</v>
      </c>
      <c r="E15" s="31">
        <f>IFERROR(INDEX(Raw!$H$6:$EB$1524,MATCH($B15&amp;$D15&amp;$B$5,Raw!$A$6:$A$1524,0),MATCH(E$5,Raw!$H$5:$EB$5,0)),"-")</f>
        <v>983747</v>
      </c>
      <c r="F15" s="31"/>
      <c r="G15" s="31">
        <f>IFERROR(INDEX(Raw!$H$6:$EB$1524,MATCH($B15&amp;$D15&amp;$B$5,Raw!$A$6:$A$1524,0),MATCH(G$5,Raw!$H$5:$EB$5,0)),"-")</f>
        <v>727947</v>
      </c>
      <c r="H15" s="31"/>
      <c r="I15" s="31">
        <f>IFERROR(INDEX(Raw!$H$6:$EB$1524,MATCH($B15&amp;$D15&amp;$B$5,Raw!$A$6:$A$1524,0),MATCH(I$5,Raw!$H$5:$EB$5,0)),"-")</f>
        <v>8142916</v>
      </c>
      <c r="J15" s="31">
        <f>IFERROR(INDEX(Raw!$H$6:$EB$1524,MATCH($B15&amp;$D15&amp;$B$5,Raw!$A$6:$A$1524,0),MATCH(J$5,Raw!$H$5:$EB$5,0)),"-")</f>
        <v>11</v>
      </c>
      <c r="K15" s="31">
        <f>IFERROR(INDEX(Raw!$H$6:$EB$1524,MATCH($B15&amp;$D15&amp;$B$5,Raw!$A$6:$A$1524,0),MATCH(K$5,Raw!$H$5:$EB$5,0)),"-")</f>
        <v>1</v>
      </c>
      <c r="L15" s="31">
        <f>IFERROR(INDEX(Raw!$H$6:$EB$1524,MATCH($B15&amp;$D15&amp;$B$5,Raw!$A$6:$A$1524,0),MATCH(L$5,Raw!$H$5:$EB$5,0)),"-")</f>
        <v>0</v>
      </c>
      <c r="M15" s="31">
        <f>IFERROR(INDEX(Raw!$H$6:$EB$1524,MATCH($B15&amp;$D15&amp;$B$5,Raw!$A$6:$A$1524,0),MATCH(M$5,Raw!$H$5:$EB$5,0)),"-")</f>
        <v>59</v>
      </c>
      <c r="N15" s="31">
        <f>IFERROR(INDEX(Raw!$H$6:$EB$1524,MATCH($B15&amp;$D15&amp;$B$5,Raw!$A$6:$A$1524,0),MATCH(N$5,Raw!$H$5:$EB$5,0)),"-")</f>
        <v>123</v>
      </c>
    </row>
    <row r="16" spans="1:14" s="1" customFormat="1" ht="12.75" customHeight="1" x14ac:dyDescent="0.2">
      <c r="A16" s="61"/>
      <c r="B16" s="16" t="str">
        <f t="shared" si="1"/>
        <v>2017-18</v>
      </c>
      <c r="C16" s="7" t="s">
        <v>556</v>
      </c>
      <c r="D16" s="16" t="s">
        <v>556</v>
      </c>
      <c r="E16" s="31">
        <f>IFERROR(INDEX(Raw!$H$6:$EB$1524,MATCH($B16&amp;$D16&amp;$B$5,Raw!$A$6:$A$1524,0),MATCH(E$5,Raw!$H$5:$EB$5,0)),"-")</f>
        <v>900323</v>
      </c>
      <c r="F16" s="31"/>
      <c r="G16" s="31">
        <f>IFERROR(INDEX(Raw!$H$6:$EB$1524,MATCH($B16&amp;$D16&amp;$B$5,Raw!$A$6:$A$1524,0),MATCH(G$5,Raw!$H$5:$EB$5,0)),"-")</f>
        <v>672523</v>
      </c>
      <c r="H16" s="31"/>
      <c r="I16" s="31">
        <f>IFERROR(INDEX(Raw!$H$6:$EB$1524,MATCH($B16&amp;$D16&amp;$B$5,Raw!$A$6:$A$1524,0),MATCH(I$5,Raw!$H$5:$EB$5,0)),"-")</f>
        <v>8751856</v>
      </c>
      <c r="J16" s="31">
        <f>IFERROR(INDEX(Raw!$H$6:$EB$1524,MATCH($B16&amp;$D16&amp;$B$5,Raw!$A$6:$A$1524,0),MATCH(J$5,Raw!$H$5:$EB$5,0)),"-")</f>
        <v>13</v>
      </c>
      <c r="K16" s="31">
        <f>IFERROR(INDEX(Raw!$H$6:$EB$1524,MATCH($B16&amp;$D16&amp;$B$5,Raw!$A$6:$A$1524,0),MATCH(K$5,Raw!$H$5:$EB$5,0)),"-")</f>
        <v>1</v>
      </c>
      <c r="L16" s="31">
        <f>IFERROR(INDEX(Raw!$H$6:$EB$1524,MATCH($B16&amp;$D16&amp;$B$5,Raw!$A$6:$A$1524,0),MATCH(L$5,Raw!$H$5:$EB$5,0)),"-")</f>
        <v>0</v>
      </c>
      <c r="M16" s="31">
        <f>IFERROR(INDEX(Raw!$H$6:$EB$1524,MATCH($B16&amp;$D16&amp;$B$5,Raw!$A$6:$A$1524,0),MATCH(M$5,Raw!$H$5:$EB$5,0)),"-")</f>
        <v>67</v>
      </c>
      <c r="N16" s="31">
        <f>IFERROR(INDEX(Raw!$H$6:$EB$1524,MATCH($B16&amp;$D16&amp;$B$5,Raw!$A$6:$A$1524,0),MATCH(N$5,Raw!$H$5:$EB$5,0)),"-")</f>
        <v>127</v>
      </c>
    </row>
    <row r="17" spans="1:15" s="7" customFormat="1" collapsed="1" x14ac:dyDescent="0.2">
      <c r="A17" s="61"/>
      <c r="B17" s="16" t="str">
        <f t="shared" si="1"/>
        <v>2017-18</v>
      </c>
      <c r="C17" s="34" t="s">
        <v>557</v>
      </c>
      <c r="D17" s="176" t="s">
        <v>557</v>
      </c>
      <c r="E17" s="31">
        <f>IFERROR(INDEX(Raw!$H$6:$EB$1524,MATCH($B17&amp;$D17&amp;$B$5,Raw!$A$6:$A$1524,0),MATCH(E$5,Raw!$H$5:$EB$5,0)),"-")</f>
        <v>1019159</v>
      </c>
      <c r="F17" s="31"/>
      <c r="G17" s="31">
        <f>IFERROR(INDEX(Raw!$H$6:$EB$1524,MATCH($B17&amp;$D17&amp;$B$5,Raw!$A$6:$A$1524,0),MATCH(G$5,Raw!$H$5:$EB$5,0)),"-")</f>
        <v>767156</v>
      </c>
      <c r="H17" s="31"/>
      <c r="I17" s="31">
        <f>IFERROR(INDEX(Raw!$H$6:$EB$1524,MATCH($B17&amp;$D17&amp;$B$5,Raw!$A$6:$A$1524,0),MATCH(I$5,Raw!$H$5:$EB$5,0)),"-")</f>
        <v>10571953</v>
      </c>
      <c r="J17" s="31">
        <f>IFERROR(INDEX(Raw!$H$6:$EB$1524,MATCH($B17&amp;$D17&amp;$B$5,Raw!$A$6:$A$1524,0),MATCH(J$5,Raw!$H$5:$EB$5,0)),"-")</f>
        <v>14</v>
      </c>
      <c r="K17" s="31">
        <f>IFERROR(INDEX(Raw!$H$6:$EB$1524,MATCH($B17&amp;$D17&amp;$B$5,Raw!$A$6:$A$1524,0),MATCH(K$5,Raw!$H$5:$EB$5,0)),"-")</f>
        <v>1</v>
      </c>
      <c r="L17" s="31">
        <f>IFERROR(INDEX(Raw!$H$6:$EB$1524,MATCH($B17&amp;$D17&amp;$B$5,Raw!$A$6:$A$1524,0),MATCH(L$5,Raw!$H$5:$EB$5,0)),"-")</f>
        <v>0</v>
      </c>
      <c r="M17" s="31">
        <f>IFERROR(INDEX(Raw!$H$6:$EB$1524,MATCH($B17&amp;$D17&amp;$B$5,Raw!$A$6:$A$1524,0),MATCH(M$5,Raw!$H$5:$EB$5,0)),"-")</f>
        <v>71</v>
      </c>
      <c r="N17" s="31">
        <f>IFERROR(INDEX(Raw!$H$6:$EB$1524,MATCH($B17&amp;$D17&amp;$B$5,Raw!$A$6:$A$1524,0),MATCH(N$5,Raw!$H$5:$EB$5,0)),"-")</f>
        <v>136</v>
      </c>
    </row>
    <row r="18" spans="1:15" s="7" customFormat="1" ht="18" x14ac:dyDescent="0.25">
      <c r="A18" s="61"/>
      <c r="B18" s="142" t="str">
        <f t="shared" si="1"/>
        <v>2018-19</v>
      </c>
      <c r="C18" s="143" t="s">
        <v>775</v>
      </c>
      <c r="D18" s="183" t="s">
        <v>775</v>
      </c>
      <c r="E18" s="144">
        <f>IFERROR(INDEX(Raw!$H$6:$EB$1524,MATCH($B18&amp;$D18&amp;$B$5,Raw!$A$6:$A$1524,0),MATCH(E$5,Raw!$H$5:$EB$5,0)),"-")</f>
        <v>893891</v>
      </c>
      <c r="F18" s="31"/>
      <c r="G18" s="144">
        <f>IFERROR(INDEX(Raw!$H$6:$EB$1524,MATCH($B18&amp;$D18&amp;$B$5,Raw!$A$6:$A$1524,0),MATCH(G$5,Raw!$H$5:$EB$5,0)),"-")</f>
        <v>657660</v>
      </c>
      <c r="H18" s="31"/>
      <c r="I18" s="144">
        <f>IFERROR(INDEX(Raw!$H$6:$EB$1524,MATCH($B18&amp;$D18&amp;$B$5,Raw!$A$6:$A$1524,0),MATCH(I$5,Raw!$H$5:$EB$5,0)),"-")</f>
        <v>3841645</v>
      </c>
      <c r="J18" s="144">
        <f>IFERROR(INDEX(Raw!$H$6:$EB$1524,MATCH($B18&amp;$D18&amp;$B$5,Raw!$A$6:$A$1524,0),MATCH(J$5,Raw!$H$5:$EB$5,0)),"-")</f>
        <v>6</v>
      </c>
      <c r="K18" s="144">
        <f>IFERROR(INDEX(Raw!$H$6:$EB$1524,MATCH($B18&amp;$D18&amp;$B$5,Raw!$A$6:$A$1524,0),MATCH(K$5,Raw!$H$5:$EB$5,0)),"-")</f>
        <v>1</v>
      </c>
      <c r="L18" s="144">
        <f>IFERROR(INDEX(Raw!$H$6:$EB$1524,MATCH($B18&amp;$D18&amp;$B$5,Raw!$A$6:$A$1524,0),MATCH(L$5,Raw!$H$5:$EB$5,0)),"-")</f>
        <v>0</v>
      </c>
      <c r="M18" s="144">
        <f>IFERROR(INDEX(Raw!$H$6:$EB$1524,MATCH($B18&amp;$D18&amp;$B$5,Raw!$A$6:$A$1524,0),MATCH(M$5,Raw!$H$5:$EB$5,0)),"-")</f>
        <v>31</v>
      </c>
      <c r="N18" s="144">
        <f>IFERROR(INDEX(Raw!$H$6:$EB$1524,MATCH($B18&amp;$D18&amp;$B$5,Raw!$A$6:$A$1524,0),MATCH(N$5,Raw!$H$5:$EB$5,0)),"-")</f>
        <v>90</v>
      </c>
    </row>
    <row r="19" spans="1:15" s="7" customFormat="1" x14ac:dyDescent="0.2">
      <c r="A19" s="61"/>
      <c r="B19" s="16" t="str">
        <f t="shared" si="1"/>
        <v>2018-19</v>
      </c>
      <c r="C19" s="34" t="s">
        <v>776</v>
      </c>
      <c r="D19" s="176" t="s">
        <v>776</v>
      </c>
      <c r="E19" s="31">
        <f>IFERROR(INDEX(Raw!$H$6:$EB$1524,MATCH($B19&amp;$D19&amp;$B$5,Raw!$A$6:$A$1524,0),MATCH(E$5,Raw!$H$5:$EB$5,0)),"-")</f>
        <v>978300</v>
      </c>
      <c r="F19" s="31"/>
      <c r="G19" s="31">
        <f>IFERROR(INDEX(Raw!$H$6:$EB$1524,MATCH($B19&amp;$D19&amp;$B$5,Raw!$A$6:$A$1524,0),MATCH(G$5,Raw!$H$5:$EB$5,0)),"-")</f>
        <v>731368</v>
      </c>
      <c r="H19" s="31"/>
      <c r="I19" s="31">
        <f>IFERROR(INDEX(Raw!$H$6:$EB$1524,MATCH($B19&amp;$D19&amp;$B$5,Raw!$A$6:$A$1524,0),MATCH(I$5,Raw!$H$5:$EB$5,0)),"-")</f>
        <v>5930992</v>
      </c>
      <c r="J19" s="31">
        <f>IFERROR(INDEX(Raw!$H$6:$EB$1524,MATCH($B19&amp;$D19&amp;$B$5,Raw!$A$6:$A$1524,0),MATCH(J$5,Raw!$H$5:$EB$5,0)),"-")</f>
        <v>8</v>
      </c>
      <c r="K19" s="31">
        <f>IFERROR(INDEX(Raw!$H$6:$EB$1524,MATCH($B19&amp;$D19&amp;$B$5,Raw!$A$6:$A$1524,0),MATCH(K$5,Raw!$H$5:$EB$5,0)),"-")</f>
        <v>1</v>
      </c>
      <c r="L19" s="31">
        <f>IFERROR(INDEX(Raw!$H$6:$EB$1524,MATCH($B19&amp;$D19&amp;$B$5,Raw!$A$6:$A$1524,0),MATCH(L$5,Raw!$H$5:$EB$5,0)),"-")</f>
        <v>0</v>
      </c>
      <c r="M19" s="31">
        <f>IFERROR(INDEX(Raw!$H$6:$EB$1524,MATCH($B19&amp;$D19&amp;$B$5,Raw!$A$6:$A$1524,0),MATCH(M$5,Raw!$H$5:$EB$5,0)),"-")</f>
        <v>45</v>
      </c>
      <c r="N19" s="31">
        <f>IFERROR(INDEX(Raw!$H$6:$EB$1524,MATCH($B19&amp;$D19&amp;$B$5,Raw!$A$6:$A$1524,0),MATCH(N$5,Raw!$H$5:$EB$5,0)),"-")</f>
        <v>101</v>
      </c>
    </row>
    <row r="20" spans="1:15" s="7" customFormat="1" x14ac:dyDescent="0.2">
      <c r="A20" s="61"/>
      <c r="B20" s="16" t="str">
        <f t="shared" si="1"/>
        <v>2018-19</v>
      </c>
      <c r="C20" s="7" t="s">
        <v>777</v>
      </c>
      <c r="D20" s="16" t="s">
        <v>777</v>
      </c>
      <c r="E20" s="31">
        <f>IFERROR(INDEX(Raw!$H$6:$EB$1524,MATCH($B20&amp;$D20&amp;$B$5,Raw!$A$6:$A$1524,0),MATCH(E$5,Raw!$H$5:$EB$5,0)),"-")</f>
        <v>956022</v>
      </c>
      <c r="F20" s="31"/>
      <c r="G20" s="31">
        <f>IFERROR(INDEX(Raw!$H$6:$EB$1524,MATCH($B20&amp;$D20&amp;$B$5,Raw!$A$6:$A$1524,0),MATCH(G$5,Raw!$H$5:$EB$5,0)),"-")</f>
        <v>724630</v>
      </c>
      <c r="H20" s="31"/>
      <c r="I20" s="31">
        <f>IFERROR(INDEX(Raw!$H$6:$EB$1524,MATCH($B20&amp;$D20&amp;$B$5,Raw!$A$6:$A$1524,0),MATCH(I$5,Raw!$H$5:$EB$5,0)),"-")</f>
        <v>7702520</v>
      </c>
      <c r="J20" s="31">
        <f>IFERROR(INDEX(Raw!$H$6:$EB$1524,MATCH($B20&amp;$D20&amp;$B$5,Raw!$A$6:$A$1524,0),MATCH(J$5,Raw!$H$5:$EB$5,0)),"-")</f>
        <v>11</v>
      </c>
      <c r="K20" s="31">
        <f>IFERROR(INDEX(Raw!$H$6:$EB$1524,MATCH($B20&amp;$D20&amp;$B$5,Raw!$A$6:$A$1524,0),MATCH(K$5,Raw!$H$5:$EB$5,0)),"-")</f>
        <v>1</v>
      </c>
      <c r="L20" s="31">
        <f>IFERROR(INDEX(Raw!$H$6:$EB$1524,MATCH($B20&amp;$D20&amp;$B$5,Raw!$A$6:$A$1524,0),MATCH(L$5,Raw!$H$5:$EB$5,0)),"-")</f>
        <v>0</v>
      </c>
      <c r="M20" s="31">
        <f>IFERROR(INDEX(Raw!$H$6:$EB$1524,MATCH($B20&amp;$D20&amp;$B$5,Raw!$A$6:$A$1524,0),MATCH(M$5,Raw!$H$5:$EB$5,0)),"-")</f>
        <v>59</v>
      </c>
      <c r="N20" s="31">
        <f>IFERROR(INDEX(Raw!$H$6:$EB$1524,MATCH($B20&amp;$D20&amp;$B$5,Raw!$A$6:$A$1524,0),MATCH(N$5,Raw!$H$5:$EB$5,0)),"-")</f>
        <v>121</v>
      </c>
    </row>
    <row r="21" spans="1:15" s="7" customFormat="1" ht="18" x14ac:dyDescent="0.25">
      <c r="A21" s="61"/>
      <c r="B21" s="16" t="str">
        <f t="shared" si="1"/>
        <v>2018-19</v>
      </c>
      <c r="C21" s="34" t="s">
        <v>778</v>
      </c>
      <c r="D21" s="184" t="s">
        <v>778</v>
      </c>
      <c r="E21" s="31">
        <f>IFERROR(INDEX(Raw!$H$6:$EB$1524,MATCH($B21&amp;$D21&amp;$B$5,Raw!$A$6:$A$1524,0),MATCH(E$5,Raw!$H$5:$EB$5,0)),"-")</f>
        <v>1038167</v>
      </c>
      <c r="F21" s="31"/>
      <c r="G21" s="31">
        <f>IFERROR(INDEX(Raw!$H$6:$EB$1524,MATCH($B21&amp;$D21&amp;$B$5,Raw!$A$6:$A$1524,0),MATCH(G$5,Raw!$H$5:$EB$5,0)),"-")</f>
        <v>786727</v>
      </c>
      <c r="H21" s="31"/>
      <c r="I21" s="31">
        <f>IFERROR(INDEX(Raw!$H$6:$EB$1524,MATCH($B21&amp;$D21&amp;$B$5,Raw!$A$6:$A$1524,0),MATCH(I$5,Raw!$H$5:$EB$5,0)),"-")</f>
        <v>9945250</v>
      </c>
      <c r="J21" s="31">
        <f>IFERROR(INDEX(Raw!$H$6:$EB$1524,MATCH($B21&amp;$D21&amp;$B$5,Raw!$A$6:$A$1524,0),MATCH(J$5,Raw!$H$5:$EB$5,0)),"-")</f>
        <v>13</v>
      </c>
      <c r="K21" s="31">
        <f>IFERROR(INDEX(Raw!$H$6:$EB$1524,MATCH($B21&amp;$D21&amp;$B$5,Raw!$A$6:$A$1524,0),MATCH(K$5,Raw!$H$5:$EB$5,0)),"-")</f>
        <v>1</v>
      </c>
      <c r="L21" s="31">
        <f>IFERROR(INDEX(Raw!$H$6:$EB$1524,MATCH($B21&amp;$D21&amp;$B$5,Raw!$A$6:$A$1524,0),MATCH(L$5,Raw!$H$5:$EB$5,0)),"-")</f>
        <v>0</v>
      </c>
      <c r="M21" s="31">
        <f>IFERROR(INDEX(Raw!$H$6:$EB$1524,MATCH($B21&amp;$D21&amp;$B$5,Raw!$A$6:$A$1524,0),MATCH(M$5,Raw!$H$5:$EB$5,0)),"-")</f>
        <v>70</v>
      </c>
      <c r="N21" s="31">
        <f>IFERROR(INDEX(Raw!$H$6:$EB$1524,MATCH($B21&amp;$D21&amp;$B$5,Raw!$A$6:$A$1524,0),MATCH(N$5,Raw!$H$5:$EB$5,0)),"-")</f>
        <v>132</v>
      </c>
      <c r="O21" s="113"/>
    </row>
    <row r="22" spans="1:15" s="7" customFormat="1" x14ac:dyDescent="0.2">
      <c r="A22" s="61"/>
      <c r="B22" s="16" t="str">
        <f t="shared" si="1"/>
        <v>2018-19</v>
      </c>
      <c r="C22" s="7" t="s">
        <v>550</v>
      </c>
      <c r="D22" s="16" t="s">
        <v>550</v>
      </c>
      <c r="E22" s="31">
        <f>IFERROR(INDEX(Raw!$H$6:$EB$1524,MATCH($B22&amp;$D22&amp;$B$5,Raw!$A$6:$A$1524,0),MATCH(E$5,Raw!$H$5:$EB$5,0)),"-")</f>
        <v>948407</v>
      </c>
      <c r="F22" s="31"/>
      <c r="G22" s="31">
        <f>IFERROR(INDEX(Raw!$H$6:$EB$1524,MATCH($B22&amp;$D22&amp;$B$5,Raw!$A$6:$A$1524,0),MATCH(G$5,Raw!$H$5:$EB$5,0)),"-")</f>
        <v>711875</v>
      </c>
      <c r="H22" s="31"/>
      <c r="I22" s="31">
        <f>IFERROR(INDEX(Raw!$H$6:$EB$1524,MATCH($B22&amp;$D22&amp;$B$5,Raw!$A$6:$A$1524,0),MATCH(I$5,Raw!$H$5:$EB$5,0)),"-")</f>
        <v>5011824</v>
      </c>
      <c r="J22" s="31">
        <f>IFERROR(INDEX(Raw!$H$6:$EB$1524,MATCH($B22&amp;$D22&amp;$B$5,Raw!$A$6:$A$1524,0),MATCH(J$5,Raw!$H$5:$EB$5,0)),"-")</f>
        <v>7</v>
      </c>
      <c r="K22" s="31">
        <f>IFERROR(INDEX(Raw!$H$6:$EB$1524,MATCH($B22&amp;$D22&amp;$B$5,Raw!$A$6:$A$1524,0),MATCH(K$5,Raw!$H$5:$EB$5,0)),"-")</f>
        <v>1</v>
      </c>
      <c r="L22" s="31">
        <f>IFERROR(INDEX(Raw!$H$6:$EB$1524,MATCH($B22&amp;$D22&amp;$B$5,Raw!$A$6:$A$1524,0),MATCH(L$5,Raw!$H$5:$EB$5,0)),"-")</f>
        <v>0</v>
      </c>
      <c r="M22" s="103">
        <f>IFERROR(INDEX(Raw!$H$6:$EB$1524,MATCH($B22&amp;$D22&amp;$B$5,Raw!$A$6:$A$1524,0),MATCH(M$5,Raw!$H$5:$EB$5,0)),"-")</f>
        <v>41</v>
      </c>
      <c r="N22" s="31">
        <f>IFERROR(INDEX(Raw!$H$6:$EB$1524,MATCH($B22&amp;$D22&amp;$B$5,Raw!$A$6:$A$1524,0),MATCH(N$5,Raw!$H$5:$EB$5,0)),"-")</f>
        <v>94</v>
      </c>
      <c r="O22" s="113"/>
    </row>
    <row r="23" spans="1:15" s="7" customFormat="1" x14ac:dyDescent="0.2">
      <c r="A23" s="61"/>
      <c r="B23" s="16" t="str">
        <f t="shared" si="1"/>
        <v>2018-19</v>
      </c>
      <c r="C23" s="34" t="s">
        <v>551</v>
      </c>
      <c r="D23" s="176" t="s">
        <v>551</v>
      </c>
      <c r="E23" s="31">
        <f>IFERROR(INDEX(Raw!$H$6:$EB$1524,MATCH($B23&amp;$D23&amp;$B$5,Raw!$A$6:$A$1524,0),MATCH(E$5,Raw!$H$5:$EB$5,0)),"-")</f>
        <v>943655</v>
      </c>
      <c r="F23" s="31"/>
      <c r="G23" s="31">
        <f>IFERROR(INDEX(Raw!$H$6:$EB$1524,MATCH($B23&amp;$D23&amp;$B$5,Raw!$A$6:$A$1524,0),MATCH(G$5,Raw!$H$5:$EB$5,0)),"-")</f>
        <v>710840</v>
      </c>
      <c r="H23" s="31"/>
      <c r="I23" s="31">
        <f>IFERROR(INDEX(Raw!$H$6:$EB$1524,MATCH($B23&amp;$D23&amp;$B$5,Raw!$A$6:$A$1524,0),MATCH(I$5,Raw!$H$5:$EB$5,0)),"-")</f>
        <v>5655181</v>
      </c>
      <c r="J23" s="31">
        <f>IFERROR(INDEX(Raw!$H$6:$EB$1524,MATCH($B23&amp;$D23&amp;$B$5,Raw!$A$6:$A$1524,0),MATCH(J$5,Raw!$H$5:$EB$5,0)),"-")</f>
        <v>8</v>
      </c>
      <c r="K23" s="31">
        <f>IFERROR(INDEX(Raw!$H$6:$EB$1524,MATCH($B23&amp;$D23&amp;$B$5,Raw!$A$6:$A$1524,0),MATCH(K$5,Raw!$H$5:$EB$5,0)),"-")</f>
        <v>1</v>
      </c>
      <c r="L23" s="31">
        <f>IFERROR(INDEX(Raw!$H$6:$EB$1524,MATCH($B23&amp;$D23&amp;$B$5,Raw!$A$6:$A$1524,0),MATCH(L$5,Raw!$H$5:$EB$5,0)),"-")</f>
        <v>0</v>
      </c>
      <c r="M23" s="31">
        <f>IFERROR(INDEX(Raw!$H$6:$EB$1524,MATCH($B23&amp;$D23&amp;$B$5,Raw!$A$6:$A$1524,0),MATCH(M$5,Raw!$H$5:$EB$5,0)),"-")</f>
        <v>45</v>
      </c>
      <c r="N23" s="31">
        <f>IFERROR(INDEX(Raw!$H$6:$EB$1524,MATCH($B23&amp;$D23&amp;$B$5,Raw!$A$6:$A$1524,0),MATCH(N$5,Raw!$H$5:$EB$5,0)),"-")</f>
        <v>99</v>
      </c>
      <c r="O23" s="113"/>
    </row>
    <row r="24" spans="1:15" s="7" customFormat="1" ht="18" x14ac:dyDescent="0.25">
      <c r="A24" s="61"/>
      <c r="B24" s="16" t="str">
        <f t="shared" si="1"/>
        <v>2018-19</v>
      </c>
      <c r="C24" s="7" t="s">
        <v>552</v>
      </c>
      <c r="D24" s="181" t="s">
        <v>552</v>
      </c>
      <c r="E24" s="31">
        <f>IFERROR(INDEX(Raw!$H$6:$EB$1524,MATCH($B24&amp;$D24&amp;$B$5,Raw!$A$6:$A$1524,0),MATCH(E$5,Raw!$H$5:$EB$5,0)),"-")</f>
        <v>982022</v>
      </c>
      <c r="F24" s="31"/>
      <c r="G24" s="31">
        <f>IFERROR(INDEX(Raw!$H$6:$EB$1524,MATCH($B24&amp;$D24&amp;$B$5,Raw!$A$6:$A$1524,0),MATCH(G$5,Raw!$H$5:$EB$5,0)),"-")</f>
        <v>729048</v>
      </c>
      <c r="H24" s="31"/>
      <c r="I24" s="31">
        <f>IFERROR(INDEX(Raw!$H$6:$EB$1524,MATCH($B24&amp;$D24&amp;$B$5,Raw!$A$6:$A$1524,0),MATCH(I$5,Raw!$H$5:$EB$5,0)),"-")</f>
        <v>5186248</v>
      </c>
      <c r="J24" s="31">
        <f>IFERROR(INDEX(Raw!$H$6:$EB$1524,MATCH($B24&amp;$D24&amp;$B$5,Raw!$A$6:$A$1524,0),MATCH(J$5,Raw!$H$5:$EB$5,0)),"-")</f>
        <v>7</v>
      </c>
      <c r="K24" s="31">
        <f>IFERROR(INDEX(Raw!$H$6:$EB$1524,MATCH($B24&amp;$D24&amp;$B$5,Raw!$A$6:$A$1524,0),MATCH(K$5,Raw!$H$5:$EB$5,0)),"-")</f>
        <v>1</v>
      </c>
      <c r="L24" s="31">
        <f>IFERROR(INDEX(Raw!$H$6:$EB$1524,MATCH($B24&amp;$D24&amp;$B$5,Raw!$A$6:$A$1524,0),MATCH(L$5,Raw!$H$5:$EB$5,0)),"-")</f>
        <v>0</v>
      </c>
      <c r="M24" s="31">
        <f>IFERROR(INDEX(Raw!$H$6:$EB$1524,MATCH($B24&amp;$D24&amp;$B$5,Raw!$A$6:$A$1524,0),MATCH(M$5,Raw!$H$5:$EB$5,0)),"-")</f>
        <v>42</v>
      </c>
      <c r="N24" s="31">
        <f>IFERROR(INDEX(Raw!$H$6:$EB$1524,MATCH($B24&amp;$D24&amp;$B$5,Raw!$A$6:$A$1524,0),MATCH(N$5,Raw!$H$5:$EB$5,0)),"-")</f>
        <v>93</v>
      </c>
      <c r="O24" s="113"/>
    </row>
    <row r="25" spans="1:15" s="7" customFormat="1" x14ac:dyDescent="0.2">
      <c r="A25" s="61"/>
      <c r="B25" s="16" t="str">
        <f t="shared" si="1"/>
        <v>2018-19</v>
      </c>
      <c r="C25" s="34" t="s">
        <v>553</v>
      </c>
      <c r="D25" s="176" t="s">
        <v>553</v>
      </c>
      <c r="E25" s="31">
        <f>IFERROR(INDEX(Raw!$H$6:$EB$1524,MATCH($B25&amp;$D25&amp;$B$5,Raw!$A$6:$A$1524,0),MATCH(E$5,Raw!$H$5:$EB$5,0)),"-")</f>
        <v>982671</v>
      </c>
      <c r="F25" s="31"/>
      <c r="G25" s="31">
        <f>IFERROR(INDEX(Raw!$H$6:$EB$1524,MATCH($B25&amp;$D25&amp;$B$5,Raw!$A$6:$A$1524,0),MATCH(G$5,Raw!$H$5:$EB$5,0)),"-")</f>
        <v>721971</v>
      </c>
      <c r="H25" s="31"/>
      <c r="I25" s="31">
        <f>IFERROR(INDEX(Raw!$H$6:$EB$1524,MATCH($B25&amp;$D25&amp;$B$5,Raw!$A$6:$A$1524,0),MATCH(I$5,Raw!$H$5:$EB$5,0)),"-")</f>
        <v>4492357</v>
      </c>
      <c r="J25" s="31">
        <f>IFERROR(INDEX(Raw!$H$6:$EB$1524,MATCH($B25&amp;$D25&amp;$B$5,Raw!$A$6:$A$1524,0),MATCH(J$5,Raw!$H$5:$EB$5,0)),"-")</f>
        <v>6</v>
      </c>
      <c r="K25" s="31">
        <f>IFERROR(INDEX(Raw!$H$6:$EB$1524,MATCH($B25&amp;$D25&amp;$B$5,Raw!$A$6:$A$1524,0),MATCH(K$5,Raw!$H$5:$EB$5,0)),"-")</f>
        <v>1</v>
      </c>
      <c r="L25" s="31">
        <f>IFERROR(INDEX(Raw!$H$6:$EB$1524,MATCH($B25&amp;$D25&amp;$B$5,Raw!$A$6:$A$1524,0),MATCH(L$5,Raw!$H$5:$EB$5,0)),"-")</f>
        <v>0</v>
      </c>
      <c r="M25" s="31">
        <f>IFERROR(INDEX(Raw!$H$6:$EB$1524,MATCH($B25&amp;$D25&amp;$B$5,Raw!$A$6:$A$1524,0),MATCH(M$5,Raw!$H$5:$EB$5,0)),"-")</f>
        <v>36</v>
      </c>
      <c r="N25" s="31">
        <f>IFERROR(INDEX(Raw!$H$6:$EB$1524,MATCH($B25&amp;$D25&amp;$B$5,Raw!$A$6:$A$1524,0),MATCH(N$5,Raw!$H$5:$EB$5,0)),"-")</f>
        <v>82</v>
      </c>
    </row>
    <row r="26" spans="1:15" s="7" customFormat="1" x14ac:dyDescent="0.2">
      <c r="A26" s="61"/>
      <c r="B26" s="16" t="str">
        <f t="shared" si="1"/>
        <v>2018-19</v>
      </c>
      <c r="C26" s="7" t="s">
        <v>554</v>
      </c>
      <c r="D26" s="16" t="s">
        <v>554</v>
      </c>
      <c r="E26" s="31">
        <f>IFERROR(INDEX(Raw!$H$6:$EB$1524,MATCH($B26&amp;$D26&amp;$B$5,Raw!$A$6:$A$1524,0),MATCH(E$5,Raw!$H$5:$EB$5,0)),"-")</f>
        <v>1040709</v>
      </c>
      <c r="F26" s="31"/>
      <c r="G26" s="31">
        <f>IFERROR(INDEX(Raw!$H$6:$EB$1524,MATCH($B26&amp;$D26&amp;$B$5,Raw!$A$6:$A$1524,0),MATCH(G$5,Raw!$H$5:$EB$5,0)),"-")</f>
        <v>765101</v>
      </c>
      <c r="H26" s="31"/>
      <c r="I26" s="31">
        <f>IFERROR(INDEX(Raw!$H$6:$EB$1524,MATCH($B26&amp;$D26&amp;$B$5,Raw!$A$6:$A$1524,0),MATCH(I$5,Raw!$H$5:$EB$5,0)),"-")</f>
        <v>4392172</v>
      </c>
      <c r="J26" s="31">
        <f>IFERROR(INDEX(Raw!$H$6:$EB$1524,MATCH($B26&amp;$D26&amp;$B$5,Raw!$A$6:$A$1524,0),MATCH(J$5,Raw!$H$5:$EB$5,0)),"-")</f>
        <v>6</v>
      </c>
      <c r="K26" s="31">
        <f>IFERROR(INDEX(Raw!$H$6:$EB$1524,MATCH($B26&amp;$D26&amp;$B$5,Raw!$A$6:$A$1524,0),MATCH(K$5,Raw!$H$5:$EB$5,0)),"-")</f>
        <v>1</v>
      </c>
      <c r="L26" s="31">
        <f>IFERROR(INDEX(Raw!$H$6:$EB$1524,MATCH($B26&amp;$D26&amp;$B$5,Raw!$A$6:$A$1524,0),MATCH(L$5,Raw!$H$5:$EB$5,0)),"-")</f>
        <v>0</v>
      </c>
      <c r="M26" s="31">
        <f>IFERROR(INDEX(Raw!$H$6:$EB$1524,MATCH($B26&amp;$D26&amp;$B$5,Raw!$A$6:$A$1524,0),MATCH(M$5,Raw!$H$5:$EB$5,0)),"-")</f>
        <v>32</v>
      </c>
      <c r="N26" s="31">
        <f>IFERROR(INDEX(Raw!$H$6:$EB$1524,MATCH($B26&amp;$D26&amp;$B$5,Raw!$A$6:$A$1524,0),MATCH(N$5,Raw!$H$5:$EB$5,0)),"-")</f>
        <v>84</v>
      </c>
    </row>
    <row r="27" spans="1:15" s="7" customFormat="1" ht="18" x14ac:dyDescent="0.25">
      <c r="A27" s="61"/>
      <c r="B27" s="16" t="str">
        <f t="shared" si="1"/>
        <v>2018-19</v>
      </c>
      <c r="C27" s="34" t="s">
        <v>555</v>
      </c>
      <c r="D27" s="184" t="s">
        <v>555</v>
      </c>
      <c r="E27" s="31">
        <f>IFERROR(INDEX(Raw!$H$6:$EB$1524,MATCH($B27&amp;$D27&amp;$B$5,Raw!$A$6:$A$1524,0),MATCH(E$5,Raw!$H$5:$EB$5,0)),"-")</f>
        <v>1026881</v>
      </c>
      <c r="F27" s="31"/>
      <c r="G27" s="31">
        <f>IFERROR(INDEX(Raw!$H$6:$EB$1524,MATCH($B27&amp;$D27&amp;$B$5,Raw!$A$6:$A$1524,0),MATCH(G$5,Raw!$H$5:$EB$5,0)),"-")</f>
        <v>763932</v>
      </c>
      <c r="H27" s="31"/>
      <c r="I27" s="31">
        <f>IFERROR(INDEX(Raw!$H$6:$EB$1524,MATCH($B27&amp;$D27&amp;$B$5,Raw!$A$6:$A$1524,0),MATCH(I$5,Raw!$H$5:$EB$5,0)),"-")</f>
        <v>3714362</v>
      </c>
      <c r="J27" s="31">
        <f>IFERROR(INDEX(Raw!$H$6:$EB$1524,MATCH($B27&amp;$D27&amp;$B$5,Raw!$A$6:$A$1524,0),MATCH(J$5,Raw!$H$5:$EB$5,0)),"-")</f>
        <v>5</v>
      </c>
      <c r="K27" s="31">
        <f>IFERROR(INDEX(Raw!$H$6:$EB$1524,MATCH($B27&amp;$D27&amp;$B$5,Raw!$A$6:$A$1524,0),MATCH(K$5,Raw!$H$5:$EB$5,0)),"-")</f>
        <v>1</v>
      </c>
      <c r="L27" s="31">
        <f>IFERROR(INDEX(Raw!$H$6:$EB$1524,MATCH($B27&amp;$D27&amp;$B$5,Raw!$A$6:$A$1524,0),MATCH(L$5,Raw!$H$5:$EB$5,0)),"-")</f>
        <v>0</v>
      </c>
      <c r="M27" s="31">
        <f>IFERROR(INDEX(Raw!$H$6:$EB$1524,MATCH($B27&amp;$D27&amp;$B$5,Raw!$A$6:$A$1524,0),MATCH(M$5,Raw!$H$5:$EB$5,0)),"-")</f>
        <v>26</v>
      </c>
      <c r="N27" s="31">
        <f>IFERROR(INDEX(Raw!$H$6:$EB$1524,MATCH($B27&amp;$D27&amp;$B$5,Raw!$A$6:$A$1524,0),MATCH(N$5,Raw!$H$5:$EB$5,0)),"-")</f>
        <v>74</v>
      </c>
    </row>
    <row r="28" spans="1:15" s="7" customFormat="1" x14ac:dyDescent="0.2">
      <c r="A28" s="61"/>
      <c r="B28" s="16" t="str">
        <f t="shared" si="1"/>
        <v>2018-19</v>
      </c>
      <c r="C28" s="7" t="s">
        <v>556</v>
      </c>
      <c r="D28" s="16" t="s">
        <v>556</v>
      </c>
      <c r="E28" s="31">
        <f>IFERROR(INDEX(Raw!$H$6:$EB$1524,MATCH($B28&amp;$D28&amp;$B$5,Raw!$A$6:$A$1524,0),MATCH(E$5,Raw!$H$5:$EB$5,0)),"-")</f>
        <v>932452</v>
      </c>
      <c r="F28" s="31"/>
      <c r="G28" s="31">
        <f>IFERROR(INDEX(Raw!$H$6:$EB$1524,MATCH($B28&amp;$D28&amp;$B$5,Raw!$A$6:$A$1524,0),MATCH(G$5,Raw!$H$5:$EB$5,0)),"-")</f>
        <v>695316</v>
      </c>
      <c r="H28" s="31"/>
      <c r="I28" s="31">
        <f>IFERROR(INDEX(Raw!$H$6:$EB$1524,MATCH($B28&amp;$D28&amp;$B$5,Raw!$A$6:$A$1524,0),MATCH(I$5,Raw!$H$5:$EB$5,0)),"-")</f>
        <v>4899873</v>
      </c>
      <c r="J28" s="31">
        <f>IFERROR(INDEX(Raw!$H$6:$EB$1524,MATCH($B28&amp;$D28&amp;$B$5,Raw!$A$6:$A$1524,0),MATCH(J$5,Raw!$H$5:$EB$5,0)),"-")</f>
        <v>7</v>
      </c>
      <c r="K28" s="31">
        <f>IFERROR(INDEX(Raw!$H$6:$EB$1524,MATCH($B28&amp;$D28&amp;$B$5,Raw!$A$6:$A$1524,0),MATCH(K$5,Raw!$H$5:$EB$5,0)),"-")</f>
        <v>1</v>
      </c>
      <c r="L28" s="31">
        <f>IFERROR(INDEX(Raw!$H$6:$EB$1524,MATCH($B28&amp;$D28&amp;$B$5,Raw!$A$6:$A$1524,0),MATCH(L$5,Raw!$H$5:$EB$5,0)),"-")</f>
        <v>0</v>
      </c>
      <c r="M28" s="31">
        <f>IFERROR(INDEX(Raw!$H$6:$EB$1524,MATCH($B28&amp;$D28&amp;$B$5,Raw!$A$6:$A$1524,0),MATCH(M$5,Raw!$H$5:$EB$5,0)),"-")</f>
        <v>41</v>
      </c>
      <c r="N28" s="31">
        <f>IFERROR(INDEX(Raw!$H$6:$EB$1524,MATCH($B28&amp;$D28&amp;$B$5,Raw!$A$6:$A$1524,0),MATCH(N$5,Raw!$H$5:$EB$5,0)),"-")</f>
        <v>91</v>
      </c>
    </row>
    <row r="29" spans="1:15" s="1" customFormat="1" collapsed="1" x14ac:dyDescent="0.2">
      <c r="A29" s="61"/>
      <c r="B29" s="17" t="str">
        <f t="shared" si="1"/>
        <v>2018-19</v>
      </c>
      <c r="C29" s="18" t="s">
        <v>557</v>
      </c>
      <c r="D29" s="177" t="s">
        <v>557</v>
      </c>
      <c r="E29" s="32">
        <f>IFERROR(INDEX(Raw!$H$6:$EB$1524,MATCH($B29&amp;$D29&amp;$B$5,Raw!$A$6:$A$1524,0),MATCH(E$5,Raw!$H$5:$EB$5,0)),"-")</f>
        <v>991116</v>
      </c>
      <c r="F29" s="31"/>
      <c r="G29" s="32">
        <f>IFERROR(INDEX(Raw!$H$6:$EB$1524,MATCH($B29&amp;$D29&amp;$B$5,Raw!$A$6:$A$1524,0),MATCH(G$5,Raw!$H$5:$EB$5,0)),"-")</f>
        <v>738407</v>
      </c>
      <c r="H29" s="31"/>
      <c r="I29" s="32">
        <f>IFERROR(INDEX(Raw!$H$6:$EB$1524,MATCH($B29&amp;$D29&amp;$B$5,Raw!$A$6:$A$1524,0),MATCH(I$5,Raw!$H$5:$EB$5,0)),"-")</f>
        <v>3938813</v>
      </c>
      <c r="J29" s="32">
        <f>IFERROR(INDEX(Raw!$H$6:$EB$1524,MATCH($B29&amp;$D29&amp;$B$5,Raw!$A$6:$A$1524,0),MATCH(J$5,Raw!$H$5:$EB$5,0)),"-")</f>
        <v>5</v>
      </c>
      <c r="K29" s="32">
        <f>IFERROR(INDEX(Raw!$H$6:$EB$1524,MATCH($B29&amp;$D29&amp;$B$5,Raw!$A$6:$A$1524,0),MATCH(K$5,Raw!$H$5:$EB$5,0)),"-")</f>
        <v>1</v>
      </c>
      <c r="L29" s="32">
        <f>IFERROR(INDEX(Raw!$H$6:$EB$1524,MATCH($B29&amp;$D29&amp;$B$5,Raw!$A$6:$A$1524,0),MATCH(L$5,Raw!$H$5:$EB$5,0)),"-")</f>
        <v>0</v>
      </c>
      <c r="M29" s="32">
        <f>IFERROR(INDEX(Raw!$H$6:$EB$1524,MATCH($B29&amp;$D29&amp;$B$5,Raw!$A$6:$A$1524,0),MATCH(M$5,Raw!$H$5:$EB$5,0)),"-")</f>
        <v>30</v>
      </c>
      <c r="N29" s="32">
        <f>IFERROR(INDEX(Raw!$H$6:$EB$1524,MATCH($B29&amp;$D29&amp;$B$5,Raw!$A$6:$A$1524,0),MATCH(N$5,Raw!$H$5:$EB$5,0)),"-")</f>
        <v>79</v>
      </c>
    </row>
    <row r="30" spans="1:15" s="7" customFormat="1" ht="18" x14ac:dyDescent="0.25">
      <c r="A30" s="61"/>
      <c r="B30" s="142" t="str">
        <f t="shared" si="1"/>
        <v>2019-20</v>
      </c>
      <c r="C30" s="185" t="s">
        <v>775</v>
      </c>
      <c r="D30" s="183" t="s">
        <v>775</v>
      </c>
      <c r="E30" s="144">
        <f>IFERROR(INDEX(Raw!$H$6:$EB$1524,MATCH($B30&amp;$D30&amp;$B$5,Raw!$A$6:$A$1524,0),MATCH(E$5,Raw!$H$5:$EB$5,0)),"-")</f>
        <v>978082</v>
      </c>
      <c r="F30" s="31"/>
      <c r="G30" s="144">
        <f>IFERROR(INDEX(Raw!$H$6:$EB$1524,MATCH($B30&amp;$D30&amp;$B$5,Raw!$A$6:$A$1524,0),MATCH(G$5,Raw!$H$5:$EB$5,0)),"-")</f>
        <v>720039</v>
      </c>
      <c r="H30" s="31"/>
      <c r="I30" s="144">
        <f>IFERROR(INDEX(Raw!$H$6:$EB$1524,MATCH($B30&amp;$D30&amp;$B$5,Raw!$A$6:$A$1524,0),MATCH(I$5,Raw!$H$5:$EB$5,0)),"-")</f>
        <v>3708784</v>
      </c>
      <c r="J30" s="144">
        <f>IFERROR(INDEX(Raw!$H$6:$EB$1524,MATCH($B30&amp;$D30&amp;$B$5,Raw!$A$6:$A$1524,0),MATCH(J$5,Raw!$H$5:$EB$5,0)),"-")</f>
        <v>5</v>
      </c>
      <c r="K30" s="144">
        <f>IFERROR(INDEX(Raw!$H$6:$EB$1524,MATCH($B30&amp;$D30&amp;$B$5,Raw!$A$6:$A$1524,0),MATCH(K$5,Raw!$H$5:$EB$5,0)),"-")</f>
        <v>1</v>
      </c>
      <c r="L30" s="144">
        <f>IFERROR(INDEX(Raw!$H$6:$EB$1524,MATCH($B30&amp;$D30&amp;$B$5,Raw!$A$6:$A$1524,0),MATCH(L$5,Raw!$H$5:$EB$5,0)),"-")</f>
        <v>9</v>
      </c>
      <c r="M30" s="144">
        <f>IFERROR(INDEX(Raw!$H$6:$EB$1524,MATCH($B30&amp;$D30&amp;$B$5,Raw!$A$6:$A$1524,0),MATCH(M$5,Raw!$H$5:$EB$5,0)),"-")</f>
        <v>28</v>
      </c>
      <c r="N30" s="144">
        <f>IFERROR(INDEX(Raw!$H$6:$EB$1524,MATCH($B30&amp;$D30&amp;$B$5,Raw!$A$6:$A$1524,0),MATCH(N$5,Raw!$H$5:$EB$5,0)),"-")</f>
        <v>79</v>
      </c>
    </row>
    <row r="31" spans="1:15" s="7" customFormat="1" x14ac:dyDescent="0.2">
      <c r="A31" s="61"/>
      <c r="B31" s="16" t="str">
        <f t="shared" si="1"/>
        <v>2019-20</v>
      </c>
      <c r="C31" s="34" t="s">
        <v>776</v>
      </c>
      <c r="D31" s="176" t="s">
        <v>776</v>
      </c>
      <c r="E31" s="31">
        <f>IFERROR(INDEX(Raw!$H$6:$EB$1524,MATCH($B31&amp;$D31&amp;$B$5,Raw!$A$6:$A$1524,0),MATCH(E$5,Raw!$H$5:$EB$5,0)),"-")</f>
        <v>999613</v>
      </c>
      <c r="F31" s="31"/>
      <c r="G31" s="31">
        <f>IFERROR(INDEX(Raw!$H$6:$EB$1524,MATCH($B31&amp;$D31&amp;$B$5,Raw!$A$6:$A$1524,0),MATCH(G$5,Raw!$H$5:$EB$5,0)),"-")</f>
        <v>734735</v>
      </c>
      <c r="H31" s="31"/>
      <c r="I31" s="31">
        <f>IFERROR(INDEX(Raw!$H$6:$EB$1524,MATCH($B31&amp;$D31&amp;$B$5,Raw!$A$6:$A$1524,0),MATCH(I$5,Raw!$H$5:$EB$5,0)),"-")</f>
        <v>3514205</v>
      </c>
      <c r="J31" s="31">
        <f>IFERROR(INDEX(Raw!$H$6:$EB$1524,MATCH($B31&amp;$D31&amp;$B$5,Raw!$A$6:$A$1524,0),MATCH(J$5,Raw!$H$5:$EB$5,0)),"-")</f>
        <v>5</v>
      </c>
      <c r="K31" s="31">
        <f>IFERROR(INDEX(Raw!$H$6:$EB$1524,MATCH($B31&amp;$D31&amp;$B$5,Raw!$A$6:$A$1524,0),MATCH(K$5,Raw!$H$5:$EB$5,0)),"-")</f>
        <v>1</v>
      </c>
      <c r="L31" s="31">
        <f>IFERROR(INDEX(Raw!$H$6:$EB$1524,MATCH($B31&amp;$D31&amp;$B$5,Raw!$A$6:$A$1524,0),MATCH(L$5,Raw!$H$5:$EB$5,0)),"-")</f>
        <v>7</v>
      </c>
      <c r="M31" s="31">
        <f>IFERROR(INDEX(Raw!$H$6:$EB$1524,MATCH($B31&amp;$D31&amp;$B$5,Raw!$A$6:$A$1524,0),MATCH(M$5,Raw!$H$5:$EB$5,0)),"-")</f>
        <v>27</v>
      </c>
      <c r="N31" s="31">
        <f>IFERROR(INDEX(Raw!$H$6:$EB$1524,MATCH($B31&amp;$D31&amp;$B$5,Raw!$A$6:$A$1524,0),MATCH(N$5,Raw!$H$5:$EB$5,0)),"-")</f>
        <v>75</v>
      </c>
    </row>
    <row r="32" spans="1:15" s="7" customFormat="1" x14ac:dyDescent="0.2">
      <c r="A32" s="61"/>
      <c r="B32" s="16" t="str">
        <f t="shared" si="1"/>
        <v>2019-20</v>
      </c>
      <c r="C32" s="7" t="s">
        <v>777</v>
      </c>
      <c r="D32" s="16" t="s">
        <v>777</v>
      </c>
      <c r="E32" s="31">
        <f>IFERROR(INDEX(Raw!$H$6:$EB$1524,MATCH($B32&amp;$D32&amp;$B$5,Raw!$A$6:$A$1524,0),MATCH(E$5,Raw!$H$5:$EB$5,0)),"-")</f>
        <v>999675</v>
      </c>
      <c r="F32" s="31"/>
      <c r="G32" s="31">
        <f>IFERROR(INDEX(Raw!$H$6:$EB$1524,MATCH($B32&amp;$D32&amp;$B$5,Raw!$A$6:$A$1524,0),MATCH(G$5,Raw!$H$5:$EB$5,0)),"-")</f>
        <v>741519</v>
      </c>
      <c r="H32" s="31"/>
      <c r="I32" s="31">
        <f>IFERROR(INDEX(Raw!$H$6:$EB$1524,MATCH($B32&amp;$D32&amp;$B$5,Raw!$A$6:$A$1524,0),MATCH(I$5,Raw!$H$5:$EB$5,0)),"-")</f>
        <v>6412167</v>
      </c>
      <c r="J32" s="31">
        <f>IFERROR(INDEX(Raw!$H$6:$EB$1524,MATCH($B32&amp;$D32&amp;$B$5,Raw!$A$6:$A$1524,0),MATCH(J$5,Raw!$H$5:$EB$5,0)),"-")</f>
        <v>9</v>
      </c>
      <c r="K32" s="31">
        <f>IFERROR(INDEX(Raw!$H$6:$EB$1524,MATCH($B32&amp;$D32&amp;$B$5,Raw!$A$6:$A$1524,0),MATCH(K$5,Raw!$H$5:$EB$5,0)),"-")</f>
        <v>1</v>
      </c>
      <c r="L32" s="31">
        <f>IFERROR(INDEX(Raw!$H$6:$EB$1524,MATCH($B32&amp;$D32&amp;$B$5,Raw!$A$6:$A$1524,0),MATCH(L$5,Raw!$H$5:$EB$5,0)),"-")</f>
        <v>27</v>
      </c>
      <c r="M32" s="31">
        <f>IFERROR(INDEX(Raw!$H$6:$EB$1524,MATCH($B32&amp;$D32&amp;$B$5,Raw!$A$6:$A$1524,0),MATCH(M$5,Raw!$H$5:$EB$5,0)),"-")</f>
        <v>51</v>
      </c>
      <c r="N32" s="31">
        <f>IFERROR(INDEX(Raw!$H$6:$EB$1524,MATCH($B32&amp;$D32&amp;$B$5,Raw!$A$6:$A$1524,0),MATCH(N$5,Raw!$H$5:$EB$5,0)),"-")</f>
        <v>111</v>
      </c>
    </row>
    <row r="33" spans="1:15" s="7" customFormat="1" ht="18" x14ac:dyDescent="0.25">
      <c r="A33" s="61"/>
      <c r="B33" s="16" t="str">
        <f t="shared" si="1"/>
        <v>2019-20</v>
      </c>
      <c r="C33" s="34" t="s">
        <v>778</v>
      </c>
      <c r="D33" s="184" t="s">
        <v>778</v>
      </c>
      <c r="E33" s="31">
        <f>IFERROR(INDEX(Raw!$H$6:$EB$1524,MATCH($B33&amp;$D33&amp;$B$5,Raw!$A$6:$A$1524,0),MATCH(E$5,Raw!$H$5:$EB$5,0)),"-")</f>
        <v>1063085</v>
      </c>
      <c r="F33" s="31"/>
      <c r="G33" s="31">
        <f>IFERROR(INDEX(Raw!$H$6:$EB$1524,MATCH($B33&amp;$D33&amp;$B$5,Raw!$A$6:$A$1524,0),MATCH(G$5,Raw!$H$5:$EB$5,0)),"-")</f>
        <v>799052</v>
      </c>
      <c r="H33" s="31"/>
      <c r="I33" s="31">
        <f>IFERROR(INDEX(Raw!$H$6:$EB$1524,MATCH($B33&amp;$D33&amp;$B$5,Raw!$A$6:$A$1524,0),MATCH(I$5,Raw!$H$5:$EB$5,0)),"-")</f>
        <v>7975910</v>
      </c>
      <c r="J33" s="31">
        <f>IFERROR(INDEX(Raw!$H$6:$EB$1524,MATCH($B33&amp;$D33&amp;$B$5,Raw!$A$6:$A$1524,0),MATCH(J$5,Raw!$H$5:$EB$5,0)),"-")</f>
        <v>10</v>
      </c>
      <c r="K33" s="31">
        <f>IFERROR(INDEX(Raw!$H$6:$EB$1524,MATCH($B33&amp;$D33&amp;$B$5,Raw!$A$6:$A$1524,0),MATCH(K$5,Raw!$H$5:$EB$5,0)),"-")</f>
        <v>1</v>
      </c>
      <c r="L33" s="31">
        <f>IFERROR(INDEX(Raw!$H$6:$EB$1524,MATCH($B33&amp;$D33&amp;$B$5,Raw!$A$6:$A$1524,0),MATCH(L$5,Raw!$H$5:$EB$5,0)),"-")</f>
        <v>34</v>
      </c>
      <c r="M33" s="31">
        <f>IFERROR(INDEX(Raw!$H$6:$EB$1524,MATCH($B33&amp;$D33&amp;$B$5,Raw!$A$6:$A$1524,0),MATCH(M$5,Raw!$H$5:$EB$5,0)),"-")</f>
        <v>59</v>
      </c>
      <c r="N33" s="31">
        <f>IFERROR(INDEX(Raw!$H$6:$EB$1524,MATCH($B33&amp;$D33&amp;$B$5,Raw!$A$6:$A$1524,0),MATCH(N$5,Raw!$H$5:$EB$5,0)),"-")</f>
        <v>118</v>
      </c>
      <c r="O33" s="113"/>
    </row>
    <row r="34" spans="1:15" s="7" customFormat="1" x14ac:dyDescent="0.2">
      <c r="A34" s="61"/>
      <c r="B34" s="16" t="str">
        <f t="shared" si="1"/>
        <v>2019-20</v>
      </c>
      <c r="C34" s="7" t="s">
        <v>550</v>
      </c>
      <c r="D34" s="16" t="s">
        <v>550</v>
      </c>
      <c r="E34" s="31">
        <f>IFERROR(INDEX(Raw!$H$6:$EB$1524,MATCH($B34&amp;$D34&amp;$B$5,Raw!$A$6:$A$1524,0),MATCH(E$5,Raw!$H$5:$EB$5,0)),"-")</f>
        <v>1005111</v>
      </c>
      <c r="F34" s="31"/>
      <c r="G34" s="31">
        <f>IFERROR(INDEX(Raw!$H$6:$EB$1524,MATCH($B34&amp;$D34&amp;$B$5,Raw!$A$6:$A$1524,0),MATCH(G$5,Raw!$H$5:$EB$5,0)),"-")</f>
        <v>749582</v>
      </c>
      <c r="H34" s="31"/>
      <c r="I34" s="31">
        <f>IFERROR(INDEX(Raw!$H$6:$EB$1524,MATCH($B34&amp;$D34&amp;$B$5,Raw!$A$6:$A$1524,0),MATCH(I$5,Raw!$H$5:$EB$5,0)),"-")</f>
        <v>6511336</v>
      </c>
      <c r="J34" s="31">
        <f>IFERROR(INDEX(Raw!$H$6:$EB$1524,MATCH($B34&amp;$D34&amp;$B$5,Raw!$A$6:$A$1524,0),MATCH(J$5,Raw!$H$5:$EB$5,0)),"-")</f>
        <v>9</v>
      </c>
      <c r="K34" s="31">
        <f>IFERROR(INDEX(Raw!$H$6:$EB$1524,MATCH($B34&amp;$D34&amp;$B$5,Raw!$A$6:$A$1524,0),MATCH(K$5,Raw!$H$5:$EB$5,0)),"-")</f>
        <v>1</v>
      </c>
      <c r="L34" s="31">
        <f>IFERROR(INDEX(Raw!$H$6:$EB$1524,MATCH($B34&amp;$D34&amp;$B$5,Raw!$A$6:$A$1524,0),MATCH(L$5,Raw!$H$5:$EB$5,0)),"-")</f>
        <v>26</v>
      </c>
      <c r="M34" s="103">
        <f>IFERROR(INDEX(Raw!$H$6:$EB$1524,MATCH($B34&amp;$D34&amp;$B$5,Raw!$A$6:$A$1524,0),MATCH(M$5,Raw!$H$5:$EB$5,0)),"-")</f>
        <v>52</v>
      </c>
      <c r="N34" s="31">
        <f>IFERROR(INDEX(Raw!$H$6:$EB$1524,MATCH($B34&amp;$D34&amp;$B$5,Raw!$A$6:$A$1524,0),MATCH(N$5,Raw!$H$5:$EB$5,0)),"-")</f>
        <v>109</v>
      </c>
      <c r="O34" s="113"/>
    </row>
    <row r="35" spans="1:15" s="7" customFormat="1" x14ac:dyDescent="0.2">
      <c r="A35" s="61"/>
      <c r="B35" s="16" t="str">
        <f t="shared" si="1"/>
        <v>2019-20</v>
      </c>
      <c r="C35" s="34" t="s">
        <v>551</v>
      </c>
      <c r="D35" s="176" t="s">
        <v>551</v>
      </c>
      <c r="E35" s="31">
        <f>IFERROR(INDEX(Raw!$H$6:$EB$1524,MATCH($B35&amp;$D35&amp;$B$5,Raw!$A$6:$A$1524,0),MATCH(E$5,Raw!$H$5:$EB$5,0)),"-")</f>
        <v>987727</v>
      </c>
      <c r="F35" s="31"/>
      <c r="G35" s="31">
        <f>IFERROR(INDEX(Raw!$H$6:$EB$1524,MATCH($B35&amp;$D35&amp;$B$5,Raw!$A$6:$A$1524,0),MATCH(G$5,Raw!$H$5:$EB$5,0)),"-")</f>
        <v>739073</v>
      </c>
      <c r="H35" s="31"/>
      <c r="I35" s="31">
        <f>IFERROR(INDEX(Raw!$H$6:$EB$1524,MATCH($B35&amp;$D35&amp;$B$5,Raw!$A$6:$A$1524,0),MATCH(I$5,Raw!$H$5:$EB$5,0)),"-")</f>
        <v>7645619</v>
      </c>
      <c r="J35" s="31">
        <f>IFERROR(INDEX(Raw!$H$6:$EB$1524,MATCH($B35&amp;$D35&amp;$B$5,Raw!$A$6:$A$1524,0),MATCH(J$5,Raw!$H$5:$EB$5,0)),"-")</f>
        <v>10</v>
      </c>
      <c r="K35" s="31">
        <f>IFERROR(INDEX(Raw!$H$6:$EB$1524,MATCH($B35&amp;$D35&amp;$B$5,Raw!$A$6:$A$1524,0),MATCH(K$5,Raw!$H$5:$EB$5,0)),"-")</f>
        <v>1</v>
      </c>
      <c r="L35" s="31">
        <f>IFERROR(INDEX(Raw!$H$6:$EB$1524,MATCH($B35&amp;$D35&amp;$B$5,Raw!$A$6:$A$1524,0),MATCH(L$5,Raw!$H$5:$EB$5,0)),"-")</f>
        <v>32</v>
      </c>
      <c r="M35" s="31">
        <f>IFERROR(INDEX(Raw!$H$6:$EB$1524,MATCH($B35&amp;$D35&amp;$B$5,Raw!$A$6:$A$1524,0),MATCH(M$5,Raw!$H$5:$EB$5,0)),"-")</f>
        <v>60</v>
      </c>
      <c r="N35" s="31">
        <f>IFERROR(INDEX(Raw!$H$6:$EB$1524,MATCH($B35&amp;$D35&amp;$B$5,Raw!$A$6:$A$1524,0),MATCH(N$5,Raw!$H$5:$EB$5,0)),"-")</f>
        <v>120</v>
      </c>
      <c r="O35" s="113"/>
    </row>
    <row r="36" spans="1:15" s="7" customFormat="1" ht="18" x14ac:dyDescent="0.25">
      <c r="A36" s="61"/>
      <c r="B36" s="16" t="str">
        <f t="shared" si="1"/>
        <v>2019-20</v>
      </c>
      <c r="C36" s="7" t="s">
        <v>552</v>
      </c>
      <c r="D36" s="181" t="s">
        <v>552</v>
      </c>
      <c r="E36" s="31">
        <f>IFERROR(INDEX(Raw!$H$6:$EB$1524,MATCH($B36&amp;$D36&amp;$B$5,Raw!$A$6:$A$1524,0),MATCH(E$5,Raw!$H$5:$EB$5,0)),"-")</f>
        <v>1053232</v>
      </c>
      <c r="F36" s="31"/>
      <c r="G36" s="31">
        <f>IFERROR(INDEX(Raw!$H$6:$EB$1524,MATCH($B36&amp;$D36&amp;$B$5,Raw!$A$6:$A$1524,0),MATCH(G$5,Raw!$H$5:$EB$5,0)),"-")</f>
        <v>796646</v>
      </c>
      <c r="H36" s="31"/>
      <c r="I36" s="31">
        <f>IFERROR(INDEX(Raw!$H$6:$EB$1524,MATCH($B36&amp;$D36&amp;$B$5,Raw!$A$6:$A$1524,0),MATCH(I$5,Raw!$H$5:$EB$5,0)),"-")</f>
        <v>8140054</v>
      </c>
      <c r="J36" s="31">
        <f>IFERROR(INDEX(Raw!$H$6:$EB$1524,MATCH($B36&amp;$D36&amp;$B$5,Raw!$A$6:$A$1524,0),MATCH(J$5,Raw!$H$5:$EB$5,0)),"-")</f>
        <v>10</v>
      </c>
      <c r="K36" s="31">
        <f>IFERROR(INDEX(Raw!$H$6:$EB$1524,MATCH($B36&amp;$D36&amp;$B$5,Raw!$A$6:$A$1524,0),MATCH(K$5,Raw!$H$5:$EB$5,0)),"-")</f>
        <v>1</v>
      </c>
      <c r="L36" s="31">
        <f>IFERROR(INDEX(Raw!$H$6:$EB$1524,MATCH($B36&amp;$D36&amp;$B$5,Raw!$A$6:$A$1524,0),MATCH(L$5,Raw!$H$5:$EB$5,0)),"-")</f>
        <v>33</v>
      </c>
      <c r="M36" s="31">
        <f>IFERROR(INDEX(Raw!$H$6:$EB$1524,MATCH($B36&amp;$D36&amp;$B$5,Raw!$A$6:$A$1524,0),MATCH(M$5,Raw!$H$5:$EB$5,0)),"-")</f>
        <v>61</v>
      </c>
      <c r="N36" s="31">
        <f>IFERROR(INDEX(Raw!$H$6:$EB$1524,MATCH($B36&amp;$D36&amp;$B$5,Raw!$A$6:$A$1524,0),MATCH(N$5,Raw!$H$5:$EB$5,0)),"-")</f>
        <v>117</v>
      </c>
      <c r="O36" s="113"/>
    </row>
    <row r="37" spans="1:15" s="7" customFormat="1" ht="14.25" x14ac:dyDescent="0.2">
      <c r="A37" s="61"/>
      <c r="B37" s="16" t="str">
        <f t="shared" si="1"/>
        <v>2019-20</v>
      </c>
      <c r="C37" s="322" t="s">
        <v>1069</v>
      </c>
      <c r="D37" s="176" t="s">
        <v>553</v>
      </c>
      <c r="E37" s="31">
        <f>IFERROR(INDEX(Raw!$H$6:$EB$1524,MATCH($B37&amp;$D37&amp;$B$5,Raw!$A$6:$A$1524,0),MATCH(E$5,Raw!$H$5:$EB$5,0)),"-")</f>
        <v>1074899</v>
      </c>
      <c r="F37" s="31"/>
      <c r="G37" s="31">
        <f>IFERROR(INDEX(Raw!$H$6:$EB$1524,MATCH($B37&amp;$D37&amp;$B$5,Raw!$A$6:$A$1524,0),MATCH(G$5,Raw!$H$5:$EB$5,0)),"-")</f>
        <v>803518</v>
      </c>
      <c r="H37" s="31"/>
      <c r="I37" s="31">
        <f>IFERROR(INDEX(Raw!$H$6:$EB$1524,MATCH($B37&amp;$D37&amp;$B$5,Raw!$A$6:$A$1524,0),MATCH(I$5,Raw!$H$5:$EB$5,0)),"-")</f>
        <v>6722778</v>
      </c>
      <c r="J37" s="31">
        <f>IFERROR(INDEX(Raw!$H$6:$EB$1524,MATCH($B37&amp;$D37&amp;$B$5,Raw!$A$6:$A$1524,0),MATCH(J$5,Raw!$H$5:$EB$5,0)),"-")</f>
        <v>8</v>
      </c>
      <c r="K37" s="31">
        <f>IFERROR(INDEX(Raw!$H$6:$EB$1524,MATCH($B37&amp;$D37&amp;$B$5,Raw!$A$6:$A$1524,0),MATCH(K$5,Raw!$H$5:$EB$5,0)),"-")</f>
        <v>1</v>
      </c>
      <c r="L37" s="31">
        <f>IFERROR(INDEX(Raw!$H$6:$EB$1524,MATCH($B37&amp;$D37&amp;$B$5,Raw!$A$6:$A$1524,0),MATCH(L$5,Raw!$H$5:$EB$5,0)),"-")</f>
        <v>25</v>
      </c>
      <c r="M37" s="31">
        <f>IFERROR(INDEX(Raw!$H$6:$EB$1524,MATCH($B37&amp;$D37&amp;$B$5,Raw!$A$6:$A$1524,0),MATCH(M$5,Raw!$H$5:$EB$5,0)),"-")</f>
        <v>49</v>
      </c>
      <c r="N37" s="31">
        <f>IFERROR(INDEX(Raw!$H$6:$EB$1524,MATCH($B37&amp;$D37&amp;$B$5,Raw!$A$6:$A$1524,0),MATCH(N$5,Raw!$H$5:$EB$5,0)),"-")</f>
        <v>106</v>
      </c>
    </row>
    <row r="38" spans="1:15" s="7" customFormat="1" x14ac:dyDescent="0.2">
      <c r="A38" s="61"/>
      <c r="B38" s="16" t="str">
        <f t="shared" si="1"/>
        <v>2019-20</v>
      </c>
      <c r="C38" s="7" t="s">
        <v>554</v>
      </c>
      <c r="D38" s="16" t="s">
        <v>554</v>
      </c>
      <c r="E38" s="31">
        <f>IFERROR(INDEX(Raw!$H$6:$EB$1524,MATCH($B38&amp;$D38&amp;$B$5,Raw!$A$6:$A$1524,0),MATCH(E$5,Raw!$H$5:$EB$5,0)),"-")</f>
        <v>1153662</v>
      </c>
      <c r="F38" s="31"/>
      <c r="G38" s="31">
        <f>IFERROR(INDEX(Raw!$H$6:$EB$1524,MATCH($B38&amp;$D38&amp;$B$5,Raw!$A$6:$A$1524,0),MATCH(G$5,Raw!$H$5:$EB$5,0)),"-")</f>
        <v>853532</v>
      </c>
      <c r="H38" s="31"/>
      <c r="I38" s="31">
        <f>IFERROR(INDEX(Raw!$H$6:$EB$1524,MATCH($B38&amp;$D38&amp;$B$5,Raw!$A$6:$A$1524,0),MATCH(I$5,Raw!$H$5:$EB$5,0)),"-")</f>
        <v>6525114</v>
      </c>
      <c r="J38" s="31">
        <f>IFERROR(INDEX(Raw!$H$6:$EB$1524,MATCH($B38&amp;$D38&amp;$B$5,Raw!$A$6:$A$1524,0),MATCH(J$5,Raw!$H$5:$EB$5,0)),"-")</f>
        <v>8</v>
      </c>
      <c r="K38" s="31">
        <f>IFERROR(INDEX(Raw!$H$6:$EB$1524,MATCH($B38&amp;$D38&amp;$B$5,Raw!$A$6:$A$1524,0),MATCH(K$5,Raw!$H$5:$EB$5,0)),"-")</f>
        <v>1</v>
      </c>
      <c r="L38" s="31">
        <f>IFERROR(INDEX(Raw!$H$6:$EB$1524,MATCH($B38&amp;$D38&amp;$B$5,Raw!$A$6:$A$1524,0),MATCH(L$5,Raw!$H$5:$EB$5,0)),"-")</f>
        <v>21</v>
      </c>
      <c r="M38" s="31">
        <f>IFERROR(INDEX(Raw!$H$6:$EB$1524,MATCH($B38&amp;$D38&amp;$B$5,Raw!$A$6:$A$1524,0),MATCH(M$5,Raw!$H$5:$EB$5,0)),"-")</f>
        <v>45</v>
      </c>
      <c r="N38" s="31">
        <f>IFERROR(INDEX(Raw!$H$6:$EB$1524,MATCH($B38&amp;$D38&amp;$B$5,Raw!$A$6:$A$1524,0),MATCH(N$5,Raw!$H$5:$EB$5,0)),"-")</f>
        <v>97</v>
      </c>
    </row>
    <row r="39" spans="1:15" s="7" customFormat="1" ht="16.5" customHeight="1" x14ac:dyDescent="0.25">
      <c r="A39" s="61"/>
      <c r="B39" s="16" t="str">
        <f t="shared" si="1"/>
        <v>2019-20</v>
      </c>
      <c r="C39" s="34" t="s">
        <v>555</v>
      </c>
      <c r="D39" s="184" t="s">
        <v>555</v>
      </c>
      <c r="E39" s="31">
        <f>IFERROR(INDEX(Raw!$H$6:$EB$1524,MATCH($B39&amp;$D39&amp;$B$5,Raw!$A$6:$A$1524,0),MATCH(E$5,Raw!$H$5:$EB$5,0)),"-")</f>
        <v>1000827</v>
      </c>
      <c r="F39" s="31"/>
      <c r="G39" s="31">
        <f>IFERROR(INDEX(Raw!$H$6:$EB$1524,MATCH($B39&amp;$D39&amp;$B$5,Raw!$A$6:$A$1524,0),MATCH(G$5,Raw!$H$5:$EB$5,0)),"-")</f>
        <v>724594</v>
      </c>
      <c r="H39" s="31"/>
      <c r="I39" s="31">
        <f>IFERROR(INDEX(Raw!$H$6:$EB$1524,MATCH($B39&amp;$D39&amp;$B$5,Raw!$A$6:$A$1524,0),MATCH(I$5,Raw!$H$5:$EB$5,0)),"-")</f>
        <v>2610647</v>
      </c>
      <c r="J39" s="31">
        <f>IFERROR(INDEX(Raw!$H$6:$EB$1524,MATCH($B39&amp;$D39&amp;$B$5,Raw!$A$6:$A$1524,0),MATCH(J$5,Raw!$H$5:$EB$5,0)),"-")</f>
        <v>4</v>
      </c>
      <c r="K39" s="31">
        <f>IFERROR(INDEX(Raw!$H$6:$EB$1524,MATCH($B39&amp;$D39&amp;$B$5,Raw!$A$6:$A$1524,0),MATCH(K$5,Raw!$H$5:$EB$5,0)),"-")</f>
        <v>1</v>
      </c>
      <c r="L39" s="31">
        <f>IFERROR(INDEX(Raw!$H$6:$EB$1524,MATCH($B39&amp;$D39&amp;$B$5,Raw!$A$6:$A$1524,0),MATCH(L$5,Raw!$H$5:$EB$5,0)),"-")</f>
        <v>2</v>
      </c>
      <c r="M39" s="31">
        <f>IFERROR(INDEX(Raw!$H$6:$EB$1524,MATCH($B39&amp;$D39&amp;$B$5,Raw!$A$6:$A$1524,0),MATCH(M$5,Raw!$H$5:$EB$5,0)),"-")</f>
        <v>14</v>
      </c>
      <c r="N39" s="31">
        <f>IFERROR(INDEX(Raw!$H$6:$EB$1524,MATCH($B39&amp;$D39&amp;$B$5,Raw!$A$6:$A$1524,0),MATCH(N$5,Raw!$H$5:$EB$5,0)),"-")</f>
        <v>63</v>
      </c>
    </row>
    <row r="40" spans="1:15" s="7" customFormat="1" x14ac:dyDescent="0.2">
      <c r="A40" s="61"/>
      <c r="B40" s="16" t="str">
        <f t="shared" si="1"/>
        <v>2019-20</v>
      </c>
      <c r="C40" s="7" t="s">
        <v>556</v>
      </c>
      <c r="D40" s="16" t="s">
        <v>556</v>
      </c>
      <c r="E40" s="31" t="str">
        <f>IFERROR(INDEX(Raw!$H$6:$EB$1524,MATCH($B40&amp;$D40&amp;$B$5,Raw!$A$6:$A$1524,0),MATCH(E$5,Raw!$H$5:$EB$5,0)),"-")</f>
        <v>-</v>
      </c>
      <c r="F40" s="31"/>
      <c r="G40" s="31" t="str">
        <f>IFERROR(INDEX(Raw!$H$6:$EB$1524,MATCH($B40&amp;$D40&amp;$B$5,Raw!$A$6:$A$1524,0),MATCH(G$5,Raw!$H$5:$EB$5,0)),"-")</f>
        <v>-</v>
      </c>
      <c r="H40" s="31"/>
      <c r="I40" s="31" t="str">
        <f>IFERROR(INDEX(Raw!$H$6:$EB$1524,MATCH($B40&amp;$D40&amp;$B$5,Raw!$A$6:$A$1524,0),MATCH(I$5,Raw!$H$5:$EB$5,0)),"-")</f>
        <v>-</v>
      </c>
      <c r="J40" s="31" t="str">
        <f>IFERROR(INDEX(Raw!$H$6:$EB$1524,MATCH($B40&amp;$D40&amp;$B$5,Raw!$A$6:$A$1524,0),MATCH(J$5,Raw!$H$5:$EB$5,0)),"-")</f>
        <v>-</v>
      </c>
      <c r="K40" s="31" t="str">
        <f>IFERROR(INDEX(Raw!$H$6:$EB$1524,MATCH($B40&amp;$D40&amp;$B$5,Raw!$A$6:$A$1524,0),MATCH(K$5,Raw!$H$5:$EB$5,0)),"-")</f>
        <v>-</v>
      </c>
      <c r="L40" s="31" t="str">
        <f>IFERROR(INDEX(Raw!$H$6:$EB$1524,MATCH($B40&amp;$D40&amp;$B$5,Raw!$A$6:$A$1524,0),MATCH(L$5,Raw!$H$5:$EB$5,0)),"-")</f>
        <v>-</v>
      </c>
      <c r="M40" s="31" t="str">
        <f>IFERROR(INDEX(Raw!$H$6:$EB$1524,MATCH($B40&amp;$D40&amp;$B$5,Raw!$A$6:$A$1524,0),MATCH(M$5,Raw!$H$5:$EB$5,0)),"-")</f>
        <v>-</v>
      </c>
      <c r="N40" s="31" t="str">
        <f>IFERROR(INDEX(Raw!$H$6:$EB$1524,MATCH($B40&amp;$D40&amp;$B$5,Raw!$A$6:$A$1524,0),MATCH(N$5,Raw!$H$5:$EB$5,0)),"-")</f>
        <v>-</v>
      </c>
    </row>
    <row r="41" spans="1:15" s="1" customFormat="1" collapsed="1" x14ac:dyDescent="0.2">
      <c r="A41" s="61"/>
      <c r="B41" s="17" t="str">
        <f t="shared" si="1"/>
        <v>2019-20</v>
      </c>
      <c r="C41" s="18" t="s">
        <v>557</v>
      </c>
      <c r="D41" s="177" t="s">
        <v>557</v>
      </c>
      <c r="E41" s="32" t="str">
        <f>IFERROR(INDEX(Raw!$H$6:$EB$1524,MATCH($B41&amp;$D41&amp;$B$5,Raw!$A$6:$A$1524,0),MATCH(E$5,Raw!$H$5:$EB$5,0)),"-")</f>
        <v>-</v>
      </c>
      <c r="F41" s="32"/>
      <c r="G41" s="32" t="str">
        <f>IFERROR(INDEX(Raw!$H$6:$EB$1524,MATCH($B41&amp;$D41&amp;$B$5,Raw!$A$6:$A$1524,0),MATCH(G$5,Raw!$H$5:$EB$5,0)),"-")</f>
        <v>-</v>
      </c>
      <c r="H41" s="32"/>
      <c r="I41" s="32" t="str">
        <f>IFERROR(INDEX(Raw!$H$6:$EB$1524,MATCH($B41&amp;$D41&amp;$B$5,Raw!$A$6:$A$1524,0),MATCH(I$5,Raw!$H$5:$EB$5,0)),"-")</f>
        <v>-</v>
      </c>
      <c r="J41" s="32" t="str">
        <f>IFERROR(INDEX(Raw!$H$6:$EB$1524,MATCH($B41&amp;$D41&amp;$B$5,Raw!$A$6:$A$1524,0),MATCH(J$5,Raw!$H$5:$EB$5,0)),"-")</f>
        <v>-</v>
      </c>
      <c r="K41" s="32" t="str">
        <f>IFERROR(INDEX(Raw!$H$6:$EB$1524,MATCH($B41&amp;$D41&amp;$B$5,Raw!$A$6:$A$1524,0),MATCH(K$5,Raw!$H$5:$EB$5,0)),"-")</f>
        <v>-</v>
      </c>
      <c r="L41" s="32" t="str">
        <f>IFERROR(INDEX(Raw!$H$6:$EB$1524,MATCH($B41&amp;$D41&amp;$B$5,Raw!$A$6:$A$1524,0),MATCH(L$5,Raw!$H$5:$EB$5,0)),"-")</f>
        <v>-</v>
      </c>
      <c r="M41" s="32" t="str">
        <f>IFERROR(INDEX(Raw!$H$6:$EB$1524,MATCH($B41&amp;$D41&amp;$B$5,Raw!$A$6:$A$1524,0),MATCH(M$5,Raw!$H$5:$EB$5,0)),"-")</f>
        <v>-</v>
      </c>
      <c r="N41" s="32" t="str">
        <f>IFERROR(INDEX(Raw!$H$6:$EB$1524,MATCH($B41&amp;$D41&amp;$B$5,Raw!$A$6:$A$1524,0),MATCH(N$5,Raw!$H$5:$EB$5,0)),"-")</f>
        <v>-</v>
      </c>
    </row>
    <row r="42" spans="1:15" x14ac:dyDescent="0.2">
      <c r="A42" s="3"/>
      <c r="B42" s="168"/>
      <c r="C42" s="169"/>
      <c r="D42" s="294" t="s">
        <v>717</v>
      </c>
      <c r="E42" s="143" t="s">
        <v>811</v>
      </c>
      <c r="F42" s="144"/>
      <c r="G42" s="144"/>
      <c r="H42" s="146"/>
      <c r="I42" s="144"/>
      <c r="J42" s="146"/>
      <c r="K42" s="146"/>
      <c r="L42" s="146"/>
      <c r="M42" s="146"/>
      <c r="N42" s="146"/>
    </row>
    <row r="43" spans="1:15" x14ac:dyDescent="0.2">
      <c r="A43" s="3"/>
      <c r="B43" s="16"/>
      <c r="C43" s="34"/>
      <c r="D43" s="10"/>
      <c r="E43" s="91" t="s">
        <v>727</v>
      </c>
      <c r="F43" s="31"/>
      <c r="G43" s="31"/>
      <c r="H43" s="73"/>
      <c r="I43" s="31"/>
      <c r="J43" s="73"/>
      <c r="K43" s="73"/>
      <c r="L43" s="73"/>
      <c r="M43" s="73"/>
      <c r="N43" s="73"/>
    </row>
    <row r="44" spans="1:15" x14ac:dyDescent="0.2">
      <c r="A44" s="8"/>
      <c r="D44" s="84">
        <v>1</v>
      </c>
      <c r="E44" s="53" t="s">
        <v>1008</v>
      </c>
      <c r="F44" s="49"/>
      <c r="G44" s="49"/>
      <c r="H44" s="49"/>
      <c r="I44" s="49"/>
      <c r="J44" s="1"/>
      <c r="K44" s="1"/>
      <c r="L44" s="1"/>
      <c r="M44" s="1"/>
      <c r="N44" s="1"/>
    </row>
    <row r="45" spans="1:15" x14ac:dyDescent="0.2">
      <c r="A45" s="8"/>
      <c r="D45" s="10"/>
      <c r="E45" s="7" t="s">
        <v>1009</v>
      </c>
      <c r="F45" s="49"/>
      <c r="G45" s="49"/>
      <c r="H45" s="49"/>
      <c r="I45" s="49"/>
      <c r="J45" s="1"/>
      <c r="K45" s="1"/>
      <c r="L45" s="1"/>
      <c r="M45" s="1"/>
      <c r="N45" s="1"/>
    </row>
    <row r="46" spans="1:15" x14ac:dyDescent="0.2">
      <c r="A46" s="8"/>
      <c r="B46" s="22"/>
      <c r="D46" s="65">
        <v>2</v>
      </c>
      <c r="E46" s="1" t="s">
        <v>977</v>
      </c>
      <c r="F46" s="15"/>
      <c r="G46" s="15"/>
      <c r="H46" s="15"/>
      <c r="I46" s="49"/>
      <c r="J46" s="1"/>
      <c r="K46" s="1"/>
      <c r="L46" s="1"/>
      <c r="M46" s="1"/>
      <c r="N46" s="1"/>
    </row>
    <row r="47" spans="1:15" x14ac:dyDescent="0.2">
      <c r="D47" s="65">
        <v>3</v>
      </c>
      <c r="E47" s="118" t="s">
        <v>1071</v>
      </c>
      <c r="N47" s="139"/>
    </row>
    <row r="48" spans="1:15" x14ac:dyDescent="0.2">
      <c r="D48" s="1"/>
      <c r="E48" s="118" t="s">
        <v>1070</v>
      </c>
    </row>
    <row r="49" spans="3:14" x14ac:dyDescent="0.2">
      <c r="D49" s="84"/>
      <c r="E49" s="53"/>
    </row>
    <row r="50" spans="3:14" x14ac:dyDescent="0.2"/>
    <row r="51" spans="3:14" hidden="1" x14ac:dyDescent="0.2">
      <c r="D51" s="65"/>
      <c r="E51" s="1"/>
    </row>
    <row r="52" spans="3:14" hidden="1" x14ac:dyDescent="0.2">
      <c r="C52" s="49"/>
      <c r="E52" s="62"/>
      <c r="N52" s="139"/>
    </row>
    <row r="53" spans="3:14" hidden="1" x14ac:dyDescent="0.2">
      <c r="D53" s="65"/>
      <c r="E53" s="1"/>
    </row>
    <row r="54" spans="3:14" hidden="1" x14ac:dyDescent="0.2"/>
    <row r="55" spans="3:14" hidden="1" x14ac:dyDescent="0.2"/>
    <row r="56" spans="3:14" hidden="1" x14ac:dyDescent="0.2"/>
  </sheetData>
  <mergeCells count="1">
    <mergeCell ref="B4:C4"/>
  </mergeCells>
  <dataValidations count="1">
    <dataValidation type="list" allowBlank="1" showInputMessage="1" showErrorMessage="1" sqref="B4:C4" xr:uid="{360B9147-3067-4516-A6F0-36AC0C72FFD9}">
      <formula1>Dropdown_Geography</formula1>
    </dataValidation>
  </dataValidations>
  <hyperlinks>
    <hyperlink ref="E43" location="Introduction!A1" display="Introduction" xr:uid="{241054E5-408F-4370-8F31-227AE25E9C52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G5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28" width="1.85546875" style="8" customWidth="1"/>
    <col min="29" max="33" width="9.140625" style="8" customWidth="1"/>
    <col min="34" max="16384" width="4.28515625" style="8" hidden="1"/>
  </cols>
  <sheetData>
    <row r="1" spans="1:27" ht="18.75" x14ac:dyDescent="0.25">
      <c r="B1" s="41" t="s">
        <v>714</v>
      </c>
      <c r="C1" s="42"/>
      <c r="D1" s="1"/>
      <c r="E1" s="52" t="s">
        <v>768</v>
      </c>
      <c r="F1" s="41"/>
      <c r="G1" s="41"/>
      <c r="H1" s="41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43" t="str">
        <f ca="1">OFFSET(Raw!$FI$5,MATCH($B$4,Raw!$FJ$6:$FJ$26,0),0)</f>
        <v>Eng</v>
      </c>
      <c r="D3" s="29"/>
      <c r="E3" s="12" t="s">
        <v>710</v>
      </c>
      <c r="F3" s="12"/>
      <c r="G3" s="12"/>
      <c r="H3" s="12"/>
      <c r="I3" s="12"/>
      <c r="J3" s="7"/>
      <c r="K3" s="12" t="s">
        <v>711</v>
      </c>
      <c r="L3" s="12"/>
      <c r="M3" s="12"/>
      <c r="N3" s="12"/>
      <c r="O3" s="12"/>
      <c r="Q3" s="12" t="s">
        <v>712</v>
      </c>
      <c r="R3" s="12"/>
      <c r="S3" s="12"/>
      <c r="T3" s="12"/>
      <c r="U3" s="12"/>
      <c r="V3" s="7"/>
      <c r="W3" s="12" t="s">
        <v>713</v>
      </c>
      <c r="X3" s="12"/>
      <c r="Y3" s="12"/>
      <c r="Z3" s="12"/>
      <c r="AA3" s="12"/>
    </row>
    <row r="4" spans="1:27" ht="38.25" customHeight="1" x14ac:dyDescent="0.2">
      <c r="B4" s="8" t="s">
        <v>547</v>
      </c>
      <c r="C4" s="7"/>
      <c r="D4" s="30"/>
      <c r="E4" s="240" t="s">
        <v>731</v>
      </c>
      <c r="F4" s="240" t="s">
        <v>736</v>
      </c>
      <c r="G4" s="240" t="s">
        <v>732</v>
      </c>
      <c r="H4" s="240" t="s">
        <v>734</v>
      </c>
      <c r="I4" s="240" t="s">
        <v>733</v>
      </c>
      <c r="J4" s="241"/>
      <c r="K4" s="240" t="s">
        <v>731</v>
      </c>
      <c r="L4" s="240" t="s">
        <v>736</v>
      </c>
      <c r="M4" s="240" t="s">
        <v>732</v>
      </c>
      <c r="N4" s="240" t="s">
        <v>734</v>
      </c>
      <c r="O4" s="240" t="s">
        <v>733</v>
      </c>
      <c r="P4" s="242"/>
      <c r="Q4" s="240" t="s">
        <v>731</v>
      </c>
      <c r="R4" s="240" t="s">
        <v>736</v>
      </c>
      <c r="S4" s="240" t="s">
        <v>732</v>
      </c>
      <c r="T4" s="240" t="s">
        <v>734</v>
      </c>
      <c r="U4" s="240" t="s">
        <v>733</v>
      </c>
      <c r="V4" s="241"/>
      <c r="W4" s="240" t="s">
        <v>731</v>
      </c>
      <c r="X4" s="240" t="s">
        <v>736</v>
      </c>
      <c r="Y4" s="240" t="s">
        <v>732</v>
      </c>
      <c r="Z4" s="240" t="s">
        <v>734</v>
      </c>
      <c r="AA4" s="240" t="s">
        <v>733</v>
      </c>
    </row>
    <row r="5" spans="1:27" s="59" customFormat="1" x14ac:dyDescent="0.2">
      <c r="A5" s="24"/>
      <c r="B5" s="43" t="str">
        <f>VLOOKUP($B$4,Raw!$FJ$6:$FK$26,2,0)</f>
        <v>ENG</v>
      </c>
      <c r="C5" s="58"/>
      <c r="D5" s="24" t="s">
        <v>558</v>
      </c>
      <c r="E5" s="50" t="s">
        <v>612</v>
      </c>
      <c r="F5" s="50" t="s">
        <v>614</v>
      </c>
      <c r="G5" s="50" t="s">
        <v>616</v>
      </c>
      <c r="H5" s="50" t="s">
        <v>618</v>
      </c>
      <c r="I5" s="50" t="s">
        <v>620</v>
      </c>
      <c r="J5" s="25"/>
      <c r="K5" s="50" t="s">
        <v>613</v>
      </c>
      <c r="L5" s="50" t="s">
        <v>615</v>
      </c>
      <c r="M5" s="50" t="s">
        <v>617</v>
      </c>
      <c r="N5" s="50" t="s">
        <v>619</v>
      </c>
      <c r="O5" s="50" t="s">
        <v>621</v>
      </c>
      <c r="Q5" s="25" t="s">
        <v>612</v>
      </c>
      <c r="R5" s="25" t="s">
        <v>614</v>
      </c>
      <c r="S5" s="25" t="s">
        <v>616</v>
      </c>
      <c r="T5" s="25" t="s">
        <v>618</v>
      </c>
      <c r="U5" s="25" t="s">
        <v>620</v>
      </c>
      <c r="V5" s="25"/>
      <c r="W5" s="25" t="s">
        <v>613</v>
      </c>
      <c r="X5" s="25" t="s">
        <v>615</v>
      </c>
      <c r="Y5" s="25" t="s">
        <v>617</v>
      </c>
      <c r="Z5" s="25" t="s">
        <v>619</v>
      </c>
      <c r="AA5" s="25" t="s">
        <v>621</v>
      </c>
    </row>
    <row r="6" spans="1:27" s="59" customFormat="1" x14ac:dyDescent="0.2">
      <c r="A6" s="24"/>
      <c r="B6" s="43"/>
      <c r="C6" s="58"/>
      <c r="D6" s="24" t="s">
        <v>559</v>
      </c>
      <c r="E6" s="25" t="s">
        <v>581</v>
      </c>
      <c r="F6" s="25" t="s">
        <v>582</v>
      </c>
      <c r="G6" s="25" t="s">
        <v>583</v>
      </c>
      <c r="H6" s="25" t="s">
        <v>584</v>
      </c>
      <c r="I6" s="25" t="s">
        <v>585</v>
      </c>
      <c r="J6" s="25"/>
      <c r="K6" s="25" t="s">
        <v>581</v>
      </c>
      <c r="L6" s="25" t="s">
        <v>582</v>
      </c>
      <c r="M6" s="25" t="s">
        <v>583</v>
      </c>
      <c r="N6" s="25" t="s">
        <v>584</v>
      </c>
      <c r="O6" s="25" t="s">
        <v>585</v>
      </c>
      <c r="P6" s="4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ht="14.25" customHeight="1" x14ac:dyDescent="0.2">
      <c r="A7" s="20"/>
      <c r="B7" s="33" t="s">
        <v>648</v>
      </c>
      <c r="C7" s="141" t="s">
        <v>815</v>
      </c>
      <c r="D7" s="34"/>
      <c r="E7" s="77">
        <f>IFERROR(INDEX($Q7:$AB7,,MATCH(E$5,$Q$5:$AB$5,0))/SUMIFS(INDEX(Raw!$H$6:$EB$1524,,MATCH(E$6,Raw!$H$5:$EB$5,0)),Raw!$B$6:$B$1524,$B7,Raw!$F$6:$F$1524,$B$5),"-")</f>
        <v>2.1060534046464219</v>
      </c>
      <c r="F7" s="81">
        <f>IFERROR(INDEX($Q7:$AB7,,MATCH(F$5,$Q$5:$AB$5,0))/SUMIFS(INDEX(Raw!$H$6:$EB$1524,,MATCH(F$6,Raw!$H$5:$EB$5,0)),Raw!$B$6:$B$1524,$B7,Raw!$F$6:$F$1524,$B$5),"-")</f>
        <v>1.9953398187522364</v>
      </c>
      <c r="G7" s="81">
        <f>IFERROR(INDEX($Q7:$AB7,,MATCH(G$5,$Q$5:$AB$5,0))/SUMIFS(INDEX(Raw!$H$6:$EB$1524,,MATCH(G$6,Raw!$H$5:$EB$5,0)),Raw!$B$6:$B$1524,$B7,Raw!$F$6:$F$1524,$B$5),"-")</f>
        <v>1.4134341812378843</v>
      </c>
      <c r="H7" s="81">
        <f>IFERROR(INDEX($Q7:$AB7,,MATCH(H$5,$Q$5:$AB$5,0))/SUMIFS(INDEX(Raw!$H$6:$EB$1524,,MATCH(H$6,Raw!$H$5:$EB$5,0)),Raw!$B$6:$B$1524,$B7,Raw!$F$6:$F$1524,$B$5),"-")</f>
        <v>1.6189442556633518</v>
      </c>
      <c r="I7" s="81">
        <f>IFERROR(INDEX($Q7:$AB7,,MATCH(I$5,$Q$5:$AB$5,0))/SUMIFS(INDEX(Raw!$H$6:$EB$1524,,MATCH(I$6,Raw!$H$5:$EB$5,0)),Raw!$B$6:$B$1524,$B7,Raw!$F$6:$F$1524,$B$5),"-")</f>
        <v>1.7286435389133628</v>
      </c>
      <c r="J7" s="81"/>
      <c r="K7" s="81">
        <f>IFERROR(INDEX($Q7:$AB7,,MATCH(K$5,$Q$5:$AB$5,0))/SUMIFS(INDEX(Raw!$H$6:$EB$1524,,MATCH(K$6,Raw!$H$5:$EB$5,0)),Raw!$B$6:$B$1524,$B7,Raw!$F$6:$F$1524,$B$5),"-")</f>
        <v>1.6631745013714789</v>
      </c>
      <c r="L7" s="81">
        <f>IFERROR(INDEX($Q7:$AB7,,MATCH(L$5,$Q$5:$AB$5,0))/SUMIFS(INDEX(Raw!$H$6:$EB$1524,,MATCH(L$6,Raw!$H$5:$EB$5,0)),Raw!$B$6:$B$1524,$B7,Raw!$F$6:$F$1524,$B$5),"-")</f>
        <v>1.6737332212670699</v>
      </c>
      <c r="M7" s="81">
        <f>IFERROR(INDEX($Q7:$AB7,,MATCH(M$5,$Q$5:$AB$5,0))/SUMIFS(INDEX(Raw!$H$6:$EB$1524,,MATCH(M$6,Raw!$H$5:$EB$5,0)),Raw!$B$6:$B$1524,$B7,Raw!$F$6:$F$1524,$B$5),"-")</f>
        <v>1.1287304499252906</v>
      </c>
      <c r="N7" s="81">
        <f>IFERROR(INDEX($Q7:$AB7,,MATCH(N$5,$Q$5:$AB$5,0))/SUMIFS(INDEX(Raw!$H$6:$EB$1524,,MATCH(N$6,Raw!$H$5:$EB$5,0)),Raw!$B$6:$B$1524,$B7,Raw!$F$6:$F$1524,$B$5),"-")</f>
        <v>1.1069975110745987</v>
      </c>
      <c r="O7" s="81">
        <f>IFERROR(INDEX($Q7:$AB7,,MATCH(O$5,$Q$5:$AB$5,0))/SUMIFS(INDEX(Raw!$H$6:$EB$1524,,MATCH(O$6,Raw!$H$5:$EB$5,0)),Raw!$B$6:$B$1524,$B7,Raw!$F$6:$F$1524,$B$5),"-")</f>
        <v>1.086839207048458</v>
      </c>
      <c r="Q7" s="31">
        <f t="shared" ref="Q7:U9" si="0">SUMIF($B$10:$B$41,$B7,Q$10:Q$41)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9" si="1">SUMIF($B$10:$B$41,$B7,W$10:W$41)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ht="14.25" customHeight="1" x14ac:dyDescent="0.2">
      <c r="A8" s="20"/>
      <c r="B8" s="33" t="str">
        <f>'Response times'!$B8</f>
        <v>2018-19</v>
      </c>
      <c r="C8" s="141" t="s">
        <v>773</v>
      </c>
      <c r="D8" s="34"/>
      <c r="E8" s="77">
        <f>IFERROR(INDEX($Q8:$AB8,,MATCH(E$5,$Q$5:$AB$5,0))/SUMIFS(INDEX(Raw!$H$6:$EB$1524,,MATCH(E$6,Raw!$H$5:$EB$5,0)),Raw!$B$6:$B$1524,$B8,Raw!$F$6:$F$1524,$B$5),"-")</f>
        <v>2.1751739269176076</v>
      </c>
      <c r="F8" s="81">
        <f>IFERROR(INDEX($Q8:$AB8,,MATCH(F$5,$Q$5:$AB$5,0))/SUMIFS(INDEX(Raw!$H$6:$EB$1524,,MATCH(F$6,Raw!$H$5:$EB$5,0)),Raw!$B$6:$B$1524,$B8,Raw!$F$6:$F$1524,$B$5),"-")</f>
        <v>2.1797764912968631</v>
      </c>
      <c r="G8" s="81">
        <f>IFERROR(INDEX($Q8:$AB8,,MATCH(G$5,$Q$5:$AB$5,0))/SUMIFS(INDEX(Raw!$H$6:$EB$1524,,MATCH(G$6,Raw!$H$5:$EB$5,0)),Raw!$B$6:$B$1524,$B8,Raw!$F$6:$F$1524,$B$5),"-")</f>
        <v>1.3893885765980973</v>
      </c>
      <c r="H8" s="81">
        <f>IFERROR(INDEX($Q8:$AB8,,MATCH(H$5,$Q$5:$AB$5,0))/SUMIFS(INDEX(Raw!$H$6:$EB$1524,,MATCH(H$6,Raw!$H$5:$EB$5,0)),Raw!$B$6:$B$1524,$B8,Raw!$F$6:$F$1524,$B$5),"-")</f>
        <v>1.6071242634924721</v>
      </c>
      <c r="I8" s="81">
        <f>IFERROR(INDEX($Q8:$AB8,,MATCH(I$5,$Q$5:$AB$5,0))/SUMIFS(INDEX(Raw!$H$6:$EB$1524,,MATCH(I$6,Raw!$H$5:$EB$5,0)),Raw!$B$6:$B$1524,$B8,Raw!$F$6:$F$1524,$B$5),"-")</f>
        <v>1.6525314932199311</v>
      </c>
      <c r="J8" s="81"/>
      <c r="K8" s="81">
        <f>IFERROR(INDEX($Q8:$AB8,,MATCH(K$5,$Q$5:$AB$5,0))/SUMIFS(INDEX(Raw!$H$6:$EB$1524,,MATCH(K$6,Raw!$H$5:$EB$5,0)),Raw!$B$6:$B$1524,$B8,Raw!$F$6:$F$1524,$B$5),"-")</f>
        <v>1.6774245728478427</v>
      </c>
      <c r="L8" s="81">
        <f>IFERROR(INDEX($Q8:$AB8,,MATCH(L$5,$Q$5:$AB$5,0))/SUMIFS(INDEX(Raw!$H$6:$EB$1524,,MATCH(L$6,Raw!$H$5:$EB$5,0)),Raw!$B$6:$B$1524,$B8,Raw!$F$6:$F$1524,$B$5),"-")</f>
        <v>1.7086932260100873</v>
      </c>
      <c r="M8" s="81">
        <f>IFERROR(INDEX($Q8:$AB8,,MATCH(M$5,$Q$5:$AB$5,0))/SUMIFS(INDEX(Raw!$H$6:$EB$1524,,MATCH(M$6,Raw!$H$5:$EB$5,0)),Raw!$B$6:$B$1524,$B8,Raw!$F$6:$F$1524,$B$5),"-")</f>
        <v>1.1158126416838523</v>
      </c>
      <c r="N8" s="81">
        <f>IFERROR(INDEX($Q8:$AB8,,MATCH(N$5,$Q$5:$AB$5,0))/SUMIFS(INDEX(Raw!$H$6:$EB$1524,,MATCH(N$6,Raw!$H$5:$EB$5,0)),Raw!$B$6:$B$1524,$B8,Raw!$F$6:$F$1524,$B$5),"-")</f>
        <v>1.0829364629580178</v>
      </c>
      <c r="O8" s="81">
        <f>IFERROR(INDEX($Q8:$AB8,,MATCH(O$5,$Q$5:$AB$5,0))/SUMIFS(INDEX(Raw!$H$6:$EB$1524,,MATCH(O$6,Raw!$H$5:$EB$5,0)),Raw!$B$6:$B$1524,$B8,Raw!$F$6:$F$1524,$B$5),"-")</f>
        <v>1.0692220400958266</v>
      </c>
      <c r="Q8" s="31">
        <f t="shared" si="0"/>
        <v>1479177</v>
      </c>
      <c r="R8" s="31">
        <f t="shared" si="0"/>
        <v>1011728</v>
      </c>
      <c r="S8" s="31">
        <f t="shared" si="0"/>
        <v>6190814</v>
      </c>
      <c r="T8" s="31">
        <f t="shared" si="0"/>
        <v>3346232</v>
      </c>
      <c r="U8" s="31">
        <f t="shared" si="0"/>
        <v>288337</v>
      </c>
      <c r="V8" s="31"/>
      <c r="W8" s="31">
        <f t="shared" si="1"/>
        <v>1140694</v>
      </c>
      <c r="X8" s="31">
        <f t="shared" si="1"/>
        <v>793078</v>
      </c>
      <c r="Y8" s="31">
        <f t="shared" si="1"/>
        <v>4971819</v>
      </c>
      <c r="Z8" s="31">
        <f t="shared" si="1"/>
        <v>2254808</v>
      </c>
      <c r="AA8" s="31">
        <f t="shared" si="1"/>
        <v>186560</v>
      </c>
    </row>
    <row r="9" spans="1:27" s="11" customFormat="1" ht="14.25" customHeight="1" x14ac:dyDescent="0.2">
      <c r="A9" s="20"/>
      <c r="B9" s="33" t="str">
        <f>'Response times'!$B9</f>
        <v>2019-20</v>
      </c>
      <c r="C9" s="141" t="s">
        <v>908</v>
      </c>
      <c r="D9" s="34"/>
      <c r="E9" s="77">
        <f>IFERROR(INDEX($Q9:$AB9,,MATCH(E$5,$Q$5:$AB$5,0))/SUMIFS(INDEX(Raw!$H$6:$EB$1524,,MATCH(E$6,Raw!$H$5:$EB$5,0)),Raw!$B$6:$B$1524,$B9,Raw!$F$6:$F$1524,$B$5),"-")</f>
        <v>2.1220383250720478</v>
      </c>
      <c r="F9" s="81">
        <f>IFERROR(INDEX($Q9:$AB9,,MATCH(F$5,$Q$5:$AB$5,0))/SUMIFS(INDEX(Raw!$H$6:$EB$1524,,MATCH(F$6,Raw!$H$5:$EB$5,0)),Raw!$B$6:$B$1524,$B9,Raw!$F$6:$F$1524,$B$5),"-")</f>
        <v>2.0989203976453923</v>
      </c>
      <c r="G9" s="81">
        <f>IFERROR(INDEX($Q9:$AB9,,MATCH(G$5,$Q$5:$AB$5,0))/SUMIFS(INDEX(Raw!$H$6:$EB$1524,,MATCH(G$6,Raw!$H$5:$EB$5,0)),Raw!$B$6:$B$1524,$B9,Raw!$F$6:$F$1524,$B$5),"-")</f>
        <v>1.3689499691151896</v>
      </c>
      <c r="H9" s="81">
        <f>IFERROR(INDEX($Q9:$AB9,,MATCH(H$5,$Q$5:$AB$5,0))/SUMIFS(INDEX(Raw!$H$6:$EB$1524,,MATCH(H$6,Raw!$H$5:$EB$5,0)),Raw!$B$6:$B$1524,$B9,Raw!$F$6:$F$1524,$B$5),"-")</f>
        <v>1.637678565994096</v>
      </c>
      <c r="I9" s="81">
        <f>IFERROR(INDEX($Q9:$AB9,,MATCH(I$5,$Q$5:$AB$5,0))/SUMIFS(INDEX(Raw!$H$6:$EB$1524,,MATCH(I$6,Raw!$H$5:$EB$5,0)),Raw!$B$6:$B$1524,$B9,Raw!$F$6:$F$1524,$B$5),"-")</f>
        <v>1.5401259947400254</v>
      </c>
      <c r="J9" s="81"/>
      <c r="K9" s="81">
        <f>IFERROR(INDEX($Q9:$AB9,,MATCH(K$5,$Q$5:$AB$5,0))/SUMIFS(INDEX(Raw!$H$6:$EB$1524,,MATCH(K$6,Raw!$H$5:$EB$5,0)),Raw!$B$6:$B$1524,$B9,Raw!$F$6:$F$1524,$B$5),"-")</f>
        <v>1.6378806032975537</v>
      </c>
      <c r="L9" s="81">
        <f>IFERROR(INDEX($Q9:$AB9,,MATCH(L$5,$Q$5:$AB$5,0))/SUMIFS(INDEX(Raw!$H$6:$EB$1524,,MATCH(L$6,Raw!$H$5:$EB$5,0)),Raw!$B$6:$B$1524,$B9,Raw!$F$6:$F$1524,$B$5),"-")</f>
        <v>1.6473999169536651</v>
      </c>
      <c r="M9" s="81">
        <f>IFERROR(INDEX($Q9:$AB9,,MATCH(M$5,$Q$5:$AB$5,0))/SUMIFS(INDEX(Raw!$H$6:$EB$1524,,MATCH(M$6,Raw!$H$5:$EB$5,0)),Raw!$B$6:$B$1524,$B9,Raw!$F$6:$F$1524,$B$5),"-")</f>
        <v>1.0922468969104406</v>
      </c>
      <c r="N9" s="81">
        <f>IFERROR(INDEX($Q9:$AB9,,MATCH(N$5,$Q$5:$AB$5,0))/SUMIFS(INDEX(Raw!$H$6:$EB$1524,,MATCH(N$6,Raw!$H$5:$EB$5,0)),Raw!$B$6:$B$1524,$B9,Raw!$F$6:$F$1524,$B$5),"-")</f>
        <v>1.0786286862046928</v>
      </c>
      <c r="O9" s="81">
        <f>IFERROR(INDEX($Q9:$AB9,,MATCH(O$5,$Q$5:$AB$5,0))/SUMIFS(INDEX(Raw!$H$6:$EB$1524,,MATCH(O$6,Raw!$H$5:$EB$5,0)),Raw!$B$6:$B$1524,$B9,Raw!$F$6:$F$1524,$B$5),"-")</f>
        <v>1.0672311738441986</v>
      </c>
      <c r="Q9" s="31">
        <f t="shared" si="0"/>
        <v>1280474</v>
      </c>
      <c r="R9" s="31">
        <f t="shared" si="0"/>
        <v>859319</v>
      </c>
      <c r="S9" s="31">
        <f t="shared" si="0"/>
        <v>5458547</v>
      </c>
      <c r="T9" s="31">
        <f t="shared" si="0"/>
        <v>2690624</v>
      </c>
      <c r="U9" s="31">
        <f t="shared" si="0"/>
        <v>226628</v>
      </c>
      <c r="V9" s="31"/>
      <c r="W9" s="31">
        <f t="shared" si="1"/>
        <v>988325</v>
      </c>
      <c r="X9" s="31">
        <f t="shared" si="1"/>
        <v>674462</v>
      </c>
      <c r="Y9" s="31">
        <f t="shared" si="1"/>
        <v>4355222</v>
      </c>
      <c r="Z9" s="31">
        <f t="shared" si="1"/>
        <v>1772133</v>
      </c>
      <c r="AA9" s="31">
        <f t="shared" si="1"/>
        <v>157042</v>
      </c>
    </row>
    <row r="10" spans="1:27" x14ac:dyDescent="0.2">
      <c r="A10" s="61"/>
      <c r="B10" s="7" t="s">
        <v>648</v>
      </c>
      <c r="C10" s="7" t="s">
        <v>550</v>
      </c>
      <c r="D10" s="16" t="s">
        <v>550</v>
      </c>
      <c r="E10" s="77">
        <f>IFERROR(INDEX($Q10:$AB10,,MATCH(E$5,$Q$5:$AB$5,0))/SUMIFS(INDEX(Raw!$H$6:$EB$1524,,MATCH(E$6,Raw!$H$5:$EB$5,0)),Raw!$B$6:$B$1524,$B10,Raw!$C$6:$C$1524,$D10,Raw!$F$6:$F$1524,$B$5),"-")</f>
        <v>1.9646242548617219</v>
      </c>
      <c r="F10" s="81">
        <f>IFERROR(INDEX($Q10:$AB10,,MATCH(F$5,$Q$5:$AB$5,0))/SUMIFS(INDEX(Raw!$H$6:$EB$1524,,MATCH(F$6,Raw!$H$5:$EB$5,0)),Raw!$B$6:$B$1524,$B10,Raw!$C$6:$C$1524,$D10,Raw!$F$6:$F$1524,$B$5),"-")</f>
        <v>1.9903332852402251</v>
      </c>
      <c r="G10" s="81">
        <f>IFERROR(INDEX($Q10:$AB10,,MATCH(G$5,$Q$5:$AB$5,0))/SUMIFS(INDEX(Raw!$H$6:$EB$1524,,MATCH(G$6,Raw!$H$5:$EB$5,0)),Raw!$B$6:$B$1524,$B10,Raw!$C$6:$C$1524,$D10,Raw!$F$6:$F$1524,$B$5),"-")</f>
        <v>1.3425955906160776</v>
      </c>
      <c r="H10" s="81">
        <f>IFERROR(INDEX($Q10:$AB10,,MATCH(H$5,$Q$5:$AB$5,0))/SUMIFS(INDEX(Raw!$H$6:$EB$1524,,MATCH(H$6,Raw!$H$5:$EB$5,0)),Raw!$B$6:$B$1524,$B10,Raw!$C$6:$C$1524,$D10,Raw!$F$6:$F$1524,$B$5),"-")</f>
        <v>1.3848325937878176</v>
      </c>
      <c r="I10" s="81">
        <f>IFERROR(INDEX($Q10:$AB10,,MATCH(I$5,$Q$5:$AB$5,0))/SUMIFS(INDEX(Raw!$H$6:$EB$1524,,MATCH(I$6,Raw!$H$5:$EB$5,0)),Raw!$B$6:$B$1524,$B10,Raw!$C$6:$C$1524,$D10,Raw!$F$6:$F$1524,$B$5),"-")</f>
        <v>1.4111111111111112</v>
      </c>
      <c r="J10" s="81"/>
      <c r="K10" s="81">
        <f>IFERROR(INDEX($Q10:$AB10,,MATCH(K$5,$Q$5:$AB$5,0))/SUMIFS(INDEX(Raw!$H$6:$EB$1524,,MATCH(K$6,Raw!$H$5:$EB$5,0)),Raw!$B$6:$B$1524,$B10,Raw!$C$6:$C$1524,$D10,Raw!$F$6:$F$1524,$B$5),"-")</f>
        <v>1.6738004495260432</v>
      </c>
      <c r="L10" s="81">
        <f>IFERROR(INDEX($Q10:$AB10,,MATCH(L$5,$Q$5:$AB$5,0))/SUMIFS(INDEX(Raw!$H$6:$EB$1524,,MATCH(L$6,Raw!$H$5:$EB$5,0)),Raw!$B$6:$B$1524,$B10,Raw!$C$6:$C$1524,$D10,Raw!$F$6:$F$1524,$B$5),"-")</f>
        <v>1.731207617948348</v>
      </c>
      <c r="M10" s="81">
        <f>IFERROR(INDEX($Q10:$AB10,,MATCH(M$5,$Q$5:$AB$5,0))/SUMIFS(INDEX(Raw!$H$6:$EB$1524,,MATCH(M$6,Raw!$H$5:$EB$5,0)),Raw!$B$6:$B$1524,$B10,Raw!$C$6:$C$1524,$D10,Raw!$F$6:$F$1524,$B$5),"-")</f>
        <v>1.1656020957819444</v>
      </c>
      <c r="N10" s="81">
        <f>IFERROR(INDEX($Q10:$AB10,,MATCH(N$5,$Q$5:$AB$5,0))/SUMIFS(INDEX(Raw!$H$6:$EB$1524,,MATCH(N$6,Raw!$H$5:$EB$5,0)),Raw!$B$6:$B$1524,$B10,Raw!$C$6:$C$1524,$D10,Raw!$F$6:$F$1524,$B$5),"-")</f>
        <v>1.1064014646104199</v>
      </c>
      <c r="O10" s="81">
        <f>IFERROR(INDEX($Q10:$AB10,,MATCH(O$5,$Q$5:$AB$5,0))/SUMIFS(INDEX(Raw!$H$6:$EB$1524,,MATCH(O$6,Raw!$H$5:$EB$5,0)),Raw!$B$6:$B$1524,$B10,Raw!$C$6:$C$1524,$D10,Raw!$F$6:$F$1524,$B$5),"-")</f>
        <v>1.0881226053639848</v>
      </c>
      <c r="Q10" s="31">
        <f>IFERROR(INDEX(Raw!$H$6:$EB$1524,MATCH($B10&amp;$D10&amp;$B$5,Raw!$A$6:$A$1524,0),MATCH(Q$5,Raw!$H$5:$EB$5,0)),"-")</f>
        <v>20104</v>
      </c>
      <c r="R10" s="31">
        <f>IFERROR(INDEX(Raw!$H$6:$EB$1524,MATCH($B10&amp;$D10&amp;$B$5,Raw!$A$6:$A$1524,0),MATCH(R$5,Raw!$H$5:$EB$5,0)),"-")</f>
        <v>13795</v>
      </c>
      <c r="S10" s="31">
        <f>IFERROR(INDEX(Raw!$H$6:$EB$1524,MATCH($B10&amp;$D10&amp;$B$5,Raw!$A$6:$A$1524,0),MATCH(S$5,Raw!$H$5:$EB$5,0)),"-")</f>
        <v>91224</v>
      </c>
      <c r="T10" s="31">
        <f>IFERROR(INDEX(Raw!$H$6:$EB$1524,MATCH($B10&amp;$D10&amp;$B$5,Raw!$A$6:$A$1524,0),MATCH(T$5,Raw!$H$5:$EB$5,0)),"-")</f>
        <v>44629</v>
      </c>
      <c r="U10" s="31">
        <f>IFERROR(INDEX(Raw!$H$6:$EB$1524,MATCH($B10&amp;$D10&amp;$B$5,Raw!$A$6:$A$1524,0),MATCH(U$5,Raw!$H$5:$EB$5,0)),"-")</f>
        <v>3683</v>
      </c>
      <c r="V10" s="31"/>
      <c r="W10" s="31">
        <f>IFERROR(INDEX(Raw!$H$6:$EB$1524,MATCH($B10&amp;$D10&amp;$B$5,Raw!$A$6:$A$1524,0),MATCH(W$5,Raw!$H$5:$EB$5,0)),"-")</f>
        <v>17128</v>
      </c>
      <c r="X10" s="31">
        <f>IFERROR(INDEX(Raw!$H$6:$EB$1524,MATCH($B10&amp;$D10&amp;$B$5,Raw!$A$6:$A$1524,0),MATCH(X$5,Raw!$H$5:$EB$5,0)),"-")</f>
        <v>11999</v>
      </c>
      <c r="Y10" s="31">
        <f>IFERROR(INDEX(Raw!$H$6:$EB$1524,MATCH($B10&amp;$D10&amp;$B$5,Raw!$A$6:$A$1524,0),MATCH(Y$5,Raw!$H$5:$EB$5,0)),"-")</f>
        <v>79198</v>
      </c>
      <c r="Z10" s="31">
        <f>IFERROR(INDEX(Raw!$H$6:$EB$1524,MATCH($B10&amp;$D10&amp;$B$5,Raw!$A$6:$A$1524,0),MATCH(Z$5,Raw!$H$5:$EB$5,0)),"-")</f>
        <v>35656</v>
      </c>
      <c r="AA10" s="31">
        <f>IFERROR(INDEX(Raw!$H$6:$EB$1524,MATCH($B10&amp;$D10&amp;$B$5,Raw!$A$6:$A$1524,0),MATCH(AA$5,Raw!$H$5:$EB$5,0)),"-")</f>
        <v>2840</v>
      </c>
    </row>
    <row r="11" spans="1:27" ht="12.75" customHeight="1" x14ac:dyDescent="0.2">
      <c r="A11" s="61"/>
      <c r="B11" s="16" t="str">
        <f t="shared" ref="B11:B41" si="2">IF($D11="April",LEFT($B10,4)+1&amp;"-"&amp;RIGHT($B10,2)+1,$B10)</f>
        <v>2017-18</v>
      </c>
      <c r="C11" s="7" t="s">
        <v>551</v>
      </c>
      <c r="D11" s="16" t="s">
        <v>551</v>
      </c>
      <c r="E11" s="77">
        <f>IFERROR(INDEX($Q11:$AB11,,MATCH(E$5,$Q$5:$AB$5,0))/SUMIFS(INDEX(Raw!$H$6:$EB$1524,,MATCH(E$6,Raw!$H$5:$EB$5,0)),Raw!$B$6:$B$1524,$B11,Raw!$C$6:$C$1524,$D11,Raw!$F$6:$F$1524,$B$5),"-")</f>
        <v>2.0043473152391025</v>
      </c>
      <c r="F11" s="81">
        <f>IFERROR(INDEX($Q11:$AB11,,MATCH(F$5,$Q$5:$AB$5,0))/SUMIFS(INDEX(Raw!$H$6:$EB$1524,,MATCH(F$6,Raw!$H$5:$EB$5,0)),Raw!$B$6:$B$1524,$B11,Raw!$C$6:$C$1524,$D11,Raw!$F$6:$F$1524,$B$5),"-")</f>
        <v>2.0017516969564264</v>
      </c>
      <c r="G11" s="81">
        <f>IFERROR(INDEX($Q11:$AB11,,MATCH(G$5,$Q$5:$AB$5,0))/SUMIFS(INDEX(Raw!$H$6:$EB$1524,,MATCH(G$6,Raw!$H$5:$EB$5,0)),Raw!$B$6:$B$1524,$B11,Raw!$C$6:$C$1524,$D11,Raw!$F$6:$F$1524,$B$5),"-")</f>
        <v>1.4008088919925512</v>
      </c>
      <c r="H11" s="81">
        <f>IFERROR(INDEX($Q11:$AB11,,MATCH(H$5,$Q$5:$AB$5,0))/SUMIFS(INDEX(Raw!$H$6:$EB$1524,,MATCH(H$6,Raw!$H$5:$EB$5,0)),Raw!$B$6:$B$1524,$B11,Raw!$C$6:$C$1524,$D11,Raw!$F$6:$F$1524,$B$5),"-")</f>
        <v>1.6126538255751739</v>
      </c>
      <c r="I11" s="81">
        <f>IFERROR(INDEX($Q11:$AB11,,MATCH(I$5,$Q$5:$AB$5,0))/SUMIFS(INDEX(Raw!$H$6:$EB$1524,,MATCH(I$6,Raw!$H$5:$EB$5,0)),Raw!$B$6:$B$1524,$B11,Raw!$C$6:$C$1524,$D11,Raw!$F$6:$F$1524,$B$5),"-")</f>
        <v>1.7534562211981566</v>
      </c>
      <c r="J11" s="81"/>
      <c r="K11" s="81">
        <f>IFERROR(INDEX($Q11:$AB11,,MATCH(K$5,$Q$5:$AB$5,0))/SUMIFS(INDEX(Raw!$H$6:$EB$1524,,MATCH(K$6,Raw!$H$5:$EB$5,0)),Raw!$B$6:$B$1524,$B11,Raw!$C$6:$C$1524,$D11,Raw!$F$6:$F$1524,$B$5),"-")</f>
        <v>1.633493909842165</v>
      </c>
      <c r="L11" s="81">
        <f>IFERROR(INDEX($Q11:$AB11,,MATCH(L$5,$Q$5:$AB$5,0))/SUMIFS(INDEX(Raw!$H$6:$EB$1524,,MATCH(L$6,Raw!$H$5:$EB$5,0)),Raw!$B$6:$B$1524,$B11,Raw!$C$6:$C$1524,$D11,Raw!$F$6:$F$1524,$B$5),"-")</f>
        <v>1.6678344646376178</v>
      </c>
      <c r="M11" s="81">
        <f>IFERROR(INDEX($Q11:$AB11,,MATCH(M$5,$Q$5:$AB$5,0))/SUMIFS(INDEX(Raw!$H$6:$EB$1524,,MATCH(M$6,Raw!$H$5:$EB$5,0)),Raw!$B$6:$B$1524,$B11,Raw!$C$6:$C$1524,$D11,Raw!$F$6:$F$1524,$B$5),"-")</f>
        <v>1.1642516294227188</v>
      </c>
      <c r="N11" s="81">
        <f>IFERROR(INDEX($Q11:$AB11,,MATCH(N$5,$Q$5:$AB$5,0))/SUMIFS(INDEX(Raw!$H$6:$EB$1524,,MATCH(N$6,Raw!$H$5:$EB$5,0)),Raw!$B$6:$B$1524,$B11,Raw!$C$6:$C$1524,$D11,Raw!$F$6:$F$1524,$B$5),"-")</f>
        <v>1.1176565008025683</v>
      </c>
      <c r="O11" s="81">
        <f>IFERROR(INDEX($Q11:$AB11,,MATCH(O$5,$Q$5:$AB$5,0))/SUMIFS(INDEX(Raw!$H$6:$EB$1524,,MATCH(O$6,Raw!$H$5:$EB$5,0)),Raw!$B$6:$B$1524,$B11,Raw!$C$6:$C$1524,$D11,Raw!$F$6:$F$1524,$B$5),"-")</f>
        <v>1.1018762343647137</v>
      </c>
      <c r="Q11" s="31">
        <f>IFERROR(INDEX(Raw!$H$6:$EB$1524,MATCH($B11&amp;$D11&amp;$B$5,Raw!$A$6:$A$1524,0),MATCH(Q$5,Raw!$H$5:$EB$5,0)),"-")</f>
        <v>51177</v>
      </c>
      <c r="R11" s="31">
        <f>IFERROR(INDEX(Raw!$H$6:$EB$1524,MATCH($B11&amp;$D11&amp;$B$5,Raw!$A$6:$A$1524,0),MATCH(R$5,Raw!$H$5:$EB$5,0)),"-")</f>
        <v>36568</v>
      </c>
      <c r="S11" s="31">
        <f>IFERROR(INDEX(Raw!$H$6:$EB$1524,MATCH($B11&amp;$D11&amp;$B$5,Raw!$A$6:$A$1524,0),MATCH(S$5,Raw!$H$5:$EB$5,0)),"-")</f>
        <v>192572</v>
      </c>
      <c r="T11" s="31">
        <f>IFERROR(INDEX(Raw!$H$6:$EB$1524,MATCH($B11&amp;$D11&amp;$B$5,Raw!$A$6:$A$1524,0),MATCH(T$5,Raw!$H$5:$EB$5,0)),"-")</f>
        <v>120562</v>
      </c>
      <c r="U11" s="31">
        <f>IFERROR(INDEX(Raw!$H$6:$EB$1524,MATCH($B11&amp;$D11&amp;$B$5,Raw!$A$6:$A$1524,0),MATCH(U$5,Raw!$H$5:$EB$5,0)),"-")</f>
        <v>10654</v>
      </c>
      <c r="V11" s="31"/>
      <c r="W11" s="31">
        <f>IFERROR(INDEX(Raw!$H$6:$EB$1524,MATCH($B11&amp;$D11&amp;$B$5,Raw!$A$6:$A$1524,0),MATCH(W$5,Raw!$H$5:$EB$5,0)),"-")</f>
        <v>41708</v>
      </c>
      <c r="X11" s="31">
        <f>IFERROR(INDEX(Raw!$H$6:$EB$1524,MATCH($B11&amp;$D11&amp;$B$5,Raw!$A$6:$A$1524,0),MATCH(X$5,Raw!$H$5:$EB$5,0)),"-")</f>
        <v>30468</v>
      </c>
      <c r="Y11" s="31">
        <f>IFERROR(INDEX(Raw!$H$6:$EB$1524,MATCH($B11&amp;$D11&amp;$B$5,Raw!$A$6:$A$1524,0),MATCH(Y$5,Raw!$H$5:$EB$5,0)),"-")</f>
        <v>160052</v>
      </c>
      <c r="Z11" s="31">
        <f>IFERROR(INDEX(Raw!$H$6:$EB$1524,MATCH($B11&amp;$D11&amp;$B$5,Raw!$A$6:$A$1524,0),MATCH(Z$5,Raw!$H$5:$EB$5,0)),"-")</f>
        <v>83556</v>
      </c>
      <c r="AA11" s="31">
        <f>IFERROR(INDEX(Raw!$H$6:$EB$1524,MATCH($B11&amp;$D11&amp;$B$5,Raw!$A$6:$A$1524,0),MATCH(AA$5,Raw!$H$5:$EB$5,0)),"-")</f>
        <v>6695</v>
      </c>
    </row>
    <row r="12" spans="1:27" ht="18" x14ac:dyDescent="0.25">
      <c r="A12" s="61"/>
      <c r="B12" s="16" t="str">
        <f t="shared" si="2"/>
        <v>2017-18</v>
      </c>
      <c r="C12" s="7" t="s">
        <v>552</v>
      </c>
      <c r="D12" s="181" t="s">
        <v>552</v>
      </c>
      <c r="E12" s="77">
        <f>IFERROR(INDEX($Q12:$AB12,,MATCH(E$5,$Q$5:$AB$5,0))/SUMIFS(INDEX(Raw!$H$6:$EB$1524,,MATCH(E$6,Raw!$H$5:$EB$5,0)),Raw!$B$6:$B$1524,$B12,Raw!$C$6:$C$1524,$D12,Raw!$F$6:$F$1524,$B$5),"-")</f>
        <v>1.9795808124459811</v>
      </c>
      <c r="F12" s="81">
        <f>IFERROR(INDEX($Q12:$AB12,,MATCH(F$5,$Q$5:$AB$5,0))/SUMIFS(INDEX(Raw!$H$6:$EB$1524,,MATCH(F$6,Raw!$H$5:$EB$5,0)),Raw!$B$6:$B$1524,$B12,Raw!$C$6:$C$1524,$D12,Raw!$F$6:$F$1524,$B$5),"-")</f>
        <v>1.9814515313858283</v>
      </c>
      <c r="G12" s="81">
        <f>IFERROR(INDEX($Q12:$AB12,,MATCH(G$5,$Q$5:$AB$5,0))/SUMIFS(INDEX(Raw!$H$6:$EB$1524,,MATCH(G$6,Raw!$H$5:$EB$5,0)),Raw!$B$6:$B$1524,$B12,Raw!$C$6:$C$1524,$D12,Raw!$F$6:$F$1524,$B$5),"-")</f>
        <v>1.3881601992760675</v>
      </c>
      <c r="H12" s="81">
        <f>IFERROR(INDEX($Q12:$AB12,,MATCH(H$5,$Q$5:$AB$5,0))/SUMIFS(INDEX(Raw!$H$6:$EB$1524,,MATCH(H$6,Raw!$H$5:$EB$5,0)),Raw!$B$6:$B$1524,$B12,Raw!$C$6:$C$1524,$D12,Raw!$F$6:$F$1524,$B$5),"-")</f>
        <v>1.6006580128013399</v>
      </c>
      <c r="I12" s="81">
        <f>IFERROR(INDEX($Q12:$AB12,,MATCH(I$5,$Q$5:$AB$5,0))/SUMIFS(INDEX(Raw!$H$6:$EB$1524,,MATCH(I$6,Raw!$H$5:$EB$5,0)),Raw!$B$6:$B$1524,$B12,Raw!$C$6:$C$1524,$D12,Raw!$F$6:$F$1524,$B$5),"-")</f>
        <v>1.7571351642434034</v>
      </c>
      <c r="J12" s="81"/>
      <c r="K12" s="81">
        <f>IFERROR(INDEX($Q12:$AB12,,MATCH(K$5,$Q$5:$AB$5,0))/SUMIFS(INDEX(Raw!$H$6:$EB$1524,,MATCH(K$6,Raw!$H$5:$EB$5,0)),Raw!$B$6:$B$1524,$B12,Raw!$C$6:$C$1524,$D12,Raw!$F$6:$F$1524,$B$5),"-")</f>
        <v>1.6045447997695188</v>
      </c>
      <c r="L12" s="81">
        <f>IFERROR(INDEX($Q12:$AB12,,MATCH(L$5,$Q$5:$AB$5,0))/SUMIFS(INDEX(Raw!$H$6:$EB$1524,,MATCH(L$6,Raw!$H$5:$EB$5,0)),Raw!$B$6:$B$1524,$B12,Raw!$C$6:$C$1524,$D12,Raw!$F$6:$F$1524,$B$5),"-")</f>
        <v>1.6390377034266652</v>
      </c>
      <c r="M12" s="81">
        <f>IFERROR(INDEX($Q12:$AB12,,MATCH(M$5,$Q$5:$AB$5,0))/SUMIFS(INDEX(Raw!$H$6:$EB$1524,,MATCH(M$6,Raw!$H$5:$EB$5,0)),Raw!$B$6:$B$1524,$B12,Raw!$C$6:$C$1524,$D12,Raw!$F$6:$F$1524,$B$5),"-")</f>
        <v>1.1577796805874492</v>
      </c>
      <c r="N12" s="81">
        <f>IFERROR(INDEX($Q12:$AB12,,MATCH(N$5,$Q$5:$AB$5,0))/SUMIFS(INDEX(Raw!$H$6:$EB$1524,,MATCH(N$6,Raw!$H$5:$EB$5,0)),Raw!$B$6:$B$1524,$B12,Raw!$C$6:$C$1524,$D12,Raw!$F$6:$F$1524,$B$5),"-")</f>
        <v>1.1098522462164264</v>
      </c>
      <c r="O12" s="81">
        <f>IFERROR(INDEX($Q12:$AB12,,MATCH(O$5,$Q$5:$AB$5,0))/SUMIFS(INDEX(Raw!$H$6:$EB$1524,,MATCH(O$6,Raw!$H$5:$EB$5,0)),Raw!$B$6:$B$1524,$B12,Raw!$C$6:$C$1524,$D12,Raw!$F$6:$F$1524,$B$5),"-")</f>
        <v>1.0931610123855682</v>
      </c>
      <c r="Q12" s="31">
        <f>IFERROR(INDEX(Raw!$H$6:$EB$1524,MATCH($B12&amp;$D12&amp;$B$5,Raw!$A$6:$A$1524,0),MATCH(Q$5,Raw!$H$5:$EB$5,0)),"-")</f>
        <v>54969</v>
      </c>
      <c r="R12" s="31">
        <f>IFERROR(INDEX(Raw!$H$6:$EB$1524,MATCH($B12&amp;$D12&amp;$B$5,Raw!$A$6:$A$1524,0),MATCH(R$5,Raw!$H$5:$EB$5,0)),"-")</f>
        <v>39205</v>
      </c>
      <c r="S12" s="31">
        <f>IFERROR(INDEX(Raw!$H$6:$EB$1524,MATCH($B12&amp;$D12&amp;$B$5,Raw!$A$6:$A$1524,0),MATCH(S$5,Raw!$H$5:$EB$5,0)),"-")</f>
        <v>213996</v>
      </c>
      <c r="T12" s="31">
        <f>IFERROR(INDEX(Raw!$H$6:$EB$1524,MATCH($B12&amp;$D12&amp;$B$5,Raw!$A$6:$A$1524,0),MATCH(T$5,Raw!$H$5:$EB$5,0)),"-")</f>
        <v>133791</v>
      </c>
      <c r="U12" s="31">
        <f>IFERROR(INDEX(Raw!$H$6:$EB$1524,MATCH($B12&amp;$D12&amp;$B$5,Raw!$A$6:$A$1524,0),MATCH(U$5,Raw!$H$5:$EB$5,0)),"-")</f>
        <v>13052</v>
      </c>
      <c r="V12" s="31"/>
      <c r="W12" s="31">
        <f>IFERROR(INDEX(Raw!$H$6:$EB$1524,MATCH($B12&amp;$D12&amp;$B$5,Raw!$A$6:$A$1524,0),MATCH(W$5,Raw!$H$5:$EB$5,0)),"-")</f>
        <v>44555</v>
      </c>
      <c r="X12" s="31">
        <f>IFERROR(INDEX(Raw!$H$6:$EB$1524,MATCH($B12&amp;$D12&amp;$B$5,Raw!$A$6:$A$1524,0),MATCH(X$5,Raw!$H$5:$EB$5,0)),"-")</f>
        <v>32430</v>
      </c>
      <c r="Y12" s="31">
        <f>IFERROR(INDEX(Raw!$H$6:$EB$1524,MATCH($B12&amp;$D12&amp;$B$5,Raw!$A$6:$A$1524,0),MATCH(Y$5,Raw!$H$5:$EB$5,0)),"-")</f>
        <v>178481</v>
      </c>
      <c r="Z12" s="31">
        <f>IFERROR(INDEX(Raw!$H$6:$EB$1524,MATCH($B12&amp;$D12&amp;$B$5,Raw!$A$6:$A$1524,0),MATCH(Z$5,Raw!$H$5:$EB$5,0)),"-")</f>
        <v>92767</v>
      </c>
      <c r="AA12" s="31">
        <f>IFERROR(INDEX(Raw!$H$6:$EB$1524,MATCH($B12&amp;$D12&amp;$B$5,Raw!$A$6:$A$1524,0),MATCH(AA$5,Raw!$H$5:$EB$5,0)),"-")</f>
        <v>8120</v>
      </c>
    </row>
    <row r="13" spans="1:27" ht="12.75" customHeight="1" x14ac:dyDescent="0.2">
      <c r="A13" s="61"/>
      <c r="B13" s="16" t="str">
        <f t="shared" si="2"/>
        <v>2017-18</v>
      </c>
      <c r="C13" s="7" t="s">
        <v>553</v>
      </c>
      <c r="D13" s="16" t="s">
        <v>553</v>
      </c>
      <c r="E13" s="77">
        <f>IFERROR(INDEX($Q13:$AB13,,MATCH(E$5,$Q$5:$AB$5,0))/SUMIFS(INDEX(Raw!$H$6:$EB$1524,,MATCH(E$6,Raw!$H$5:$EB$5,0)),Raw!$B$6:$B$1524,$B13,Raw!$C$6:$C$1524,$D13,Raw!$F$6:$F$1524,$B$5),"-")</f>
        <v>2.0917427550615324</v>
      </c>
      <c r="F13" s="81">
        <f>IFERROR(INDEX($Q13:$AB13,,MATCH(F$5,$Q$5:$AB$5,0))/SUMIFS(INDEX(Raw!$H$6:$EB$1524,,MATCH(F$6,Raw!$H$5:$EB$5,0)),Raw!$B$6:$B$1524,$B13,Raw!$C$6:$C$1524,$D13,Raw!$F$6:$F$1524,$B$5),"-")</f>
        <v>1.9530648379753239</v>
      </c>
      <c r="G13" s="81">
        <f>IFERROR(INDEX($Q13:$AB13,,MATCH(G$5,$Q$5:$AB$5,0))/SUMIFS(INDEX(Raw!$H$6:$EB$1524,,MATCH(G$6,Raw!$H$5:$EB$5,0)),Raw!$B$6:$B$1524,$B13,Raw!$C$6:$C$1524,$D13,Raw!$F$6:$F$1524,$B$5),"-")</f>
        <v>1.4242011107458608</v>
      </c>
      <c r="H13" s="81">
        <f>IFERROR(INDEX($Q13:$AB13,,MATCH(H$5,$Q$5:$AB$5,0))/SUMIFS(INDEX(Raw!$H$6:$EB$1524,,MATCH(H$6,Raw!$H$5:$EB$5,0)),Raw!$B$6:$B$1524,$B13,Raw!$C$6:$C$1524,$D13,Raw!$F$6:$F$1524,$B$5),"-")</f>
        <v>1.622777797015132</v>
      </c>
      <c r="I13" s="81">
        <f>IFERROR(INDEX($Q13:$AB13,,MATCH(I$5,$Q$5:$AB$5,0))/SUMIFS(INDEX(Raw!$H$6:$EB$1524,,MATCH(I$6,Raw!$H$5:$EB$5,0)),Raw!$B$6:$B$1524,$B13,Raw!$C$6:$C$1524,$D13,Raw!$F$6:$F$1524,$B$5),"-")</f>
        <v>1.7617008967312699</v>
      </c>
      <c r="J13" s="81"/>
      <c r="K13" s="81">
        <f>IFERROR(INDEX($Q13:$AB13,,MATCH(K$5,$Q$5:$AB$5,0))/SUMIFS(INDEX(Raw!$H$6:$EB$1524,,MATCH(K$6,Raw!$H$5:$EB$5,0)),Raw!$B$6:$B$1524,$B13,Raw!$C$6:$C$1524,$D13,Raw!$F$6:$F$1524,$B$5),"-")</f>
        <v>1.6607780865422788</v>
      </c>
      <c r="L13" s="81">
        <f>IFERROR(INDEX($Q13:$AB13,,MATCH(L$5,$Q$5:$AB$5,0))/SUMIFS(INDEX(Raw!$H$6:$EB$1524,,MATCH(L$6,Raw!$H$5:$EB$5,0)),Raw!$B$6:$B$1524,$B13,Raw!$C$6:$C$1524,$D13,Raw!$F$6:$F$1524,$B$5),"-")</f>
        <v>1.621961159045558</v>
      </c>
      <c r="M13" s="81">
        <f>IFERROR(INDEX($Q13:$AB13,,MATCH(M$5,$Q$5:$AB$5,0))/SUMIFS(INDEX(Raw!$H$6:$EB$1524,,MATCH(M$6,Raw!$H$5:$EB$5,0)),Raw!$B$6:$B$1524,$B13,Raw!$C$6:$C$1524,$D13,Raw!$F$6:$F$1524,$B$5),"-")</f>
        <v>1.1536947006003564</v>
      </c>
      <c r="N13" s="81">
        <f>IFERROR(INDEX($Q13:$AB13,,MATCH(N$5,$Q$5:$AB$5,0))/SUMIFS(INDEX(Raw!$H$6:$EB$1524,,MATCH(N$6,Raw!$H$5:$EB$5,0)),Raw!$B$6:$B$1524,$B13,Raw!$C$6:$C$1524,$D13,Raw!$F$6:$F$1524,$B$5),"-")</f>
        <v>1.1136258180684926</v>
      </c>
      <c r="O13" s="81">
        <f>IFERROR(INDEX($Q13:$AB13,,MATCH(O$5,$Q$5:$AB$5,0))/SUMIFS(INDEX(Raw!$H$6:$EB$1524,,MATCH(O$6,Raw!$H$5:$EB$5,0)),Raw!$B$6:$B$1524,$B13,Raw!$C$6:$C$1524,$D13,Raw!$F$6:$F$1524,$B$5),"-")</f>
        <v>1.0853919583453862</v>
      </c>
      <c r="Q13" s="31">
        <f>IFERROR(INDEX(Raw!$H$6:$EB$1524,MATCH($B13&amp;$D13&amp;$B$5,Raw!$A$6:$A$1524,0),MATCH(Q$5,Raw!$H$5:$EB$5,0)),"-")</f>
        <v>105382</v>
      </c>
      <c r="R13" s="31">
        <f>IFERROR(INDEX(Raw!$H$6:$EB$1524,MATCH($B13&amp;$D13&amp;$B$5,Raw!$A$6:$A$1524,0),MATCH(R$5,Raw!$H$5:$EB$5,0)),"-")</f>
        <v>69492</v>
      </c>
      <c r="S13" s="31">
        <f>IFERROR(INDEX(Raw!$H$6:$EB$1524,MATCH($B13&amp;$D13&amp;$B$5,Raw!$A$6:$A$1524,0),MATCH(S$5,Raw!$H$5:$EB$5,0)),"-")</f>
        <v>411587</v>
      </c>
      <c r="T13" s="31">
        <f>IFERROR(INDEX(Raw!$H$6:$EB$1524,MATCH($B13&amp;$D13&amp;$B$5,Raw!$A$6:$A$1524,0),MATCH(T$5,Raw!$H$5:$EB$5,0)),"-")</f>
        <v>234321</v>
      </c>
      <c r="U13" s="31">
        <f>IFERROR(INDEX(Raw!$H$6:$EB$1524,MATCH($B13&amp;$D13&amp;$B$5,Raw!$A$6:$A$1524,0),MATCH(U$5,Raw!$H$5:$EB$5,0)),"-")</f>
        <v>30451</v>
      </c>
      <c r="V13" s="31"/>
      <c r="W13" s="31">
        <f>IFERROR(INDEX(Raw!$H$6:$EB$1524,MATCH($B13&amp;$D13&amp;$B$5,Raw!$A$6:$A$1524,0),MATCH(W$5,Raw!$H$5:$EB$5,0)),"-")</f>
        <v>83670</v>
      </c>
      <c r="X13" s="31">
        <f>IFERROR(INDEX(Raw!$H$6:$EB$1524,MATCH($B13&amp;$D13&amp;$B$5,Raw!$A$6:$A$1524,0),MATCH(X$5,Raw!$H$5:$EB$5,0)),"-")</f>
        <v>57711</v>
      </c>
      <c r="Y13" s="31">
        <f>IFERROR(INDEX(Raw!$H$6:$EB$1524,MATCH($B13&amp;$D13&amp;$B$5,Raw!$A$6:$A$1524,0),MATCH(Y$5,Raw!$H$5:$EB$5,0)),"-")</f>
        <v>333412</v>
      </c>
      <c r="Z13" s="31">
        <f>IFERROR(INDEX(Raw!$H$6:$EB$1524,MATCH($B13&amp;$D13&amp;$B$5,Raw!$A$6:$A$1524,0),MATCH(Z$5,Raw!$H$5:$EB$5,0)),"-")</f>
        <v>160802</v>
      </c>
      <c r="AA13" s="31">
        <f>IFERROR(INDEX(Raw!$H$6:$EB$1524,MATCH($B13&amp;$D13&amp;$B$5,Raw!$A$6:$A$1524,0),MATCH(AA$5,Raw!$H$5:$EB$5,0)),"-")</f>
        <v>18761</v>
      </c>
    </row>
    <row r="14" spans="1:27" x14ac:dyDescent="0.2">
      <c r="A14" s="61"/>
      <c r="B14" s="16" t="str">
        <f t="shared" si="2"/>
        <v>2017-18</v>
      </c>
      <c r="C14" s="7" t="s">
        <v>554</v>
      </c>
      <c r="D14" s="16" t="s">
        <v>554</v>
      </c>
      <c r="E14" s="77">
        <f>IFERROR(INDEX($Q14:$AB14,,MATCH(E$5,$Q$5:$AB$5,0))/SUMIFS(INDEX(Raw!$H$6:$EB$1524,,MATCH(E$6,Raw!$H$5:$EB$5,0)),Raw!$B$6:$B$1524,$B14,Raw!$C$6:$C$1524,$D14,Raw!$F$6:$F$1524,$B$5),"-")</f>
        <v>2.1223769613712271</v>
      </c>
      <c r="F14" s="81">
        <f>IFERROR(INDEX($Q14:$AB14,,MATCH(F$5,$Q$5:$AB$5,0))/SUMIFS(INDEX(Raw!$H$6:$EB$1524,,MATCH(F$6,Raw!$H$5:$EB$5,0)),Raw!$B$6:$B$1524,$B14,Raw!$C$6:$C$1524,$D14,Raw!$F$6:$F$1524,$B$5),"-")</f>
        <v>1.9821262982195846</v>
      </c>
      <c r="G14" s="81">
        <f>IFERROR(INDEX($Q14:$AB14,,MATCH(G$5,$Q$5:$AB$5,0))/SUMIFS(INDEX(Raw!$H$6:$EB$1524,,MATCH(G$6,Raw!$H$5:$EB$5,0)),Raw!$B$6:$B$1524,$B14,Raw!$C$6:$C$1524,$D14,Raw!$F$6:$F$1524,$B$5),"-")</f>
        <v>1.4308133122028526</v>
      </c>
      <c r="H14" s="81">
        <f>IFERROR(INDEX($Q14:$AB14,,MATCH(H$5,$Q$5:$AB$5,0))/SUMIFS(INDEX(Raw!$H$6:$EB$1524,,MATCH(H$6,Raw!$H$5:$EB$5,0)),Raw!$B$6:$B$1524,$B14,Raw!$C$6:$C$1524,$D14,Raw!$F$6:$F$1524,$B$5),"-")</f>
        <v>1.6525834425452417</v>
      </c>
      <c r="I14" s="81">
        <f>IFERROR(INDEX($Q14:$AB14,,MATCH(I$5,$Q$5:$AB$5,0))/SUMIFS(INDEX(Raw!$H$6:$EB$1524,,MATCH(I$6,Raw!$H$5:$EB$5,0)),Raw!$B$6:$B$1524,$B14,Raw!$C$6:$C$1524,$D14,Raw!$F$6:$F$1524,$B$5),"-")</f>
        <v>1.7613172920065252</v>
      </c>
      <c r="J14" s="81"/>
      <c r="K14" s="81">
        <f>IFERROR(INDEX($Q14:$AB14,,MATCH(K$5,$Q$5:$AB$5,0))/SUMIFS(INDEX(Raw!$H$6:$EB$1524,,MATCH(K$6,Raw!$H$5:$EB$5,0)),Raw!$B$6:$B$1524,$B14,Raw!$C$6:$C$1524,$D14,Raw!$F$6:$F$1524,$B$5),"-")</f>
        <v>1.6600604953053122</v>
      </c>
      <c r="L14" s="81">
        <f>IFERROR(INDEX($Q14:$AB14,,MATCH(L$5,$Q$5:$AB$5,0))/SUMIFS(INDEX(Raw!$H$6:$EB$1524,,MATCH(L$6,Raw!$H$5:$EB$5,0)),Raw!$B$6:$B$1524,$B14,Raw!$C$6:$C$1524,$D14,Raw!$F$6:$F$1524,$B$5),"-")</f>
        <v>1.6700204005934718</v>
      </c>
      <c r="M14" s="81">
        <f>IFERROR(INDEX($Q14:$AB14,,MATCH(M$5,$Q$5:$AB$5,0))/SUMIFS(INDEX(Raw!$H$6:$EB$1524,,MATCH(M$6,Raw!$H$5:$EB$5,0)),Raw!$B$6:$B$1524,$B14,Raw!$C$6:$C$1524,$D14,Raw!$F$6:$F$1524,$B$5),"-")</f>
        <v>1.1467537242472265</v>
      </c>
      <c r="N14" s="81">
        <f>IFERROR(INDEX($Q14:$AB14,,MATCH(N$5,$Q$5:$AB$5,0))/SUMIFS(INDEX(Raw!$H$6:$EB$1524,,MATCH(N$6,Raw!$H$5:$EB$5,0)),Raw!$B$6:$B$1524,$B14,Raw!$C$6:$C$1524,$D14,Raw!$F$6:$F$1524,$B$5),"-")</f>
        <v>1.1101246409948973</v>
      </c>
      <c r="O14" s="81">
        <f>IFERROR(INDEX($Q14:$AB14,,MATCH(O$5,$Q$5:$AB$5,0))/SUMIFS(INDEX(Raw!$H$6:$EB$1524,,MATCH(O$6,Raw!$H$5:$EB$5,0)),Raw!$B$6:$B$1524,$B14,Raw!$C$6:$C$1524,$D14,Raw!$F$6:$F$1524,$B$5),"-")</f>
        <v>1.0882952691680261</v>
      </c>
      <c r="Q14" s="31">
        <f>IFERROR(INDEX(Raw!$H$6:$EB$1524,MATCH($B14&amp;$D14&amp;$B$5,Raw!$A$6:$A$1524,0),MATCH(Q$5,Raw!$H$5:$EB$5,0)),"-")</f>
        <v>134720</v>
      </c>
      <c r="R14" s="31">
        <f>IFERROR(INDEX(Raw!$H$6:$EB$1524,MATCH($B14&amp;$D14&amp;$B$5,Raw!$A$6:$A$1524,0),MATCH(R$5,Raw!$H$5:$EB$5,0)),"-")</f>
        <v>85501</v>
      </c>
      <c r="S14" s="31">
        <f>IFERROR(INDEX(Raw!$H$6:$EB$1524,MATCH($B14&amp;$D14&amp;$B$5,Raw!$A$6:$A$1524,0),MATCH(S$5,Raw!$H$5:$EB$5,0)),"-")</f>
        <v>564277</v>
      </c>
      <c r="T14" s="31">
        <f>IFERROR(INDEX(Raw!$H$6:$EB$1524,MATCH($B14&amp;$D14&amp;$B$5,Raw!$A$6:$A$1524,0),MATCH(T$5,Raw!$H$5:$EB$5,0)),"-")</f>
        <v>296333</v>
      </c>
      <c r="U14" s="31">
        <f>IFERROR(INDEX(Raw!$H$6:$EB$1524,MATCH($B14&amp;$D14&amp;$B$5,Raw!$A$6:$A$1524,0),MATCH(U$5,Raw!$H$5:$EB$5,0)),"-")</f>
        <v>34550</v>
      </c>
      <c r="V14" s="31"/>
      <c r="W14" s="31">
        <f>IFERROR(INDEX(Raw!$H$6:$EB$1524,MATCH($B14&amp;$D14&amp;$B$5,Raw!$A$6:$A$1524,0),MATCH(W$5,Raw!$H$5:$EB$5,0)),"-")</f>
        <v>105374</v>
      </c>
      <c r="X14" s="31">
        <f>IFERROR(INDEX(Raw!$H$6:$EB$1524,MATCH($B14&amp;$D14&amp;$B$5,Raw!$A$6:$A$1524,0),MATCH(X$5,Raw!$H$5:$EB$5,0)),"-")</f>
        <v>72038</v>
      </c>
      <c r="Y14" s="31">
        <f>IFERROR(INDEX(Raw!$H$6:$EB$1524,MATCH($B14&amp;$D14&amp;$B$5,Raw!$A$6:$A$1524,0),MATCH(Y$5,Raw!$H$5:$EB$5,0)),"-")</f>
        <v>452251</v>
      </c>
      <c r="Z14" s="31">
        <f>IFERROR(INDEX(Raw!$H$6:$EB$1524,MATCH($B14&amp;$D14&amp;$B$5,Raw!$A$6:$A$1524,0),MATCH(Z$5,Raw!$H$5:$EB$5,0)),"-")</f>
        <v>199062</v>
      </c>
      <c r="AA14" s="31">
        <f>IFERROR(INDEX(Raw!$H$6:$EB$1524,MATCH($B14&amp;$D14&amp;$B$5,Raw!$A$6:$A$1524,0),MATCH(AA$5,Raw!$H$5:$EB$5,0)),"-")</f>
        <v>21348</v>
      </c>
    </row>
    <row r="15" spans="1:27" ht="18" x14ac:dyDescent="0.25">
      <c r="A15" s="61"/>
      <c r="B15" s="16" t="str">
        <f t="shared" si="2"/>
        <v>2017-18</v>
      </c>
      <c r="C15" s="7" t="s">
        <v>555</v>
      </c>
      <c r="D15" s="181" t="s">
        <v>555</v>
      </c>
      <c r="E15" s="77">
        <f>IFERROR(INDEX($Q15:$AB15,,MATCH(E$5,$Q$5:$AB$5,0))/SUMIFS(INDEX(Raw!$H$6:$EB$1524,,MATCH(E$6,Raw!$H$5:$EB$5,0)),Raw!$B$6:$B$1524,$B15,Raw!$C$6:$C$1524,$D15,Raw!$F$6:$F$1524,$B$5),"-")</f>
        <v>2.1465514375934851</v>
      </c>
      <c r="F15" s="81">
        <f>IFERROR(INDEX($Q15:$AB15,,MATCH(F$5,$Q$5:$AB$5,0))/SUMIFS(INDEX(Raw!$H$6:$EB$1524,,MATCH(F$6,Raw!$H$5:$EB$5,0)),Raw!$B$6:$B$1524,$B15,Raw!$C$6:$C$1524,$D15,Raw!$F$6:$F$1524,$B$5),"-")</f>
        <v>2.0099845067997935</v>
      </c>
      <c r="G15" s="81">
        <f>IFERROR(INDEX($Q15:$AB15,,MATCH(G$5,$Q$5:$AB$5,0))/SUMIFS(INDEX(Raw!$H$6:$EB$1524,,MATCH(G$6,Raw!$H$5:$EB$5,0)),Raw!$B$6:$B$1524,$B15,Raw!$C$6:$C$1524,$D15,Raw!$F$6:$F$1524,$B$5),"-")</f>
        <v>1.4071102915358906</v>
      </c>
      <c r="H15" s="81">
        <f>IFERROR(INDEX($Q15:$AB15,,MATCH(H$5,$Q$5:$AB$5,0))/SUMIFS(INDEX(Raw!$H$6:$EB$1524,,MATCH(H$6,Raw!$H$5:$EB$5,0)),Raw!$B$6:$B$1524,$B15,Raw!$C$6:$C$1524,$D15,Raw!$F$6:$F$1524,$B$5),"-")</f>
        <v>1.6145958580081132</v>
      </c>
      <c r="I15" s="81">
        <f>IFERROR(INDEX($Q15:$AB15,,MATCH(I$5,$Q$5:$AB$5,0))/SUMIFS(INDEX(Raw!$H$6:$EB$1524,,MATCH(I$6,Raw!$H$5:$EB$5,0)),Raw!$B$6:$B$1524,$B15,Raw!$C$6:$C$1524,$D15,Raw!$F$6:$F$1524,$B$5),"-")</f>
        <v>1.738863363963244</v>
      </c>
      <c r="J15" s="81"/>
      <c r="K15" s="81">
        <f>IFERROR(INDEX($Q15:$AB15,,MATCH(K$5,$Q$5:$AB$5,0))/SUMIFS(INDEX(Raw!$H$6:$EB$1524,,MATCH(K$6,Raw!$H$5:$EB$5,0)),Raw!$B$6:$B$1524,$B15,Raw!$C$6:$C$1524,$D15,Raw!$F$6:$F$1524,$B$5),"-")</f>
        <v>1.6805218547448895</v>
      </c>
      <c r="L15" s="81">
        <f>IFERROR(INDEX($Q15:$AB15,,MATCH(L$5,$Q$5:$AB$5,0))/SUMIFS(INDEX(Raw!$H$6:$EB$1524,,MATCH(L$6,Raw!$H$5:$EB$5,0)),Raw!$B$6:$B$1524,$B15,Raw!$C$6:$C$1524,$D15,Raw!$F$6:$F$1524,$B$5),"-")</f>
        <v>1.6933330054349163</v>
      </c>
      <c r="M15" s="81">
        <f>IFERROR(INDEX($Q15:$AB15,,MATCH(M$5,$Q$5:$AB$5,0))/SUMIFS(INDEX(Raw!$H$6:$EB$1524,,MATCH(M$6,Raw!$H$5:$EB$5,0)),Raw!$B$6:$B$1524,$B15,Raw!$C$6:$C$1524,$D15,Raw!$F$6:$F$1524,$B$5),"-")</f>
        <v>1.138911745864972</v>
      </c>
      <c r="N15" s="81">
        <f>IFERROR(INDEX($Q15:$AB15,,MATCH(N$5,$Q$5:$AB$5,0))/SUMIFS(INDEX(Raw!$H$6:$EB$1524,,MATCH(N$6,Raw!$H$5:$EB$5,0)),Raw!$B$6:$B$1524,$B15,Raw!$C$6:$C$1524,$D15,Raw!$F$6:$F$1524,$B$5),"-")</f>
        <v>1.1029373756896765</v>
      </c>
      <c r="O15" s="81">
        <f>IFERROR(INDEX($Q15:$AB15,,MATCH(O$5,$Q$5:$AB$5,0))/SUMIFS(INDEX(Raw!$H$6:$EB$1524,,MATCH(O$6,Raw!$H$5:$EB$5,0)),Raw!$B$6:$B$1524,$B15,Raw!$C$6:$C$1524,$D15,Raw!$F$6:$F$1524,$B$5),"-")</f>
        <v>1.0863963244107071</v>
      </c>
      <c r="Q15" s="31">
        <f>IFERROR(INDEX(Raw!$H$6:$EB$1524,MATCH($B15&amp;$D15&amp;$B$5,Raw!$A$6:$A$1524,0),MATCH(Q$5,Raw!$H$5:$EB$5,0)),"-")</f>
        <v>129158</v>
      </c>
      <c r="R15" s="31">
        <f>IFERROR(INDEX(Raw!$H$6:$EB$1524,MATCH($B15&amp;$D15&amp;$B$5,Raw!$A$6:$A$1524,0),MATCH(R$5,Raw!$H$5:$EB$5,0)),"-")</f>
        <v>81732</v>
      </c>
      <c r="S15" s="31">
        <f>IFERROR(INDEX(Raw!$H$6:$EB$1524,MATCH($B15&amp;$D15&amp;$B$5,Raw!$A$6:$A$1524,0),MATCH(S$5,Raw!$H$5:$EB$5,0)),"-")</f>
        <v>524983</v>
      </c>
      <c r="T15" s="31">
        <f>IFERROR(INDEX(Raw!$H$6:$EB$1524,MATCH($B15&amp;$D15&amp;$B$5,Raw!$A$6:$A$1524,0),MATCH(T$5,Raw!$H$5:$EB$5,0)),"-")</f>
        <v>287369</v>
      </c>
      <c r="U15" s="31">
        <f>IFERROR(INDEX(Raw!$H$6:$EB$1524,MATCH($B15&amp;$D15&amp;$B$5,Raw!$A$6:$A$1524,0),MATCH(U$5,Raw!$H$5:$EB$5,0)),"-")</f>
        <v>34819</v>
      </c>
      <c r="V15" s="31"/>
      <c r="W15" s="31">
        <f>IFERROR(INDEX(Raw!$H$6:$EB$1524,MATCH($B15&amp;$D15&amp;$B$5,Raw!$A$6:$A$1524,0),MATCH(W$5,Raw!$H$5:$EB$5,0)),"-")</f>
        <v>101117</v>
      </c>
      <c r="X15" s="31">
        <f>IFERROR(INDEX(Raw!$H$6:$EB$1524,MATCH($B15&amp;$D15&amp;$B$5,Raw!$A$6:$A$1524,0),MATCH(X$5,Raw!$H$5:$EB$5,0)),"-")</f>
        <v>68856</v>
      </c>
      <c r="Y15" s="31">
        <f>IFERROR(INDEX(Raw!$H$6:$EB$1524,MATCH($B15&amp;$D15&amp;$B$5,Raw!$A$6:$A$1524,0),MATCH(Y$5,Raw!$H$5:$EB$5,0)),"-")</f>
        <v>424920</v>
      </c>
      <c r="Z15" s="31">
        <f>IFERROR(INDEX(Raw!$H$6:$EB$1524,MATCH($B15&amp;$D15&amp;$B$5,Raw!$A$6:$A$1524,0),MATCH(Z$5,Raw!$H$5:$EB$5,0)),"-")</f>
        <v>196303</v>
      </c>
      <c r="AA15" s="31">
        <f>IFERROR(INDEX(Raw!$H$6:$EB$1524,MATCH($B15&amp;$D15&amp;$B$5,Raw!$A$6:$A$1524,0),MATCH(AA$5,Raw!$H$5:$EB$5,0)),"-")</f>
        <v>21754</v>
      </c>
    </row>
    <row r="16" spans="1:27" x14ac:dyDescent="0.2">
      <c r="A16" s="61"/>
      <c r="B16" s="16" t="str">
        <f t="shared" si="2"/>
        <v>2017-18</v>
      </c>
      <c r="C16" s="7" t="s">
        <v>556</v>
      </c>
      <c r="D16" s="16" t="s">
        <v>556</v>
      </c>
      <c r="E16" s="77">
        <f>IFERROR(INDEX($Q16:$AB16,,MATCH(E$5,$Q$5:$AB$5,0))/SUMIFS(INDEX(Raw!$H$6:$EB$1524,,MATCH(E$6,Raw!$H$5:$EB$5,0)),Raw!$B$6:$B$1524,$B16,Raw!$C$6:$C$1524,$D16,Raw!$F$6:$F$1524,$B$5),"-")</f>
        <v>2.1612970473410908</v>
      </c>
      <c r="F16" s="81">
        <f>IFERROR(INDEX($Q16:$AB16,,MATCH(F$5,$Q$5:$AB$5,0))/SUMIFS(INDEX(Raw!$H$6:$EB$1524,,MATCH(F$6,Raw!$H$5:$EB$5,0)),Raw!$B$6:$B$1524,$B16,Raw!$C$6:$C$1524,$D16,Raw!$F$6:$F$1524,$B$5),"-")</f>
        <v>2.0284168169834884</v>
      </c>
      <c r="G16" s="81">
        <f>IFERROR(INDEX($Q16:$AB16,,MATCH(G$5,$Q$5:$AB$5,0))/SUMIFS(INDEX(Raw!$H$6:$EB$1524,,MATCH(G$6,Raw!$H$5:$EB$5,0)),Raw!$B$6:$B$1524,$B16,Raw!$C$6:$C$1524,$D16,Raw!$F$6:$F$1524,$B$5),"-")</f>
        <v>1.4175238257732712</v>
      </c>
      <c r="H16" s="81">
        <f>IFERROR(INDEX($Q16:$AB16,,MATCH(H$5,$Q$5:$AB$5,0))/SUMIFS(INDEX(Raw!$H$6:$EB$1524,,MATCH(H$6,Raw!$H$5:$EB$5,0)),Raw!$B$6:$B$1524,$B16,Raw!$C$6:$C$1524,$D16,Raw!$F$6:$F$1524,$B$5),"-")</f>
        <v>1.6257955314827353</v>
      </c>
      <c r="I16" s="81">
        <f>IFERROR(INDEX($Q16:$AB16,,MATCH(I$5,$Q$5:$AB$5,0))/SUMIFS(INDEX(Raw!$H$6:$EB$1524,,MATCH(I$6,Raw!$H$5:$EB$5,0)),Raw!$B$6:$B$1524,$B16,Raw!$C$6:$C$1524,$D16,Raw!$F$6:$F$1524,$B$5),"-")</f>
        <v>1.7001825025664423</v>
      </c>
      <c r="J16" s="81"/>
      <c r="K16" s="81">
        <f>IFERROR(INDEX($Q16:$AB16,,MATCH(K$5,$Q$5:$AB$5,0))/SUMIFS(INDEX(Raw!$H$6:$EB$1524,,MATCH(K$6,Raw!$H$5:$EB$5,0)),Raw!$B$6:$B$1524,$B16,Raw!$C$6:$C$1524,$D16,Raw!$F$6:$F$1524,$B$5),"-")</f>
        <v>1.6835462229465945</v>
      </c>
      <c r="L16" s="81">
        <f>IFERROR(INDEX($Q16:$AB16,,MATCH(L$5,$Q$5:$AB$5,0))/SUMIFS(INDEX(Raw!$H$6:$EB$1524,,MATCH(L$6,Raw!$H$5:$EB$5,0)),Raw!$B$6:$B$1524,$B16,Raw!$C$6:$C$1524,$D16,Raw!$F$6:$F$1524,$B$5),"-")</f>
        <v>1.6988483418898292</v>
      </c>
      <c r="M16" s="81">
        <f>IFERROR(INDEX($Q16:$AB16,,MATCH(M$5,$Q$5:$AB$5,0))/SUMIFS(INDEX(Raw!$H$6:$EB$1524,,MATCH(M$6,Raw!$H$5:$EB$5,0)),Raw!$B$6:$B$1524,$B16,Raw!$C$6:$C$1524,$D16,Raw!$F$6:$F$1524,$B$5),"-")</f>
        <v>1.0238196797231092</v>
      </c>
      <c r="N16" s="81">
        <f>IFERROR(INDEX($Q16:$AB16,,MATCH(N$5,$Q$5:$AB$5,0))/SUMIFS(INDEX(Raw!$H$6:$EB$1524,,MATCH(N$6,Raw!$H$5:$EB$5,0)),Raw!$B$6:$B$1524,$B16,Raw!$C$6:$C$1524,$D16,Raw!$F$6:$F$1524,$B$5),"-")</f>
        <v>1.1004123838247062</v>
      </c>
      <c r="O16" s="81">
        <f>IFERROR(INDEX($Q16:$AB16,,MATCH(O$5,$Q$5:$AB$5,0))/SUMIFS(INDEX(Raw!$H$6:$EB$1524,,MATCH(O$6,Raw!$H$5:$EB$5,0)),Raw!$B$6:$B$1524,$B16,Raw!$C$6:$C$1524,$D16,Raw!$F$6:$F$1524,$B$5),"-")</f>
        <v>1.0805292574426828</v>
      </c>
      <c r="Q16" s="31">
        <f>IFERROR(INDEX(Raw!$H$6:$EB$1524,MATCH($B16&amp;$D16&amp;$B$5,Raw!$A$6:$A$1524,0),MATCH(Q$5,Raw!$H$5:$EB$5,0)),"-")</f>
        <v>114043</v>
      </c>
      <c r="R16" s="31">
        <f>IFERROR(INDEX(Raw!$H$6:$EB$1524,MATCH($B16&amp;$D16&amp;$B$5,Raw!$A$6:$A$1524,0),MATCH(R$5,Raw!$H$5:$EB$5,0)),"-")</f>
        <v>73094</v>
      </c>
      <c r="S16" s="31">
        <f>IFERROR(INDEX(Raw!$H$6:$EB$1524,MATCH($B16&amp;$D16&amp;$B$5,Raw!$A$6:$A$1524,0),MATCH(S$5,Raw!$H$5:$EB$5,0)),"-")</f>
        <v>465254</v>
      </c>
      <c r="T16" s="31">
        <f>IFERROR(INDEX(Raw!$H$6:$EB$1524,MATCH($B16&amp;$D16&amp;$B$5,Raw!$A$6:$A$1524,0),MATCH(T$5,Raw!$H$5:$EB$5,0)),"-")</f>
        <v>264143</v>
      </c>
      <c r="U16" s="31">
        <f>IFERROR(INDEX(Raw!$H$6:$EB$1524,MATCH($B16&amp;$D16&amp;$B$5,Raw!$A$6:$A$1524,0),MATCH(U$5,Raw!$H$5:$EB$5,0)),"-")</f>
        <v>29811</v>
      </c>
      <c r="V16" s="31"/>
      <c r="W16" s="31">
        <f>IFERROR(INDEX(Raw!$H$6:$EB$1524,MATCH($B16&amp;$D16&amp;$B$5,Raw!$A$6:$A$1524,0),MATCH(W$5,Raw!$H$5:$EB$5,0)),"-")</f>
        <v>88834</v>
      </c>
      <c r="X16" s="31">
        <f>IFERROR(INDEX(Raw!$H$6:$EB$1524,MATCH($B16&amp;$D16&amp;$B$5,Raw!$A$6:$A$1524,0),MATCH(X$5,Raw!$H$5:$EB$5,0)),"-")</f>
        <v>61218</v>
      </c>
      <c r="Y16" s="31">
        <f>IFERROR(INDEX(Raw!$H$6:$EB$1524,MATCH($B16&amp;$D16&amp;$B$5,Raw!$A$6:$A$1524,0),MATCH(Y$5,Raw!$H$5:$EB$5,0)),"-")</f>
        <v>336034</v>
      </c>
      <c r="Z16" s="31">
        <f>IFERROR(INDEX(Raw!$H$6:$EB$1524,MATCH($B16&amp;$D16&amp;$B$5,Raw!$A$6:$A$1524,0),MATCH(Z$5,Raw!$H$5:$EB$5,0)),"-")</f>
        <v>178784</v>
      </c>
      <c r="AA16" s="31">
        <f>IFERROR(INDEX(Raw!$H$6:$EB$1524,MATCH($B16&amp;$D16&amp;$B$5,Raw!$A$6:$A$1524,0),MATCH(AA$5,Raw!$H$5:$EB$5,0)),"-")</f>
        <v>18946</v>
      </c>
    </row>
    <row r="17" spans="1:27" s="11" customFormat="1" collapsed="1" x14ac:dyDescent="0.2">
      <c r="A17" s="61"/>
      <c r="B17" s="16" t="str">
        <f t="shared" si="2"/>
        <v>2017-18</v>
      </c>
      <c r="C17" s="34" t="s">
        <v>557</v>
      </c>
      <c r="D17" s="176" t="s">
        <v>557</v>
      </c>
      <c r="E17" s="77">
        <f>IFERROR(INDEX($Q17:$AB17,,MATCH(E$5,$Q$5:$AB$5,0))/SUMIFS(INDEX(Raw!$H$6:$EB$1524,,MATCH(E$6,Raw!$H$5:$EB$5,0)),Raw!$B$6:$B$1524,$B17,Raw!$C$6:$C$1524,$D17,Raw!$F$6:$F$1524,$B$5),"-")</f>
        <v>2.1381083282427205</v>
      </c>
      <c r="F17" s="81">
        <f>IFERROR(INDEX($Q17:$AB17,,MATCH(F$5,$Q$5:$AB$5,0))/SUMIFS(INDEX(Raw!$H$6:$EB$1524,,MATCH(F$6,Raw!$H$5:$EB$5,0)),Raw!$B$6:$B$1524,$B17,Raw!$C$6:$C$1524,$D17,Raw!$F$6:$F$1524,$B$5),"-")</f>
        <v>2.0073371062252718</v>
      </c>
      <c r="G17" s="81">
        <f>IFERROR(INDEX($Q17:$AB17,,MATCH(G$5,$Q$5:$AB$5,0))/SUMIFS(INDEX(Raw!$H$6:$EB$1524,,MATCH(G$6,Raw!$H$5:$EB$5,0)),Raw!$B$6:$B$1524,$B17,Raw!$C$6:$C$1524,$D17,Raw!$F$6:$F$1524,$B$5),"-")</f>
        <v>1.4174652682385516</v>
      </c>
      <c r="H17" s="81">
        <f>IFERROR(INDEX($Q17:$AB17,,MATCH(H$5,$Q$5:$AB$5,0))/SUMIFS(INDEX(Raw!$H$6:$EB$1524,,MATCH(H$6,Raw!$H$5:$EB$5,0)),Raw!$B$6:$B$1524,$B17,Raw!$C$6:$C$1524,$D17,Raw!$F$6:$F$1524,$B$5),"-")</f>
        <v>1.6341148322586998</v>
      </c>
      <c r="I17" s="81">
        <f>IFERROR(INDEX($Q17:$AB17,,MATCH(I$5,$Q$5:$AB$5,0))/SUMIFS(INDEX(Raw!$H$6:$EB$1524,,MATCH(I$6,Raw!$H$5:$EB$5,0)),Raw!$B$6:$B$1524,$B17,Raw!$C$6:$C$1524,$D17,Raw!$F$6:$F$1524,$B$5),"-")</f>
        <v>1.7040844074617936</v>
      </c>
      <c r="J17" s="31"/>
      <c r="K17" s="81">
        <f>IFERROR(INDEX($Q17:$AB17,,MATCH(K$5,$Q$5:$AB$5,0))/SUMIFS(INDEX(Raw!$H$6:$EB$1524,,MATCH(K$6,Raw!$H$5:$EB$5,0)),Raw!$B$6:$B$1524,$B17,Raw!$C$6:$C$1524,$D17,Raw!$F$6:$F$1524,$B$5),"-")</f>
        <v>1.6712651869951809</v>
      </c>
      <c r="L17" s="81">
        <f>IFERROR(INDEX($Q17:$AB17,,MATCH(L$5,$Q$5:$AB$5,0))/SUMIFS(INDEX(Raw!$H$6:$EB$1524,,MATCH(L$6,Raw!$H$5:$EB$5,0)),Raw!$B$6:$B$1524,$B17,Raw!$C$6:$C$1524,$D17,Raw!$F$6:$F$1524,$B$5),"-")</f>
        <v>1.6911654229478639</v>
      </c>
      <c r="M17" s="81">
        <f>IFERROR(INDEX($Q17:$AB17,,MATCH(M$5,$Q$5:$AB$5,0))/SUMIFS(INDEX(Raw!$H$6:$EB$1524,,MATCH(M$6,Raw!$H$5:$EB$5,0)),Raw!$B$6:$B$1524,$B17,Raw!$C$6:$C$1524,$D17,Raw!$F$6:$F$1524,$B$5),"-")</f>
        <v>1.1407047086518312</v>
      </c>
      <c r="N17" s="81">
        <f>IFERROR(INDEX($Q17:$AB17,,MATCH(N$5,$Q$5:$AB$5,0))/SUMIFS(INDEX(Raw!$H$6:$EB$1524,,MATCH(N$6,Raw!$H$5:$EB$5,0)),Raw!$B$6:$B$1524,$B17,Raw!$C$6:$C$1524,$D17,Raw!$F$6:$F$1524,$B$5),"-")</f>
        <v>1.1027013561816044</v>
      </c>
      <c r="O17" s="81">
        <f>IFERROR(INDEX($Q17:$AB17,,MATCH(O$5,$Q$5:$AB$5,0))/SUMIFS(INDEX(Raw!$H$6:$EB$1524,,MATCH(O$6,Raw!$H$5:$EB$5,0)),Raw!$B$6:$B$1524,$B17,Raw!$C$6:$C$1524,$D17,Raw!$F$6:$F$1524,$B$5),"-")</f>
        <v>1.0854408005656171</v>
      </c>
      <c r="P17" s="31"/>
      <c r="Q17" s="31">
        <f>IFERROR(INDEX(Raw!$H$6:$EB$1524,MATCH($B17&amp;$D17&amp;$B$5,Raw!$A$6:$A$1524,0),MATCH(Q$5,Raw!$H$5:$EB$5,0)),"-")</f>
        <v>126003</v>
      </c>
      <c r="R17" s="31">
        <f>IFERROR(INDEX(Raw!$H$6:$EB$1524,MATCH($B17&amp;$D17&amp;$B$5,Raw!$A$6:$A$1524,0),MATCH(R$5,Raw!$H$5:$EB$5,0)),"-")</f>
        <v>80161</v>
      </c>
      <c r="S17" s="31">
        <f>IFERROR(INDEX(Raw!$H$6:$EB$1524,MATCH($B17&amp;$D17&amp;$B$5,Raw!$A$6:$A$1524,0),MATCH(S$5,Raw!$H$5:$EB$5,0)),"-")</f>
        <v>526268</v>
      </c>
      <c r="T17" s="31">
        <f>IFERROR(INDEX(Raw!$H$6:$EB$1524,MATCH($B17&amp;$D17&amp;$B$5,Raw!$A$6:$A$1524,0),MATCH(T$5,Raw!$H$5:$EB$5,0)),"-")</f>
        <v>282076</v>
      </c>
      <c r="U17" s="31">
        <f>IFERROR(INDEX(Raw!$H$6:$EB$1524,MATCH($B17&amp;$D17&amp;$B$5,Raw!$A$6:$A$1524,0),MATCH(U$5,Raw!$H$5:$EB$5,0)),"-")</f>
        <v>31333</v>
      </c>
      <c r="V17" s="31"/>
      <c r="W17" s="31">
        <f>IFERROR(INDEX(Raw!$H$6:$EB$1524,MATCH($B17&amp;$D17&amp;$B$5,Raw!$A$6:$A$1524,0),MATCH(W$5,Raw!$H$5:$EB$5,0)),"-")</f>
        <v>98491</v>
      </c>
      <c r="X17" s="31">
        <f>IFERROR(INDEX(Raw!$H$6:$EB$1524,MATCH($B17&amp;$D17&amp;$B$5,Raw!$A$6:$A$1524,0),MATCH(X$5,Raw!$H$5:$EB$5,0)),"-")</f>
        <v>67535</v>
      </c>
      <c r="Y17" s="31">
        <f>IFERROR(INDEX(Raw!$H$6:$EB$1524,MATCH($B17&amp;$D17&amp;$B$5,Raw!$A$6:$A$1524,0),MATCH(Y$5,Raw!$H$5:$EB$5,0)),"-")</f>
        <v>423514</v>
      </c>
      <c r="Z17" s="31">
        <f>IFERROR(INDEX(Raw!$H$6:$EB$1524,MATCH($B17&amp;$D17&amp;$B$5,Raw!$A$6:$A$1524,0),MATCH(Z$5,Raw!$H$5:$EB$5,0)),"-")</f>
        <v>190345</v>
      </c>
      <c r="AA17" s="31">
        <f>IFERROR(INDEX(Raw!$H$6:$EB$1524,MATCH($B17&amp;$D17&amp;$B$5,Raw!$A$6:$A$1524,0),MATCH(AA$5,Raw!$H$5:$EB$5,0)),"-")</f>
        <v>19958</v>
      </c>
    </row>
    <row r="18" spans="1:27" s="11" customFormat="1" ht="18" x14ac:dyDescent="0.25">
      <c r="A18" s="61"/>
      <c r="B18" s="142" t="str">
        <f t="shared" si="2"/>
        <v>2018-19</v>
      </c>
      <c r="C18" s="143" t="s">
        <v>775</v>
      </c>
      <c r="D18" s="183" t="s">
        <v>775</v>
      </c>
      <c r="E18" s="149">
        <f>IFERROR(INDEX($Q18:$AB18,,MATCH(E$5,$Q$5:$AB$5,0))/SUMIFS(INDEX(Raw!$H$6:$EB$1524,,MATCH(E$6,Raw!$H$5:$EB$5,0)),Raw!$B$6:$B$1524,$B18,Raw!$C$6:$C$1524,$D18,Raw!$F$6:$F$1524,$B$5),"-")</f>
        <v>2.1530241898340057</v>
      </c>
      <c r="F18" s="150">
        <f>IFERROR(INDEX($Q18:$AB18,,MATCH(F$5,$Q$5:$AB$5,0))/SUMIFS(INDEX(Raw!$H$6:$EB$1524,,MATCH(F$6,Raw!$H$5:$EB$5,0)),Raw!$B$6:$B$1524,$B18,Raw!$C$6:$C$1524,$D18,Raw!$F$6:$F$1524,$B$5),"-")</f>
        <v>2.1671517111290757</v>
      </c>
      <c r="G18" s="150">
        <f>IFERROR(INDEX($Q18:$AB18,,MATCH(G$5,$Q$5:$AB$5,0))/SUMIFS(INDEX(Raw!$H$6:$EB$1524,,MATCH(G$6,Raw!$H$5:$EB$5,0)),Raw!$B$6:$B$1524,$B18,Raw!$C$6:$C$1524,$D18,Raw!$F$6:$F$1524,$B$5),"-")</f>
        <v>1.3847815693010572</v>
      </c>
      <c r="H18" s="150">
        <f>IFERROR(INDEX($Q18:$AB18,,MATCH(H$5,$Q$5:$AB$5,0))/SUMIFS(INDEX(Raw!$H$6:$EB$1524,,MATCH(H$6,Raw!$H$5:$EB$5,0)),Raw!$B$6:$B$1524,$B18,Raw!$C$6:$C$1524,$D18,Raw!$F$6:$F$1524,$B$5),"-")</f>
        <v>1.5586912366263643</v>
      </c>
      <c r="I18" s="150">
        <f>IFERROR(INDEX($Q18:$AB18,,MATCH(I$5,$Q$5:$AB$5,0))/SUMIFS(INDEX(Raw!$H$6:$EB$1524,,MATCH(I$6,Raw!$H$5:$EB$5,0)),Raw!$B$6:$B$1524,$B18,Raw!$C$6:$C$1524,$D18,Raw!$F$6:$F$1524,$B$5),"-")</f>
        <v>1.6684073107049608</v>
      </c>
      <c r="J18" s="31"/>
      <c r="K18" s="150">
        <f>IFERROR(INDEX($Q18:$AB18,,MATCH(K$5,$Q$5:$AB$5,0))/SUMIFS(INDEX(Raw!$H$6:$EB$1524,,MATCH(K$6,Raw!$H$5:$EB$5,0)),Raw!$B$6:$B$1524,$B18,Raw!$C$6:$C$1524,$D18,Raw!$F$6:$F$1524,$B$5),"-")</f>
        <v>1.6887562409034802</v>
      </c>
      <c r="L18" s="150">
        <f>IFERROR(INDEX($Q18:$AB18,,MATCH(L$5,$Q$5:$AB$5,0))/SUMIFS(INDEX(Raw!$H$6:$EB$1524,,MATCH(L$6,Raw!$H$5:$EB$5,0)),Raw!$B$6:$B$1524,$B18,Raw!$C$6:$C$1524,$D18,Raw!$F$6:$F$1524,$B$5),"-")</f>
        <v>1.722365939099973</v>
      </c>
      <c r="M18" s="150">
        <f>IFERROR(INDEX($Q18:$AB18,,MATCH(M$5,$Q$5:$AB$5,0))/SUMIFS(INDEX(Raw!$H$6:$EB$1524,,MATCH(M$6,Raw!$H$5:$EB$5,0)),Raw!$B$6:$B$1524,$B18,Raw!$C$6:$C$1524,$D18,Raw!$F$6:$F$1524,$B$5),"-")</f>
        <v>1.1294292645782791</v>
      </c>
      <c r="N18" s="150">
        <f>IFERROR(INDEX($Q18:$AB18,,MATCH(N$5,$Q$5:$AB$5,0))/SUMIFS(INDEX(Raw!$H$6:$EB$1524,,MATCH(N$6,Raw!$H$5:$EB$5,0)),Raw!$B$6:$B$1524,$B18,Raw!$C$6:$C$1524,$D18,Raw!$F$6:$F$1524,$B$5),"-")</f>
        <v>1.0857553452109512</v>
      </c>
      <c r="O18" s="150">
        <f>IFERROR(INDEX($Q18:$AB18,,MATCH(O$5,$Q$5:$AB$5,0))/SUMIFS(INDEX(Raw!$H$6:$EB$1524,,MATCH(O$6,Raw!$H$5:$EB$5,0)),Raw!$B$6:$B$1524,$B18,Raw!$C$6:$C$1524,$D18,Raw!$F$6:$F$1524,$B$5),"-")</f>
        <v>1.0748666136905438</v>
      </c>
      <c r="P18" s="31"/>
      <c r="Q18" s="144">
        <f>IFERROR(INDEX(Raw!$H$6:$EB$1524,MATCH($B18&amp;$D18&amp;$B$5,Raw!$A$6:$A$1524,0),MATCH(Q$5,Raw!$H$5:$EB$5,0)),"-")</f>
        <v>116864</v>
      </c>
      <c r="R18" s="144">
        <f>IFERROR(INDEX(Raw!$H$6:$EB$1524,MATCH($B18&amp;$D18&amp;$B$5,Raw!$A$6:$A$1524,0),MATCH(R$5,Raw!$H$5:$EB$5,0)),"-")</f>
        <v>80423</v>
      </c>
      <c r="S18" s="144">
        <f>IFERROR(INDEX(Raw!$H$6:$EB$1524,MATCH($B18&amp;$D18&amp;$B$5,Raw!$A$6:$A$1524,0),MATCH(S$5,Raw!$H$5:$EB$5,0)),"-")</f>
        <v>469200</v>
      </c>
      <c r="T18" s="144">
        <f>IFERROR(INDEX(Raw!$H$6:$EB$1524,MATCH($B18&amp;$D18&amp;$B$5,Raw!$A$6:$A$1524,0),MATCH(T$5,Raw!$H$5:$EB$5,0)),"-")</f>
        <v>275494</v>
      </c>
      <c r="U18" s="144">
        <f>IFERROR(INDEX(Raw!$H$6:$EB$1524,MATCH($B18&amp;$D18&amp;$B$5,Raw!$A$6:$A$1524,0),MATCH(U$5,Raw!$H$5:$EB$5,0)),"-")</f>
        <v>29394</v>
      </c>
      <c r="V18" s="31"/>
      <c r="W18" s="144">
        <f>IFERROR(INDEX(Raw!$H$6:$EB$1524,MATCH($B18&amp;$D18&amp;$B$5,Raw!$A$6:$A$1524,0),MATCH(W$5,Raw!$H$5:$EB$5,0)),"-")</f>
        <v>91664</v>
      </c>
      <c r="X18" s="144">
        <f>IFERROR(INDEX(Raw!$H$6:$EB$1524,MATCH($B18&amp;$D18&amp;$B$5,Raw!$A$6:$A$1524,0),MATCH(X$5,Raw!$H$5:$EB$5,0)),"-")</f>
        <v>63917</v>
      </c>
      <c r="Y18" s="144">
        <f>IFERROR(INDEX(Raw!$H$6:$EB$1524,MATCH($B18&amp;$D18&amp;$B$5,Raw!$A$6:$A$1524,0),MATCH(Y$5,Raw!$H$5:$EB$5,0)),"-")</f>
        <v>382680</v>
      </c>
      <c r="Z18" s="144">
        <f>IFERROR(INDEX(Raw!$H$6:$EB$1524,MATCH($B18&amp;$D18&amp;$B$5,Raw!$A$6:$A$1524,0),MATCH(Z$5,Raw!$H$5:$EB$5,0)),"-")</f>
        <v>191904</v>
      </c>
      <c r="AA18" s="144">
        <f>IFERROR(INDEX(Raw!$H$6:$EB$1524,MATCH($B18&amp;$D18&amp;$B$5,Raw!$A$6:$A$1524,0),MATCH(AA$5,Raw!$H$5:$EB$5,0)),"-")</f>
        <v>18937</v>
      </c>
    </row>
    <row r="19" spans="1:27" s="11" customFormat="1" x14ac:dyDescent="0.2">
      <c r="A19" s="61"/>
      <c r="B19" s="16" t="str">
        <f t="shared" si="2"/>
        <v>2018-19</v>
      </c>
      <c r="C19" s="7" t="s">
        <v>776</v>
      </c>
      <c r="D19" s="16" t="s">
        <v>776</v>
      </c>
      <c r="E19" s="77">
        <f>IFERROR(INDEX($Q19:$AB19,,MATCH(E$5,$Q$5:$AB$5,0))/SUMIFS(INDEX(Raw!$H$6:$EB$1524,,MATCH(E$6,Raw!$H$5:$EB$5,0)),Raw!$B$6:$B$1524,$B19,Raw!$C$6:$C$1524,$D19,Raw!$F$6:$F$1524,$B$5),"-")</f>
        <v>2.1571001134917633</v>
      </c>
      <c r="F19" s="81">
        <f>IFERROR(INDEX($Q19:$AB19,,MATCH(F$5,$Q$5:$AB$5,0))/SUMIFS(INDEX(Raw!$H$6:$EB$1524,,MATCH(F$6,Raw!$H$5:$EB$5,0)),Raw!$B$6:$B$1524,$B19,Raw!$C$6:$C$1524,$D19,Raw!$F$6:$F$1524,$B$5),"-")</f>
        <v>2.1776026898853287</v>
      </c>
      <c r="G19" s="81">
        <f>IFERROR(INDEX($Q19:$AB19,,MATCH(G$5,$Q$5:$AB$5,0))/SUMIFS(INDEX(Raw!$H$6:$EB$1524,,MATCH(G$6,Raw!$H$5:$EB$5,0)),Raw!$B$6:$B$1524,$B19,Raw!$C$6:$C$1524,$D19,Raw!$F$6:$F$1524,$B$5),"-")</f>
        <v>1.3981102590315635</v>
      </c>
      <c r="H19" s="81">
        <f>IFERROR(INDEX($Q19:$AB19,,MATCH(H$5,$Q$5:$AB$5,0))/SUMIFS(INDEX(Raw!$H$6:$EB$1524,,MATCH(H$6,Raw!$H$5:$EB$5,0)),Raw!$B$6:$B$1524,$B19,Raw!$C$6:$C$1524,$D19,Raw!$F$6:$F$1524,$B$5),"-")</f>
        <v>1.5856113158465206</v>
      </c>
      <c r="I19" s="81">
        <f>IFERROR(INDEX($Q19:$AB19,,MATCH(I$5,$Q$5:$AB$5,0))/SUMIFS(INDEX(Raw!$H$6:$EB$1524,,MATCH(I$6,Raw!$H$5:$EB$5,0)),Raw!$B$6:$B$1524,$B19,Raw!$C$6:$C$1524,$D19,Raw!$F$6:$F$1524,$B$5),"-")</f>
        <v>1.7161802241704582</v>
      </c>
      <c r="J19" s="31"/>
      <c r="K19" s="81">
        <f>IFERROR(INDEX($Q19:$AB19,,MATCH(K$5,$Q$5:$AB$5,0))/SUMIFS(INDEX(Raw!$H$6:$EB$1524,,MATCH(K$6,Raw!$H$5:$EB$5,0)),Raw!$B$6:$B$1524,$B19,Raw!$C$6:$C$1524,$D19,Raw!$F$6:$F$1524,$B$5),"-")</f>
        <v>1.6881211954465729</v>
      </c>
      <c r="L19" s="81">
        <f>IFERROR(INDEX($Q19:$AB19,,MATCH(L$5,$Q$5:$AB$5,0))/SUMIFS(INDEX(Raw!$H$6:$EB$1524,,MATCH(L$6,Raw!$H$5:$EB$5,0)),Raw!$B$6:$B$1524,$B19,Raw!$C$6:$C$1524,$D19,Raw!$F$6:$F$1524,$B$5),"-")</f>
        <v>1.7331944897498306</v>
      </c>
      <c r="M19" s="81">
        <f>IFERROR(INDEX($Q19:$AB19,,MATCH(M$5,$Q$5:$AB$5,0))/SUMIFS(INDEX(Raw!$H$6:$EB$1524,,MATCH(M$6,Raw!$H$5:$EB$5,0)),Raw!$B$6:$B$1524,$B19,Raw!$C$6:$C$1524,$D19,Raw!$F$6:$F$1524,$B$5),"-")</f>
        <v>1.1313180553272923</v>
      </c>
      <c r="N19" s="81">
        <f>IFERROR(INDEX($Q19:$AB19,,MATCH(N$5,$Q$5:$AB$5,0))/SUMIFS(INDEX(Raw!$H$6:$EB$1524,,MATCH(N$6,Raw!$H$5:$EB$5,0)),Raw!$B$6:$B$1524,$B19,Raw!$C$6:$C$1524,$D19,Raw!$F$6:$F$1524,$B$5),"-")</f>
        <v>1.0860990678517235</v>
      </c>
      <c r="O19" s="81">
        <f>IFERROR(INDEX($Q19:$AB19,,MATCH(O$5,$Q$5:$AB$5,0))/SUMIFS(INDEX(Raw!$H$6:$EB$1524,,MATCH(O$6,Raw!$H$5:$EB$5,0)),Raw!$B$6:$B$1524,$B19,Raw!$C$6:$C$1524,$D19,Raw!$F$6:$F$1524,$B$5),"-")</f>
        <v>1.0713572300521585</v>
      </c>
      <c r="P19" s="31"/>
      <c r="Q19" s="31">
        <f>IFERROR(INDEX(Raw!$H$6:$EB$1524,MATCH($B19&amp;$D19&amp;$B$5,Raw!$A$6:$A$1524,0),MATCH(Q$5,Raw!$H$5:$EB$5,0)),"-")</f>
        <v>125444</v>
      </c>
      <c r="R19" s="31">
        <f>IFERROR(INDEX(Raw!$H$6:$EB$1524,MATCH($B19&amp;$D19&amp;$B$5,Raw!$A$6:$A$1524,0),MATCH(R$5,Raw!$H$5:$EB$5,0)),"-")</f>
        <v>86784</v>
      </c>
      <c r="S19" s="31">
        <f>IFERROR(INDEX(Raw!$H$6:$EB$1524,MATCH($B19&amp;$D19&amp;$B$5,Raw!$A$6:$A$1524,0),MATCH(S$5,Raw!$H$5:$EB$5,0)),"-")</f>
        <v>501909</v>
      </c>
      <c r="T19" s="31">
        <f>IFERROR(INDEX(Raw!$H$6:$EB$1524,MATCH($B19&amp;$D19&amp;$B$5,Raw!$A$6:$A$1524,0),MATCH(T$5,Raw!$H$5:$EB$5,0)),"-")</f>
        <v>292577</v>
      </c>
      <c r="U19" s="31">
        <f>IFERROR(INDEX(Raw!$H$6:$EB$1524,MATCH($B19&amp;$D19&amp;$B$5,Raw!$A$6:$A$1524,0),MATCH(U$5,Raw!$H$5:$EB$5,0)),"-")</f>
        <v>30929</v>
      </c>
      <c r="V19" s="31"/>
      <c r="W19" s="31">
        <f>IFERROR(INDEX(Raw!$H$6:$EB$1524,MATCH($B19&amp;$D19&amp;$B$5,Raw!$A$6:$A$1524,0),MATCH(W$5,Raw!$H$5:$EB$5,0)),"-")</f>
        <v>98171</v>
      </c>
      <c r="X19" s="31">
        <f>IFERROR(INDEX(Raw!$H$6:$EB$1524,MATCH($B19&amp;$D19&amp;$B$5,Raw!$A$6:$A$1524,0),MATCH(X$5,Raw!$H$5:$EB$5,0)),"-")</f>
        <v>69073</v>
      </c>
      <c r="Y19" s="31">
        <f>IFERROR(INDEX(Raw!$H$6:$EB$1524,MATCH($B19&amp;$D19&amp;$B$5,Raw!$A$6:$A$1524,0),MATCH(Y$5,Raw!$H$5:$EB$5,0)),"-")</f>
        <v>406133</v>
      </c>
      <c r="Z19" s="31">
        <f>IFERROR(INDEX(Raw!$H$6:$EB$1524,MATCH($B19&amp;$D19&amp;$B$5,Raw!$A$6:$A$1524,0),MATCH(Z$5,Raw!$H$5:$EB$5,0)),"-")</f>
        <v>200407</v>
      </c>
      <c r="AA19" s="31">
        <f>IFERROR(INDEX(Raw!$H$6:$EB$1524,MATCH($B19&amp;$D19&amp;$B$5,Raw!$A$6:$A$1524,0),MATCH(AA$5,Raw!$H$5:$EB$5,0)),"-")</f>
        <v>19308</v>
      </c>
    </row>
    <row r="20" spans="1:27" s="11" customFormat="1" x14ac:dyDescent="0.2">
      <c r="A20" s="61"/>
      <c r="B20" s="16" t="str">
        <f t="shared" si="2"/>
        <v>2018-19</v>
      </c>
      <c r="C20" s="7" t="s">
        <v>777</v>
      </c>
      <c r="D20" s="16" t="s">
        <v>777</v>
      </c>
      <c r="E20" s="77">
        <f>IFERROR(INDEX($Q20:$AB20,,MATCH(E$5,$Q$5:$AB$5,0))/SUMIFS(INDEX(Raw!$H$6:$EB$1524,,MATCH(E$6,Raw!$H$5:$EB$5,0)),Raw!$B$6:$B$1524,$B20,Raw!$C$6:$C$1524,$D20,Raw!$F$6:$F$1524,$B$5),"-")</f>
        <v>2.1561232981002463</v>
      </c>
      <c r="F20" s="81">
        <f>IFERROR(INDEX($Q20:$AB20,,MATCH(F$5,$Q$5:$AB$5,0))/SUMIFS(INDEX(Raw!$H$6:$EB$1524,,MATCH(F$6,Raw!$H$5:$EB$5,0)),Raw!$B$6:$B$1524,$B20,Raw!$C$6:$C$1524,$D20,Raw!$F$6:$F$1524,$B$5),"-")</f>
        <v>2.1619292370791476</v>
      </c>
      <c r="G20" s="81">
        <f>IFERROR(INDEX($Q20:$AB20,,MATCH(G$5,$Q$5:$AB$5,0))/SUMIFS(INDEX(Raw!$H$6:$EB$1524,,MATCH(G$6,Raw!$H$5:$EB$5,0)),Raw!$B$6:$B$1524,$B20,Raw!$C$6:$C$1524,$D20,Raw!$F$6:$F$1524,$B$5),"-")</f>
        <v>1.3998977302434077</v>
      </c>
      <c r="H20" s="81">
        <f>IFERROR(INDEX($Q20:$AB20,,MATCH(H$5,$Q$5:$AB$5,0))/SUMIFS(INDEX(Raw!$H$6:$EB$1524,,MATCH(H$6,Raw!$H$5:$EB$5,0)),Raw!$B$6:$B$1524,$B20,Raw!$C$6:$C$1524,$D20,Raw!$F$6:$F$1524,$B$5),"-")</f>
        <v>1.5870043616738418</v>
      </c>
      <c r="I20" s="81">
        <f>IFERROR(INDEX($Q20:$AB20,,MATCH(I$5,$Q$5:$AB$5,0))/SUMIFS(INDEX(Raw!$H$6:$EB$1524,,MATCH(I$6,Raw!$H$5:$EB$5,0)),Raw!$B$6:$B$1524,$B20,Raw!$C$6:$C$1524,$D20,Raw!$F$6:$F$1524,$B$5),"-")</f>
        <v>1.6892907169234688</v>
      </c>
      <c r="J20" s="31"/>
      <c r="K20" s="81">
        <f>IFERROR(INDEX($Q20:$AB20,,MATCH(K$5,$Q$5:$AB$5,0))/SUMIFS(INDEX(Raw!$H$6:$EB$1524,,MATCH(K$6,Raw!$H$5:$EB$5,0)),Raw!$B$6:$B$1524,$B20,Raw!$C$6:$C$1524,$D20,Raw!$F$6:$F$1524,$B$5),"-")</f>
        <v>1.6827074591455533</v>
      </c>
      <c r="L20" s="81">
        <f>IFERROR(INDEX($Q20:$AB20,,MATCH(L$5,$Q$5:$AB$5,0))/SUMIFS(INDEX(Raw!$H$6:$EB$1524,,MATCH(L$6,Raw!$H$5:$EB$5,0)),Raw!$B$6:$B$1524,$B20,Raw!$C$6:$C$1524,$D20,Raw!$F$6:$F$1524,$B$5),"-")</f>
        <v>1.7195701269371544</v>
      </c>
      <c r="M20" s="81">
        <f>IFERROR(INDEX($Q20:$AB20,,MATCH(M$5,$Q$5:$AB$5,0))/SUMIFS(INDEX(Raw!$H$6:$EB$1524,,MATCH(M$6,Raw!$H$5:$EB$5,0)),Raw!$B$6:$B$1524,$B20,Raw!$C$6:$C$1524,$D20,Raw!$F$6:$F$1524,$B$5),"-")</f>
        <v>1.1276073760625569</v>
      </c>
      <c r="N20" s="81">
        <f>IFERROR(INDEX($Q20:$AB20,,MATCH(N$5,$Q$5:$AB$5,0))/SUMIFS(INDEX(Raw!$H$6:$EB$1524,,MATCH(N$6,Raw!$H$5:$EB$5,0)),Raw!$B$6:$B$1524,$B20,Raw!$C$6:$C$1524,$D20,Raw!$F$6:$F$1524,$B$5),"-")</f>
        <v>1.083250833017475</v>
      </c>
      <c r="O20" s="81">
        <f>IFERROR(INDEX($Q20:$AB20,,MATCH(O$5,$Q$5:$AB$5,0))/SUMIFS(INDEX(Raw!$H$6:$EB$1524,,MATCH(O$6,Raw!$H$5:$EB$5,0)),Raw!$B$6:$B$1524,$B20,Raw!$C$6:$C$1524,$D20,Raw!$F$6:$F$1524,$B$5),"-")</f>
        <v>1.0729020756398828</v>
      </c>
      <c r="P20" s="31"/>
      <c r="Q20" s="31">
        <f>IFERROR(INDEX(Raw!$H$6:$EB$1524,MATCH($B20&amp;$D20&amp;$B$5,Raw!$A$6:$A$1524,0),MATCH(Q$5,Raw!$H$5:$EB$5,0)),"-")</f>
        <v>121780</v>
      </c>
      <c r="R20" s="31">
        <f>IFERROR(INDEX(Raw!$H$6:$EB$1524,MATCH($B20&amp;$D20&amp;$B$5,Raw!$A$6:$A$1524,0),MATCH(R$5,Raw!$H$5:$EB$5,0)),"-")</f>
        <v>83284</v>
      </c>
      <c r="S20" s="31">
        <f>IFERROR(INDEX(Raw!$H$6:$EB$1524,MATCH($B20&amp;$D20&amp;$B$5,Raw!$A$6:$A$1524,0),MATCH(S$5,Raw!$H$5:$EB$5,0)),"-")</f>
        <v>487303</v>
      </c>
      <c r="T20" s="31">
        <f>IFERROR(INDEX(Raw!$H$6:$EB$1524,MATCH($B20&amp;$D20&amp;$B$5,Raw!$A$6:$A$1524,0),MATCH(T$5,Raw!$H$5:$EB$5,0)),"-")</f>
        <v>280530</v>
      </c>
      <c r="U20" s="31">
        <f>IFERROR(INDEX(Raw!$H$6:$EB$1524,MATCH($B20&amp;$D20&amp;$B$5,Raw!$A$6:$A$1524,0),MATCH(U$5,Raw!$H$5:$EB$5,0)),"-")</f>
        <v>26532</v>
      </c>
      <c r="V20" s="31"/>
      <c r="W20" s="31">
        <f>IFERROR(INDEX(Raw!$H$6:$EB$1524,MATCH($B20&amp;$D20&amp;$B$5,Raw!$A$6:$A$1524,0),MATCH(W$5,Raw!$H$5:$EB$5,0)),"-")</f>
        <v>95041</v>
      </c>
      <c r="X20" s="31">
        <f>IFERROR(INDEX(Raw!$H$6:$EB$1524,MATCH($B20&amp;$D20&amp;$B$5,Raw!$A$6:$A$1524,0),MATCH(X$5,Raw!$H$5:$EB$5,0)),"-")</f>
        <v>66243</v>
      </c>
      <c r="Y20" s="31">
        <f>IFERROR(INDEX(Raw!$H$6:$EB$1524,MATCH($B20&amp;$D20&amp;$B$5,Raw!$A$6:$A$1524,0),MATCH(Y$5,Raw!$H$5:$EB$5,0)),"-")</f>
        <v>392519</v>
      </c>
      <c r="Z20" s="31">
        <f>IFERROR(INDEX(Raw!$H$6:$EB$1524,MATCH($B20&amp;$D20&amp;$B$5,Raw!$A$6:$A$1524,0),MATCH(Z$5,Raw!$H$5:$EB$5,0)),"-")</f>
        <v>191483</v>
      </c>
      <c r="AA20" s="31">
        <f>IFERROR(INDEX(Raw!$H$6:$EB$1524,MATCH($B20&amp;$D20&amp;$B$5,Raw!$A$6:$A$1524,0),MATCH(AA$5,Raw!$H$5:$EB$5,0)),"-")</f>
        <v>16851</v>
      </c>
    </row>
    <row r="21" spans="1:27" s="11" customFormat="1" ht="18" x14ac:dyDescent="0.25">
      <c r="A21" s="61"/>
      <c r="B21" s="16" t="str">
        <f t="shared" si="2"/>
        <v>2018-19</v>
      </c>
      <c r="C21" s="7" t="s">
        <v>778</v>
      </c>
      <c r="D21" s="181" t="s">
        <v>778</v>
      </c>
      <c r="E21" s="77">
        <f>IFERROR(INDEX($Q21:$AB21,,MATCH(E$5,$Q$5:$AB$5,0))/SUMIFS(INDEX(Raw!$H$6:$EB$1524,,MATCH(E$6,Raw!$H$5:$EB$5,0)),Raw!$B$6:$B$1524,$B21,Raw!$C$6:$C$1524,$D21,Raw!$F$6:$F$1524,$B$5),"-")</f>
        <v>2.1430609333605055</v>
      </c>
      <c r="F21" s="81">
        <f>IFERROR(INDEX($Q21:$AB21,,MATCH(F$5,$Q$5:$AB$5,0))/SUMIFS(INDEX(Raw!$H$6:$EB$1524,,MATCH(F$6,Raw!$H$5:$EB$5,0)),Raw!$B$6:$B$1524,$B21,Raw!$C$6:$C$1524,$D21,Raw!$F$6:$F$1524,$B$5),"-")</f>
        <v>2.1494373856602262</v>
      </c>
      <c r="G21" s="81">
        <f>IFERROR(INDEX($Q21:$AB21,,MATCH(G$5,$Q$5:$AB$5,0))/SUMIFS(INDEX(Raw!$H$6:$EB$1524,,MATCH(G$6,Raw!$H$5:$EB$5,0)),Raw!$B$6:$B$1524,$B21,Raw!$C$6:$C$1524,$D21,Raw!$F$6:$F$1524,$B$5),"-")</f>
        <v>1.4007026417821109</v>
      </c>
      <c r="H21" s="81">
        <f>IFERROR(INDEX($Q21:$AB21,,MATCH(H$5,$Q$5:$AB$5,0))/SUMIFS(INDEX(Raw!$H$6:$EB$1524,,MATCH(H$6,Raw!$H$5:$EB$5,0)),Raw!$B$6:$B$1524,$B21,Raw!$C$6:$C$1524,$D21,Raw!$F$6:$F$1524,$B$5),"-")</f>
        <v>1.6244027218718682</v>
      </c>
      <c r="I21" s="81">
        <f>IFERROR(INDEX($Q21:$AB21,,MATCH(I$5,$Q$5:$AB$5,0))/SUMIFS(INDEX(Raw!$H$6:$EB$1524,,MATCH(I$6,Raw!$H$5:$EB$5,0)),Raw!$B$6:$B$1524,$B21,Raw!$C$6:$C$1524,$D21,Raw!$F$6:$F$1524,$B$5),"-")</f>
        <v>1.6930657459358365</v>
      </c>
      <c r="J21" s="31"/>
      <c r="K21" s="81">
        <f>IFERROR(INDEX($Q21:$AB21,,MATCH(K$5,$Q$5:$AB$5,0))/SUMIFS(INDEX(Raw!$H$6:$EB$1524,,MATCH(K$6,Raw!$H$5:$EB$5,0)),Raw!$B$6:$B$1524,$B21,Raw!$C$6:$C$1524,$D21,Raw!$F$6:$F$1524,$B$5),"-")</f>
        <v>1.662692751851097</v>
      </c>
      <c r="L21" s="81">
        <f>IFERROR(INDEX($Q21:$AB21,,MATCH(L$5,$Q$5:$AB$5,0))/SUMIFS(INDEX(Raw!$H$6:$EB$1524,,MATCH(L$6,Raw!$H$5:$EB$5,0)),Raw!$B$6:$B$1524,$B21,Raw!$C$6:$C$1524,$D21,Raw!$F$6:$F$1524,$B$5),"-")</f>
        <v>1.7014008971756509</v>
      </c>
      <c r="M21" s="81">
        <f>IFERROR(INDEX($Q21:$AB21,,MATCH(M$5,$Q$5:$AB$5,0))/SUMIFS(INDEX(Raw!$H$6:$EB$1524,,MATCH(M$6,Raw!$H$5:$EB$5,0)),Raw!$B$6:$B$1524,$B21,Raw!$C$6:$C$1524,$D21,Raw!$F$6:$F$1524,$B$5),"-")</f>
        <v>1.1234341549694515</v>
      </c>
      <c r="N21" s="81">
        <f>IFERROR(INDEX($Q21:$AB21,,MATCH(N$5,$Q$5:$AB$5,0))/SUMIFS(INDEX(Raw!$H$6:$EB$1524,,MATCH(N$6,Raw!$H$5:$EB$5,0)),Raw!$B$6:$B$1524,$B21,Raw!$C$6:$C$1524,$D21,Raw!$F$6:$F$1524,$B$5),"-")</f>
        <v>1.0949277729484914</v>
      </c>
      <c r="O21" s="81">
        <f>IFERROR(INDEX($Q21:$AB21,,MATCH(O$5,$Q$5:$AB$5,0))/SUMIFS(INDEX(Raw!$H$6:$EB$1524,,MATCH(O$6,Raw!$H$5:$EB$5,0)),Raw!$B$6:$B$1524,$B21,Raw!$C$6:$C$1524,$D21,Raw!$F$6:$F$1524,$B$5),"-")</f>
        <v>1.0770392749244713</v>
      </c>
      <c r="P21" s="31"/>
      <c r="Q21" s="31">
        <f>IFERROR(INDEX(Raw!$H$6:$EB$1524,MATCH($B21&amp;$D21&amp;$B$5,Raw!$A$6:$A$1524,0),MATCH(Q$5,Raw!$H$5:$EB$5,0)),"-")</f>
        <v>126192</v>
      </c>
      <c r="R21" s="31">
        <f>IFERROR(INDEX(Raw!$H$6:$EB$1524,MATCH($B21&amp;$D21&amp;$B$5,Raw!$A$6:$A$1524,0),MATCH(R$5,Raw!$H$5:$EB$5,0)),"-")</f>
        <v>85769</v>
      </c>
      <c r="S21" s="31">
        <f>IFERROR(INDEX(Raw!$H$6:$EB$1524,MATCH($B21&amp;$D21&amp;$B$5,Raw!$A$6:$A$1524,0),MATCH(S$5,Raw!$H$5:$EB$5,0)),"-")</f>
        <v>519501</v>
      </c>
      <c r="T21" s="31">
        <f>IFERROR(INDEX(Raw!$H$6:$EB$1524,MATCH($B21&amp;$D21&amp;$B$5,Raw!$A$6:$A$1524,0),MATCH(T$5,Raw!$H$5:$EB$5,0)),"-")</f>
        <v>293385</v>
      </c>
      <c r="U21" s="31">
        <f>IFERROR(INDEX(Raw!$H$6:$EB$1524,MATCH($B21&amp;$D21&amp;$B$5,Raw!$A$6:$A$1524,0),MATCH(U$5,Raw!$H$5:$EB$5,0)),"-")</f>
        <v>23537</v>
      </c>
      <c r="V21" s="31"/>
      <c r="W21" s="31">
        <f>IFERROR(INDEX(Raw!$H$6:$EB$1524,MATCH($B21&amp;$D21&amp;$B$5,Raw!$A$6:$A$1524,0),MATCH(W$5,Raw!$H$5:$EB$5,0)),"-")</f>
        <v>97906</v>
      </c>
      <c r="X21" s="31">
        <f>IFERROR(INDEX(Raw!$H$6:$EB$1524,MATCH($B21&amp;$D21&amp;$B$5,Raw!$A$6:$A$1524,0),MATCH(X$5,Raw!$H$5:$EB$5,0)),"-")</f>
        <v>67891</v>
      </c>
      <c r="Y21" s="31">
        <f>IFERROR(INDEX(Raw!$H$6:$EB$1524,MATCH($B21&amp;$D21&amp;$B$5,Raw!$A$6:$A$1524,0),MATCH(Y$5,Raw!$H$5:$EB$5,0)),"-")</f>
        <v>416666</v>
      </c>
      <c r="Z21" s="31">
        <f>IFERROR(INDEX(Raw!$H$6:$EB$1524,MATCH($B21&amp;$D21&amp;$B$5,Raw!$A$6:$A$1524,0),MATCH(Z$5,Raw!$H$5:$EB$5,0)),"-")</f>
        <v>197756</v>
      </c>
      <c r="AA21" s="31">
        <f>IFERROR(INDEX(Raw!$H$6:$EB$1524,MATCH($B21&amp;$D21&amp;$B$5,Raw!$A$6:$A$1524,0),MATCH(AA$5,Raw!$H$5:$EB$5,0)),"-")</f>
        <v>14973</v>
      </c>
    </row>
    <row r="22" spans="1:27" s="11" customFormat="1" x14ac:dyDescent="0.2">
      <c r="A22" s="61"/>
      <c r="B22" s="16" t="str">
        <f t="shared" si="2"/>
        <v>2018-19</v>
      </c>
      <c r="C22" s="7" t="s">
        <v>550</v>
      </c>
      <c r="D22" s="16" t="s">
        <v>550</v>
      </c>
      <c r="E22" s="77">
        <f>IFERROR(INDEX($Q22:$AB22,,MATCH(E$5,$Q$5:$AB$5,0))/SUMIFS(INDEX(Raw!$H$6:$EB$1524,,MATCH(E$6,Raw!$H$5:$EB$5,0)),Raw!$B$6:$B$1524,$B22,Raw!$C$6:$C$1524,$D22,Raw!$F$6:$F$1524,$B$5),"-")</f>
        <v>2.1939894815927872</v>
      </c>
      <c r="F22" s="81">
        <f>IFERROR(INDEX($Q22:$AB22,,MATCH(F$5,$Q$5:$AB$5,0))/SUMIFS(INDEX(Raw!$H$6:$EB$1524,,MATCH(F$6,Raw!$H$5:$EB$5,0)),Raw!$B$6:$B$1524,$B22,Raw!$C$6:$C$1524,$D22,Raw!$F$6:$F$1524,$B$5),"-")</f>
        <v>2.2024105125129037</v>
      </c>
      <c r="G22" s="81">
        <f>IFERROR(INDEX($Q22:$AB22,,MATCH(G$5,$Q$5:$AB$5,0))/SUMIFS(INDEX(Raw!$H$6:$EB$1524,,MATCH(G$6,Raw!$H$5:$EB$5,0)),Raw!$B$6:$B$1524,$B22,Raw!$C$6:$C$1524,$D22,Raw!$F$6:$F$1524,$B$5),"-")</f>
        <v>1.3884713830558792</v>
      </c>
      <c r="H22" s="81">
        <f>IFERROR(INDEX($Q22:$AB22,,MATCH(H$5,$Q$5:$AB$5,0))/SUMIFS(INDEX(Raw!$H$6:$EB$1524,,MATCH(H$6,Raw!$H$5:$EB$5,0)),Raw!$B$6:$B$1524,$B22,Raw!$C$6:$C$1524,$D22,Raw!$F$6:$F$1524,$B$5),"-")</f>
        <v>1.6006724479626087</v>
      </c>
      <c r="I22" s="81">
        <f>IFERROR(INDEX($Q22:$AB22,,MATCH(I$5,$Q$5:$AB$5,0))/SUMIFS(INDEX(Raw!$H$6:$EB$1524,,MATCH(I$6,Raw!$H$5:$EB$5,0)),Raw!$B$6:$B$1524,$B22,Raw!$C$6:$C$1524,$D22,Raw!$F$6:$F$1524,$B$5),"-")</f>
        <v>1.6263521634615385</v>
      </c>
      <c r="J22" s="31"/>
      <c r="K22" s="81">
        <f>IFERROR(INDEX($Q22:$AB22,,MATCH(K$5,$Q$5:$AB$5,0))/SUMIFS(INDEX(Raw!$H$6:$EB$1524,,MATCH(K$6,Raw!$H$5:$EB$5,0)),Raw!$B$6:$B$1524,$B22,Raw!$C$6:$C$1524,$D22,Raw!$F$6:$F$1524,$B$5),"-")</f>
        <v>1.6855184072126221</v>
      </c>
      <c r="L22" s="81">
        <f>IFERROR(INDEX($Q22:$AB22,,MATCH(L$5,$Q$5:$AB$5,0))/SUMIFS(INDEX(Raw!$H$6:$EB$1524,,MATCH(L$6,Raw!$H$5:$EB$5,0)),Raw!$B$6:$B$1524,$B22,Raw!$C$6:$C$1524,$D22,Raw!$F$6:$F$1524,$B$5),"-")</f>
        <v>1.7230700555199063</v>
      </c>
      <c r="M22" s="81">
        <f>IFERROR(INDEX($Q22:$AB22,,MATCH(M$5,$Q$5:$AB$5,0))/SUMIFS(INDEX(Raw!$H$6:$EB$1524,,MATCH(M$6,Raw!$H$5:$EB$5,0)),Raw!$B$6:$B$1524,$B22,Raw!$C$6:$C$1524,$D22,Raw!$F$6:$F$1524,$B$5),"-")</f>
        <v>1.1191495486139527</v>
      </c>
      <c r="N22" s="81">
        <f>IFERROR(INDEX($Q22:$AB22,,MATCH(N$5,$Q$5:$AB$5,0))/SUMIFS(INDEX(Raw!$H$6:$EB$1524,,MATCH(N$6,Raw!$H$5:$EB$5,0)),Raw!$B$6:$B$1524,$B22,Raw!$C$6:$C$1524,$D22,Raw!$F$6:$F$1524,$B$5),"-")</f>
        <v>1.0898697490062204</v>
      </c>
      <c r="O22" s="81">
        <f>IFERROR(INDEX($Q22:$AB22,,MATCH(O$5,$Q$5:$AB$5,0))/SUMIFS(INDEX(Raw!$H$6:$EB$1524,,MATCH(O$6,Raw!$H$5:$EB$5,0)),Raw!$B$6:$B$1524,$B22,Raw!$C$6:$C$1524,$D22,Raw!$F$6:$F$1524,$B$5),"-")</f>
        <v>1.0691856971153846</v>
      </c>
      <c r="P22" s="31"/>
      <c r="Q22" s="31">
        <f>IFERROR(INDEX(Raw!$H$6:$EB$1524,MATCH($B22&amp;$D22&amp;$B$5,Raw!$A$6:$A$1524,0),MATCH(Q$5,Raw!$H$5:$EB$5,0)),"-")</f>
        <v>116808</v>
      </c>
      <c r="R22" s="31">
        <f>IFERROR(INDEX(Raw!$H$6:$EB$1524,MATCH($B22&amp;$D22&amp;$B$5,Raw!$A$6:$A$1524,0),MATCH(R$5,Raw!$H$5:$EB$5,0)),"-")</f>
        <v>78941</v>
      </c>
      <c r="S22" s="31">
        <f>IFERROR(INDEX(Raw!$H$6:$EB$1524,MATCH($B22&amp;$D22&amp;$B$5,Raw!$A$6:$A$1524,0),MATCH(S$5,Raw!$H$5:$EB$5,0)),"-")</f>
        <v>492009</v>
      </c>
      <c r="T22" s="31">
        <f>IFERROR(INDEX(Raw!$H$6:$EB$1524,MATCH($B22&amp;$D22&amp;$B$5,Raw!$A$6:$A$1524,0),MATCH(T$5,Raw!$H$5:$EB$5,0)),"-")</f>
        <v>279455</v>
      </c>
      <c r="U22" s="31">
        <f>IFERROR(INDEX(Raw!$H$6:$EB$1524,MATCH($B22&amp;$D22&amp;$B$5,Raw!$A$6:$A$1524,0),MATCH(U$5,Raw!$H$5:$EB$5,0)),"-")</f>
        <v>21650</v>
      </c>
      <c r="V22" s="31"/>
      <c r="W22" s="31">
        <f>IFERROR(INDEX(Raw!$H$6:$EB$1524,MATCH($B22&amp;$D22&amp;$B$5,Raw!$A$6:$A$1524,0),MATCH(W$5,Raw!$H$5:$EB$5,0)),"-")</f>
        <v>89737</v>
      </c>
      <c r="X22" s="31">
        <f>IFERROR(INDEX(Raw!$H$6:$EB$1524,MATCH($B22&amp;$D22&amp;$B$5,Raw!$A$6:$A$1524,0),MATCH(X$5,Raw!$H$5:$EB$5,0)),"-")</f>
        <v>61760</v>
      </c>
      <c r="Y22" s="31">
        <f>IFERROR(INDEX(Raw!$H$6:$EB$1524,MATCH($B22&amp;$D22&amp;$B$5,Raw!$A$6:$A$1524,0),MATCH(Y$5,Raw!$H$5:$EB$5,0)),"-")</f>
        <v>396574</v>
      </c>
      <c r="Z22" s="31">
        <f>IFERROR(INDEX(Raw!$H$6:$EB$1524,MATCH($B22&amp;$D22&amp;$B$5,Raw!$A$6:$A$1524,0),MATCH(Z$5,Raw!$H$5:$EB$5,0)),"-")</f>
        <v>190276</v>
      </c>
      <c r="AA22" s="31">
        <f>IFERROR(INDEX(Raw!$H$6:$EB$1524,MATCH($B22&amp;$D22&amp;$B$5,Raw!$A$6:$A$1524,0),MATCH(AA$5,Raw!$H$5:$EB$5,0)),"-")</f>
        <v>14233</v>
      </c>
    </row>
    <row r="23" spans="1:27" s="11" customFormat="1" x14ac:dyDescent="0.2">
      <c r="A23" s="61"/>
      <c r="B23" s="16" t="str">
        <f t="shared" si="2"/>
        <v>2018-19</v>
      </c>
      <c r="C23" s="7" t="s">
        <v>551</v>
      </c>
      <c r="D23" s="16" t="s">
        <v>551</v>
      </c>
      <c r="E23" s="77">
        <f>IFERROR(INDEX($Q23:$AB23,,MATCH(E$5,$Q$5:$AB$5,0))/SUMIFS(INDEX(Raw!$H$6:$EB$1524,,MATCH(E$6,Raw!$H$5:$EB$5,0)),Raw!$B$6:$B$1524,$B23,Raw!$C$6:$C$1524,$D23,Raw!$F$6:$F$1524,$B$5),"-")</f>
        <v>2.1861208339674327</v>
      </c>
      <c r="F23" s="81">
        <f>IFERROR(INDEX($Q23:$AB23,,MATCH(F$5,$Q$5:$AB$5,0))/SUMIFS(INDEX(Raw!$H$6:$EB$1524,,MATCH(F$6,Raw!$H$5:$EB$5,0)),Raw!$B$6:$B$1524,$B23,Raw!$C$6:$C$1524,$D23,Raw!$F$6:$F$1524,$B$5),"-")</f>
        <v>2.2006406113905199</v>
      </c>
      <c r="G23" s="81">
        <f>IFERROR(INDEX($Q23:$AB23,,MATCH(G$5,$Q$5:$AB$5,0))/SUMIFS(INDEX(Raw!$H$6:$EB$1524,,MATCH(G$6,Raw!$H$5:$EB$5,0)),Raw!$B$6:$B$1524,$B23,Raw!$C$6:$C$1524,$D23,Raw!$F$6:$F$1524,$B$5),"-")</f>
        <v>1.3905475982336988</v>
      </c>
      <c r="H23" s="81">
        <f>IFERROR(INDEX($Q23:$AB23,,MATCH(H$5,$Q$5:$AB$5,0))/SUMIFS(INDEX(Raw!$H$6:$EB$1524,,MATCH(H$6,Raw!$H$5:$EB$5,0)),Raw!$B$6:$B$1524,$B23,Raw!$C$6:$C$1524,$D23,Raw!$F$6:$F$1524,$B$5),"-")</f>
        <v>1.6186705464259308</v>
      </c>
      <c r="I23" s="81">
        <f>IFERROR(INDEX($Q23:$AB23,,MATCH(I$5,$Q$5:$AB$5,0))/SUMIFS(INDEX(Raw!$H$6:$EB$1524,,MATCH(I$6,Raw!$H$5:$EB$5,0)),Raw!$B$6:$B$1524,$B23,Raw!$C$6:$C$1524,$D23,Raw!$F$6:$F$1524,$B$5),"-")</f>
        <v>1.6718460671443522</v>
      </c>
      <c r="J23" s="31"/>
      <c r="K23" s="81">
        <f>IFERROR(INDEX($Q23:$AB23,,MATCH(K$5,$Q$5:$AB$5,0))/SUMIFS(INDEX(Raw!$H$6:$EB$1524,,MATCH(K$6,Raw!$H$5:$EB$5,0)),Raw!$B$6:$B$1524,$B23,Raw!$C$6:$C$1524,$D23,Raw!$F$6:$F$1524,$B$5),"-")</f>
        <v>1.6764571602495815</v>
      </c>
      <c r="L23" s="81">
        <f>IFERROR(INDEX($Q23:$AB23,,MATCH(L$5,$Q$5:$AB$5,0))/SUMIFS(INDEX(Raw!$H$6:$EB$1524,,MATCH(L$6,Raw!$H$5:$EB$5,0)),Raw!$B$6:$B$1524,$B23,Raw!$C$6:$C$1524,$D23,Raw!$F$6:$F$1524,$B$5),"-")</f>
        <v>1.71607990784187</v>
      </c>
      <c r="M23" s="81">
        <f>IFERROR(INDEX($Q23:$AB23,,MATCH(M$5,$Q$5:$AB$5,0))/SUMIFS(INDEX(Raw!$H$6:$EB$1524,,MATCH(M$6,Raw!$H$5:$EB$5,0)),Raw!$B$6:$B$1524,$B23,Raw!$C$6:$C$1524,$D23,Raw!$F$6:$F$1524,$B$5),"-")</f>
        <v>1.1187854437047497</v>
      </c>
      <c r="N23" s="81">
        <f>IFERROR(INDEX($Q23:$AB23,,MATCH(N$5,$Q$5:$AB$5,0))/SUMIFS(INDEX(Raw!$H$6:$EB$1524,,MATCH(N$6,Raw!$H$5:$EB$5,0)),Raw!$B$6:$B$1524,$B23,Raw!$C$6:$C$1524,$D23,Raw!$F$6:$F$1524,$B$5),"-")</f>
        <v>1.0886063872921983</v>
      </c>
      <c r="O23" s="81">
        <f>IFERROR(INDEX($Q23:$AB23,,MATCH(O$5,$Q$5:$AB$5,0))/SUMIFS(INDEX(Raw!$H$6:$EB$1524,,MATCH(O$6,Raw!$H$5:$EB$5,0)),Raw!$B$6:$B$1524,$B23,Raw!$C$6:$C$1524,$D23,Raw!$F$6:$F$1524,$B$5),"-")</f>
        <v>1.0802672892681748</v>
      </c>
      <c r="P23" s="31"/>
      <c r="Q23" s="31">
        <f>IFERROR(INDEX(Raw!$H$6:$EB$1524,MATCH($B23&amp;$D23&amp;$B$5,Raw!$A$6:$A$1524,0),MATCH(Q$5,Raw!$H$5:$EB$5,0)),"-")</f>
        <v>114920</v>
      </c>
      <c r="R23" s="31">
        <f>IFERROR(INDEX(Raw!$H$6:$EB$1524,MATCH($B23&amp;$D23&amp;$B$5,Raw!$A$6:$A$1524,0),MATCH(R$5,Raw!$H$5:$EB$5,0)),"-")</f>
        <v>78323</v>
      </c>
      <c r="S23" s="31">
        <f>IFERROR(INDEX(Raw!$H$6:$EB$1524,MATCH($B23&amp;$D23&amp;$B$5,Raw!$A$6:$A$1524,0),MATCH(S$5,Raw!$H$5:$EB$5,0)),"-")</f>
        <v>496292</v>
      </c>
      <c r="T23" s="31">
        <f>IFERROR(INDEX(Raw!$H$6:$EB$1524,MATCH($B23&amp;$D23&amp;$B$5,Raw!$A$6:$A$1524,0),MATCH(T$5,Raw!$H$5:$EB$5,0)),"-")</f>
        <v>271464</v>
      </c>
      <c r="U23" s="31">
        <f>IFERROR(INDEX(Raw!$H$6:$EB$1524,MATCH($B23&amp;$D23&amp;$B$5,Raw!$A$6:$A$1524,0),MATCH(U$5,Raw!$H$5:$EB$5,0)),"-")</f>
        <v>20766</v>
      </c>
      <c r="V23" s="31"/>
      <c r="W23" s="31">
        <f>IFERROR(INDEX(Raw!$H$6:$EB$1524,MATCH($B23&amp;$D23&amp;$B$5,Raw!$A$6:$A$1524,0),MATCH(W$5,Raw!$H$5:$EB$5,0)),"-")</f>
        <v>88128</v>
      </c>
      <c r="X23" s="31">
        <f>IFERROR(INDEX(Raw!$H$6:$EB$1524,MATCH($B23&amp;$D23&amp;$B$5,Raw!$A$6:$A$1524,0),MATCH(X$5,Raw!$H$5:$EB$5,0)),"-")</f>
        <v>61077</v>
      </c>
      <c r="Y23" s="31">
        <f>IFERROR(INDEX(Raw!$H$6:$EB$1524,MATCH($B23&amp;$D23&amp;$B$5,Raw!$A$6:$A$1524,0),MATCH(Y$5,Raw!$H$5:$EB$5,0)),"-")</f>
        <v>399299</v>
      </c>
      <c r="Z23" s="31">
        <f>IFERROR(INDEX(Raw!$H$6:$EB$1524,MATCH($B23&amp;$D23&amp;$B$5,Raw!$A$6:$A$1524,0),MATCH(Z$5,Raw!$H$5:$EB$5,0)),"-")</f>
        <v>182568</v>
      </c>
      <c r="AA23" s="31">
        <f>IFERROR(INDEX(Raw!$H$6:$EB$1524,MATCH($B23&amp;$D23&amp;$B$5,Raw!$A$6:$A$1524,0),MATCH(AA$5,Raw!$H$5:$EB$5,0)),"-")</f>
        <v>13418</v>
      </c>
    </row>
    <row r="24" spans="1:27" s="11" customFormat="1" ht="18" x14ac:dyDescent="0.25">
      <c r="A24" s="61"/>
      <c r="B24" s="16" t="str">
        <f t="shared" si="2"/>
        <v>2018-19</v>
      </c>
      <c r="C24" s="7" t="s">
        <v>552</v>
      </c>
      <c r="D24" s="181" t="s">
        <v>552</v>
      </c>
      <c r="E24" s="77">
        <f>IFERROR(INDEX($Q24:$AB24,,MATCH(E$5,$Q$5:$AB$5,0))/SUMIFS(INDEX(Raw!$H$6:$EB$1524,,MATCH(E$6,Raw!$H$5:$EB$5,0)),Raw!$B$6:$B$1524,$B24,Raw!$C$6:$C$1524,$D24,Raw!$F$6:$F$1524,$B$5),"-")</f>
        <v>2.1840637018579709</v>
      </c>
      <c r="F24" s="81">
        <f>IFERROR(INDEX($Q24:$AB24,,MATCH(F$5,$Q$5:$AB$5,0))/SUMIFS(INDEX(Raw!$H$6:$EB$1524,,MATCH(F$6,Raw!$H$5:$EB$5,0)),Raw!$B$6:$B$1524,$B24,Raw!$C$6:$C$1524,$D24,Raw!$F$6:$F$1524,$B$5),"-")</f>
        <v>2.1896588092601381</v>
      </c>
      <c r="G24" s="81">
        <f>IFERROR(INDEX($Q24:$AB24,,MATCH(G$5,$Q$5:$AB$5,0))/SUMIFS(INDEX(Raw!$H$6:$EB$1524,,MATCH(G$6,Raw!$H$5:$EB$5,0)),Raw!$B$6:$B$1524,$B24,Raw!$C$6:$C$1524,$D24,Raw!$F$6:$F$1524,$B$5),"-")</f>
        <v>1.3835542484186778</v>
      </c>
      <c r="H24" s="81">
        <f>IFERROR(INDEX($Q24:$AB24,,MATCH(H$5,$Q$5:$AB$5,0))/SUMIFS(INDEX(Raw!$H$6:$EB$1524,,MATCH(H$6,Raw!$H$5:$EB$5,0)),Raw!$B$6:$B$1524,$B24,Raw!$C$6:$C$1524,$D24,Raw!$F$6:$F$1524,$B$5),"-")</f>
        <v>1.6092619063825926</v>
      </c>
      <c r="I24" s="81">
        <f>IFERROR(INDEX($Q24:$AB24,,MATCH(I$5,$Q$5:$AB$5,0))/SUMIFS(INDEX(Raw!$H$6:$EB$1524,,MATCH(I$6,Raw!$H$5:$EB$5,0)),Raw!$B$6:$B$1524,$B24,Raw!$C$6:$C$1524,$D24,Raw!$F$6:$F$1524,$B$5),"-")</f>
        <v>1.6839572192513368</v>
      </c>
      <c r="J24" s="31"/>
      <c r="K24" s="81">
        <f>IFERROR(INDEX($Q24:$AB24,,MATCH(K$5,$Q$5:$AB$5,0))/SUMIFS(INDEX(Raw!$H$6:$EB$1524,,MATCH(K$6,Raw!$H$5:$EB$5,0)),Raw!$B$6:$B$1524,$B24,Raw!$C$6:$C$1524,$D24,Raw!$F$6:$F$1524,$B$5),"-")</f>
        <v>1.6735640900637381</v>
      </c>
      <c r="L24" s="81">
        <f>IFERROR(INDEX($Q24:$AB24,,MATCH(L$5,$Q$5:$AB$5,0))/SUMIFS(INDEX(Raw!$H$6:$EB$1524,,MATCH(L$6,Raw!$H$5:$EB$5,0)),Raw!$B$6:$B$1524,$B24,Raw!$C$6:$C$1524,$D24,Raw!$F$6:$F$1524,$B$5),"-")</f>
        <v>1.7071665875652586</v>
      </c>
      <c r="M24" s="81">
        <f>IFERROR(INDEX($Q24:$AB24,,MATCH(M$5,$Q$5:$AB$5,0))/SUMIFS(INDEX(Raw!$H$6:$EB$1524,,MATCH(M$6,Raw!$H$5:$EB$5,0)),Raw!$B$6:$B$1524,$B24,Raw!$C$6:$C$1524,$D24,Raw!$F$6:$F$1524,$B$5),"-")</f>
        <v>1.1140297866054283</v>
      </c>
      <c r="N24" s="81">
        <f>IFERROR(INDEX($Q24:$AB24,,MATCH(N$5,$Q$5:$AB$5,0))/SUMIFS(INDEX(Raw!$H$6:$EB$1524,,MATCH(N$6,Raw!$H$5:$EB$5,0)),Raw!$B$6:$B$1524,$B24,Raw!$C$6:$C$1524,$D24,Raw!$F$6:$F$1524,$B$5),"-")</f>
        <v>1.0867197603975223</v>
      </c>
      <c r="O24" s="81">
        <f>IFERROR(INDEX($Q24:$AB24,,MATCH(O$5,$Q$5:$AB$5,0))/SUMIFS(INDEX(Raw!$H$6:$EB$1524,,MATCH(O$6,Raw!$H$5:$EB$5,0)),Raw!$B$6:$B$1524,$B24,Raw!$C$6:$C$1524,$D24,Raw!$F$6:$F$1524,$B$5),"-")</f>
        <v>1.0679908326967151</v>
      </c>
      <c r="P24" s="31"/>
      <c r="Q24" s="31">
        <f>IFERROR(INDEX(Raw!$H$6:$EB$1524,MATCH($B24&amp;$D24&amp;$B$5,Raw!$A$6:$A$1524,0),MATCH(Q$5,Raw!$H$5:$EB$5,0)),"-")</f>
        <v>120960</v>
      </c>
      <c r="R24" s="31">
        <f>IFERROR(INDEX(Raw!$H$6:$EB$1524,MATCH($B24&amp;$D24&amp;$B$5,Raw!$A$6:$A$1524,0),MATCH(R$5,Raw!$H$5:$EB$5,0)),"-")</f>
        <v>83045</v>
      </c>
      <c r="S24" s="31">
        <f>IFERROR(INDEX(Raw!$H$6:$EB$1524,MATCH($B24&amp;$D24&amp;$B$5,Raw!$A$6:$A$1524,0),MATCH(S$5,Raw!$H$5:$EB$5,0)),"-")</f>
        <v>515118</v>
      </c>
      <c r="T24" s="31">
        <f>IFERROR(INDEX(Raw!$H$6:$EB$1524,MATCH($B24&amp;$D24&amp;$B$5,Raw!$A$6:$A$1524,0),MATCH(T$5,Raw!$H$5:$EB$5,0)),"-")</f>
        <v>283700</v>
      </c>
      <c r="U24" s="31">
        <f>IFERROR(INDEX(Raw!$H$6:$EB$1524,MATCH($B24&amp;$D24&amp;$B$5,Raw!$A$6:$A$1524,0),MATCH(U$5,Raw!$H$5:$EB$5,0)),"-")</f>
        <v>22043</v>
      </c>
      <c r="V24" s="31"/>
      <c r="W24" s="31">
        <f>IFERROR(INDEX(Raw!$H$6:$EB$1524,MATCH($B24&amp;$D24&amp;$B$5,Raw!$A$6:$A$1524,0),MATCH(W$5,Raw!$H$5:$EB$5,0)),"-")</f>
        <v>92687</v>
      </c>
      <c r="X24" s="31">
        <f>IFERROR(INDEX(Raw!$H$6:$EB$1524,MATCH($B24&amp;$D24&amp;$B$5,Raw!$A$6:$A$1524,0),MATCH(X$5,Raw!$H$5:$EB$5,0)),"-")</f>
        <v>64746</v>
      </c>
      <c r="Y24" s="31">
        <f>IFERROR(INDEX(Raw!$H$6:$EB$1524,MATCH($B24&amp;$D24&amp;$B$5,Raw!$A$6:$A$1524,0),MATCH(Y$5,Raw!$H$5:$EB$5,0)),"-")</f>
        <v>414770</v>
      </c>
      <c r="Z24" s="31">
        <f>IFERROR(INDEX(Raw!$H$6:$EB$1524,MATCH($B24&amp;$D24&amp;$B$5,Raw!$A$6:$A$1524,0),MATCH(Z$5,Raw!$H$5:$EB$5,0)),"-")</f>
        <v>191580</v>
      </c>
      <c r="AA24" s="31">
        <f>IFERROR(INDEX(Raw!$H$6:$EB$1524,MATCH($B24&amp;$D24&amp;$B$5,Raw!$A$6:$A$1524,0),MATCH(AA$5,Raw!$H$5:$EB$5,0)),"-")</f>
        <v>13980</v>
      </c>
    </row>
    <row r="25" spans="1:27" s="11" customFormat="1" x14ac:dyDescent="0.2">
      <c r="A25" s="61"/>
      <c r="B25" s="16" t="str">
        <f t="shared" si="2"/>
        <v>2018-19</v>
      </c>
      <c r="C25" s="34" t="s">
        <v>553</v>
      </c>
      <c r="D25" s="176" t="s">
        <v>553</v>
      </c>
      <c r="E25" s="77">
        <f>IFERROR(INDEX($Q25:$AB25,,MATCH(E$5,$Q$5:$AB$5,0))/SUMIFS(INDEX(Raw!$H$6:$EB$1524,,MATCH(E$6,Raw!$H$5:$EB$5,0)),Raw!$B$6:$B$1524,$B25,Raw!$C$6:$C$1524,$D25,Raw!$F$6:$F$1524,$B$5),"-")</f>
        <v>2.175678068125487</v>
      </c>
      <c r="F25" s="81">
        <f>IFERROR(INDEX($Q25:$AB25,,MATCH(F$5,$Q$5:$AB$5,0))/SUMIFS(INDEX(Raw!$H$6:$EB$1524,,MATCH(F$6,Raw!$H$5:$EB$5,0)),Raw!$B$6:$B$1524,$B25,Raw!$C$6:$C$1524,$D25,Raw!$F$6:$F$1524,$B$5),"-")</f>
        <v>2.174162257495591</v>
      </c>
      <c r="G25" s="81">
        <f>IFERROR(INDEX($Q25:$AB25,,MATCH(G$5,$Q$5:$AB$5,0))/SUMIFS(INDEX(Raw!$H$6:$EB$1524,,MATCH(G$6,Raw!$H$5:$EB$5,0)),Raw!$B$6:$B$1524,$B25,Raw!$C$6:$C$1524,$D25,Raw!$F$6:$F$1524,$B$5),"-")</f>
        <v>1.3856459708334981</v>
      </c>
      <c r="H25" s="81">
        <f>IFERROR(INDEX($Q25:$AB25,,MATCH(H$5,$Q$5:$AB$5,0))/SUMIFS(INDEX(Raw!$H$6:$EB$1524,,MATCH(H$6,Raw!$H$5:$EB$5,0)),Raw!$B$6:$B$1524,$B25,Raw!$C$6:$C$1524,$D25,Raw!$F$6:$F$1524,$B$5),"-")</f>
        <v>1.6359590461227564</v>
      </c>
      <c r="I25" s="81">
        <f>IFERROR(INDEX($Q25:$AB25,,MATCH(I$5,$Q$5:$AB$5,0))/SUMIFS(INDEX(Raw!$H$6:$EB$1524,,MATCH(I$6,Raw!$H$5:$EB$5,0)),Raw!$B$6:$B$1524,$B25,Raw!$C$6:$C$1524,$D25,Raw!$F$6:$F$1524,$B$5),"-")</f>
        <v>1.6583722957445122</v>
      </c>
      <c r="J25" s="31"/>
      <c r="K25" s="81">
        <f>IFERROR(INDEX($Q25:$AB25,,MATCH(K$5,$Q$5:$AB$5,0))/SUMIFS(INDEX(Raw!$H$6:$EB$1524,,MATCH(K$6,Raw!$H$5:$EB$5,0)),Raw!$B$6:$B$1524,$B25,Raw!$C$6:$C$1524,$D25,Raw!$F$6:$F$1524,$B$5),"-")</f>
        <v>1.6702251965158275</v>
      </c>
      <c r="L25" s="81">
        <f>IFERROR(INDEX($Q25:$AB25,,MATCH(L$5,$Q$5:$AB$5,0))/SUMIFS(INDEX(Raw!$H$6:$EB$1524,,MATCH(L$6,Raw!$H$5:$EB$5,0)),Raw!$B$6:$B$1524,$B25,Raw!$C$6:$C$1524,$D25,Raw!$F$6:$F$1524,$B$5),"-")</f>
        <v>1.6961043676729952</v>
      </c>
      <c r="M25" s="81">
        <f>IFERROR(INDEX($Q25:$AB25,,MATCH(M$5,$Q$5:$AB$5,0))/SUMIFS(INDEX(Raw!$H$6:$EB$1524,,MATCH(M$6,Raw!$H$5:$EB$5,0)),Raw!$B$6:$B$1524,$B25,Raw!$C$6:$C$1524,$D25,Raw!$F$6:$F$1524,$B$5),"-")</f>
        <v>1.1107747434428066</v>
      </c>
      <c r="N25" s="81">
        <f>IFERROR(INDEX($Q25:$AB25,,MATCH(N$5,$Q$5:$AB$5,0))/SUMIFS(INDEX(Raw!$H$6:$EB$1524,,MATCH(N$6,Raw!$H$5:$EB$5,0)),Raw!$B$6:$B$1524,$B25,Raw!$C$6:$C$1524,$D25,Raw!$F$6:$F$1524,$B$5),"-")</f>
        <v>1.08659770933961</v>
      </c>
      <c r="O25" s="81">
        <f>IFERROR(INDEX($Q25:$AB25,,MATCH(O$5,$Q$5:$AB$5,0))/SUMIFS(INDEX(Raw!$H$6:$EB$1524,,MATCH(O$6,Raw!$H$5:$EB$5,0)),Raw!$B$6:$B$1524,$B25,Raw!$C$6:$C$1524,$D25,Raw!$F$6:$F$1524,$B$5),"-")</f>
        <v>1.0633964656470403</v>
      </c>
      <c r="P25" s="31"/>
      <c r="Q25" s="31">
        <f>IFERROR(INDEX(Raw!$H$6:$EB$1524,MATCH($B25&amp;$D25&amp;$B$5,Raw!$A$6:$A$1524,0),MATCH(Q$5,Raw!$H$5:$EB$5,0)),"-")</f>
        <v>122891</v>
      </c>
      <c r="R25" s="31">
        <f>IFERROR(INDEX(Raw!$H$6:$EB$1524,MATCH($B25&amp;$D25&amp;$B$5,Raw!$A$6:$A$1524,0),MATCH(R$5,Raw!$H$5:$EB$5,0)),"-")</f>
        <v>83827</v>
      </c>
      <c r="S25" s="31">
        <f>IFERROR(INDEX(Raw!$H$6:$EB$1524,MATCH($B25&amp;$D25&amp;$B$5,Raw!$A$6:$A$1524,0),MATCH(S$5,Raw!$H$5:$EB$5,0)),"-")</f>
        <v>525915</v>
      </c>
      <c r="T25" s="31">
        <f>IFERROR(INDEX(Raw!$H$6:$EB$1524,MATCH($B25&amp;$D25&amp;$B$5,Raw!$A$6:$A$1524,0),MATCH(T$5,Raw!$H$5:$EB$5,0)),"-")</f>
        <v>280104</v>
      </c>
      <c r="U25" s="31">
        <f>IFERROR(INDEX(Raw!$H$6:$EB$1524,MATCH($B25&amp;$D25&amp;$B$5,Raw!$A$6:$A$1524,0),MATCH(U$5,Raw!$H$5:$EB$5,0)),"-")</f>
        <v>20927</v>
      </c>
      <c r="V25" s="31"/>
      <c r="W25" s="31">
        <f>IFERROR(INDEX(Raw!$H$6:$EB$1524,MATCH($B25&amp;$D25&amp;$B$5,Raw!$A$6:$A$1524,0),MATCH(W$5,Raw!$H$5:$EB$5,0)),"-")</f>
        <v>94341</v>
      </c>
      <c r="X25" s="31">
        <f>IFERROR(INDEX(Raw!$H$6:$EB$1524,MATCH($B25&amp;$D25&amp;$B$5,Raw!$A$6:$A$1524,0),MATCH(X$5,Raw!$H$5:$EB$5,0)),"-")</f>
        <v>65395</v>
      </c>
      <c r="Y25" s="31">
        <f>IFERROR(INDEX(Raw!$H$6:$EB$1524,MATCH($B25&amp;$D25&amp;$B$5,Raw!$A$6:$A$1524,0),MATCH(Y$5,Raw!$H$5:$EB$5,0)),"-")</f>
        <v>421589</v>
      </c>
      <c r="Z25" s="31">
        <f>IFERROR(INDEX(Raw!$H$6:$EB$1524,MATCH($B25&amp;$D25&amp;$B$5,Raw!$A$6:$A$1524,0),MATCH(Z$5,Raw!$H$5:$EB$5,0)),"-")</f>
        <v>186044</v>
      </c>
      <c r="AA25" s="31">
        <f>IFERROR(INDEX(Raw!$H$6:$EB$1524,MATCH($B25&amp;$D25&amp;$B$5,Raw!$A$6:$A$1524,0),MATCH(AA$5,Raw!$H$5:$EB$5,0)),"-")</f>
        <v>13419</v>
      </c>
    </row>
    <row r="26" spans="1:27" x14ac:dyDescent="0.2">
      <c r="A26" s="61"/>
      <c r="B26" s="16" t="str">
        <f t="shared" si="2"/>
        <v>2018-19</v>
      </c>
      <c r="C26" s="7" t="s">
        <v>554</v>
      </c>
      <c r="D26" s="16" t="s">
        <v>554</v>
      </c>
      <c r="E26" s="77">
        <f>IFERROR(INDEX($Q26:$AB26,,MATCH(E$5,$Q$5:$AB$5,0))/SUMIFS(INDEX(Raw!$H$6:$EB$1524,,MATCH(E$6,Raw!$H$5:$EB$5,0)),Raw!$B$6:$B$1524,$B26,Raw!$C$6:$C$1524,$D26,Raw!$F$6:$F$1524,$B$5),"-")</f>
        <v>2.182907799063714</v>
      </c>
      <c r="F26" s="81">
        <f>IFERROR(INDEX($Q26:$AB26,,MATCH(F$5,$Q$5:$AB$5,0))/SUMIFS(INDEX(Raw!$H$6:$EB$1524,,MATCH(F$6,Raw!$H$5:$EB$5,0)),Raw!$B$6:$B$1524,$B26,Raw!$C$6:$C$1524,$D26,Raw!$F$6:$F$1524,$B$5),"-")</f>
        <v>2.1792231648659754</v>
      </c>
      <c r="G26" s="81">
        <f>IFERROR(INDEX($Q26:$AB26,,MATCH(G$5,$Q$5:$AB$5,0))/SUMIFS(INDEX(Raw!$H$6:$EB$1524,,MATCH(G$6,Raw!$H$5:$EB$5,0)),Raw!$B$6:$B$1524,$B26,Raw!$C$6:$C$1524,$D26,Raw!$F$6:$F$1524,$B$5),"-")</f>
        <v>1.3831549769497391</v>
      </c>
      <c r="H26" s="81">
        <f>IFERROR(INDEX($Q26:$AB26,,MATCH(H$5,$Q$5:$AB$5,0))/SUMIFS(INDEX(Raw!$H$6:$EB$1524,,MATCH(H$6,Raw!$H$5:$EB$5,0)),Raw!$B$6:$B$1524,$B26,Raw!$C$6:$C$1524,$D26,Raw!$F$6:$F$1524,$B$5),"-")</f>
        <v>1.6057664304436463</v>
      </c>
      <c r="I26" s="81">
        <f>IFERROR(INDEX($Q26:$AB26,,MATCH(I$5,$Q$5:$AB$5,0))/SUMIFS(INDEX(Raw!$H$6:$EB$1524,,MATCH(I$6,Raw!$H$5:$EB$5,0)),Raw!$B$6:$B$1524,$B26,Raw!$C$6:$C$1524,$D26,Raw!$F$6:$F$1524,$B$5),"-")</f>
        <v>1.622533714209792</v>
      </c>
      <c r="J26" s="31"/>
      <c r="K26" s="81">
        <f>IFERROR(INDEX($Q26:$AB26,,MATCH(K$5,$Q$5:$AB$5,0))/SUMIFS(INDEX(Raw!$H$6:$EB$1524,,MATCH(K$6,Raw!$H$5:$EB$5,0)),Raw!$B$6:$B$1524,$B26,Raw!$C$6:$C$1524,$D26,Raw!$F$6:$F$1524,$B$5),"-")</f>
        <v>1.6661575749526876</v>
      </c>
      <c r="L26" s="81">
        <f>IFERROR(INDEX($Q26:$AB26,,MATCH(L$5,$Q$5:$AB$5,0))/SUMIFS(INDEX(Raw!$H$6:$EB$1524,,MATCH(L$6,Raw!$H$5:$EB$5,0)),Raw!$B$6:$B$1524,$B26,Raw!$C$6:$C$1524,$D26,Raw!$F$6:$F$1524,$B$5),"-")</f>
        <v>1.690087738380103</v>
      </c>
      <c r="M26" s="81">
        <f>IFERROR(INDEX($Q26:$AB26,,MATCH(M$5,$Q$5:$AB$5,0))/SUMIFS(INDEX(Raw!$H$6:$EB$1524,,MATCH(M$6,Raw!$H$5:$EB$5,0)),Raw!$B$6:$B$1524,$B26,Raw!$C$6:$C$1524,$D26,Raw!$F$6:$F$1524,$B$5),"-")</f>
        <v>1.1056352143454264</v>
      </c>
      <c r="N26" s="81">
        <f>IFERROR(INDEX($Q26:$AB26,,MATCH(N$5,$Q$5:$AB$5,0))/SUMIFS(INDEX(Raw!$H$6:$EB$1524,,MATCH(N$6,Raw!$H$5:$EB$5,0)),Raw!$B$6:$B$1524,$B26,Raw!$C$6:$C$1524,$D26,Raw!$F$6:$F$1524,$B$5),"-")</f>
        <v>1.0723744696402977</v>
      </c>
      <c r="O26" s="81">
        <f>IFERROR(INDEX($Q26:$AB26,,MATCH(O$5,$Q$5:$AB$5,0))/SUMIFS(INDEX(Raw!$H$6:$EB$1524,,MATCH(O$6,Raw!$H$5:$EB$5,0)),Raw!$B$6:$B$1524,$B26,Raw!$C$6:$C$1524,$D26,Raw!$F$6:$F$1524,$B$5),"-")</f>
        <v>1.0647711419650567</v>
      </c>
      <c r="P26" s="31"/>
      <c r="Q26" s="31">
        <f>IFERROR(INDEX(Raw!$H$6:$EB$1524,MATCH($B26&amp;$D26&amp;$B$5,Raw!$A$6:$A$1524,0),MATCH(Q$5,Raw!$H$5:$EB$5,0)),"-")</f>
        <v>131494</v>
      </c>
      <c r="R26" s="31">
        <f>IFERROR(INDEX(Raw!$H$6:$EB$1524,MATCH($B26&amp;$D26&amp;$B$5,Raw!$A$6:$A$1524,0),MATCH(R$5,Raw!$H$5:$EB$5,0)),"-")</f>
        <v>90161</v>
      </c>
      <c r="S26" s="31">
        <f>IFERROR(INDEX(Raw!$H$6:$EB$1524,MATCH($B26&amp;$D26&amp;$B$5,Raw!$A$6:$A$1524,0),MATCH(S$5,Raw!$H$5:$EB$5,0)),"-")</f>
        <v>565857</v>
      </c>
      <c r="T26" s="31">
        <f>IFERROR(INDEX(Raw!$H$6:$EB$1524,MATCH($B26&amp;$D26&amp;$B$5,Raw!$A$6:$A$1524,0),MATCH(T$5,Raw!$H$5:$EB$5,0)),"-")</f>
        <v>281197</v>
      </c>
      <c r="U26" s="31">
        <f>IFERROR(INDEX(Raw!$H$6:$EB$1524,MATCH($B26&amp;$D26&amp;$B$5,Raw!$A$6:$A$1524,0),MATCH(U$5,Raw!$H$5:$EB$5,0)),"-")</f>
        <v>24424</v>
      </c>
      <c r="V26" s="31"/>
      <c r="W26" s="31">
        <f>IFERROR(INDEX(Raw!$H$6:$EB$1524,MATCH($B26&amp;$D26&amp;$B$5,Raw!$A$6:$A$1524,0),MATCH(W$5,Raw!$H$5:$EB$5,0)),"-")</f>
        <v>100366</v>
      </c>
      <c r="X26" s="31">
        <f>IFERROR(INDEX(Raw!$H$6:$EB$1524,MATCH($B26&amp;$D26&amp;$B$5,Raw!$A$6:$A$1524,0),MATCH(X$5,Raw!$H$5:$EB$5,0)),"-")</f>
        <v>69924</v>
      </c>
      <c r="Y26" s="31">
        <f>IFERROR(INDEX(Raw!$H$6:$EB$1524,MATCH($B26&amp;$D26&amp;$B$5,Raw!$A$6:$A$1524,0),MATCH(Y$5,Raw!$H$5:$EB$5,0)),"-")</f>
        <v>452322</v>
      </c>
      <c r="Z26" s="31">
        <f>IFERROR(INDEX(Raw!$H$6:$EB$1524,MATCH($B26&amp;$D26&amp;$B$5,Raw!$A$6:$A$1524,0),MATCH(Z$5,Raw!$H$5:$EB$5,0)),"-")</f>
        <v>187791</v>
      </c>
      <c r="AA26" s="31">
        <f>IFERROR(INDEX(Raw!$H$6:$EB$1524,MATCH($B26&amp;$D26&amp;$B$5,Raw!$A$6:$A$1524,0),MATCH(AA$5,Raw!$H$5:$EB$5,0)),"-")</f>
        <v>16028</v>
      </c>
    </row>
    <row r="27" spans="1:27" ht="18" x14ac:dyDescent="0.25">
      <c r="A27" s="61"/>
      <c r="B27" s="16" t="str">
        <f t="shared" si="2"/>
        <v>2018-19</v>
      </c>
      <c r="C27" s="7" t="s">
        <v>555</v>
      </c>
      <c r="D27" s="181" t="s">
        <v>555</v>
      </c>
      <c r="E27" s="77">
        <f>IFERROR(INDEX($Q27:$AB27,,MATCH(E$5,$Q$5:$AB$5,0))/SUMIFS(INDEX(Raw!$H$6:$EB$1524,,MATCH(E$6,Raw!$H$5:$EB$5,0)),Raw!$B$6:$B$1524,$B27,Raw!$C$6:$C$1524,$D27,Raw!$F$6:$F$1524,$B$5),"-")</f>
        <v>2.1994077327477206</v>
      </c>
      <c r="F27" s="81">
        <f>IFERROR(INDEX($Q27:$AB27,,MATCH(F$5,$Q$5:$AB$5,0))/SUMIFS(INDEX(Raw!$H$6:$EB$1524,,MATCH(F$6,Raw!$H$5:$EB$5,0)),Raw!$B$6:$B$1524,$B27,Raw!$C$6:$C$1524,$D27,Raw!$F$6:$F$1524,$B$5),"-")</f>
        <v>2.1927552780544692</v>
      </c>
      <c r="G27" s="81">
        <f>IFERROR(INDEX($Q27:$AB27,,MATCH(G$5,$Q$5:$AB$5,0))/SUMIFS(INDEX(Raw!$H$6:$EB$1524,,MATCH(G$6,Raw!$H$5:$EB$5,0)),Raw!$B$6:$B$1524,$B27,Raw!$C$6:$C$1524,$D27,Raw!$F$6:$F$1524,$B$5),"-")</f>
        <v>1.3869492914061661</v>
      </c>
      <c r="H27" s="81">
        <f>IFERROR(INDEX($Q27:$AB27,,MATCH(H$5,$Q$5:$AB$5,0))/SUMIFS(INDEX(Raw!$H$6:$EB$1524,,MATCH(H$6,Raw!$H$5:$EB$5,0)),Raw!$B$6:$B$1524,$B27,Raw!$C$6:$C$1524,$D27,Raw!$F$6:$F$1524,$B$5),"-")</f>
        <v>1.6171374994904406</v>
      </c>
      <c r="I27" s="81">
        <f>IFERROR(INDEX($Q27:$AB27,,MATCH(I$5,$Q$5:$AB$5,0))/SUMIFS(INDEX(Raw!$H$6:$EB$1524,,MATCH(I$6,Raw!$H$5:$EB$5,0)),Raw!$B$6:$B$1524,$B27,Raw!$C$6:$C$1524,$D27,Raw!$F$6:$F$1524,$B$5),"-")</f>
        <v>1.6041538145177874</v>
      </c>
      <c r="J27" s="31"/>
      <c r="K27" s="81">
        <f>IFERROR(INDEX($Q27:$AB27,,MATCH(K$5,$Q$5:$AB$5,0))/SUMIFS(INDEX(Raw!$H$6:$EB$1524,,MATCH(K$6,Raw!$H$5:$EB$5,0)),Raw!$B$6:$B$1524,$B27,Raw!$C$6:$C$1524,$D27,Raw!$F$6:$F$1524,$B$5),"-")</f>
        <v>1.6846343248818794</v>
      </c>
      <c r="L27" s="81">
        <f>IFERROR(INDEX($Q27:$AB27,,MATCH(L$5,$Q$5:$AB$5,0))/SUMIFS(INDEX(Raw!$H$6:$EB$1524,,MATCH(L$6,Raw!$H$5:$EB$5,0)),Raw!$B$6:$B$1524,$B27,Raw!$C$6:$C$1524,$D27,Raw!$F$6:$F$1524,$B$5),"-")</f>
        <v>1.7053764485799665</v>
      </c>
      <c r="M27" s="81">
        <f>IFERROR(INDEX($Q27:$AB27,,MATCH(M$5,$Q$5:$AB$5,0))/SUMIFS(INDEX(Raw!$H$6:$EB$1524,,MATCH(M$6,Raw!$H$5:$EB$5,0)),Raw!$B$6:$B$1524,$B27,Raw!$C$6:$C$1524,$D27,Raw!$F$6:$F$1524,$B$5),"-")</f>
        <v>1.1059379480527081</v>
      </c>
      <c r="N27" s="81">
        <f>IFERROR(INDEX($Q27:$AB27,,MATCH(N$5,$Q$5:$AB$5,0))/SUMIFS(INDEX(Raw!$H$6:$EB$1524,,MATCH(N$6,Raw!$H$5:$EB$5,0)),Raw!$B$6:$B$1524,$B27,Raw!$C$6:$C$1524,$D27,Raw!$F$6:$F$1524,$B$5),"-")</f>
        <v>1.0725030136794842</v>
      </c>
      <c r="O27" s="81">
        <f>IFERROR(INDEX($Q27:$AB27,,MATCH(O$5,$Q$5:$AB$5,0))/SUMIFS(INDEX(Raw!$H$6:$EB$1524,,MATCH(O$6,Raw!$H$5:$EB$5,0)),Raw!$B$6:$B$1524,$B27,Raw!$C$6:$C$1524,$D27,Raw!$F$6:$F$1524,$B$5),"-")</f>
        <v>1.0642950167934746</v>
      </c>
      <c r="P27" s="31"/>
      <c r="Q27" s="31">
        <f>IFERROR(INDEX(Raw!$H$6:$EB$1524,MATCH($B27&amp;$D27&amp;$B$5,Raw!$A$6:$A$1524,0),MATCH(Q$5,Raw!$H$5:$EB$5,0)),"-")</f>
        <v>132202</v>
      </c>
      <c r="R27" s="31">
        <f>IFERROR(INDEX(Raw!$H$6:$EB$1524,MATCH($B27&amp;$D27&amp;$B$5,Raw!$A$6:$A$1524,0),MATCH(R$5,Raw!$H$5:$EB$5,0)),"-")</f>
        <v>90256</v>
      </c>
      <c r="S27" s="31">
        <f>IFERROR(INDEX(Raw!$H$6:$EB$1524,MATCH($B27&amp;$D27&amp;$B$5,Raw!$A$6:$A$1524,0),MATCH(S$5,Raw!$H$5:$EB$5,0)),"-")</f>
        <v>568799</v>
      </c>
      <c r="T27" s="31">
        <f>IFERROR(INDEX(Raw!$H$6:$EB$1524,MATCH($B27&amp;$D27&amp;$B$5,Raw!$A$6:$A$1524,0),MATCH(T$5,Raw!$H$5:$EB$5,0)),"-")</f>
        <v>277690</v>
      </c>
      <c r="U27" s="31">
        <f>IFERROR(INDEX(Raw!$H$6:$EB$1524,MATCH($B27&amp;$D27&amp;$B$5,Raw!$A$6:$A$1524,0),MATCH(U$5,Raw!$H$5:$EB$5,0)),"-")</f>
        <v>23403</v>
      </c>
      <c r="V27" s="31"/>
      <c r="W27" s="31">
        <f>IFERROR(INDEX(Raw!$H$6:$EB$1524,MATCH($B27&amp;$D27&amp;$B$5,Raw!$A$6:$A$1524,0),MATCH(W$5,Raw!$H$5:$EB$5,0)),"-")</f>
        <v>101260</v>
      </c>
      <c r="X27" s="31">
        <f>IFERROR(INDEX(Raw!$H$6:$EB$1524,MATCH($B27&amp;$D27&amp;$B$5,Raw!$A$6:$A$1524,0),MATCH(X$5,Raw!$H$5:$EB$5,0)),"-")</f>
        <v>70195</v>
      </c>
      <c r="Y27" s="31">
        <f>IFERROR(INDEX(Raw!$H$6:$EB$1524,MATCH($B27&amp;$D27&amp;$B$5,Raw!$A$6:$A$1524,0),MATCH(Y$5,Raw!$H$5:$EB$5,0)),"-")</f>
        <v>453554</v>
      </c>
      <c r="Z27" s="31">
        <f>IFERROR(INDEX(Raw!$H$6:$EB$1524,MATCH($B27&amp;$D27&amp;$B$5,Raw!$A$6:$A$1524,0),MATCH(Z$5,Raw!$H$5:$EB$5,0)),"-")</f>
        <v>184167</v>
      </c>
      <c r="AA27" s="31">
        <f>IFERROR(INDEX(Raw!$H$6:$EB$1524,MATCH($B27&amp;$D27&amp;$B$5,Raw!$A$6:$A$1524,0),MATCH(AA$5,Raw!$H$5:$EB$5,0)),"-")</f>
        <v>15527</v>
      </c>
    </row>
    <row r="28" spans="1:27" x14ac:dyDescent="0.2">
      <c r="A28" s="61"/>
      <c r="B28" s="16" t="str">
        <f t="shared" si="2"/>
        <v>2018-19</v>
      </c>
      <c r="C28" s="7" t="s">
        <v>556</v>
      </c>
      <c r="D28" s="16" t="s">
        <v>556</v>
      </c>
      <c r="E28" s="77">
        <f>IFERROR(INDEX($Q28:$AB28,,MATCH(E$5,$Q$5:$AB$5,0))/SUMIFS(INDEX(Raw!$H$6:$EB$1524,,MATCH(E$6,Raw!$H$5:$EB$5,0)),Raw!$B$6:$B$1524,$B28,Raw!$C$6:$C$1524,$D28,Raw!$F$6:$F$1524,$B$5),"-")</f>
        <v>2.1864661103791541</v>
      </c>
      <c r="F28" s="81">
        <f>IFERROR(INDEX($Q28:$AB28,,MATCH(F$5,$Q$5:$AB$5,0))/SUMIFS(INDEX(Raw!$H$6:$EB$1524,,MATCH(F$6,Raw!$H$5:$EB$5,0)),Raw!$B$6:$B$1524,$B28,Raw!$C$6:$C$1524,$D28,Raw!$F$6:$F$1524,$B$5),"-")</f>
        <v>2.1822438609093568</v>
      </c>
      <c r="G28" s="81">
        <f>IFERROR(INDEX($Q28:$AB28,,MATCH(G$5,$Q$5:$AB$5,0))/SUMIFS(INDEX(Raw!$H$6:$EB$1524,,MATCH(G$6,Raw!$H$5:$EB$5,0)),Raw!$B$6:$B$1524,$B28,Raw!$C$6:$C$1524,$D28,Raw!$F$6:$F$1524,$B$5),"-")</f>
        <v>1.3941291767015027</v>
      </c>
      <c r="H28" s="81">
        <f>IFERROR(INDEX($Q28:$AB28,,MATCH(H$5,$Q$5:$AB$5,0))/SUMIFS(INDEX(Raw!$H$6:$EB$1524,,MATCH(H$6,Raw!$H$5:$EB$5,0)),Raw!$B$6:$B$1524,$B28,Raw!$C$6:$C$1524,$D28,Raw!$F$6:$F$1524,$B$5),"-")</f>
        <v>1.6350792534202896</v>
      </c>
      <c r="I28" s="81">
        <f>IFERROR(INDEX($Q28:$AB28,,MATCH(I$5,$Q$5:$AB$5,0))/SUMIFS(INDEX(Raw!$H$6:$EB$1524,,MATCH(I$6,Raw!$H$5:$EB$5,0)),Raw!$B$6:$B$1524,$B28,Raw!$C$6:$C$1524,$D28,Raw!$F$6:$F$1524,$B$5),"-")</f>
        <v>1.5869177710609936</v>
      </c>
      <c r="J28" s="31"/>
      <c r="K28" s="81">
        <f>IFERROR(INDEX($Q28:$AB28,,MATCH(K$5,$Q$5:$AB$5,0))/SUMIFS(INDEX(Raw!$H$6:$EB$1524,,MATCH(K$6,Raw!$H$5:$EB$5,0)),Raw!$B$6:$B$1524,$B28,Raw!$C$6:$C$1524,$D28,Raw!$F$6:$F$1524,$B$5),"-")</f>
        <v>1.6756514419557897</v>
      </c>
      <c r="L28" s="81">
        <f>IFERROR(INDEX($Q28:$AB28,,MATCH(L$5,$Q$5:$AB$5,0))/SUMIFS(INDEX(Raw!$H$6:$EB$1524,,MATCH(L$6,Raw!$H$5:$EB$5,0)),Raw!$B$6:$B$1524,$B28,Raw!$C$6:$C$1524,$D28,Raw!$F$6:$F$1524,$B$5),"-")</f>
        <v>1.6983531540160162</v>
      </c>
      <c r="M28" s="81">
        <f>IFERROR(INDEX($Q28:$AB28,,MATCH(M$5,$Q$5:$AB$5,0))/SUMIFS(INDEX(Raw!$H$6:$EB$1524,,MATCH(M$6,Raw!$H$5:$EB$5,0)),Raw!$B$6:$B$1524,$B28,Raw!$C$6:$C$1524,$D28,Raw!$F$6:$F$1524,$B$5),"-")</f>
        <v>1.1058639891309399</v>
      </c>
      <c r="N28" s="81">
        <f>IFERROR(INDEX($Q28:$AB28,,MATCH(N$5,$Q$5:$AB$5,0))/SUMIFS(INDEX(Raw!$H$6:$EB$1524,,MATCH(N$6,Raw!$H$5:$EB$5,0)),Raw!$B$6:$B$1524,$B28,Raw!$C$6:$C$1524,$D28,Raw!$F$6:$F$1524,$B$5),"-")</f>
        <v>1.073435147626342</v>
      </c>
      <c r="O28" s="81">
        <f>IFERROR(INDEX($Q28:$AB28,,MATCH(O$5,$Q$5:$AB$5,0))/SUMIFS(INDEX(Raw!$H$6:$EB$1524,,MATCH(O$6,Raw!$H$5:$EB$5,0)),Raw!$B$6:$B$1524,$B28,Raw!$C$6:$C$1524,$D28,Raw!$F$6:$F$1524,$B$5),"-")</f>
        <v>1.0632411067193677</v>
      </c>
      <c r="P28" s="31"/>
      <c r="Q28" s="31">
        <f>IFERROR(INDEX(Raw!$H$6:$EB$1524,MATCH($B28&amp;$D28&amp;$B$5,Raw!$A$6:$A$1524,0),MATCH(Q$5,Raw!$H$5:$EB$5,0)),"-")</f>
        <v>119486</v>
      </c>
      <c r="R28" s="31">
        <f>IFERROR(INDEX(Raw!$H$6:$EB$1524,MATCH($B28&amp;$D28&amp;$B$5,Raw!$A$6:$A$1524,0),MATCH(R$5,Raw!$H$5:$EB$5,0)),"-")</f>
        <v>82024</v>
      </c>
      <c r="S28" s="31">
        <f>IFERROR(INDEX(Raw!$H$6:$EB$1524,MATCH($B28&amp;$D28&amp;$B$5,Raw!$A$6:$A$1524,0),MATCH(S$5,Raw!$H$5:$EB$5,0)),"-")</f>
        <v>509985</v>
      </c>
      <c r="T28" s="31">
        <f>IFERROR(INDEX(Raw!$H$6:$EB$1524,MATCH($B28&amp;$D28&amp;$B$5,Raw!$A$6:$A$1524,0),MATCH(T$5,Raw!$H$5:$EB$5,0)),"-")</f>
        <v>248707</v>
      </c>
      <c r="U28" s="31">
        <f>IFERROR(INDEX(Raw!$H$6:$EB$1524,MATCH($B28&amp;$D28&amp;$B$5,Raw!$A$6:$A$1524,0),MATCH(U$5,Raw!$H$5:$EB$5,0)),"-")</f>
        <v>20476</v>
      </c>
      <c r="V28" s="31"/>
      <c r="W28" s="31">
        <f>IFERROR(INDEX(Raw!$H$6:$EB$1524,MATCH($B28&amp;$D28&amp;$B$5,Raw!$A$6:$A$1524,0),MATCH(W$5,Raw!$H$5:$EB$5,0)),"-")</f>
        <v>91571</v>
      </c>
      <c r="X28" s="31">
        <f>IFERROR(INDEX(Raw!$H$6:$EB$1524,MATCH($B28&amp;$D28&amp;$B$5,Raw!$A$6:$A$1524,0),MATCH(X$5,Raw!$H$5:$EB$5,0)),"-")</f>
        <v>63836</v>
      </c>
      <c r="Y28" s="31">
        <f>IFERROR(INDEX(Raw!$H$6:$EB$1524,MATCH($B28&amp;$D28&amp;$B$5,Raw!$A$6:$A$1524,0),MATCH(Y$5,Raw!$H$5:$EB$5,0)),"-")</f>
        <v>404535</v>
      </c>
      <c r="Z28" s="31">
        <f>IFERROR(INDEX(Raw!$H$6:$EB$1524,MATCH($B28&amp;$D28&amp;$B$5,Raw!$A$6:$A$1524,0),MATCH(Z$5,Raw!$H$5:$EB$5,0)),"-")</f>
        <v>163277</v>
      </c>
      <c r="AA28" s="31">
        <f>IFERROR(INDEX(Raw!$H$6:$EB$1524,MATCH($B28&amp;$D28&amp;$B$5,Raw!$A$6:$A$1524,0),MATCH(AA$5,Raw!$H$5:$EB$5,0)),"-")</f>
        <v>13719</v>
      </c>
    </row>
    <row r="29" spans="1:27" collapsed="1" x14ac:dyDescent="0.2">
      <c r="A29" s="61"/>
      <c r="B29" s="17" t="str">
        <f t="shared" si="2"/>
        <v>2018-19</v>
      </c>
      <c r="C29" s="18" t="s">
        <v>557</v>
      </c>
      <c r="D29" s="177" t="s">
        <v>557</v>
      </c>
      <c r="E29" s="78">
        <f>IFERROR(INDEX($Q29:$AB29,,MATCH(E$5,$Q$5:$AB$5,0))/SUMIFS(INDEX(Raw!$H$6:$EB$1524,,MATCH(E$6,Raw!$H$5:$EB$5,0)),Raw!$B$6:$B$1524,$B29,Raw!$C$6:$C$1524,$D29,Raw!$F$6:$F$1524,$B$5),"-")</f>
        <v>2.1849563465413029</v>
      </c>
      <c r="F29" s="82">
        <f>IFERROR(INDEX($Q29:$AB29,,MATCH(F$5,$Q$5:$AB$5,0))/SUMIFS(INDEX(Raw!$H$6:$EB$1524,,MATCH(F$6,Raw!$H$5:$EB$5,0)),Raw!$B$6:$B$1524,$B29,Raw!$C$6:$C$1524,$D29,Raw!$F$6:$F$1524,$B$5),"-")</f>
        <v>2.1831421764864798</v>
      </c>
      <c r="G29" s="82">
        <f>IFERROR(INDEX($Q29:$AB29,,MATCH(G$5,$Q$5:$AB$5,0))/SUMIFS(INDEX(Raw!$H$6:$EB$1524,,MATCH(G$6,Raw!$H$5:$EB$5,0)),Raw!$B$6:$B$1524,$B29,Raw!$C$6:$C$1524,$D29,Raw!$F$6:$F$1524,$B$5),"-")</f>
        <v>1.3788880900417306</v>
      </c>
      <c r="H29" s="82">
        <f>IFERROR(INDEX($Q29:$AB29,,MATCH(H$5,$Q$5:$AB$5,0))/SUMIFS(INDEX(Raw!$H$6:$EB$1524,,MATCH(H$6,Raw!$H$5:$EB$5,0)),Raw!$B$6:$B$1524,$B29,Raw!$C$6:$C$1524,$D29,Raw!$F$6:$F$1524,$B$5),"-")</f>
        <v>1.6134661058173807</v>
      </c>
      <c r="I29" s="82">
        <f>IFERROR(INDEX($Q29:$AB29,,MATCH(I$5,$Q$5:$AB$5,0))/SUMIFS(INDEX(Raw!$H$6:$EB$1524,,MATCH(I$6,Raw!$H$5:$EB$5,0)),Raw!$B$6:$B$1524,$B29,Raw!$C$6:$C$1524,$D29,Raw!$F$6:$F$1524,$B$5),"-")</f>
        <v>1.5908703351478979</v>
      </c>
      <c r="J29" s="31"/>
      <c r="K29" s="82">
        <f>IFERROR(INDEX($Q29:$AB29,,MATCH(K$5,$Q$5:$AB$5,0))/SUMIFS(INDEX(Raw!$H$6:$EB$1524,,MATCH(K$6,Raw!$H$5:$EB$5,0)),Raw!$B$6:$B$1524,$B29,Raw!$C$6:$C$1524,$D29,Raw!$F$6:$F$1524,$B$5),"-")</f>
        <v>1.6759905977165883</v>
      </c>
      <c r="L29" s="82">
        <f>IFERROR(INDEX($Q29:$AB29,,MATCH(L$5,$Q$5:$AB$5,0))/SUMIFS(INDEX(Raw!$H$6:$EB$1524,,MATCH(L$6,Raw!$H$5:$EB$5,0)),Raw!$B$6:$B$1524,$B29,Raw!$C$6:$C$1524,$D29,Raw!$F$6:$F$1524,$B$5),"-")</f>
        <v>1.695139622270796</v>
      </c>
      <c r="M29" s="82">
        <f>IFERROR(INDEX($Q29:$AB29,,MATCH(M$5,$Q$5:$AB$5,0))/SUMIFS(INDEX(Raw!$H$6:$EB$1524,,MATCH(M$6,Raw!$H$5:$EB$5,0)),Raw!$B$6:$B$1524,$B29,Raw!$C$6:$C$1524,$D29,Raw!$F$6:$F$1524,$B$5),"-")</f>
        <v>1.1032056514030002</v>
      </c>
      <c r="N29" s="82">
        <f>IFERROR(INDEX($Q29:$AB29,,MATCH(N$5,$Q$5:$AB$5,0))/SUMIFS(INDEX(Raw!$H$6:$EB$1524,,MATCH(N$6,Raw!$H$5:$EB$5,0)),Raw!$B$6:$B$1524,$B29,Raw!$C$6:$C$1524,$D29,Raw!$F$6:$F$1524,$B$5),"-")</f>
        <v>1.0733682433399148</v>
      </c>
      <c r="O29" s="82">
        <f>IFERROR(INDEX($Q29:$AB29,,MATCH(O$5,$Q$5:$AB$5,0))/SUMIFS(INDEX(Raw!$H$6:$EB$1524,,MATCH(O$6,Raw!$H$5:$EB$5,0)),Raw!$B$6:$B$1524,$B29,Raw!$C$6:$C$1524,$D29,Raw!$F$6:$F$1524,$B$5),"-")</f>
        <v>1.0603397389650424</v>
      </c>
      <c r="P29" s="31"/>
      <c r="Q29" s="32">
        <f>IFERROR(INDEX(Raw!$H$6:$EB$1524,MATCH($B29&amp;$D29&amp;$B$5,Raw!$A$6:$A$1524,0),MATCH(Q$5,Raw!$H$5:$EB$5,0)),"-")</f>
        <v>130136</v>
      </c>
      <c r="R29" s="32">
        <f>IFERROR(INDEX(Raw!$H$6:$EB$1524,MATCH($B29&amp;$D29&amp;$B$5,Raw!$A$6:$A$1524,0),MATCH(R$5,Raw!$H$5:$EB$5,0)),"-")</f>
        <v>88891</v>
      </c>
      <c r="S29" s="32">
        <f>IFERROR(INDEX(Raw!$H$6:$EB$1524,MATCH($B29&amp;$D29&amp;$B$5,Raw!$A$6:$A$1524,0),MATCH(S$5,Raw!$H$5:$EB$5,0)),"-")</f>
        <v>538926</v>
      </c>
      <c r="T29" s="32">
        <f>IFERROR(INDEX(Raw!$H$6:$EB$1524,MATCH($B29&amp;$D29&amp;$B$5,Raw!$A$6:$A$1524,0),MATCH(T$5,Raw!$H$5:$EB$5,0)),"-")</f>
        <v>281929</v>
      </c>
      <c r="U29" s="32">
        <f>IFERROR(INDEX(Raw!$H$6:$EB$1524,MATCH($B29&amp;$D29&amp;$B$5,Raw!$A$6:$A$1524,0),MATCH(U$5,Raw!$H$5:$EB$5,0)),"-")</f>
        <v>24256</v>
      </c>
      <c r="V29" s="31"/>
      <c r="W29" s="32">
        <f>IFERROR(INDEX(Raw!$H$6:$EB$1524,MATCH($B29&amp;$D29&amp;$B$5,Raw!$A$6:$A$1524,0),MATCH(W$5,Raw!$H$5:$EB$5,0)),"-")</f>
        <v>99822</v>
      </c>
      <c r="X29" s="32">
        <f>IFERROR(INDEX(Raw!$H$6:$EB$1524,MATCH($B29&amp;$D29&amp;$B$5,Raw!$A$6:$A$1524,0),MATCH(X$5,Raw!$H$5:$EB$5,0)),"-")</f>
        <v>69021</v>
      </c>
      <c r="Y29" s="32">
        <f>IFERROR(INDEX(Raw!$H$6:$EB$1524,MATCH($B29&amp;$D29&amp;$B$5,Raw!$A$6:$A$1524,0),MATCH(Y$5,Raw!$H$5:$EB$5,0)),"-")</f>
        <v>431178</v>
      </c>
      <c r="Z29" s="32">
        <f>IFERROR(INDEX(Raw!$H$6:$EB$1524,MATCH($B29&amp;$D29&amp;$B$5,Raw!$A$6:$A$1524,0),MATCH(Z$5,Raw!$H$5:$EB$5,0)),"-")</f>
        <v>187555</v>
      </c>
      <c r="AA29" s="32">
        <f>IFERROR(INDEX(Raw!$H$6:$EB$1524,MATCH($B29&amp;$D29&amp;$B$5,Raw!$A$6:$A$1524,0),MATCH(AA$5,Raw!$H$5:$EB$5,0)),"-")</f>
        <v>16167</v>
      </c>
    </row>
    <row r="30" spans="1:27" s="11" customFormat="1" ht="18" x14ac:dyDescent="0.25">
      <c r="A30" s="61"/>
      <c r="B30" s="142" t="str">
        <f t="shared" si="2"/>
        <v>2019-20</v>
      </c>
      <c r="C30" s="185" t="s">
        <v>775</v>
      </c>
      <c r="D30" s="183" t="s">
        <v>775</v>
      </c>
      <c r="E30" s="149">
        <f>IFERROR(INDEX($Q30:$AB30,,MATCH(E$5,$Q$5:$AB$5,0))/SUMIFS(INDEX(Raw!$H$6:$EB$1524,,MATCH(E$6,Raw!$H$5:$EB$5,0)),Raw!$B$6:$B$1524,$B30,Raw!$C$6:$C$1524,$D30,Raw!$F$6:$F$1524,$B$5),"-")</f>
        <v>2.1584088708967704</v>
      </c>
      <c r="F30" s="150">
        <f>IFERROR(INDEX($Q30:$AB30,,MATCH(F$5,$Q$5:$AB$5,0))/SUMIFS(INDEX(Raw!$H$6:$EB$1524,,MATCH(F$6,Raw!$H$5:$EB$5,0)),Raw!$B$6:$B$1524,$B30,Raw!$C$6:$C$1524,$D30,Raw!$F$6:$F$1524,$B$5),"-")</f>
        <v>2.1385471966852259</v>
      </c>
      <c r="G30" s="150">
        <f>IFERROR(INDEX($Q30:$AB30,,MATCH(G$5,$Q$5:$AB$5,0))/SUMIFS(INDEX(Raw!$H$6:$EB$1524,,MATCH(G$6,Raw!$H$5:$EB$5,0)),Raw!$B$6:$B$1524,$B30,Raw!$C$6:$C$1524,$D30,Raw!$F$6:$F$1524,$B$5),"-")</f>
        <v>1.3622942562691978</v>
      </c>
      <c r="H30" s="150">
        <f>IFERROR(INDEX($Q30:$AB30,,MATCH(H$5,$Q$5:$AB$5,0))/SUMIFS(INDEX(Raw!$H$6:$EB$1524,,MATCH(H$6,Raw!$H$5:$EB$5,0)),Raw!$B$6:$B$1524,$B30,Raw!$C$6:$C$1524,$D30,Raw!$F$6:$F$1524,$B$5),"-")</f>
        <v>1.6037456904453551</v>
      </c>
      <c r="I30" s="150">
        <f>IFERROR(INDEX($Q30:$AB30,,MATCH(I$5,$Q$5:$AB$5,0))/SUMIFS(INDEX(Raw!$H$6:$EB$1524,,MATCH(I$6,Raw!$H$5:$EB$5,0)),Raw!$B$6:$B$1524,$B30,Raw!$C$6:$C$1524,$D30,Raw!$F$6:$F$1524,$B$5),"-")</f>
        <v>1.5067191529795032</v>
      </c>
      <c r="J30" s="31"/>
      <c r="K30" s="150">
        <f>IFERROR(INDEX($Q30:$AB30,,MATCH(K$5,$Q$5:$AB$5,0))/SUMIFS(INDEX(Raw!$H$6:$EB$1524,,MATCH(K$6,Raw!$H$5:$EB$5,0)),Raw!$B$6:$B$1524,$B30,Raw!$C$6:$C$1524,$D30,Raw!$F$6:$F$1524,$B$5),"-")</f>
        <v>1.6687494499691984</v>
      </c>
      <c r="L30" s="150">
        <f>IFERROR(INDEX($Q30:$AB30,,MATCH(L$5,$Q$5:$AB$5,0))/SUMIFS(INDEX(Raw!$H$6:$EB$1524,,MATCH(L$6,Raw!$H$5:$EB$5,0)),Raw!$B$6:$B$1524,$B30,Raw!$C$6:$C$1524,$D30,Raw!$F$6:$F$1524,$B$5),"-")</f>
        <v>1.6834390780784669</v>
      </c>
      <c r="M30" s="150">
        <f>IFERROR(INDEX($Q30:$AB30,,MATCH(M$5,$Q$5:$AB$5,0))/SUMIFS(INDEX(Raw!$H$6:$EB$1524,,MATCH(M$6,Raw!$H$5:$EB$5,0)),Raw!$B$6:$B$1524,$B30,Raw!$C$6:$C$1524,$D30,Raw!$F$6:$F$1524,$B$5),"-")</f>
        <v>1.0986004076381259</v>
      </c>
      <c r="N30" s="150">
        <f>IFERROR(INDEX($Q30:$AB30,,MATCH(N$5,$Q$5:$AB$5,0))/SUMIFS(INDEX(Raw!$H$6:$EB$1524,,MATCH(N$6,Raw!$H$5:$EB$5,0)),Raw!$B$6:$B$1524,$B30,Raw!$C$6:$C$1524,$D30,Raw!$F$6:$F$1524,$B$5),"-")</f>
        <v>1.091980532344575</v>
      </c>
      <c r="O30" s="150">
        <f>IFERROR(INDEX($Q30:$AB30,,MATCH(O$5,$Q$5:$AB$5,0))/SUMIFS(INDEX(Raw!$H$6:$EB$1524,,MATCH(O$6,Raw!$H$5:$EB$5,0)),Raw!$B$6:$B$1524,$B30,Raw!$C$6:$C$1524,$D30,Raw!$F$6:$F$1524,$B$5),"-")</f>
        <v>1.0618297814578526</v>
      </c>
      <c r="P30" s="31"/>
      <c r="Q30" s="144">
        <f>IFERROR(INDEX(Raw!$H$6:$EB$1524,MATCH($B30&amp;$D30&amp;$B$5,Raw!$A$6:$A$1524,0),MATCH(Q$5,Raw!$H$5:$EB$5,0)),"-")</f>
        <v>122630</v>
      </c>
      <c r="R30" s="144">
        <f>IFERROR(INDEX(Raw!$H$6:$EB$1524,MATCH($B30&amp;$D30&amp;$B$5,Raw!$A$6:$A$1524,0),MATCH(R$5,Raw!$H$5:$EB$5,0)),"-")</f>
        <v>82580</v>
      </c>
      <c r="S30" s="144">
        <f>IFERROR(INDEX(Raw!$H$6:$EB$1524,MATCH($B30&amp;$D30&amp;$B$5,Raw!$A$6:$A$1524,0),MATCH(S$5,Raw!$H$5:$EB$5,0)),"-")</f>
        <v>522008</v>
      </c>
      <c r="T30" s="144">
        <f>IFERROR(INDEX(Raw!$H$6:$EB$1524,MATCH($B30&amp;$D30&amp;$B$5,Raw!$A$6:$A$1524,0),MATCH(T$5,Raw!$H$5:$EB$5,0)),"-")</f>
        <v>271195</v>
      </c>
      <c r="U30" s="144">
        <f>IFERROR(INDEX(Raw!$H$6:$EB$1524,MATCH($B30&amp;$D30&amp;$B$5,Raw!$A$6:$A$1524,0),MATCH(U$5,Raw!$H$5:$EB$5,0)),"-")</f>
        <v>22200</v>
      </c>
      <c r="V30" s="31"/>
      <c r="W30" s="144">
        <f>IFERROR(INDEX(Raw!$H$6:$EB$1524,MATCH($B30&amp;$D30&amp;$B$5,Raw!$A$6:$A$1524,0),MATCH(W$5,Raw!$H$5:$EB$5,0)),"-")</f>
        <v>94810</v>
      </c>
      <c r="X30" s="144">
        <f>IFERROR(INDEX(Raw!$H$6:$EB$1524,MATCH($B30&amp;$D30&amp;$B$5,Raw!$A$6:$A$1524,0),MATCH(X$5,Raw!$H$5:$EB$5,0)),"-")</f>
        <v>65006</v>
      </c>
      <c r="Y30" s="144">
        <f>IFERROR(INDEX(Raw!$H$6:$EB$1524,MATCH($B30&amp;$D30&amp;$B$5,Raw!$A$6:$A$1524,0),MATCH(Y$5,Raw!$H$5:$EB$5,0)),"-")</f>
        <v>420965</v>
      </c>
      <c r="Z30" s="144">
        <f>IFERROR(INDEX(Raw!$H$6:$EB$1524,MATCH($B30&amp;$D30&amp;$B$5,Raw!$A$6:$A$1524,0),MATCH(Z$5,Raw!$H$5:$EB$5,0)),"-")</f>
        <v>184655</v>
      </c>
      <c r="AA30" s="144">
        <f>IFERROR(INDEX(Raw!$H$6:$EB$1524,MATCH($B30&amp;$D30&amp;$B$5,Raw!$A$6:$A$1524,0),MATCH(AA$5,Raw!$H$5:$EB$5,0)),"-")</f>
        <v>15645</v>
      </c>
    </row>
    <row r="31" spans="1:27" s="11" customFormat="1" x14ac:dyDescent="0.2">
      <c r="A31" s="61"/>
      <c r="B31" s="16" t="str">
        <f t="shared" si="2"/>
        <v>2019-20</v>
      </c>
      <c r="C31" s="7" t="s">
        <v>776</v>
      </c>
      <c r="D31" s="16" t="s">
        <v>776</v>
      </c>
      <c r="E31" s="77">
        <f>IFERROR(INDEX($Q31:$AB31,,MATCH(E$5,$Q$5:$AB$5,0))/SUMIFS(INDEX(Raw!$H$6:$EB$1524,,MATCH(E$6,Raw!$H$5:$EB$5,0)),Raw!$B$6:$B$1524,$B31,Raw!$C$6:$C$1524,$D31,Raw!$F$6:$F$1524,$B$5),"-")</f>
        <v>2.13955939524838</v>
      </c>
      <c r="F31" s="81">
        <f>IFERROR(INDEX($Q31:$AB31,,MATCH(F$5,$Q$5:$AB$5,0))/SUMIFS(INDEX(Raw!$H$6:$EB$1524,,MATCH(F$6,Raw!$H$5:$EB$5,0)),Raw!$B$6:$B$1524,$B31,Raw!$C$6:$C$1524,$D31,Raw!$F$6:$F$1524,$B$5),"-")</f>
        <v>2.1389508362899137</v>
      </c>
      <c r="G31" s="81">
        <f>IFERROR(INDEX($Q31:$AB31,,MATCH(G$5,$Q$5:$AB$5,0))/SUMIFS(INDEX(Raw!$H$6:$EB$1524,,MATCH(G$6,Raw!$H$5:$EB$5,0)),Raw!$B$6:$B$1524,$B31,Raw!$C$6:$C$1524,$D31,Raw!$F$6:$F$1524,$B$5),"-")</f>
        <v>1.3618466718466717</v>
      </c>
      <c r="H31" s="81">
        <f>IFERROR(INDEX($Q31:$AB31,,MATCH(H$5,$Q$5:$AB$5,0))/SUMIFS(INDEX(Raw!$H$6:$EB$1524,,MATCH(H$6,Raw!$H$5:$EB$5,0)),Raw!$B$6:$B$1524,$B31,Raw!$C$6:$C$1524,$D31,Raw!$F$6:$F$1524,$B$5),"-")</f>
        <v>1.5846559327484038</v>
      </c>
      <c r="I31" s="81">
        <f>IFERROR(INDEX($Q31:$AB31,,MATCH(I$5,$Q$5:$AB$5,0))/SUMIFS(INDEX(Raw!$H$6:$EB$1524,,MATCH(I$6,Raw!$H$5:$EB$5,0)),Raw!$B$6:$B$1524,$B31,Raw!$C$6:$C$1524,$D31,Raw!$F$6:$F$1524,$B$5),"-")</f>
        <v>1.529115573721936</v>
      </c>
      <c r="J31" s="81"/>
      <c r="K31" s="81">
        <f>IFERROR(INDEX($Q31:$AB31,,MATCH(K$5,$Q$5:$AB$5,0))/SUMIFS(INDEX(Raw!$H$6:$EB$1524,,MATCH(K$6,Raw!$H$5:$EB$5,0)),Raw!$B$6:$B$1524,$B31,Raw!$C$6:$C$1524,$D31,Raw!$F$6:$F$1524,$B$5),"-")</f>
        <v>1.6574859611231101</v>
      </c>
      <c r="L31" s="81">
        <f>IFERROR(INDEX($Q31:$AB31,,MATCH(L$5,$Q$5:$AB$5,0))/SUMIFS(INDEX(Raw!$H$6:$EB$1524,,MATCH(L$6,Raw!$H$5:$EB$5,0)),Raw!$B$6:$B$1524,$B31,Raw!$C$6:$C$1524,$D31,Raw!$F$6:$F$1524,$B$5),"-")</f>
        <v>1.6834009123162696</v>
      </c>
      <c r="M31" s="81">
        <f>IFERROR(INDEX($Q31:$AB31,,MATCH(M$5,$Q$5:$AB$5,0))/SUMIFS(INDEX(Raw!$H$6:$EB$1524,,MATCH(M$6,Raw!$H$5:$EB$5,0)),Raw!$B$6:$B$1524,$B31,Raw!$C$6:$C$1524,$D31,Raw!$F$6:$F$1524,$B$5),"-")</f>
        <v>1.0976068376068375</v>
      </c>
      <c r="N31" s="81">
        <f>IFERROR(INDEX($Q31:$AB31,,MATCH(N$5,$Q$5:$AB$5,0))/SUMIFS(INDEX(Raw!$H$6:$EB$1524,,MATCH(N$6,Raw!$H$5:$EB$5,0)),Raw!$B$6:$B$1524,$B31,Raw!$C$6:$C$1524,$D31,Raw!$F$6:$F$1524,$B$5),"-")</f>
        <v>1.0704442096559328</v>
      </c>
      <c r="O31" s="81">
        <f>IFERROR(INDEX($Q31:$AB31,,MATCH(O$5,$Q$5:$AB$5,0))/SUMIFS(INDEX(Raw!$H$6:$EB$1524,,MATCH(O$6,Raw!$H$5:$EB$5,0)),Raw!$B$6:$B$1524,$B31,Raw!$C$6:$C$1524,$D31,Raw!$F$6:$F$1524,$B$5),"-")</f>
        <v>1.0588235294117647</v>
      </c>
      <c r="Q31" s="31">
        <f>IFERROR(INDEX(Raw!$H$6:$EB$1524,MATCH($B31&amp;$D31&amp;$B$5,Raw!$A$6:$A$1524,0),MATCH(Q$5,Raw!$H$5:$EB$5,0)),"-")</f>
        <v>123827</v>
      </c>
      <c r="R31" s="31">
        <f>IFERROR(INDEX(Raw!$H$6:$EB$1524,MATCH($B31&amp;$D31&amp;$B$5,Raw!$A$6:$A$1524,0),MATCH(R$5,Raw!$H$5:$EB$5,0)),"-")</f>
        <v>84403</v>
      </c>
      <c r="S31" s="31">
        <f>IFERROR(INDEX(Raw!$H$6:$EB$1524,MATCH($B31&amp;$D31&amp;$B$5,Raw!$A$6:$A$1524,0),MATCH(S$5,Raw!$H$5:$EB$5,0)),"-")</f>
        <v>525809</v>
      </c>
      <c r="T31" s="31">
        <f>IFERROR(INDEX(Raw!$H$6:$EB$1524,MATCH($B31&amp;$D31&amp;$B$5,Raw!$A$6:$A$1524,0),MATCH(T$5,Raw!$H$5:$EB$5,0)),"-")</f>
        <v>275971</v>
      </c>
      <c r="U31" s="31">
        <f>IFERROR(INDEX(Raw!$H$6:$EB$1524,MATCH($B31&amp;$D31&amp;$B$5,Raw!$A$6:$A$1524,0),MATCH(U$5,Raw!$H$5:$EB$5,0)),"-")</f>
        <v>25813</v>
      </c>
      <c r="V31" s="31"/>
      <c r="W31" s="31">
        <f>IFERROR(INDEX(Raw!$H$6:$EB$1524,MATCH($B31&amp;$D31&amp;$B$5,Raw!$A$6:$A$1524,0),MATCH(W$5,Raw!$H$5:$EB$5,0)),"-")</f>
        <v>95927</v>
      </c>
      <c r="X31" s="31">
        <f>IFERROR(INDEX(Raw!$H$6:$EB$1524,MATCH($B31&amp;$D31&amp;$B$5,Raw!$A$6:$A$1524,0),MATCH(X$5,Raw!$H$5:$EB$5,0)),"-")</f>
        <v>66427</v>
      </c>
      <c r="Y31" s="31">
        <f>IFERROR(INDEX(Raw!$H$6:$EB$1524,MATCH($B31&amp;$D31&amp;$B$5,Raw!$A$6:$A$1524,0),MATCH(Y$5,Raw!$H$5:$EB$5,0)),"-")</f>
        <v>423786</v>
      </c>
      <c r="Z31" s="31">
        <f>IFERROR(INDEX(Raw!$H$6:$EB$1524,MATCH($B31&amp;$D31&amp;$B$5,Raw!$A$6:$A$1524,0),MATCH(Z$5,Raw!$H$5:$EB$5,0)),"-")</f>
        <v>186420</v>
      </c>
      <c r="AA31" s="31">
        <f>IFERROR(INDEX(Raw!$H$6:$EB$1524,MATCH($B31&amp;$D31&amp;$B$5,Raw!$A$6:$A$1524,0),MATCH(AA$5,Raw!$H$5:$EB$5,0)),"-")</f>
        <v>17874</v>
      </c>
    </row>
    <row r="32" spans="1:27" s="11" customFormat="1" x14ac:dyDescent="0.2">
      <c r="A32" s="61"/>
      <c r="B32" s="16" t="str">
        <f t="shared" si="2"/>
        <v>2019-20</v>
      </c>
      <c r="C32" s="7" t="s">
        <v>777</v>
      </c>
      <c r="D32" s="16" t="s">
        <v>777</v>
      </c>
      <c r="E32" s="77">
        <f>IFERROR(INDEX($Q32:$AB32,,MATCH(E$5,$Q$5:$AB$5,0))/SUMIFS(INDEX(Raw!$H$6:$EB$1524,,MATCH(E$6,Raw!$H$5:$EB$5,0)),Raw!$B$6:$B$1524,$B32,Raw!$C$6:$C$1524,$D32,Raw!$F$6:$F$1524,$B$5),"-")</f>
        <v>2.1487068592682292</v>
      </c>
      <c r="F32" s="81">
        <f>IFERROR(INDEX($Q32:$AB32,,MATCH(F$5,$Q$5:$AB$5,0))/SUMIFS(INDEX(Raw!$H$6:$EB$1524,,MATCH(F$6,Raw!$H$5:$EB$5,0)),Raw!$B$6:$B$1524,$B32,Raw!$C$6:$C$1524,$D32,Raw!$F$6:$F$1524,$B$5),"-")</f>
        <v>2.1460123011233669</v>
      </c>
      <c r="G32" s="81">
        <f>IFERROR(INDEX($Q32:$AB32,,MATCH(G$5,$Q$5:$AB$5,0))/SUMIFS(INDEX(Raw!$H$6:$EB$1524,,MATCH(G$6,Raw!$H$5:$EB$5,0)),Raw!$B$6:$B$1524,$B32,Raw!$C$6:$C$1524,$D32,Raw!$F$6:$F$1524,$B$5),"-")</f>
        <v>1.3669403788147858</v>
      </c>
      <c r="H32" s="81">
        <f>IFERROR(INDEX($Q32:$AB32,,MATCH(H$5,$Q$5:$AB$5,0))/SUMIFS(INDEX(Raw!$H$6:$EB$1524,,MATCH(H$6,Raw!$H$5:$EB$5,0)),Raw!$B$6:$B$1524,$B32,Raw!$C$6:$C$1524,$D32,Raw!$F$6:$F$1524,$B$5),"-")</f>
        <v>1.6143493691090138</v>
      </c>
      <c r="I32" s="81">
        <f>IFERROR(INDEX($Q32:$AB32,,MATCH(I$5,$Q$5:$AB$5,0))/SUMIFS(INDEX(Raw!$H$6:$EB$1524,,MATCH(I$6,Raw!$H$5:$EB$5,0)),Raw!$B$6:$B$1524,$B32,Raw!$C$6:$C$1524,$D32,Raw!$F$6:$F$1524,$B$5),"-")</f>
        <v>1.5175292153589315</v>
      </c>
      <c r="J32" s="81"/>
      <c r="K32" s="81">
        <f>IFERROR(INDEX($Q32:$AB32,,MATCH(K$5,$Q$5:$AB$5,0))/SUMIFS(INDEX(Raw!$H$6:$EB$1524,,MATCH(K$6,Raw!$H$5:$EB$5,0)),Raw!$B$6:$B$1524,$B32,Raw!$C$6:$C$1524,$D32,Raw!$F$6:$F$1524,$B$5),"-")</f>
        <v>1.6563100077847936</v>
      </c>
      <c r="L32" s="81">
        <f>IFERROR(INDEX($Q32:$AB32,,MATCH(L$5,$Q$5:$AB$5,0))/SUMIFS(INDEX(Raw!$H$6:$EB$1524,,MATCH(L$6,Raw!$H$5:$EB$5,0)),Raw!$B$6:$B$1524,$B32,Raw!$C$6:$C$1524,$D32,Raw!$F$6:$F$1524,$B$5),"-")</f>
        <v>1.684821837035531</v>
      </c>
      <c r="M32" s="81">
        <f>IFERROR(INDEX($Q32:$AB32,,MATCH(M$5,$Q$5:$AB$5,0))/SUMIFS(INDEX(Raw!$H$6:$EB$1524,,MATCH(M$6,Raw!$H$5:$EB$5,0)),Raw!$B$6:$B$1524,$B32,Raw!$C$6:$C$1524,$D32,Raw!$F$6:$F$1524,$B$5),"-")</f>
        <v>1.0968241262503911</v>
      </c>
      <c r="N32" s="81">
        <f>IFERROR(INDEX($Q32:$AB32,,MATCH(N$5,$Q$5:$AB$5,0))/SUMIFS(INDEX(Raw!$H$6:$EB$1524,,MATCH(N$6,Raw!$H$5:$EB$5,0)),Raw!$B$6:$B$1524,$B32,Raw!$C$6:$C$1524,$D32,Raw!$F$6:$F$1524,$B$5),"-")</f>
        <v>1.0698847044455595</v>
      </c>
      <c r="O32" s="81">
        <f>IFERROR(INDEX($Q32:$AB32,,MATCH(O$5,$Q$5:$AB$5,0))/SUMIFS(INDEX(Raw!$H$6:$EB$1524,,MATCH(O$6,Raw!$H$5:$EB$5,0)),Raw!$B$6:$B$1524,$B32,Raw!$C$6:$C$1524,$D32,Raw!$F$6:$F$1524,$B$5),"-")</f>
        <v>1.063760113008861</v>
      </c>
      <c r="P32" s="8"/>
      <c r="Q32" s="31">
        <f>IFERROR(INDEX(Raw!$H$6:$EB$1524,MATCH($B32&amp;$D32&amp;$B$5,Raw!$A$6:$A$1524,0),MATCH(Q$5,Raw!$H$5:$EB$5,0)),"-")</f>
        <v>124206</v>
      </c>
      <c r="R32" s="31">
        <f>IFERROR(INDEX(Raw!$H$6:$EB$1524,MATCH($B32&amp;$D32&amp;$B$5,Raw!$A$6:$A$1524,0),MATCH(R$5,Raw!$H$5:$EB$5,0)),"-")</f>
        <v>84437</v>
      </c>
      <c r="S32" s="31">
        <f>IFERROR(INDEX(Raw!$H$6:$EB$1524,MATCH($B32&amp;$D32&amp;$B$5,Raw!$A$6:$A$1524,0),MATCH(S$5,Raw!$H$5:$EB$5,0)),"-")</f>
        <v>515722</v>
      </c>
      <c r="T32" s="31">
        <f>IFERROR(INDEX(Raw!$H$6:$EB$1524,MATCH($B32&amp;$D32&amp;$B$5,Raw!$A$6:$A$1524,0),MATCH(T$5,Raw!$H$5:$EB$5,0)),"-")</f>
        <v>267015</v>
      </c>
      <c r="U32" s="31">
        <f>IFERROR(INDEX(Raw!$H$6:$EB$1524,MATCH($B32&amp;$D32&amp;$B$5,Raw!$A$6:$A$1524,0),MATCH(U$5,Raw!$H$5:$EB$5,0)),"-")</f>
        <v>23634</v>
      </c>
      <c r="V32" s="31"/>
      <c r="W32" s="31">
        <f>IFERROR(INDEX(Raw!$H$6:$EB$1524,MATCH($B32&amp;$D32&amp;$B$5,Raw!$A$6:$A$1524,0),MATCH(W$5,Raw!$H$5:$EB$5,0)),"-")</f>
        <v>95743</v>
      </c>
      <c r="X32" s="31">
        <f>IFERROR(INDEX(Raw!$H$6:$EB$1524,MATCH($B32&amp;$D32&amp;$B$5,Raw!$A$6:$A$1524,0),MATCH(X$5,Raw!$H$5:$EB$5,0)),"-")</f>
        <v>66291</v>
      </c>
      <c r="Y32" s="31">
        <f>IFERROR(INDEX(Raw!$H$6:$EB$1524,MATCH($B32&amp;$D32&amp;$B$5,Raw!$A$6:$A$1524,0),MATCH(Y$5,Raw!$H$5:$EB$5,0)),"-")</f>
        <v>413812</v>
      </c>
      <c r="Z32" s="31">
        <f>IFERROR(INDEX(Raw!$H$6:$EB$1524,MATCH($B32&amp;$D32&amp;$B$5,Raw!$A$6:$A$1524,0),MATCH(Z$5,Raw!$H$5:$EB$5,0)),"-")</f>
        <v>176960</v>
      </c>
      <c r="AA32" s="31">
        <f>IFERROR(INDEX(Raw!$H$6:$EB$1524,MATCH($B32&amp;$D32&amp;$B$5,Raw!$A$6:$A$1524,0),MATCH(AA$5,Raw!$H$5:$EB$5,0)),"-")</f>
        <v>16567</v>
      </c>
    </row>
    <row r="33" spans="1:27" s="11" customFormat="1" ht="18" x14ac:dyDescent="0.25">
      <c r="A33" s="61"/>
      <c r="B33" s="16" t="str">
        <f t="shared" si="2"/>
        <v>2019-20</v>
      </c>
      <c r="C33" s="7" t="s">
        <v>778</v>
      </c>
      <c r="D33" s="181" t="s">
        <v>778</v>
      </c>
      <c r="E33" s="77">
        <f>IFERROR(INDEX($Q33:$AB33,,MATCH(E$5,$Q$5:$AB$5,0))/SUMIFS(INDEX(Raw!$H$6:$EB$1524,,MATCH(E$6,Raw!$H$5:$EB$5,0)),Raw!$B$6:$B$1524,$B33,Raw!$C$6:$C$1524,$D33,Raw!$F$6:$F$1524,$B$5),"-")</f>
        <v>2.1199119555893633</v>
      </c>
      <c r="F33" s="81">
        <f>IFERROR(INDEX($Q33:$AB33,,MATCH(F$5,$Q$5:$AB$5,0))/SUMIFS(INDEX(Raw!$H$6:$EB$1524,,MATCH(F$6,Raw!$H$5:$EB$5,0)),Raw!$B$6:$B$1524,$B33,Raw!$C$6:$C$1524,$D33,Raw!$F$6:$F$1524,$B$5),"-")</f>
        <v>2.1244110010577941</v>
      </c>
      <c r="G33" s="81">
        <f>IFERROR(INDEX($Q33:$AB33,,MATCH(G$5,$Q$5:$AB$5,0))/SUMIFS(INDEX(Raw!$H$6:$EB$1524,,MATCH(G$6,Raw!$H$5:$EB$5,0)),Raw!$B$6:$B$1524,$B33,Raw!$C$6:$C$1524,$D33,Raw!$F$6:$F$1524,$B$5),"-")</f>
        <v>1.3728253710927605</v>
      </c>
      <c r="H33" s="81">
        <f>IFERROR(INDEX($Q33:$AB33,,MATCH(H$5,$Q$5:$AB$5,0))/SUMIFS(INDEX(Raw!$H$6:$EB$1524,,MATCH(H$6,Raw!$H$5:$EB$5,0)),Raw!$B$6:$B$1524,$B33,Raw!$C$6:$C$1524,$D33,Raw!$F$6:$F$1524,$B$5),"-")</f>
        <v>1.6145967816303948</v>
      </c>
      <c r="I33" s="81">
        <f>IFERROR(INDEX($Q33:$AB33,,MATCH(I$5,$Q$5:$AB$5,0))/SUMIFS(INDEX(Raw!$H$6:$EB$1524,,MATCH(I$6,Raw!$H$5:$EB$5,0)),Raw!$B$6:$B$1524,$B33,Raw!$C$6:$C$1524,$D33,Raw!$F$6:$F$1524,$B$5),"-")</f>
        <v>1.5473833972534949</v>
      </c>
      <c r="J33" s="81"/>
      <c r="K33" s="81">
        <f>IFERROR(INDEX($Q33:$AB33,,MATCH(K$5,$Q$5:$AB$5,0))/SUMIFS(INDEX(Raw!$H$6:$EB$1524,,MATCH(K$6,Raw!$H$5:$EB$5,0)),Raw!$B$6:$B$1524,$B33,Raw!$C$6:$C$1524,$D33,Raw!$F$6:$F$1524,$B$5),"-")</f>
        <v>1.6421901047145839</v>
      </c>
      <c r="L33" s="81">
        <f>IFERROR(INDEX($Q33:$AB33,,MATCH(L$5,$Q$5:$AB$5,0))/SUMIFS(INDEX(Raw!$H$6:$EB$1524,,MATCH(L$6,Raw!$H$5:$EB$5,0)),Raw!$B$6:$B$1524,$B33,Raw!$C$6:$C$1524,$D33,Raw!$F$6:$F$1524,$B$5),"-")</f>
        <v>1.6721559765362055</v>
      </c>
      <c r="M33" s="81">
        <f>IFERROR(INDEX($Q33:$AB33,,MATCH(M$5,$Q$5:$AB$5,0))/SUMIFS(INDEX(Raw!$H$6:$EB$1524,,MATCH(M$6,Raw!$H$5:$EB$5,0)),Raw!$B$6:$B$1524,$B33,Raw!$C$6:$C$1524,$D33,Raw!$F$6:$F$1524,$B$5),"-")</f>
        <v>1.0957697958356554</v>
      </c>
      <c r="N33" s="81">
        <f>IFERROR(INDEX($Q33:$AB33,,MATCH(N$5,$Q$5:$AB$5,0))/SUMIFS(INDEX(Raw!$H$6:$EB$1524,,MATCH(N$6,Raw!$H$5:$EB$5,0)),Raw!$B$6:$B$1524,$B33,Raw!$C$6:$C$1524,$D33,Raw!$F$6:$F$1524,$B$5),"-")</f>
        <v>1.0703672537808926</v>
      </c>
      <c r="O33" s="81">
        <f>IFERROR(INDEX($Q33:$AB33,,MATCH(O$5,$Q$5:$AB$5,0))/SUMIFS(INDEX(Raw!$H$6:$EB$1524,,MATCH(O$6,Raw!$H$5:$EB$5,0)),Raw!$B$6:$B$1524,$B33,Raw!$C$6:$C$1524,$D33,Raw!$F$6:$F$1524,$B$5),"-")</f>
        <v>1.0649511320054434</v>
      </c>
      <c r="Q33" s="31">
        <f>IFERROR(INDEX(Raw!$H$6:$EB$1524,MATCH($B33&amp;$D33&amp;$B$5,Raw!$A$6:$A$1524,0),MATCH(Q$5,Raw!$H$5:$EB$5,0)),"-")</f>
        <v>130983</v>
      </c>
      <c r="R33" s="31">
        <f>IFERROR(INDEX(Raw!$H$6:$EB$1524,MATCH($B33&amp;$D33&amp;$B$5,Raw!$A$6:$A$1524,0),MATCH(R$5,Raw!$H$5:$EB$5,0)),"-")</f>
        <v>88367</v>
      </c>
      <c r="S33" s="31">
        <f>IFERROR(INDEX(Raw!$H$6:$EB$1524,MATCH($B33&amp;$D33&amp;$B$5,Raw!$A$6:$A$1524,0),MATCH(S$5,Raw!$H$5:$EB$5,0)),"-")</f>
        <v>541964</v>
      </c>
      <c r="T33" s="31">
        <f>IFERROR(INDEX(Raw!$H$6:$EB$1524,MATCH($B33&amp;$D33&amp;$B$5,Raw!$A$6:$A$1524,0),MATCH(T$5,Raw!$H$5:$EB$5,0)),"-")</f>
        <v>280139</v>
      </c>
      <c r="U33" s="31">
        <f>IFERROR(INDEX(Raw!$H$6:$EB$1524,MATCH($B33&amp;$D33&amp;$B$5,Raw!$A$6:$A$1524,0),MATCH(U$5,Raw!$H$5:$EB$5,0)),"-")</f>
        <v>25015</v>
      </c>
      <c r="V33" s="31"/>
      <c r="W33" s="31">
        <f>IFERROR(INDEX(Raw!$H$6:$EB$1524,MATCH($B33&amp;$D33&amp;$B$5,Raw!$A$6:$A$1524,0),MATCH(W$5,Raw!$H$5:$EB$5,0)),"-")</f>
        <v>101466</v>
      </c>
      <c r="X33" s="31">
        <f>IFERROR(INDEX(Raw!$H$6:$EB$1524,MATCH($B33&amp;$D33&amp;$B$5,Raw!$A$6:$A$1524,0),MATCH(X$5,Raw!$H$5:$EB$5,0)),"-")</f>
        <v>69555</v>
      </c>
      <c r="Y33" s="31">
        <f>IFERROR(INDEX(Raw!$H$6:$EB$1524,MATCH($B33&amp;$D33&amp;$B$5,Raw!$A$6:$A$1524,0),MATCH(Y$5,Raw!$H$5:$EB$5,0)),"-")</f>
        <v>432588</v>
      </c>
      <c r="Z33" s="31">
        <f>IFERROR(INDEX(Raw!$H$6:$EB$1524,MATCH($B33&amp;$D33&amp;$B$5,Raw!$A$6:$A$1524,0),MATCH(Z$5,Raw!$H$5:$EB$5,0)),"-")</f>
        <v>185713</v>
      </c>
      <c r="AA33" s="31">
        <f>IFERROR(INDEX(Raw!$H$6:$EB$1524,MATCH($B33&amp;$D33&amp;$B$5,Raw!$A$6:$A$1524,0),MATCH(AA$5,Raw!$H$5:$EB$5,0)),"-")</f>
        <v>17216</v>
      </c>
    </row>
    <row r="34" spans="1:27" s="11" customFormat="1" x14ac:dyDescent="0.2">
      <c r="A34" s="61"/>
      <c r="B34" s="16" t="str">
        <f t="shared" si="2"/>
        <v>2019-20</v>
      </c>
      <c r="C34" s="7" t="s">
        <v>550</v>
      </c>
      <c r="D34" s="16" t="s">
        <v>550</v>
      </c>
      <c r="E34" s="77">
        <f>IFERROR(INDEX($Q34:$AB34,,MATCH(E$5,$Q$5:$AB$5,0))/SUMIFS(INDEX(Raw!$H$6:$EB$1524,,MATCH(E$6,Raw!$H$5:$EB$5,0)),Raw!$B$6:$B$1524,$B34,Raw!$C$6:$C$1524,$D34,Raw!$F$6:$F$1524,$B$5),"-")</f>
        <v>2.1117399909719086</v>
      </c>
      <c r="F34" s="81">
        <f>IFERROR(INDEX($Q34:$AB34,,MATCH(F$5,$Q$5:$AB$5,0))/SUMIFS(INDEX(Raw!$H$6:$EB$1524,,MATCH(F$6,Raw!$H$5:$EB$5,0)),Raw!$B$6:$B$1524,$B34,Raw!$C$6:$C$1524,$D34,Raw!$F$6:$F$1524,$B$5),"-")</f>
        <v>2.1151019348136604</v>
      </c>
      <c r="G34" s="81">
        <f>IFERROR(INDEX($Q34:$AB34,,MATCH(G$5,$Q$5:$AB$5,0))/SUMIFS(INDEX(Raw!$H$6:$EB$1524,,MATCH(G$6,Raw!$H$5:$EB$5,0)),Raw!$B$6:$B$1524,$B34,Raw!$C$6:$C$1524,$D34,Raw!$F$6:$F$1524,$B$5),"-")</f>
        <v>1.3617912690503644</v>
      </c>
      <c r="H34" s="81">
        <f>IFERROR(INDEX($Q34:$AB34,,MATCH(H$5,$Q$5:$AB$5,0))/SUMIFS(INDEX(Raw!$H$6:$EB$1524,,MATCH(H$6,Raw!$H$5:$EB$5,0)),Raw!$B$6:$B$1524,$B34,Raw!$C$6:$C$1524,$D34,Raw!$F$6:$F$1524,$B$5),"-")</f>
        <v>1.5912342337153718</v>
      </c>
      <c r="I34" s="81">
        <f>IFERROR(INDEX($Q34:$AB34,,MATCH(I$5,$Q$5:$AB$5,0))/SUMIFS(INDEX(Raw!$H$6:$EB$1524,,MATCH(I$6,Raw!$H$5:$EB$5,0)),Raw!$B$6:$B$1524,$B34,Raw!$C$6:$C$1524,$D34,Raw!$F$6:$F$1524,$B$5),"-")</f>
        <v>1.5352944722406414</v>
      </c>
      <c r="J34" s="81"/>
      <c r="K34" s="81">
        <f>IFERROR(INDEX($Q34:$AB34,,MATCH(K$5,$Q$5:$AB$5,0))/SUMIFS(INDEX(Raw!$H$6:$EB$1524,,MATCH(K$6,Raw!$H$5:$EB$5,0)),Raw!$B$6:$B$1524,$B34,Raw!$C$6:$C$1524,$D34,Raw!$F$6:$F$1524,$B$5),"-")</f>
        <v>1.6402826487030799</v>
      </c>
      <c r="L34" s="81">
        <f>IFERROR(INDEX($Q34:$AB34,,MATCH(L$5,$Q$5:$AB$5,0))/SUMIFS(INDEX(Raw!$H$6:$EB$1524,,MATCH(L$6,Raw!$H$5:$EB$5,0)),Raw!$B$6:$B$1524,$B34,Raw!$C$6:$C$1524,$D34,Raw!$F$6:$F$1524,$B$5),"-")</f>
        <v>1.6694714972081548</v>
      </c>
      <c r="M34" s="81">
        <f>IFERROR(INDEX($Q34:$AB34,,MATCH(M$5,$Q$5:$AB$5,0))/SUMIFS(INDEX(Raw!$H$6:$EB$1524,,MATCH(M$6,Raw!$H$5:$EB$5,0)),Raw!$B$6:$B$1524,$B34,Raw!$C$6:$C$1524,$D34,Raw!$F$6:$F$1524,$B$5),"-")</f>
        <v>1.0946139839196924</v>
      </c>
      <c r="N34" s="81">
        <f>IFERROR(INDEX($Q34:$AB34,,MATCH(N$5,$Q$5:$AB$5,0))/SUMIFS(INDEX(Raw!$H$6:$EB$1524,,MATCH(N$6,Raw!$H$5:$EB$5,0)),Raw!$B$6:$B$1524,$B34,Raw!$C$6:$C$1524,$D34,Raw!$F$6:$F$1524,$B$5),"-")</f>
        <v>1.0696365835397108</v>
      </c>
      <c r="O34" s="81">
        <f>IFERROR(INDEX($Q34:$AB34,,MATCH(O$5,$Q$5:$AB$5,0))/SUMIFS(INDEX(Raw!$H$6:$EB$1524,,MATCH(O$6,Raw!$H$5:$EB$5,0)),Raw!$B$6:$B$1524,$B34,Raw!$C$6:$C$1524,$D34,Raw!$F$6:$F$1524,$B$5),"-")</f>
        <v>1.0655253481222497</v>
      </c>
      <c r="P34" s="8"/>
      <c r="Q34" s="31">
        <f>IFERROR(INDEX(Raw!$H$6:$EB$1524,MATCH($B34&amp;$D34&amp;$B$5,Raw!$A$6:$A$1524,0),MATCH(Q$5,Raw!$H$5:$EB$5,0)),"-")</f>
        <v>121632</v>
      </c>
      <c r="R34" s="31">
        <f>IFERROR(INDEX(Raw!$H$6:$EB$1524,MATCH($B34&amp;$D34&amp;$B$5,Raw!$A$6:$A$1524,0),MATCH(R$5,Raw!$H$5:$EB$5,0)),"-")</f>
        <v>81442</v>
      </c>
      <c r="S34" s="31">
        <f>IFERROR(INDEX(Raw!$H$6:$EB$1524,MATCH($B34&amp;$D34&amp;$B$5,Raw!$A$6:$A$1524,0),MATCH(S$5,Raw!$H$5:$EB$5,0)),"-")</f>
        <v>522010</v>
      </c>
      <c r="T34" s="31">
        <f>IFERROR(INDEX(Raw!$H$6:$EB$1524,MATCH($B34&amp;$D34&amp;$B$5,Raw!$A$6:$A$1524,0),MATCH(T$5,Raw!$H$5:$EB$5,0)),"-")</f>
        <v>276286</v>
      </c>
      <c r="U34" s="31">
        <f>IFERROR(INDEX(Raw!$H$6:$EB$1524,MATCH($B34&amp;$D34&amp;$B$5,Raw!$A$6:$A$1524,0),MATCH(U$5,Raw!$H$5:$EB$5,0)),"-")</f>
        <v>25469</v>
      </c>
      <c r="V34" s="31"/>
      <c r="W34" s="31">
        <f>IFERROR(INDEX(Raw!$H$6:$EB$1524,MATCH($B34&amp;$D34&amp;$B$5,Raw!$A$6:$A$1524,0),MATCH(W$5,Raw!$H$5:$EB$5,0)),"-")</f>
        <v>94477</v>
      </c>
      <c r="X34" s="31">
        <f>IFERROR(INDEX(Raw!$H$6:$EB$1524,MATCH($B34&amp;$D34&amp;$B$5,Raw!$A$6:$A$1524,0),MATCH(X$5,Raw!$H$5:$EB$5,0)),"-")</f>
        <v>64283</v>
      </c>
      <c r="Y34" s="31">
        <f>IFERROR(INDEX(Raw!$H$6:$EB$1524,MATCH($B34&amp;$D34&amp;$B$5,Raw!$A$6:$A$1524,0),MATCH(Y$5,Raw!$H$5:$EB$5,0)),"-")</f>
        <v>419594</v>
      </c>
      <c r="Z34" s="31">
        <f>IFERROR(INDEX(Raw!$H$6:$EB$1524,MATCH($B34&amp;$D34&amp;$B$5,Raw!$A$6:$A$1524,0),MATCH(Z$5,Raw!$H$5:$EB$5,0)),"-")</f>
        <v>185721</v>
      </c>
      <c r="AA34" s="31">
        <f>IFERROR(INDEX(Raw!$H$6:$EB$1524,MATCH($B34&amp;$D34&amp;$B$5,Raw!$A$6:$A$1524,0),MATCH(AA$5,Raw!$H$5:$EB$5,0)),"-")</f>
        <v>17676</v>
      </c>
    </row>
    <row r="35" spans="1:27" s="11" customFormat="1" x14ac:dyDescent="0.2">
      <c r="A35" s="61"/>
      <c r="B35" s="16" t="str">
        <f t="shared" si="2"/>
        <v>2019-20</v>
      </c>
      <c r="C35" s="7" t="s">
        <v>551</v>
      </c>
      <c r="D35" s="16" t="s">
        <v>551</v>
      </c>
      <c r="E35" s="77">
        <f>IFERROR(INDEX($Q35:$AB35,,MATCH(E$5,$Q$5:$AB$5,0))/SUMIFS(INDEX(Raw!$H$6:$EB$1524,,MATCH(E$6,Raw!$H$5:$EB$5,0)),Raw!$B$6:$B$1524,$B35,Raw!$C$6:$C$1524,$D35,Raw!$F$6:$F$1524,$B$5),"-")</f>
        <v>2.1057521568346096</v>
      </c>
      <c r="F35" s="81">
        <f>IFERROR(INDEX($Q35:$AB35,,MATCH(F$5,$Q$5:$AB$5,0))/SUMIFS(INDEX(Raw!$H$6:$EB$1524,,MATCH(F$6,Raw!$H$5:$EB$5,0)),Raw!$B$6:$B$1524,$B35,Raw!$C$6:$C$1524,$D35,Raw!$F$6:$F$1524,$B$5),"-")</f>
        <v>2.0999229522569673</v>
      </c>
      <c r="G35" s="81">
        <f>IFERROR(INDEX($Q35:$AB35,,MATCH(G$5,$Q$5:$AB$5,0))/SUMIFS(INDEX(Raw!$H$6:$EB$1524,,MATCH(G$6,Raw!$H$5:$EB$5,0)),Raw!$B$6:$B$1524,$B35,Raw!$C$6:$C$1524,$D35,Raw!$F$6:$F$1524,$B$5),"-")</f>
        <v>1.3658402146010615</v>
      </c>
      <c r="H35" s="81">
        <f>IFERROR(INDEX($Q35:$AB35,,MATCH(H$5,$Q$5:$AB$5,0))/SUMIFS(INDEX(Raw!$H$6:$EB$1524,,MATCH(H$6,Raw!$H$5:$EB$5,0)),Raw!$B$6:$B$1524,$B35,Raw!$C$6:$C$1524,$D35,Raw!$F$6:$F$1524,$B$5),"-")</f>
        <v>1.6327343108791788</v>
      </c>
      <c r="I35" s="81">
        <f>IFERROR(INDEX($Q35:$AB35,,MATCH(I$5,$Q$5:$AB$5,0))/SUMIFS(INDEX(Raw!$H$6:$EB$1524,,MATCH(I$6,Raw!$H$5:$EB$5,0)),Raw!$B$6:$B$1524,$B35,Raw!$C$6:$C$1524,$D35,Raw!$F$6:$F$1524,$B$5),"-")</f>
        <v>1.5357578089923674</v>
      </c>
      <c r="J35" s="81"/>
      <c r="K35" s="81">
        <f>IFERROR(INDEX($Q35:$AB35,,MATCH(K$5,$Q$5:$AB$5,0))/SUMIFS(INDEX(Raw!$H$6:$EB$1524,,MATCH(K$6,Raw!$H$5:$EB$5,0)),Raw!$B$6:$B$1524,$B35,Raw!$C$6:$C$1524,$D35,Raw!$F$6:$F$1524,$B$5),"-")</f>
        <v>1.6298495148243144</v>
      </c>
      <c r="L35" s="81">
        <f>IFERROR(INDEX($Q35:$AB35,,MATCH(L$5,$Q$5:$AB$5,0))/SUMIFS(INDEX(Raw!$H$6:$EB$1524,,MATCH(L$6,Raw!$H$5:$EB$5,0)),Raw!$B$6:$B$1524,$B35,Raw!$C$6:$C$1524,$D35,Raw!$F$6:$F$1524,$B$5),"-")</f>
        <v>1.6545604293419061</v>
      </c>
      <c r="M35" s="81">
        <f>IFERROR(INDEX($Q35:$AB35,,MATCH(M$5,$Q$5:$AB$5,0))/SUMIFS(INDEX(Raw!$H$6:$EB$1524,,MATCH(M$6,Raw!$H$5:$EB$5,0)),Raw!$B$6:$B$1524,$B35,Raw!$C$6:$C$1524,$D35,Raw!$F$6:$F$1524,$B$5),"-")</f>
        <v>1.0929824193014965</v>
      </c>
      <c r="N35" s="81">
        <f>IFERROR(INDEX($Q35:$AB35,,MATCH(N$5,$Q$5:$AB$5,0))/SUMIFS(INDEX(Raw!$H$6:$EB$1524,,MATCH(N$6,Raw!$H$5:$EB$5,0)),Raw!$B$6:$B$1524,$B35,Raw!$C$6:$C$1524,$D35,Raw!$F$6:$F$1524,$B$5),"-")</f>
        <v>1.0727524408021265</v>
      </c>
      <c r="O35" s="81">
        <f>IFERROR(INDEX($Q35:$AB35,,MATCH(O$5,$Q$5:$AB$5,0))/SUMIFS(INDEX(Raw!$H$6:$EB$1524,,MATCH(O$6,Raw!$H$5:$EB$5,0)),Raw!$B$6:$B$1524,$B35,Raw!$C$6:$C$1524,$D35,Raw!$F$6:$F$1524,$B$5),"-")</f>
        <v>1.0678596626258738</v>
      </c>
      <c r="Q35" s="31">
        <f>IFERROR(INDEX(Raw!$H$6:$EB$1524,MATCH($B35&amp;$D35&amp;$B$5,Raw!$A$6:$A$1524,0),MATCH(Q$5,Raw!$H$5:$EB$5,0)),"-")</f>
        <v>117402</v>
      </c>
      <c r="R35" s="31">
        <f>IFERROR(INDEX(Raw!$H$6:$EB$1524,MATCH($B35&amp;$D35&amp;$B$5,Raw!$A$6:$A$1524,0),MATCH(R$5,Raw!$H$5:$EB$5,0)),"-")</f>
        <v>79039</v>
      </c>
      <c r="S35" s="31">
        <f>IFERROR(INDEX(Raw!$H$6:$EB$1524,MATCH($B35&amp;$D35&amp;$B$5,Raw!$A$6:$A$1524,0),MATCH(S$5,Raw!$H$5:$EB$5,0)),"-")</f>
        <v>520366</v>
      </c>
      <c r="T35" s="31">
        <f>IFERROR(INDEX(Raw!$H$6:$EB$1524,MATCH($B35&amp;$D35&amp;$B$5,Raw!$A$6:$A$1524,0),MATCH(T$5,Raw!$H$5:$EB$5,0)),"-")</f>
        <v>266570</v>
      </c>
      <c r="U35" s="31">
        <f>IFERROR(INDEX(Raw!$H$6:$EB$1524,MATCH($B35&amp;$D35&amp;$B$5,Raw!$A$6:$A$1524,0),MATCH(U$5,Raw!$H$5:$EB$5,0)),"-")</f>
        <v>23944</v>
      </c>
      <c r="V35" s="31"/>
      <c r="W35" s="31">
        <f>IFERROR(INDEX(Raw!$H$6:$EB$1524,MATCH($B35&amp;$D35&amp;$B$5,Raw!$A$6:$A$1524,0),MATCH(W$5,Raw!$H$5:$EB$5,0)),"-")</f>
        <v>90869</v>
      </c>
      <c r="X35" s="31">
        <f>IFERROR(INDEX(Raw!$H$6:$EB$1524,MATCH($B35&amp;$D35&amp;$B$5,Raw!$A$6:$A$1524,0),MATCH(X$5,Raw!$H$5:$EB$5,0)),"-")</f>
        <v>62276</v>
      </c>
      <c r="Y35" s="31">
        <f>IFERROR(INDEX(Raw!$H$6:$EB$1524,MATCH($B35&amp;$D35&amp;$B$5,Raw!$A$6:$A$1524,0),MATCH(Y$5,Raw!$H$5:$EB$5,0)),"-")</f>
        <v>416411</v>
      </c>
      <c r="Z35" s="31">
        <f>IFERROR(INDEX(Raw!$H$6:$EB$1524,MATCH($B35&amp;$D35&amp;$B$5,Raw!$A$6:$A$1524,0),MATCH(Z$5,Raw!$H$5:$EB$5,0)),"-")</f>
        <v>175144</v>
      </c>
      <c r="AA35" s="31">
        <f>IFERROR(INDEX(Raw!$H$6:$EB$1524,MATCH($B35&amp;$D35&amp;$B$5,Raw!$A$6:$A$1524,0),MATCH(AA$5,Raw!$H$5:$EB$5,0)),"-")</f>
        <v>16649</v>
      </c>
    </row>
    <row r="36" spans="1:27" s="11" customFormat="1" ht="18" x14ac:dyDescent="0.25">
      <c r="A36" s="61"/>
      <c r="B36" s="16" t="str">
        <f t="shared" si="2"/>
        <v>2019-20</v>
      </c>
      <c r="C36" s="7" t="s">
        <v>552</v>
      </c>
      <c r="D36" s="181" t="s">
        <v>552</v>
      </c>
      <c r="E36" s="77">
        <f>IFERROR(Q36/SUMIFS(Raw!U$5:U$1524,Raw!$B$5:$B$1524,$B36,Raw!$C$5:$C$1524,$D36,Raw!$F$5:$F$1524,$B$5),"-")</f>
        <v>2.0974239028034956</v>
      </c>
      <c r="F36" s="81">
        <f>IFERROR(R36/SUMIFS(Raw!V$5:V$1524,Raw!$B$5:$B$1524,$B36,Raw!$C$5:$C$1524,$D36,Raw!$F$5:$F$1524,$B$5),"-")</f>
        <v>2.0837676490097601</v>
      </c>
      <c r="G36" s="81">
        <f>IFERROR(S36/SUMIFS(Raw!W$5:W$1524,Raw!$B$5:$B$1524,$B36,Raw!$C$5:$C$1524,$D36,Raw!$F$5:$F$1524,$B$5),"-")</f>
        <v>1.3705222940530439</v>
      </c>
      <c r="H36" s="81">
        <f>IFERROR(T36/SUMIFS(Raw!X$5:X$1524,Raw!$B$5:$B$1524,$B36,Raw!$C$5:$C$1524,$D36,Raw!$F$5:$F$1524,$B$5),"-")</f>
        <v>1.6804851523474222</v>
      </c>
      <c r="I36" s="81">
        <f>IFERROR(U36/SUMIFS(Raw!Y$5:Y$1524,Raw!$B$5:$B$1524,$B36,Raw!$C$5:$C$1524,$D36,Raw!$F$5:$F$1524,$B$5),"-")</f>
        <v>1.6115498125548378</v>
      </c>
      <c r="J36" s="81"/>
      <c r="K36" s="81">
        <f>IFERROR(W36/SUMIFS(Raw!U$5:U$1524,Raw!$B$5:$B$1524,$B36,Raw!$C$5:$C$1524,$D36,Raw!$F$5:$F$1524,$B$5),"-")</f>
        <v>1.6179384725335413</v>
      </c>
      <c r="L36" s="81">
        <f>IFERROR(X36/SUMIFS(Raw!V$5:V$1524,Raw!$B$5:$B$1524,$B36,Raw!$C$5:$C$1524,$D36,Raw!$F$5:$F$1524,$B$5),"-")</f>
        <v>1.6342509239078935</v>
      </c>
      <c r="M36" s="81">
        <f>IFERROR(Y36/SUMIFS(Raw!W$5:W$1524,Raw!$B$5:$B$1524,$B36,Raw!$C$5:$C$1524,$D36,Raw!$F$5:$F$1524,$B$5),"-")</f>
        <v>1.0860184281524641</v>
      </c>
      <c r="N36" s="81">
        <f>IFERROR(Z36/SUMIFS(Raw!X$5:X$1524,Raw!$B$5:$B$1524,$B36,Raw!$C$5:$C$1524,$D36,Raw!$F$5:$F$1524,$B$5),"-")</f>
        <v>1.0777435746192083</v>
      </c>
      <c r="O36" s="81">
        <f>IFERROR(AA36/SUMIFS(Raw!Y$5:Y$1524,Raw!$B$5:$B$1524,$B36,Raw!$C$5:$C$1524,$D36,Raw!$F$5:$F$1524,$B$5),"-")</f>
        <v>1.0698731754008135</v>
      </c>
      <c r="P36" s="8"/>
      <c r="Q36" s="31">
        <f>IFERROR(INDEX(Raw!$H$6:$EB$1524,MATCH($B36&amp;$D36&amp;$B$5,Raw!$A$6:$A$1524,0),MATCH(Q$5,Raw!$H$5:$EB$5,0)),"-")</f>
        <v>129130</v>
      </c>
      <c r="R36" s="31">
        <f>IFERROR(INDEX(Raw!$H$6:$EB$1524,MATCH($B36&amp;$D36&amp;$B$5,Raw!$A$6:$A$1524,0),MATCH(R$5,Raw!$H$5:$EB$5,0)),"-")</f>
        <v>87960</v>
      </c>
      <c r="S36" s="31">
        <f>IFERROR(INDEX(Raw!$H$6:$EB$1524,MATCH($B36&amp;$D36&amp;$B$5,Raw!$A$6:$A$1524,0),MATCH(S$5,Raw!$H$5:$EB$5,0)),"-")</f>
        <v>560312</v>
      </c>
      <c r="T36" s="31">
        <f>IFERROR(INDEX(Raw!$H$6:$EB$1524,MATCH($B36&amp;$D36&amp;$B$5,Raw!$A$6:$A$1524,0),MATCH(T$5,Raw!$H$5:$EB$5,0)),"-")</f>
        <v>273504</v>
      </c>
      <c r="U36" s="31">
        <f>IFERROR(INDEX(Raw!$H$6:$EB$1524,MATCH($B36&amp;$D36&amp;$B$5,Raw!$A$6:$A$1524,0),MATCH(U$5,Raw!$H$5:$EB$5,0)),"-")</f>
        <v>20204</v>
      </c>
      <c r="V36" s="31"/>
      <c r="W36" s="31">
        <f>IFERROR(INDEX(Raw!$H$6:$EB$1524,MATCH($B36&amp;$D36&amp;$B$5,Raw!$A$6:$A$1524,0),MATCH(W$5,Raw!$H$5:$EB$5,0)),"-")</f>
        <v>99610</v>
      </c>
      <c r="X36" s="31">
        <f>IFERROR(INDEX(Raw!$H$6:$EB$1524,MATCH($B36&amp;$D36&amp;$B$5,Raw!$A$6:$A$1524,0),MATCH(X$5,Raw!$H$5:$EB$5,0)),"-")</f>
        <v>68985</v>
      </c>
      <c r="Y36" s="31">
        <f>IFERROR(INDEX(Raw!$H$6:$EB$1524,MATCH($B36&amp;$D36&amp;$B$5,Raw!$A$6:$A$1524,0),MATCH(Y$5,Raw!$H$5:$EB$5,0)),"-")</f>
        <v>443998</v>
      </c>
      <c r="Z36" s="31">
        <f>IFERROR(INDEX(Raw!$H$6:$EB$1524,MATCH($B36&amp;$D36&amp;$B$5,Raw!$A$6:$A$1524,0),MATCH(Z$5,Raw!$H$5:$EB$5,0)),"-")</f>
        <v>175406</v>
      </c>
      <c r="AA36" s="31">
        <f>IFERROR(INDEX(Raw!$H$6:$EB$1524,MATCH($B36&amp;$D36&amp;$B$5,Raw!$A$6:$A$1524,0),MATCH(AA$5,Raw!$H$5:$EB$5,0)),"-")</f>
        <v>13413</v>
      </c>
    </row>
    <row r="37" spans="1:27" s="11" customFormat="1" x14ac:dyDescent="0.2">
      <c r="A37" s="61"/>
      <c r="B37" s="16" t="str">
        <f t="shared" si="2"/>
        <v>2019-20</v>
      </c>
      <c r="C37" s="34" t="s">
        <v>553</v>
      </c>
      <c r="D37" s="176" t="s">
        <v>553</v>
      </c>
      <c r="E37" s="77">
        <f>IFERROR(Q37/SUMIFS(Raw!U$5:U$1524,Raw!$B$5:$B$1524,$B37,Raw!$C$5:$C$1524,$D37,Raw!$F$5:$F$1524,$B$5),"-")</f>
        <v>2.1080756149648026</v>
      </c>
      <c r="F37" s="81">
        <f>IFERROR(R37/SUMIFS(Raw!V$5:V$1524,Raw!$B$5:$B$1524,$B37,Raw!$C$5:$C$1524,$D37,Raw!$F$5:$F$1524,$B$5),"-")</f>
        <v>2.0918679586443507</v>
      </c>
      <c r="G37" s="81">
        <f>IFERROR(S37/SUMIFS(Raw!W$5:W$1524,Raw!$B$5:$B$1524,$B37,Raw!$C$5:$C$1524,$D37,Raw!$F$5:$F$1524,$B$5),"-")</f>
        <v>1.382064800613497</v>
      </c>
      <c r="H37" s="81">
        <f>IFERROR(T37/SUMIFS(Raw!X$5:X$1524,Raw!$B$5:$B$1524,$B37,Raw!$C$5:$C$1524,$D37,Raw!$F$5:$F$1524,$B$5),"-")</f>
        <v>1.7086674352630284</v>
      </c>
      <c r="I37" s="81">
        <f>IFERROR(U37/SUMIFS(Raw!Y$5:Y$1524,Raw!$B$5:$B$1524,$B37,Raw!$C$5:$C$1524,$D37,Raw!$F$5:$F$1524,$B$5),"-")</f>
        <v>1.5712336463600609</v>
      </c>
      <c r="J37" s="81"/>
      <c r="K37" s="81">
        <f>IFERROR(W37/SUMIFS(Raw!U$5:U$1524,Raw!$B$5:$B$1524,$B37,Raw!$C$5:$C$1524,$D37,Raw!$F$5:$F$1524,$B$5),"-")</f>
        <v>1.6226212133196236</v>
      </c>
      <c r="L37" s="81">
        <f>IFERROR(X37/SUMIFS(Raw!V$5:V$1524,Raw!$B$5:$B$1524,$B37,Raw!$C$5:$C$1524,$D37,Raw!$F$5:$F$1524,$B$5),"-")</f>
        <v>1.6370021790532709</v>
      </c>
      <c r="M37" s="81">
        <f>IFERROR(Y37/SUMIFS(Raw!W$5:W$1524,Raw!$B$5:$B$1524,$B37,Raw!$C$5:$C$1524,$D37,Raw!$F$5:$F$1524,$B$5),"-")</f>
        <v>1.0887054256134969</v>
      </c>
      <c r="N37" s="81">
        <f>IFERROR(Z37/SUMIFS(Raw!X$5:X$1524,Raw!$B$5:$B$1524,$B37,Raw!$C$5:$C$1524,$D37,Raw!$F$5:$F$1524,$B$5),"-")</f>
        <v>1.1032876925269117</v>
      </c>
      <c r="O37" s="81">
        <f>IFERROR(AA37/SUMIFS(Raw!Y$5:Y$1524,Raw!$B$5:$B$1524,$B37,Raw!$C$5:$C$1524,$D37,Raw!$F$5:$F$1524,$B$5),"-")</f>
        <v>1.0662974556545468</v>
      </c>
      <c r="Q37" s="31">
        <f>IFERROR(INDEX(Raw!$H$6:$EB$1524,MATCH($B37&amp;$D37&amp;$B$5,Raw!$A$6:$A$1524,0),MATCH(Q$5,Raw!$H$5:$EB$5,0)),"-")</f>
        <v>133262</v>
      </c>
      <c r="R37" s="31">
        <f>IFERROR(INDEX(Raw!$H$6:$EB$1524,MATCH($B37&amp;$D37&amp;$B$5,Raw!$A$6:$A$1524,0),MATCH(R$5,Raw!$H$5:$EB$5,0)),"-")</f>
        <v>90239</v>
      </c>
      <c r="S37" s="31">
        <f>IFERROR(INDEX(Raw!$H$6:$EB$1524,MATCH($B37&amp;$D37&amp;$B$5,Raw!$A$6:$A$1524,0),MATCH(S$5,Raw!$H$5:$EB$5,0)),"-")</f>
        <v>576708</v>
      </c>
      <c r="T37" s="31">
        <f>IFERROR(INDEX(Raw!$H$6:$EB$1524,MATCH($B37&amp;$D37&amp;$B$5,Raw!$A$6:$A$1524,0),MATCH(T$5,Raw!$H$5:$EB$5,0)),"-")</f>
        <v>263808</v>
      </c>
      <c r="U37" s="31">
        <f>IFERROR(INDEX(Raw!$H$6:$EB$1524,MATCH($B37&amp;$D37&amp;$B$5,Raw!$A$6:$A$1524,0),MATCH(U$5,Raw!$H$5:$EB$5,0)),"-")</f>
        <v>19576</v>
      </c>
      <c r="V37" s="31"/>
      <c r="W37" s="31">
        <f>IFERROR(INDEX(Raw!$H$6:$EB$1524,MATCH($B37&amp;$D37&amp;$B$5,Raw!$A$6:$A$1524,0),MATCH(W$5,Raw!$H$5:$EB$5,0)),"-")</f>
        <v>102574</v>
      </c>
      <c r="X37" s="31">
        <f>IFERROR(INDEX(Raw!$H$6:$EB$1524,MATCH($B37&amp;$D37&amp;$B$5,Raw!$A$6:$A$1524,0),MATCH(X$5,Raw!$H$5:$EB$5,0)),"-")</f>
        <v>70617</v>
      </c>
      <c r="Y37" s="31">
        <f>IFERROR(INDEX(Raw!$H$6:$EB$1524,MATCH($B37&amp;$D37&amp;$B$5,Raw!$A$6:$A$1524,0),MATCH(Y$5,Raw!$H$5:$EB$5,0)),"-")</f>
        <v>454295</v>
      </c>
      <c r="Z37" s="31">
        <f>IFERROR(INDEX(Raw!$H$6:$EB$1524,MATCH($B37&amp;$D37&amp;$B$5,Raw!$A$6:$A$1524,0),MATCH(Z$5,Raw!$H$5:$EB$5,0)),"-")</f>
        <v>170341</v>
      </c>
      <c r="AA37" s="31">
        <f>IFERROR(INDEX(Raw!$H$6:$EB$1524,MATCH($B37&amp;$D37&amp;$B$5,Raw!$A$6:$A$1524,0),MATCH(AA$5,Raw!$H$5:$EB$5,0)),"-")</f>
        <v>13285</v>
      </c>
    </row>
    <row r="38" spans="1:27" x14ac:dyDescent="0.2">
      <c r="A38" s="61"/>
      <c r="B38" s="16" t="str">
        <f t="shared" si="2"/>
        <v>2019-20</v>
      </c>
      <c r="C38" s="7" t="s">
        <v>554</v>
      </c>
      <c r="D38" s="16" t="s">
        <v>554</v>
      </c>
      <c r="E38" s="77">
        <f>IFERROR(Q38/SUMIFS(Raw!U$5:U$1524,Raw!$B$5:$B$1524,$B38,Raw!$C$5:$C$1524,$D38,Raw!$F$5:$F$1524,$B$5),"-")</f>
        <v>2.1100068344913998</v>
      </c>
      <c r="F38" s="81">
        <f>IFERROR(R38/SUMIFS(Raw!V$5:V$1524,Raw!$B$5:$B$1524,$B38,Raw!$C$5:$C$1524,$D38,Raw!$F$5:$F$1524,$B$5),"-")</f>
        <v>1.9883718511430533</v>
      </c>
      <c r="G38" s="81">
        <f>IFERROR(S38/SUMIFS(Raw!W$5:W$1524,Raw!$B$5:$B$1524,$B38,Raw!$C$5:$C$1524,$D38,Raw!$F$5:$F$1524,$B$5),"-")</f>
        <v>1.389386000928273</v>
      </c>
      <c r="H38" s="81">
        <f>IFERROR(T38/SUMIFS(Raw!X$5:X$1524,Raw!$B$5:$B$1524,$B38,Raw!$C$5:$C$1524,$D38,Raw!$F$5:$F$1524,$B$5),"-")</f>
        <v>1.7206025136199363</v>
      </c>
      <c r="I38" s="81">
        <f>IFERROR(U38/SUMIFS(Raw!Y$5:Y$1524,Raw!$B$5:$B$1524,$B38,Raw!$C$5:$C$1524,$D38,Raw!$F$5:$F$1524,$B$5),"-")</f>
        <v>1.523846094769987</v>
      </c>
      <c r="J38" s="81"/>
      <c r="K38" s="81">
        <f>IFERROR(W38/SUMIFS(Raw!U$5:U$1524,Raw!$B$5:$B$1524,$B38,Raw!$C$5:$C$1524,$D38,Raw!$F$5:$F$1524,$B$5),"-")</f>
        <v>1.6176386832213236</v>
      </c>
      <c r="L38" s="81">
        <f>IFERROR(X38/SUMIFS(Raw!V$5:V$1524,Raw!$B$5:$B$1524,$B38,Raw!$C$5:$C$1524,$D38,Raw!$F$5:$F$1524,$B$5),"-")</f>
        <v>1.5460861606307075</v>
      </c>
      <c r="M38" s="81">
        <f>IFERROR(Y38/SUMIFS(Raw!W$5:W$1524,Raw!$B$5:$B$1524,$B38,Raw!$C$5:$C$1524,$D38,Raw!$F$5:$F$1524,$B$5),"-")</f>
        <v>1.0886299939305224</v>
      </c>
      <c r="N38" s="81">
        <f>IFERROR(Z38/SUMIFS(Raw!X$5:X$1524,Raw!$B$5:$B$1524,$B38,Raw!$C$5:$C$1524,$D38,Raw!$F$5:$F$1524,$B$5),"-")</f>
        <v>1.0856437779815524</v>
      </c>
      <c r="O38" s="81">
        <f>IFERROR(AA38/SUMIFS(Raw!Y$5:Y$1524,Raw!$B$5:$B$1524,$B38,Raw!$C$5:$C$1524,$D38,Raw!$F$5:$F$1524,$B$5),"-")</f>
        <v>1.0810997619230474</v>
      </c>
      <c r="Q38" s="31">
        <f>IFERROR(INDEX(Raw!$H$6:$EB$1524,MATCH($B38&amp;$D38&amp;$B$5,Raw!$A$6:$A$1524,0),MATCH(Q$5,Raw!$H$5:$EB$5,0)),"-")</f>
        <v>148190</v>
      </c>
      <c r="R38" s="31">
        <f>IFERROR(INDEX(Raw!$H$6:$EB$1524,MATCH($B38&amp;$D38&amp;$B$5,Raw!$A$6:$A$1524,0),MATCH(R$5,Raw!$H$5:$EB$5,0)),"-")</f>
        <v>95587</v>
      </c>
      <c r="S38" s="31">
        <f>IFERROR(INDEX(Raw!$H$6:$EB$1524,MATCH($B38&amp;$D38&amp;$B$5,Raw!$A$6:$A$1524,0),MATCH(S$5,Raw!$H$5:$EB$5,0)),"-")</f>
        <v>622645</v>
      </c>
      <c r="T38" s="31">
        <f>IFERROR(INDEX(Raw!$H$6:$EB$1524,MATCH($B38&amp;$D38&amp;$B$5,Raw!$A$6:$A$1524,0),MATCH(T$5,Raw!$H$5:$EB$5,0)),"-")</f>
        <v>255186</v>
      </c>
      <c r="U38" s="31">
        <f>IFERROR(INDEX(Raw!$H$6:$EB$1524,MATCH($B38&amp;$D38&amp;$B$5,Raw!$A$6:$A$1524,0),MATCH(U$5,Raw!$H$5:$EB$5,0)),"-")</f>
        <v>19842</v>
      </c>
      <c r="V38" s="31"/>
      <c r="W38" s="31">
        <f>IFERROR(INDEX(Raw!$H$6:$EB$1524,MATCH($B38&amp;$D38&amp;$B$5,Raw!$A$6:$A$1524,0),MATCH(W$5,Raw!$H$5:$EB$5,0)),"-")</f>
        <v>113610</v>
      </c>
      <c r="X38" s="31">
        <f>IFERROR(INDEX(Raw!$H$6:$EB$1524,MATCH($B38&amp;$D38&amp;$B$5,Raw!$A$6:$A$1524,0),MATCH(X$5,Raw!$H$5:$EB$5,0)),"-")</f>
        <v>74325</v>
      </c>
      <c r="Y38" s="31">
        <f>IFERROR(INDEX(Raw!$H$6:$EB$1524,MATCH($B38&amp;$D38&amp;$B$5,Raw!$A$6:$A$1524,0),MATCH(Y$5,Raw!$H$5:$EB$5,0)),"-")</f>
        <v>487863</v>
      </c>
      <c r="Z38" s="31">
        <f>IFERROR(INDEX(Raw!$H$6:$EB$1524,MATCH($B38&amp;$D38&amp;$B$5,Raw!$A$6:$A$1524,0),MATCH(Z$5,Raw!$H$5:$EB$5,0)),"-")</f>
        <v>161014</v>
      </c>
      <c r="AA38" s="31">
        <f>IFERROR(INDEX(Raw!$H$6:$EB$1524,MATCH($B38&amp;$D38&amp;$B$5,Raw!$A$6:$A$1524,0),MATCH(AA$5,Raw!$H$5:$EB$5,0)),"-")</f>
        <v>14077</v>
      </c>
    </row>
    <row r="39" spans="1:27" ht="18" x14ac:dyDescent="0.25">
      <c r="A39" s="61"/>
      <c r="B39" s="16" t="str">
        <f t="shared" si="2"/>
        <v>2019-20</v>
      </c>
      <c r="C39" s="7" t="s">
        <v>555</v>
      </c>
      <c r="D39" s="181" t="s">
        <v>555</v>
      </c>
      <c r="E39" s="77">
        <f>IFERROR(Q39/SUMIFS(Raw!U$5:U$1524,Raw!$B$5:$B$1524,$B39,Raw!$C$5:$C$1524,$D39,Raw!$F$5:$F$1524,$B$5),"-")</f>
        <v>2.1262115153609451</v>
      </c>
      <c r="F39" s="81">
        <f>IFERROR(R39/SUMIFS(Raw!V$5:V$1524,Raw!$B$5:$B$1524,$B39,Raw!$C$5:$C$1524,$D39,Raw!$F$5:$F$1524,$B$5),"-")</f>
        <v>2.0884975260863174</v>
      </c>
      <c r="G39" s="81">
        <f>IFERROR(S39/SUMIFS(Raw!W$5:W$1524,Raw!$B$5:$B$1524,$B39,Raw!$C$5:$C$1524,$D39,Raw!$F$5:$F$1524,$B$5),"-")</f>
        <v>1.3522043756211886</v>
      </c>
      <c r="H39" s="81">
        <f>IFERROR(T39/SUMIFS(Raw!X$5:X$1524,Raw!$B$5:$B$1524,$B39,Raw!$C$5:$C$1524,$D39,Raw!$F$5:$F$1524,$B$5),"-")</f>
        <v>1.647026893970474</v>
      </c>
      <c r="I39" s="81">
        <f>IFERROR(U39/SUMIFS(Raw!Y$5:Y$1524,Raw!$B$5:$B$1524,$B39,Raw!$C$5:$C$1524,$D39,Raw!$F$5:$F$1524,$B$5),"-")</f>
        <v>1.5393836875781421</v>
      </c>
      <c r="J39" s="81"/>
      <c r="K39" s="81">
        <f>IFERROR(W39/SUMIFS(Raw!U$5:U$1524,Raw!$B$5:$B$1524,$B39,Raw!$C$5:$C$1524,$D39,Raw!$F$5:$F$1524,$B$5),"-")</f>
        <v>1.6329992924256636</v>
      </c>
      <c r="L39" s="81">
        <f>IFERROR(X39/SUMIFS(Raw!V$5:V$1524,Raw!$B$5:$B$1524,$B39,Raw!$C$5:$C$1524,$D39,Raw!$F$5:$F$1524,$B$5),"-")</f>
        <v>1.6336893156321952</v>
      </c>
      <c r="M39" s="81">
        <f>IFERROR(Y39/SUMIFS(Raw!W$5:W$1524,Raw!$B$5:$B$1524,$B39,Raw!$C$5:$C$1524,$D39,Raw!$F$5:$F$1524,$B$5),"-")</f>
        <v>1.0844816373608845</v>
      </c>
      <c r="N39" s="81">
        <f>IFERROR(Z39/SUMIFS(Raw!X$5:X$1524,Raw!$B$5:$B$1524,$B39,Raw!$C$5:$C$1524,$D39,Raw!$F$5:$F$1524,$B$5),"-")</f>
        <v>1.0777722375455228</v>
      </c>
      <c r="O39" s="81">
        <f>IFERROR(AA39/SUMIFS(Raw!Y$5:Y$1524,Raw!$B$5:$B$1524,$B39,Raw!$C$5:$C$1524,$D39,Raw!$F$5:$F$1524,$B$5),"-")</f>
        <v>1.0767080973744207</v>
      </c>
      <c r="P39" s="11"/>
      <c r="Q39" s="31">
        <f>IFERROR(INDEX(Raw!$H$6:$EB$1524,MATCH($B39&amp;$D39&amp;$B$5,Raw!$A$6:$A$1524,0),MATCH(Q$5,Raw!$H$5:$EB$5,0)),"-")</f>
        <v>129212</v>
      </c>
      <c r="R39" s="31">
        <f>IFERROR(INDEX(Raw!$H$6:$EB$1524,MATCH($B39&amp;$D39&amp;$B$5,Raw!$A$6:$A$1524,0),MATCH(R$5,Raw!$H$5:$EB$5,0)),"-")</f>
        <v>85265</v>
      </c>
      <c r="S39" s="31">
        <f>IFERROR(INDEX(Raw!$H$6:$EB$1524,MATCH($B39&amp;$D39&amp;$B$5,Raw!$A$6:$A$1524,0),MATCH(S$5,Raw!$H$5:$EB$5,0)),"-")</f>
        <v>551003</v>
      </c>
      <c r="T39" s="31">
        <f>IFERROR(INDEX(Raw!$H$6:$EB$1524,MATCH($B39&amp;$D39&amp;$B$5,Raw!$A$6:$A$1524,0),MATCH(T$5,Raw!$H$5:$EB$5,0)),"-")</f>
        <v>260950</v>
      </c>
      <c r="U39" s="31">
        <f>IFERROR(INDEX(Raw!$H$6:$EB$1524,MATCH($B39&amp;$D39&amp;$B$5,Raw!$A$6:$A$1524,0),MATCH(U$5,Raw!$H$5:$EB$5,0)),"-")</f>
        <v>20931</v>
      </c>
      <c r="V39" s="31"/>
      <c r="W39" s="31">
        <f>IFERROR(INDEX(Raw!$H$6:$EB$1524,MATCH($B39&amp;$D39&amp;$B$5,Raw!$A$6:$A$1524,0),MATCH(W$5,Raw!$H$5:$EB$5,0)),"-")</f>
        <v>99239</v>
      </c>
      <c r="X39" s="31">
        <f>IFERROR(INDEX(Raw!$H$6:$EB$1524,MATCH($B39&amp;$D39&amp;$B$5,Raw!$A$6:$A$1524,0),MATCH(X$5,Raw!$H$5:$EB$5,0)),"-")</f>
        <v>66697</v>
      </c>
      <c r="Y39" s="31">
        <f>IFERROR(INDEX(Raw!$H$6:$EB$1524,MATCH($B39&amp;$D39&amp;$B$5,Raw!$A$6:$A$1524,0),MATCH(Y$5,Raw!$H$5:$EB$5,0)),"-")</f>
        <v>441910</v>
      </c>
      <c r="Z39" s="31">
        <f>IFERROR(INDEX(Raw!$H$6:$EB$1524,MATCH($B39&amp;$D39&amp;$B$5,Raw!$A$6:$A$1524,0),MATCH(Z$5,Raw!$H$5:$EB$5,0)),"-")</f>
        <v>170759</v>
      </c>
      <c r="AA39" s="31">
        <f>IFERROR(INDEX(Raw!$H$6:$EB$1524,MATCH($B39&amp;$D39&amp;$B$5,Raw!$A$6:$A$1524,0),MATCH(AA$5,Raw!$H$5:$EB$5,0)),"-")</f>
        <v>14640</v>
      </c>
    </row>
    <row r="40" spans="1:27" x14ac:dyDescent="0.2">
      <c r="A40" s="61"/>
      <c r="B40" s="16" t="str">
        <f t="shared" si="2"/>
        <v>2019-20</v>
      </c>
      <c r="C40" s="7" t="s">
        <v>556</v>
      </c>
      <c r="D40" s="16" t="s">
        <v>556</v>
      </c>
      <c r="E40" s="77" t="str">
        <f>IFERROR(Q40/SUMIFS(Raw!U$5:U$1524,Raw!$B$5:$B$1524,$B40,Raw!$C$5:$C$1524,$D40,Raw!$F$5:$F$1524,$B$5),"-")</f>
        <v>-</v>
      </c>
      <c r="F40" s="81" t="str">
        <f>IFERROR(R40/SUMIFS(Raw!V$5:V$1524,Raw!$B$5:$B$1524,$B40,Raw!$C$5:$C$1524,$D40,Raw!$F$5:$F$1524,$B$5),"-")</f>
        <v>-</v>
      </c>
      <c r="G40" s="81" t="str">
        <f>IFERROR(S40/SUMIFS(Raw!W$5:W$1524,Raw!$B$5:$B$1524,$B40,Raw!$C$5:$C$1524,$D40,Raw!$F$5:$F$1524,$B$5),"-")</f>
        <v>-</v>
      </c>
      <c r="H40" s="81" t="str">
        <f>IFERROR(T40/SUMIFS(Raw!X$5:X$1524,Raw!$B$5:$B$1524,$B40,Raw!$C$5:$C$1524,$D40,Raw!$F$5:$F$1524,$B$5),"-")</f>
        <v>-</v>
      </c>
      <c r="I40" s="81" t="str">
        <f>IFERROR(U40/SUMIFS(Raw!Y$5:Y$1524,Raw!$B$5:$B$1524,$B40,Raw!$C$5:$C$1524,$D40,Raw!$F$5:$F$1524,$B$5),"-")</f>
        <v>-</v>
      </c>
      <c r="J40" s="81"/>
      <c r="K40" s="81" t="str">
        <f>IFERROR(W40/SUMIFS(Raw!U$5:U$1524,Raw!$B$5:$B$1524,$B40,Raw!$C$5:$C$1524,$D40,Raw!$F$5:$F$1524,$B$5),"-")</f>
        <v>-</v>
      </c>
      <c r="L40" s="81" t="str">
        <f>IFERROR(X40/SUMIFS(Raw!V$5:V$1524,Raw!$B$5:$B$1524,$B40,Raw!$C$5:$C$1524,$D40,Raw!$F$5:$F$1524,$B$5),"-")</f>
        <v>-</v>
      </c>
      <c r="M40" s="81" t="str">
        <f>IFERROR(Y40/SUMIFS(Raw!W$5:W$1524,Raw!$B$5:$B$1524,$B40,Raw!$C$5:$C$1524,$D40,Raw!$F$5:$F$1524,$B$5),"-")</f>
        <v>-</v>
      </c>
      <c r="N40" s="81" t="str">
        <f>IFERROR(Z40/SUMIFS(Raw!X$5:X$1524,Raw!$B$5:$B$1524,$B40,Raw!$C$5:$C$1524,$D40,Raw!$F$5:$F$1524,$B$5),"-")</f>
        <v>-</v>
      </c>
      <c r="O40" s="81" t="str">
        <f>IFERROR(AA40/SUMIFS(Raw!Y$5:Y$1524,Raw!$B$5:$B$1524,$B40,Raw!$C$5:$C$1524,$D40,Raw!$F$5:$F$1524,$B$5),"-")</f>
        <v>-</v>
      </c>
      <c r="Q40" s="31" t="str">
        <f>IFERROR(INDEX(Raw!$H$6:$EB$1524,MATCH($B40&amp;$D40&amp;$B$5,Raw!$A$6:$A$1524,0),MATCH(Q$5,Raw!$H$5:$EB$5,0)),"-")</f>
        <v>-</v>
      </c>
      <c r="R40" s="31" t="str">
        <f>IFERROR(INDEX(Raw!$H$6:$EB$1524,MATCH($B40&amp;$D40&amp;$B$5,Raw!$A$6:$A$1524,0),MATCH(R$5,Raw!$H$5:$EB$5,0)),"-")</f>
        <v>-</v>
      </c>
      <c r="S40" s="31" t="str">
        <f>IFERROR(INDEX(Raw!$H$6:$EB$1524,MATCH($B40&amp;$D40&amp;$B$5,Raw!$A$6:$A$1524,0),MATCH(S$5,Raw!$H$5:$EB$5,0)),"-")</f>
        <v>-</v>
      </c>
      <c r="T40" s="31" t="str">
        <f>IFERROR(INDEX(Raw!$H$6:$EB$1524,MATCH($B40&amp;$D40&amp;$B$5,Raw!$A$6:$A$1524,0),MATCH(T$5,Raw!$H$5:$EB$5,0)),"-")</f>
        <v>-</v>
      </c>
      <c r="U40" s="31" t="str">
        <f>IFERROR(INDEX(Raw!$H$6:$EB$1524,MATCH($B40&amp;$D40&amp;$B$5,Raw!$A$6:$A$1524,0),MATCH(U$5,Raw!$H$5:$EB$5,0)),"-")</f>
        <v>-</v>
      </c>
      <c r="V40" s="31"/>
      <c r="W40" s="31" t="str">
        <f>IFERROR(INDEX(Raw!$H$6:$EB$1524,MATCH($B40&amp;$D40&amp;$B$5,Raw!$A$6:$A$1524,0),MATCH(W$5,Raw!$H$5:$EB$5,0)),"-")</f>
        <v>-</v>
      </c>
      <c r="X40" s="31" t="str">
        <f>IFERROR(INDEX(Raw!$H$6:$EB$1524,MATCH($B40&amp;$D40&amp;$B$5,Raw!$A$6:$A$1524,0),MATCH(X$5,Raw!$H$5:$EB$5,0)),"-")</f>
        <v>-</v>
      </c>
      <c r="Y40" s="31" t="str">
        <f>IFERROR(INDEX(Raw!$H$6:$EB$1524,MATCH($B40&amp;$D40&amp;$B$5,Raw!$A$6:$A$1524,0),MATCH(Y$5,Raw!$H$5:$EB$5,0)),"-")</f>
        <v>-</v>
      </c>
      <c r="Z40" s="31" t="str">
        <f>IFERROR(INDEX(Raw!$H$6:$EB$1524,MATCH($B40&amp;$D40&amp;$B$5,Raw!$A$6:$A$1524,0),MATCH(Z$5,Raw!$H$5:$EB$5,0)),"-")</f>
        <v>-</v>
      </c>
      <c r="AA40" s="31" t="str">
        <f>IFERROR(INDEX(Raw!$H$6:$EB$1524,MATCH($B40&amp;$D40&amp;$B$5,Raw!$A$6:$A$1524,0),MATCH(AA$5,Raw!$H$5:$EB$5,0)),"-")</f>
        <v>-</v>
      </c>
    </row>
    <row r="41" spans="1:27" collapsed="1" x14ac:dyDescent="0.2">
      <c r="A41" s="61"/>
      <c r="B41" s="17" t="str">
        <f t="shared" si="2"/>
        <v>2019-20</v>
      </c>
      <c r="C41" s="18" t="s">
        <v>557</v>
      </c>
      <c r="D41" s="177" t="s">
        <v>557</v>
      </c>
      <c r="E41" s="78" t="str">
        <f>IFERROR(Q41/SUMIFS(Raw!U$5:U$1524,Raw!$B$5:$B$1524,$B41,Raw!$C$5:$C$1524,$D41,Raw!$F$5:$F$1524,$B$5),"-")</f>
        <v>-</v>
      </c>
      <c r="F41" s="82" t="str">
        <f>IFERROR(R41/SUMIFS(Raw!V$5:V$1524,Raw!$B$5:$B$1524,$B41,Raw!$C$5:$C$1524,$D41,Raw!$F$5:$F$1524,$B$5),"-")</f>
        <v>-</v>
      </c>
      <c r="G41" s="82" t="str">
        <f>IFERROR(S41/SUMIFS(Raw!W$5:W$1524,Raw!$B$5:$B$1524,$B41,Raw!$C$5:$C$1524,$D41,Raw!$F$5:$F$1524,$B$5),"-")</f>
        <v>-</v>
      </c>
      <c r="H41" s="82" t="str">
        <f>IFERROR(T41/SUMIFS(Raw!X$5:X$1524,Raw!$B$5:$B$1524,$B41,Raw!$C$5:$C$1524,$D41,Raw!$F$5:$F$1524,$B$5),"-")</f>
        <v>-</v>
      </c>
      <c r="I41" s="82" t="str">
        <f>IFERROR(U41/SUMIFS(Raw!Y$5:Y$1524,Raw!$B$5:$B$1524,$B41,Raw!$C$5:$C$1524,$D41,Raw!$F$5:$F$1524,$B$5),"-")</f>
        <v>-</v>
      </c>
      <c r="J41" s="82"/>
      <c r="K41" s="82" t="str">
        <f>IFERROR(W41/SUMIFS(Raw!U$5:U$1524,Raw!$B$5:$B$1524,$B41,Raw!$C$5:$C$1524,$D41,Raw!$F$5:$F$1524,$B$5),"-")</f>
        <v>-</v>
      </c>
      <c r="L41" s="82" t="str">
        <f>IFERROR(X41/SUMIFS(Raw!V$5:V$1524,Raw!$B$5:$B$1524,$B41,Raw!$C$5:$C$1524,$D41,Raw!$F$5:$F$1524,$B$5),"-")</f>
        <v>-</v>
      </c>
      <c r="M41" s="82" t="str">
        <f>IFERROR(Y41/SUMIFS(Raw!W$5:W$1524,Raw!$B$5:$B$1524,$B41,Raw!$C$5:$C$1524,$D41,Raw!$F$5:$F$1524,$B$5),"-")</f>
        <v>-</v>
      </c>
      <c r="N41" s="82" t="str">
        <f>IFERROR(Z41/SUMIFS(Raw!X$5:X$1524,Raw!$B$5:$B$1524,$B41,Raw!$C$5:$C$1524,$D41,Raw!$F$5:$F$1524,$B$5),"-")</f>
        <v>-</v>
      </c>
      <c r="O41" s="82" t="str">
        <f>IFERROR(AA41/SUMIFS(Raw!Y$5:Y$1524,Raw!$B$5:$B$1524,$B41,Raw!$C$5:$C$1524,$D41,Raw!$F$5:$F$1524,$B$5),"-")</f>
        <v>-</v>
      </c>
      <c r="P41" s="68"/>
      <c r="Q41" s="32" t="str">
        <f>IFERROR(INDEX(Raw!$H$6:$EB$1524,MATCH($B41&amp;$D41&amp;$B$5,Raw!$A$6:$A$1524,0),MATCH(Q$5,Raw!$H$5:$EB$5,0)),"-")</f>
        <v>-</v>
      </c>
      <c r="R41" s="32" t="str">
        <f>IFERROR(INDEX(Raw!$H$6:$EB$1524,MATCH($B41&amp;$D41&amp;$B$5,Raw!$A$6:$A$1524,0),MATCH(R$5,Raw!$H$5:$EB$5,0)),"-")</f>
        <v>-</v>
      </c>
      <c r="S41" s="32" t="str">
        <f>IFERROR(INDEX(Raw!$H$6:$EB$1524,MATCH($B41&amp;$D41&amp;$B$5,Raw!$A$6:$A$1524,0),MATCH(S$5,Raw!$H$5:$EB$5,0)),"-")</f>
        <v>-</v>
      </c>
      <c r="T41" s="32" t="str">
        <f>IFERROR(INDEX(Raw!$H$6:$EB$1524,MATCH($B41&amp;$D41&amp;$B$5,Raw!$A$6:$A$1524,0),MATCH(T$5,Raw!$H$5:$EB$5,0)),"-")</f>
        <v>-</v>
      </c>
      <c r="U41" s="32" t="str">
        <f>IFERROR(INDEX(Raw!$H$6:$EB$1524,MATCH($B41&amp;$D41&amp;$B$5,Raw!$A$6:$A$1524,0),MATCH(U$5,Raw!$H$5:$EB$5,0)),"-")</f>
        <v>-</v>
      </c>
      <c r="V41" s="32"/>
      <c r="W41" s="32" t="str">
        <f>IFERROR(INDEX(Raw!$H$6:$EB$1524,MATCH($B41&amp;$D41&amp;$B$5,Raw!$A$6:$A$1524,0),MATCH(W$5,Raw!$H$5:$EB$5,0)),"-")</f>
        <v>-</v>
      </c>
      <c r="X41" s="32" t="str">
        <f>IFERROR(INDEX(Raw!$H$6:$EB$1524,MATCH($B41&amp;$D41&amp;$B$5,Raw!$A$6:$A$1524,0),MATCH(X$5,Raw!$H$5:$EB$5,0)),"-")</f>
        <v>-</v>
      </c>
      <c r="Y41" s="32" t="str">
        <f>IFERROR(INDEX(Raw!$H$6:$EB$1524,MATCH($B41&amp;$D41&amp;$B$5,Raw!$A$6:$A$1524,0),MATCH(Y$5,Raw!$H$5:$EB$5,0)),"-")</f>
        <v>-</v>
      </c>
      <c r="Z41" s="32" t="str">
        <f>IFERROR(INDEX(Raw!$H$6:$EB$1524,MATCH($B41&amp;$D41&amp;$B$5,Raw!$A$6:$A$1524,0),MATCH(Z$5,Raw!$H$5:$EB$5,0)),"-")</f>
        <v>-</v>
      </c>
      <c r="AA41" s="32" t="str">
        <f>IFERROR(INDEX(Raw!$H$6:$EB$1524,MATCH($B41&amp;$D41&amp;$B$5,Raw!$A$6:$A$1524,0),MATCH(AA$5,Raw!$H$5:$EB$5,0)),"-")</f>
        <v>-</v>
      </c>
    </row>
    <row r="42" spans="1:27" x14ac:dyDescent="0.2">
      <c r="A42" s="8"/>
      <c r="B42" s="151"/>
      <c r="C42" s="151"/>
      <c r="D42" s="294" t="s">
        <v>717</v>
      </c>
      <c r="E42" s="143" t="s">
        <v>811</v>
      </c>
      <c r="F42" s="170"/>
      <c r="G42" s="170"/>
      <c r="H42" s="170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x14ac:dyDescent="0.2">
      <c r="A43" s="8"/>
      <c r="D43" s="10"/>
      <c r="E43" s="91" t="s">
        <v>727</v>
      </c>
      <c r="F43" s="49"/>
      <c r="G43" s="49"/>
      <c r="H43" s="49"/>
    </row>
    <row r="44" spans="1:27" x14ac:dyDescent="0.2">
      <c r="A44" s="8"/>
      <c r="D44" s="84">
        <v>1</v>
      </c>
      <c r="E44" s="53" t="s">
        <v>1014</v>
      </c>
      <c r="F44" s="49"/>
      <c r="G44" s="49"/>
      <c r="H44" s="49"/>
    </row>
    <row r="45" spans="1:27" x14ac:dyDescent="0.2">
      <c r="A45" s="8"/>
      <c r="D45" s="10"/>
      <c r="E45" s="7"/>
      <c r="F45" s="49"/>
      <c r="G45" s="49"/>
      <c r="H45" s="49"/>
      <c r="R45" s="232"/>
    </row>
    <row r="46" spans="1:27" x14ac:dyDescent="0.2">
      <c r="A46" s="8"/>
      <c r="D46" s="62"/>
      <c r="E46" s="49"/>
      <c r="F46" s="49"/>
      <c r="G46" s="49"/>
      <c r="H46" s="49"/>
    </row>
    <row r="47" spans="1:27" x14ac:dyDescent="0.2">
      <c r="A47" s="8"/>
      <c r="D47" s="62"/>
      <c r="E47" s="49"/>
      <c r="F47" s="7"/>
      <c r="G47" s="7"/>
      <c r="H47" s="7"/>
    </row>
    <row r="48" spans="1:27" x14ac:dyDescent="0.2">
      <c r="A48" s="8"/>
      <c r="D48" s="1"/>
      <c r="E48" s="91"/>
    </row>
    <row r="49" spans="1:5" x14ac:dyDescent="0.2">
      <c r="A49" s="8"/>
      <c r="D49" s="84"/>
      <c r="E49" s="53"/>
    </row>
    <row r="50" spans="1:5" x14ac:dyDescent="0.2">
      <c r="A50" s="8"/>
      <c r="B50" s="21"/>
      <c r="D50" s="65"/>
      <c r="E50" s="53"/>
    </row>
    <row r="51" spans="1:5" hidden="1" x14ac:dyDescent="0.2">
      <c r="A51" s="8"/>
      <c r="C51" s="21"/>
      <c r="D51" s="65"/>
      <c r="E51" s="1"/>
    </row>
    <row r="52" spans="1:5" hidden="1" x14ac:dyDescent="0.2">
      <c r="D52" s="62"/>
      <c r="E52" s="15"/>
    </row>
    <row r="53" spans="1:5" hidden="1" x14ac:dyDescent="0.2">
      <c r="E53" s="72"/>
    </row>
    <row r="54" spans="1:5" hidden="1" x14ac:dyDescent="0.2"/>
    <row r="55" spans="1:5" hidden="1" x14ac:dyDescent="0.2"/>
    <row r="56" spans="1:5" hidden="1" x14ac:dyDescent="0.2"/>
  </sheetData>
  <mergeCells count="1">
    <mergeCell ref="B4:C4"/>
  </mergeCells>
  <dataValidations count="1">
    <dataValidation type="list" allowBlank="1" showInputMessage="1" showErrorMessage="1" sqref="B4:C4" xr:uid="{B3AF27AC-E331-4CA3-9322-D489A888C0DD}">
      <formula1>Dropdown_Geography</formula1>
    </dataValidation>
  </dataValidations>
  <hyperlinks>
    <hyperlink ref="E43" location="Introduction!A1" display="Introduction" xr:uid="{1F030B48-E435-4D22-969D-4B6E354E3D41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60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28515625" style="1" customWidth="1"/>
    <col min="8" max="8" width="8.7109375" style="1" customWidth="1"/>
    <col min="9" max="9" width="10.5703125" style="1" customWidth="1"/>
    <col min="10" max="10" width="1.7109375" style="65" customWidth="1"/>
    <col min="11" max="11" width="8.42578125" style="65" customWidth="1"/>
    <col min="12" max="12" width="1.7109375" style="65" customWidth="1"/>
    <col min="13" max="13" width="9.140625" style="65" customWidth="1"/>
    <col min="14" max="14" width="1.7109375" style="1" customWidth="1"/>
    <col min="15" max="15" width="9.85546875" style="1" customWidth="1"/>
    <col min="16" max="16" width="1.7109375" style="1" customWidth="1"/>
    <col min="17" max="17" width="7.7109375" style="1" customWidth="1"/>
    <col min="18" max="18" width="9.7109375" style="1" customWidth="1"/>
    <col min="19" max="19" width="10.5703125" style="1" customWidth="1"/>
    <col min="20" max="23" width="9.140625" style="65" customWidth="1"/>
    <col min="24" max="24" width="9.140625" style="1" customWidth="1"/>
    <col min="25" max="33" width="0" style="1" hidden="1" customWidth="1"/>
    <col min="34" max="16384" width="9.28515625" style="1" hidden="1"/>
  </cols>
  <sheetData>
    <row r="1" spans="1:23" ht="18.75" x14ac:dyDescent="0.25">
      <c r="B1" s="41" t="s">
        <v>715</v>
      </c>
      <c r="C1" s="42"/>
      <c r="E1" s="52" t="s">
        <v>768</v>
      </c>
      <c r="F1" s="55"/>
      <c r="G1" s="42"/>
      <c r="H1" s="42"/>
      <c r="I1" s="42"/>
      <c r="J1" s="278"/>
      <c r="O1" s="41"/>
      <c r="P1" s="55"/>
      <c r="Q1" s="42"/>
      <c r="R1" s="42"/>
      <c r="S1" s="42"/>
    </row>
    <row r="2" spans="1:23" ht="22.5" customHeight="1" x14ac:dyDescent="0.2">
      <c r="B2" s="40"/>
      <c r="C2" s="40"/>
      <c r="E2" s="13" t="s">
        <v>995</v>
      </c>
      <c r="F2" s="13"/>
      <c r="G2" s="13"/>
      <c r="H2" s="13"/>
      <c r="I2" s="13"/>
      <c r="J2" s="14"/>
      <c r="K2" s="14" t="s">
        <v>731</v>
      </c>
      <c r="M2" s="65" t="s">
        <v>731</v>
      </c>
      <c r="O2" s="13" t="s">
        <v>816</v>
      </c>
      <c r="P2" s="13"/>
      <c r="Q2" s="13"/>
      <c r="R2" s="13"/>
      <c r="S2" s="13"/>
    </row>
    <row r="3" spans="1:23" ht="14.25" x14ac:dyDescent="0.2">
      <c r="A3" s="57"/>
      <c r="B3" s="39"/>
      <c r="D3" s="29"/>
      <c r="E3" s="97" t="s">
        <v>1062</v>
      </c>
      <c r="F3" s="97"/>
      <c r="G3" s="97"/>
      <c r="H3" s="97"/>
      <c r="I3" s="97"/>
      <c r="J3" s="94"/>
      <c r="K3" s="94" t="s">
        <v>994</v>
      </c>
      <c r="M3" s="65" t="s">
        <v>991</v>
      </c>
      <c r="O3" s="97" t="s">
        <v>1064</v>
      </c>
      <c r="P3" s="97"/>
      <c r="Q3" s="97"/>
      <c r="R3" s="97"/>
      <c r="S3" s="97"/>
    </row>
    <row r="4" spans="1:23" ht="14.25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901</v>
      </c>
      <c r="H4" s="12"/>
      <c r="I4" s="12"/>
      <c r="J4" s="14"/>
      <c r="K4" s="279" t="s">
        <v>993</v>
      </c>
      <c r="M4" s="95" t="s">
        <v>1063</v>
      </c>
      <c r="O4" s="13"/>
      <c r="P4" s="13"/>
      <c r="Q4" s="186" t="s">
        <v>902</v>
      </c>
      <c r="R4" s="12"/>
      <c r="S4" s="12"/>
    </row>
    <row r="5" spans="1:23" ht="27" customHeight="1" x14ac:dyDescent="0.2">
      <c r="B5" s="8" t="s">
        <v>547</v>
      </c>
      <c r="C5" s="7"/>
      <c r="D5" s="30"/>
      <c r="E5" s="5" t="s">
        <v>674</v>
      </c>
      <c r="F5" s="6"/>
      <c r="G5" s="5" t="s">
        <v>675</v>
      </c>
      <c r="H5" s="5" t="s">
        <v>685</v>
      </c>
      <c r="I5" s="110" t="s">
        <v>983</v>
      </c>
      <c r="J5" s="6"/>
      <c r="K5" s="5" t="s">
        <v>674</v>
      </c>
      <c r="M5" s="280" t="s">
        <v>626</v>
      </c>
      <c r="O5" s="5" t="s">
        <v>674</v>
      </c>
      <c r="P5" s="6"/>
      <c r="Q5" s="5" t="s">
        <v>675</v>
      </c>
      <c r="R5" s="5" t="s">
        <v>685</v>
      </c>
      <c r="S5" s="110" t="s">
        <v>983</v>
      </c>
    </row>
    <row r="6" spans="1:23" s="66" customFormat="1" x14ac:dyDescent="0.2">
      <c r="A6" s="26"/>
      <c r="B6" s="39" t="str">
        <f>VLOOKUP($B$5,Raw!$FJ$6:$FK$26,2,0)</f>
        <v>ENG</v>
      </c>
      <c r="C6" s="58"/>
      <c r="D6" s="24" t="s">
        <v>676</v>
      </c>
      <c r="E6" s="48" t="s">
        <v>626</v>
      </c>
      <c r="F6" s="48"/>
      <c r="G6" s="69" t="s">
        <v>627</v>
      </c>
      <c r="H6" s="69" t="s">
        <v>628</v>
      </c>
      <c r="I6" s="69" t="s">
        <v>629</v>
      </c>
      <c r="J6" s="102"/>
      <c r="K6" s="102" t="s">
        <v>972</v>
      </c>
      <c r="L6" s="65"/>
      <c r="M6" s="102" t="s">
        <v>992</v>
      </c>
      <c r="O6" s="102" t="s">
        <v>622</v>
      </c>
      <c r="P6" s="38"/>
      <c r="Q6" s="102" t="s">
        <v>623</v>
      </c>
      <c r="R6" s="102" t="s">
        <v>624</v>
      </c>
      <c r="S6" s="102" t="s">
        <v>625</v>
      </c>
      <c r="T6" s="65"/>
      <c r="U6" s="65"/>
      <c r="V6" s="65"/>
      <c r="W6" s="65"/>
    </row>
    <row r="7" spans="1:23" s="7" customFormat="1" ht="14.25" customHeight="1" x14ac:dyDescent="0.2">
      <c r="A7" s="60"/>
      <c r="B7" s="33" t="s">
        <v>648</v>
      </c>
      <c r="C7" s="141" t="s">
        <v>815</v>
      </c>
      <c r="D7" s="34"/>
      <c r="E7" s="73">
        <f>IFERROR(SUMIF($B$10:$B$41,$B7,E$10:E$41),"-")</f>
        <v>175273</v>
      </c>
      <c r="F7" s="31"/>
      <c r="G7" s="31">
        <f>IFERROR(SUMIF($B$10:$B$41,$B7,G$10:G$41),"-")</f>
        <v>2376.5050000000001</v>
      </c>
      <c r="H7" s="70">
        <f>IFERROR(G7/E7/24,"-")</f>
        <v>5.6495319682248071E-4</v>
      </c>
      <c r="I7" s="79">
        <f>IFERROR(SUMPRODUCT(E$10:E$17,I$10:I$17)/E7,"-")</f>
        <v>1.1227778316619723E-3</v>
      </c>
      <c r="J7" s="281"/>
      <c r="K7" s="79" t="s">
        <v>717</v>
      </c>
      <c r="L7" s="311"/>
      <c r="M7" s="312" t="s">
        <v>717</v>
      </c>
      <c r="O7" s="73">
        <f>IFERROR(SUMIF($B$10:$B$41,$B7,O$10:O$41),"-")</f>
        <v>9284</v>
      </c>
      <c r="P7" s="73"/>
      <c r="Q7" s="73">
        <f>IFERROR(SUMIF($B$10:$B$41,$B7,Q$10:Q$41),"-")</f>
        <v>772.73</v>
      </c>
      <c r="R7" s="79">
        <f>IFERROR(Q7/O7/24,"-")</f>
        <v>3.4680184546890709E-3</v>
      </c>
      <c r="S7" s="79">
        <f>IFERROR(SUMPRODUCT(O$10:O$17,S$10:S$17)/O7,"-")</f>
        <v>5.8625315656565657E-3</v>
      </c>
      <c r="T7" s="65"/>
      <c r="U7" s="65"/>
      <c r="V7" s="65"/>
      <c r="W7" s="65"/>
    </row>
    <row r="8" spans="1:23" s="7" customFormat="1" ht="14.25" customHeight="1" x14ac:dyDescent="0.2">
      <c r="A8" s="60"/>
      <c r="B8" s="33" t="str">
        <f>'Response times'!$B8</f>
        <v>2018-19</v>
      </c>
      <c r="C8" s="141" t="s">
        <v>773</v>
      </c>
      <c r="D8" s="34"/>
      <c r="E8" s="73">
        <f>IFERROR(SUMIF($B$10:$B$41,$B8,E$10:E$41),"-")</f>
        <v>427015</v>
      </c>
      <c r="F8" s="31"/>
      <c r="G8" s="31">
        <f>IFERROR(SUMIF($B$10:$B$41,$B8,G$10:G$41),"-")</f>
        <v>5172.1480555555563</v>
      </c>
      <c r="H8" s="70">
        <f>IFERROR(G8/E8/24,"-")</f>
        <v>5.0468055918757306E-4</v>
      </c>
      <c r="I8" s="79">
        <f>IFERROR(SUMPRODUCT(E$18:E$29,I$18:I$29)/E8,"-")</f>
        <v>9.5482705417148587E-4</v>
      </c>
      <c r="J8" s="281"/>
      <c r="K8" s="79" t="s">
        <v>717</v>
      </c>
      <c r="L8" s="311"/>
      <c r="M8" s="312" t="s">
        <v>717</v>
      </c>
      <c r="O8" s="73">
        <f>IFERROR(SUMIF($B$10:$B$41,$B8,O$10:O$41),"-")</f>
        <v>23949</v>
      </c>
      <c r="P8" s="73"/>
      <c r="Q8" s="73">
        <f>IFERROR(SUMIF($B$10:$B$41,$B8,Q$10:Q$41),"-")</f>
        <v>2093.9758333333334</v>
      </c>
      <c r="R8" s="79">
        <f>IFERROR(Q8/O8/24,"-")</f>
        <v>3.6431163328554659E-3</v>
      </c>
      <c r="S8" s="79">
        <f>IFERROR(SUMPRODUCT(O$18:O$29,S$18:S$29)/O8,"-")</f>
        <v>6.1549465453595064E-3</v>
      </c>
      <c r="T8" s="65"/>
      <c r="U8" s="65"/>
      <c r="V8" s="65"/>
      <c r="W8" s="65"/>
    </row>
    <row r="9" spans="1:23" s="7" customFormat="1" ht="14.25" customHeight="1" x14ac:dyDescent="0.2">
      <c r="A9" s="60"/>
      <c r="B9" s="33" t="str">
        <f>'Response times'!$B9</f>
        <v>2019-20</v>
      </c>
      <c r="C9" s="141" t="s">
        <v>908</v>
      </c>
      <c r="D9" s="34"/>
      <c r="E9" s="73">
        <f>IFERROR(SUMIF($B$10:$B$41,$B9,E$10:E$41),"-")</f>
        <v>377470</v>
      </c>
      <c r="F9" s="31"/>
      <c r="G9" s="31">
        <f>IFERROR(SUMIF($B$10:$B$41,$B9,G$10:G$41),"-")</f>
        <v>4516.5772222222231</v>
      </c>
      <c r="H9" s="70">
        <f>IFERROR(G9/E9/24,"-")</f>
        <v>4.985580777084076E-4</v>
      </c>
      <c r="I9" s="79">
        <f>IFERROR(SUMPRODUCT(E$30:E$41,I$30:I$41)/E9,"-")</f>
        <v>9.4471135920539187E-4</v>
      </c>
      <c r="J9" s="281"/>
      <c r="K9" s="73">
        <f>IFERROR(SUMIF($B$10:$B$41,$B9,K$10:K$41),"-")</f>
        <v>13345</v>
      </c>
      <c r="L9" s="311"/>
      <c r="M9" s="313">
        <f>IFERROR(SUMIF($B$36:$B$41,$B9,E$36:E$41)/(SUMIFS(INDEX(Raw!$H$6:$EB$1524,,MATCH("A8",Raw!$H$5:$EB$5,0)),Raw!$B$6:$B$1524,$B9,Raw!$F$6:$F$1524,$B$6,Raw!$EE$6:$EE$1524,"&gt;="&amp;43739)-SUMIF($B$36:$B$41,$B9,K$36:K$41)),"-")</f>
        <v>0.64677300269346105</v>
      </c>
      <c r="O9" s="73">
        <f>IFERROR(SUMIF($B$10:$B$41,$B9,O$10:O$41),"-")</f>
        <v>27940</v>
      </c>
      <c r="P9" s="73"/>
      <c r="Q9" s="73">
        <f>IFERROR(SUMIF($B$10:$B$41,$B9,Q$10:Q$41),"-")</f>
        <v>2401.2116666666666</v>
      </c>
      <c r="R9" s="79">
        <f>IFERROR(Q9/O9/24,"-")</f>
        <v>3.5809050147140695E-3</v>
      </c>
      <c r="S9" s="79">
        <f>IFERROR(SUMPRODUCT(O$30:O$41,S$30:S$41)/O9,"-")</f>
        <v>6.0630236087913262E-3</v>
      </c>
      <c r="T9" s="65"/>
      <c r="U9" s="65"/>
      <c r="V9" s="65"/>
      <c r="W9" s="65"/>
    </row>
    <row r="10" spans="1:23" x14ac:dyDescent="0.2">
      <c r="A10" s="61"/>
      <c r="B10" s="7" t="s">
        <v>648</v>
      </c>
      <c r="C10" s="154" t="s">
        <v>550</v>
      </c>
      <c r="D10" s="16" t="s">
        <v>550</v>
      </c>
      <c r="E10" s="73">
        <f>IFERROR(INDEX(Raw!$H$6:$EB$1524,MATCH($B10&amp;$D10&amp;$B$6,Raw!$A$6:$A$1524,0),MATCH(E$6,Raw!$H$5:$EB$5,0)),"-")</f>
        <v>1355</v>
      </c>
      <c r="F10" s="31"/>
      <c r="G10" s="31">
        <f>IFERROR(INDEX(Raw!$H$6:$EB$1524,MATCH($B10&amp;$D10&amp;$B$6,Raw!$A$6:$A$1524,0),MATCH(G$6,Raw!$H$5:$EB$5,0))/60/60,"-")</f>
        <v>15.537222222222223</v>
      </c>
      <c r="H10" s="70">
        <f>IFERROR(INDEX(Raw!$H$6:$EB$1524,MATCH($B10&amp;$D10&amp;$B$6,Raw!$A$6:$A$1524,0),MATCH(H$6,Raw!$H$5:$EB$5,0))/60/60/24,"-")</f>
        <v>4.7453703703703704E-4</v>
      </c>
      <c r="I10" s="79">
        <f>IFERROR(INDEX(Raw!$H$6:$EB$1524,MATCH($B10&amp;$D10&amp;$B$6,Raw!$A$6:$A$1524,0),MATCH(I$6,Raw!$H$5:$EB$5,0))/60/60/24,"-")</f>
        <v>1.0879629629629629E-3</v>
      </c>
      <c r="J10" s="281"/>
      <c r="K10" s="79" t="s">
        <v>717</v>
      </c>
      <c r="L10" s="311"/>
      <c r="M10" s="312" t="s">
        <v>717</v>
      </c>
      <c r="O10" s="73">
        <f>IFERROR(INDEX(Raw!$H$6:$EB$1524,MATCH($B10&amp;$D10&amp;$B$6,Raw!$A$6:$A$1524,0),MATCH(O$6,Raw!$H$5:$EB$5,0)),"-")</f>
        <v>0</v>
      </c>
      <c r="P10" s="73"/>
      <c r="Q10" s="73">
        <f>IFERROR(INDEX(Raw!$H$6:$EB$1524,MATCH($B10&amp;$D10&amp;$B$6,Raw!$A$6:$A$1524,0),MATCH(Q$6,Raw!$H$5:$EB$5,0))/60/60,"-")</f>
        <v>0</v>
      </c>
      <c r="R10" s="79" t="str">
        <f>IFERROR(INDEX(Raw!$H$6:$EB$1524,MATCH($B10&amp;$D10&amp;$B$6,Raw!$A$6:$A$1524,0),MATCH(R$6,Raw!$H$5:$EB$5,0))/60/60/24,"-")</f>
        <v>-</v>
      </c>
      <c r="S10" s="79" t="str">
        <f>IFERROR(INDEX(Raw!$H$6:$EB$1524,MATCH($B10&amp;$D10&amp;$B$6,Raw!$A$6:$A$1524,0),MATCH(S$6,Raw!$H$5:$EB$5,0))/60/60/24,"-")</f>
        <v>-</v>
      </c>
    </row>
    <row r="11" spans="1:23" ht="12.75" customHeight="1" x14ac:dyDescent="0.2">
      <c r="A11" s="61"/>
      <c r="B11" s="16" t="str">
        <f t="shared" ref="B11:B41" si="0">IF($D11="April",LEFT($B10,4)+1&amp;"-"&amp;RIGHT($B10,2)+1,$B10)</f>
        <v>2017-18</v>
      </c>
      <c r="C11" s="154" t="s">
        <v>551</v>
      </c>
      <c r="D11" s="16" t="s">
        <v>551</v>
      </c>
      <c r="E11" s="73">
        <f>IFERROR(INDEX(Raw!$H$6:$EB$1524,MATCH($B11&amp;$D11&amp;$B$6,Raw!$A$6:$A$1524,0),MATCH(E$6,Raw!$H$5:$EB$5,0)),"-")</f>
        <v>9322</v>
      </c>
      <c r="F11" s="31"/>
      <c r="G11" s="31">
        <f>IFERROR(INDEX(Raw!$H$6:$EB$1524,MATCH($B11&amp;$D11&amp;$B$6,Raw!$A$6:$A$1524,0),MATCH(G$6,Raw!$H$5:$EB$5,0))/60/60,"-")</f>
        <v>118.03361111111111</v>
      </c>
      <c r="H11" s="70">
        <f>IFERROR(INDEX(Raw!$H$6:$EB$1524,MATCH($B11&amp;$D11&amp;$B$6,Raw!$A$6:$A$1524,0),MATCH(H$6,Raw!$H$5:$EB$5,0))/60/60/24,"-")</f>
        <v>5.3240740740740744E-4</v>
      </c>
      <c r="I11" s="79">
        <f>IFERROR(INDEX(Raw!$H$6:$EB$1524,MATCH($B11&amp;$D11&amp;$B$6,Raw!$A$6:$A$1524,0),MATCH(I$6,Raw!$H$5:$EB$5,0))/60/60/24,"-")</f>
        <v>8.9120370370370384E-4</v>
      </c>
      <c r="J11" s="281"/>
      <c r="K11" s="79" t="s">
        <v>717</v>
      </c>
      <c r="L11" s="311"/>
      <c r="M11" s="312" t="s">
        <v>717</v>
      </c>
      <c r="O11" s="73">
        <f>IFERROR(INDEX(Raw!$H$6:$EB$1524,MATCH($B11&amp;$D11&amp;$B$6,Raw!$A$6:$A$1524,0),MATCH(O$6,Raw!$H$5:$EB$5,0)),"-")</f>
        <v>0</v>
      </c>
      <c r="P11" s="73"/>
      <c r="Q11" s="73">
        <f>IFERROR(INDEX(Raw!$H$6:$EB$1524,MATCH($B11&amp;$D11&amp;$B$6,Raw!$A$6:$A$1524,0),MATCH(Q$6,Raw!$H$5:$EB$5,0))/60/60,"-")</f>
        <v>0</v>
      </c>
      <c r="R11" s="79" t="str">
        <f>IFERROR(INDEX(Raw!$H$6:$EB$1524,MATCH($B11&amp;$D11&amp;$B$6,Raw!$A$6:$A$1524,0),MATCH(R$6,Raw!$H$5:$EB$5,0))/60/60/24,"-")</f>
        <v>-</v>
      </c>
      <c r="S11" s="79" t="str">
        <f>IFERROR(INDEX(Raw!$H$6:$EB$1524,MATCH($B11&amp;$D11&amp;$B$6,Raw!$A$6:$A$1524,0),MATCH(S$6,Raw!$H$5:$EB$5,0))/60/60/24,"-")</f>
        <v>-</v>
      </c>
    </row>
    <row r="12" spans="1:23" ht="18" x14ac:dyDescent="0.25">
      <c r="A12" s="61"/>
      <c r="B12" s="16" t="str">
        <f t="shared" si="0"/>
        <v>2017-18</v>
      </c>
      <c r="C12" s="154" t="s">
        <v>552</v>
      </c>
      <c r="D12" s="181" t="s">
        <v>552</v>
      </c>
      <c r="E12" s="73">
        <f>IFERROR(INDEX(Raw!$H$6:$EB$1524,MATCH($B12&amp;$D12&amp;$B$6,Raw!$A$6:$A$1524,0),MATCH(E$6,Raw!$H$5:$EB$5,0)),"-")</f>
        <v>11700</v>
      </c>
      <c r="F12" s="31"/>
      <c r="G12" s="31">
        <f>IFERROR(INDEX(Raw!$H$6:$EB$1524,MATCH($B12&amp;$D12&amp;$B$6,Raw!$A$6:$A$1524,0),MATCH(G$6,Raw!$H$5:$EB$5,0))/60/60,"-")</f>
        <v>129.3425</v>
      </c>
      <c r="H12" s="70">
        <f>IFERROR(INDEX(Raw!$H$6:$EB$1524,MATCH($B12&amp;$D12&amp;$B$6,Raw!$A$6:$A$1524,0),MATCH(H$6,Raw!$H$5:$EB$5,0))/60/60/24,"-")</f>
        <v>4.6296296296296293E-4</v>
      </c>
      <c r="I12" s="79">
        <f>IFERROR(INDEX(Raw!$H$6:$EB$1524,MATCH($B12&amp;$D12&amp;$B$6,Raw!$A$6:$A$1524,0),MATCH(I$6,Raw!$H$5:$EB$5,0))/60/60/24,"-")</f>
        <v>7.5231481481481471E-4</v>
      </c>
      <c r="J12" s="281"/>
      <c r="K12" s="79" t="s">
        <v>717</v>
      </c>
      <c r="L12" s="311"/>
      <c r="M12" s="312" t="s">
        <v>717</v>
      </c>
      <c r="O12" s="73">
        <f>IFERROR(INDEX(Raw!$H$6:$EB$1524,MATCH($B12&amp;$D12&amp;$B$6,Raw!$A$6:$A$1524,0),MATCH(O$6,Raw!$H$5:$EB$5,0)),"-")</f>
        <v>22</v>
      </c>
      <c r="P12" s="73"/>
      <c r="Q12" s="73">
        <f>IFERROR(INDEX(Raw!$H$6:$EB$1524,MATCH($B12&amp;$D12&amp;$B$6,Raw!$A$6:$A$1524,0),MATCH(Q$6,Raw!$H$5:$EB$5,0))/60/60,"-")</f>
        <v>1.0558333333333334</v>
      </c>
      <c r="R12" s="79">
        <f>IFERROR(INDEX(Raw!$H$6:$EB$1524,MATCH($B12&amp;$D12&amp;$B$6,Raw!$A$6:$A$1524,0),MATCH(R$6,Raw!$H$5:$EB$5,0))/60/60/24,"-")</f>
        <v>2.0023148148148148E-3</v>
      </c>
      <c r="S12" s="79">
        <f>IFERROR(INDEX(Raw!$H$6:$EB$1524,MATCH($B12&amp;$D12&amp;$B$6,Raw!$A$6:$A$1524,0),MATCH(S$6,Raw!$H$5:$EB$5,0))/60/60/24,"-")</f>
        <v>3.4027777777777784E-3</v>
      </c>
    </row>
    <row r="13" spans="1:23" ht="12.75" customHeight="1" x14ac:dyDescent="0.2">
      <c r="A13" s="61"/>
      <c r="B13" s="16" t="str">
        <f t="shared" si="0"/>
        <v>2017-18</v>
      </c>
      <c r="C13" s="154" t="s">
        <v>553</v>
      </c>
      <c r="D13" s="16" t="s">
        <v>553</v>
      </c>
      <c r="E13" s="73">
        <f>IFERROR(INDEX(Raw!$H$6:$EB$1524,MATCH($B13&amp;$D13&amp;$B$6,Raw!$A$6:$A$1524,0),MATCH(E$6,Raw!$H$5:$EB$5,0)),"-")</f>
        <v>25680</v>
      </c>
      <c r="F13" s="31"/>
      <c r="G13" s="31">
        <f>IFERROR(INDEX(Raw!$H$6:$EB$1524,MATCH($B13&amp;$D13&amp;$B$6,Raw!$A$6:$A$1524,0),MATCH(G$6,Raw!$H$5:$EB$5,0))/60/60,"-")</f>
        <v>349.37333333333333</v>
      </c>
      <c r="H13" s="70">
        <f>IFERROR(INDEX(Raw!$H$6:$EB$1524,MATCH($B13&amp;$D13&amp;$B$6,Raw!$A$6:$A$1524,0),MATCH(H$6,Raw!$H$5:$EB$5,0))/60/60/24,"-")</f>
        <v>5.6712962962962956E-4</v>
      </c>
      <c r="I13" s="79">
        <f>IFERROR(INDEX(Raw!$H$6:$EB$1524,MATCH($B13&amp;$D13&amp;$B$6,Raw!$A$6:$A$1524,0),MATCH(I$6,Raw!$H$5:$EB$5,0))/60/60/24,"-")</f>
        <v>9.6064814814814808E-4</v>
      </c>
      <c r="J13" s="281"/>
      <c r="K13" s="79" t="s">
        <v>717</v>
      </c>
      <c r="L13" s="311"/>
      <c r="M13" s="312" t="s">
        <v>717</v>
      </c>
      <c r="O13" s="73">
        <f>IFERROR(INDEX(Raw!$H$6:$EB$1524,MATCH($B13&amp;$D13&amp;$B$6,Raw!$A$6:$A$1524,0),MATCH(O$6,Raw!$H$5:$EB$5,0)),"-")</f>
        <v>1126</v>
      </c>
      <c r="P13" s="73"/>
      <c r="Q13" s="73">
        <f>IFERROR(INDEX(Raw!$H$6:$EB$1524,MATCH($B13&amp;$D13&amp;$B$6,Raw!$A$6:$A$1524,0),MATCH(Q$6,Raw!$H$5:$EB$5,0))/60/60,"-")</f>
        <v>88.226666666666674</v>
      </c>
      <c r="R13" s="79">
        <f>IFERROR(INDEX(Raw!$H$6:$EB$1524,MATCH($B13&amp;$D13&amp;$B$6,Raw!$A$6:$A$1524,0),MATCH(R$6,Raw!$H$5:$EB$5,0))/60/60/24,"-")</f>
        <v>3.2638888888888891E-3</v>
      </c>
      <c r="S13" s="79">
        <f>IFERROR(INDEX(Raw!$H$6:$EB$1524,MATCH($B13&amp;$D13&amp;$B$6,Raw!$A$6:$A$1524,0),MATCH(S$6,Raw!$H$5:$EB$5,0))/60/60/24,"-")</f>
        <v>5.5555555555555558E-3</v>
      </c>
    </row>
    <row r="14" spans="1:23" x14ac:dyDescent="0.2">
      <c r="A14" s="61"/>
      <c r="B14" s="16" t="str">
        <f t="shared" si="0"/>
        <v>2017-18</v>
      </c>
      <c r="C14" s="154" t="s">
        <v>554</v>
      </c>
      <c r="D14" s="16" t="s">
        <v>554</v>
      </c>
      <c r="E14" s="73">
        <f>IFERROR(INDEX(Raw!$H$6:$EB$1524,MATCH($B14&amp;$D14&amp;$B$6,Raw!$A$6:$A$1524,0),MATCH(E$6,Raw!$H$5:$EB$5,0)),"-")</f>
        <v>31971</v>
      </c>
      <c r="F14" s="31"/>
      <c r="G14" s="31">
        <f>IFERROR(INDEX(Raw!$H$6:$EB$1524,MATCH($B14&amp;$D14&amp;$B$6,Raw!$A$6:$A$1524,0),MATCH(G$6,Raw!$H$5:$EB$5,0))/60/60,"-")</f>
        <v>492.32722222222225</v>
      </c>
      <c r="H14" s="70">
        <f>IFERROR(INDEX(Raw!$H$6:$EB$1524,MATCH($B14&amp;$D14&amp;$B$6,Raw!$A$6:$A$1524,0),MATCH(H$6,Raw!$H$5:$EB$5,0))/60/60/24,"-")</f>
        <v>6.3657407407407402E-4</v>
      </c>
      <c r="I14" s="79">
        <f>IFERROR(INDEX(Raw!$H$6:$EB$1524,MATCH($B14&amp;$D14&amp;$B$6,Raw!$A$6:$A$1524,0),MATCH(I$6,Raw!$H$5:$EB$5,0))/60/60/24,"-")</f>
        <v>1.261574074074074E-3</v>
      </c>
      <c r="J14" s="281"/>
      <c r="K14" s="79" t="s">
        <v>717</v>
      </c>
      <c r="L14" s="311"/>
      <c r="M14" s="312" t="s">
        <v>717</v>
      </c>
      <c r="O14" s="73">
        <f>IFERROR(INDEX(Raw!$H$6:$EB$1524,MATCH($B14&amp;$D14&amp;$B$6,Raw!$A$6:$A$1524,0),MATCH(O$6,Raw!$H$5:$EB$5,0)),"-")</f>
        <v>2021</v>
      </c>
      <c r="P14" s="73"/>
      <c r="Q14" s="73">
        <f>IFERROR(INDEX(Raw!$H$6:$EB$1524,MATCH($B14&amp;$D14&amp;$B$6,Raw!$A$6:$A$1524,0),MATCH(Q$6,Raw!$H$5:$EB$5,0))/60/60,"-")</f>
        <v>161.00416666666666</v>
      </c>
      <c r="R14" s="79">
        <f>IFERROR(INDEX(Raw!$H$6:$EB$1524,MATCH($B14&amp;$D14&amp;$B$6,Raw!$A$6:$A$1524,0),MATCH(R$6,Raw!$H$5:$EB$5,0))/60/60/24,"-")</f>
        <v>3.3217592592592591E-3</v>
      </c>
      <c r="S14" s="79">
        <f>IFERROR(INDEX(Raw!$H$6:$EB$1524,MATCH($B14&amp;$D14&amp;$B$6,Raw!$A$6:$A$1524,0),MATCH(S$6,Raw!$H$5:$EB$5,0))/60/60/24,"-")</f>
        <v>5.6944444444444438E-3</v>
      </c>
    </row>
    <row r="15" spans="1:23" ht="18" x14ac:dyDescent="0.25">
      <c r="A15" s="61"/>
      <c r="B15" s="16" t="str">
        <f t="shared" si="0"/>
        <v>2017-18</v>
      </c>
      <c r="C15" s="154" t="s">
        <v>555</v>
      </c>
      <c r="D15" s="181" t="s">
        <v>555</v>
      </c>
      <c r="E15" s="73">
        <f>IFERROR(INDEX(Raw!$H$6:$EB$1524,MATCH($B15&amp;$D15&amp;$B$6,Raw!$A$6:$A$1524,0),MATCH(E$6,Raw!$H$5:$EB$5,0)),"-")</f>
        <v>31254</v>
      </c>
      <c r="F15" s="31"/>
      <c r="G15" s="31">
        <f>IFERROR(INDEX(Raw!$H$6:$EB$1524,MATCH($B15&amp;$D15&amp;$B$6,Raw!$A$6:$A$1524,0),MATCH(G$6,Raw!$H$5:$EB$5,0))/60/60,"-")</f>
        <v>398.37277777777774</v>
      </c>
      <c r="H15" s="70">
        <f>IFERROR(INDEX(Raw!$H$6:$EB$1524,MATCH($B15&amp;$D15&amp;$B$6,Raw!$A$6:$A$1524,0),MATCH(H$6,Raw!$H$5:$EB$5,0))/60/60/24,"-")</f>
        <v>5.3240740740740744E-4</v>
      </c>
      <c r="I15" s="79">
        <f>IFERROR(INDEX(Raw!$H$6:$EB$1524,MATCH($B15&amp;$D15&amp;$B$6,Raw!$A$6:$A$1524,0),MATCH(I$6,Raw!$H$5:$EB$5,0))/60/60/24,"-")</f>
        <v>1.0300925925925926E-3</v>
      </c>
      <c r="J15" s="281"/>
      <c r="K15" s="79" t="s">
        <v>717</v>
      </c>
      <c r="L15" s="311"/>
      <c r="M15" s="312" t="s">
        <v>717</v>
      </c>
      <c r="O15" s="73">
        <f>IFERROR(INDEX(Raw!$H$6:$EB$1524,MATCH($B15&amp;$D15&amp;$B$6,Raw!$A$6:$A$1524,0),MATCH(O$6,Raw!$H$5:$EB$5,0)),"-")</f>
        <v>1914</v>
      </c>
      <c r="P15" s="73"/>
      <c r="Q15" s="73">
        <f>IFERROR(INDEX(Raw!$H$6:$EB$1524,MATCH($B15&amp;$D15&amp;$B$6,Raw!$A$6:$A$1524,0),MATCH(Q$6,Raw!$H$5:$EB$5,0))/60/60,"-")</f>
        <v>148.54972222222221</v>
      </c>
      <c r="R15" s="79">
        <f>IFERROR(INDEX(Raw!$H$6:$EB$1524,MATCH($B15&amp;$D15&amp;$B$6,Raw!$A$6:$A$1524,0),MATCH(R$6,Raw!$H$5:$EB$5,0))/60/60/24,"-")</f>
        <v>3.2291666666666666E-3</v>
      </c>
      <c r="S15" s="79">
        <f>IFERROR(INDEX(Raw!$H$6:$EB$1524,MATCH($B15&amp;$D15&amp;$B$6,Raw!$A$6:$A$1524,0),MATCH(S$6,Raw!$H$5:$EB$5,0))/60/60/24,"-")</f>
        <v>5.2777777777777771E-3</v>
      </c>
    </row>
    <row r="16" spans="1:23" x14ac:dyDescent="0.2">
      <c r="A16" s="61"/>
      <c r="B16" s="16" t="str">
        <f t="shared" si="0"/>
        <v>2017-18</v>
      </c>
      <c r="C16" s="154" t="s">
        <v>556</v>
      </c>
      <c r="D16" s="16" t="s">
        <v>556</v>
      </c>
      <c r="E16" s="73">
        <f>IFERROR(INDEX(Raw!$H$6:$EB$1524,MATCH($B16&amp;$D16&amp;$B$6,Raw!$A$6:$A$1524,0),MATCH(E$6,Raw!$H$5:$EB$5,0)),"-")</f>
        <v>30179</v>
      </c>
      <c r="F16" s="31"/>
      <c r="G16" s="31">
        <f>IFERROR(INDEX(Raw!$H$6:$EB$1524,MATCH($B16&amp;$D16&amp;$B$6,Raw!$A$6:$A$1524,0),MATCH(G$6,Raw!$H$5:$EB$5,0))/60/60,"-")</f>
        <v>417.34666666666664</v>
      </c>
      <c r="H16" s="70">
        <f>IFERROR(INDEX(Raw!$H$6:$EB$1524,MATCH($B16&amp;$D16&amp;$B$6,Raw!$A$6:$A$1524,0),MATCH(H$6,Raw!$H$5:$EB$5,0))/60/60/24,"-")</f>
        <v>5.7870370370370378E-4</v>
      </c>
      <c r="I16" s="79">
        <f>IFERROR(INDEX(Raw!$H$6:$EB$1524,MATCH($B16&amp;$D16&amp;$B$6,Raw!$A$6:$A$1524,0),MATCH(I$6,Raw!$H$5:$EB$5,0))/60/60/24,"-")</f>
        <v>1.0763888888888889E-3</v>
      </c>
      <c r="J16" s="281"/>
      <c r="K16" s="79" t="s">
        <v>717</v>
      </c>
      <c r="L16" s="311"/>
      <c r="M16" s="312" t="s">
        <v>717</v>
      </c>
      <c r="O16" s="73">
        <f>IFERROR(INDEX(Raw!$H$6:$EB$1524,MATCH($B16&amp;$D16&amp;$B$6,Raw!$A$6:$A$1524,0),MATCH(O$6,Raw!$H$5:$EB$5,0)),"-")</f>
        <v>1984</v>
      </c>
      <c r="P16" s="73"/>
      <c r="Q16" s="73">
        <f>IFERROR(INDEX(Raw!$H$6:$EB$1524,MATCH($B16&amp;$D16&amp;$B$6,Raw!$A$6:$A$1524,0),MATCH(Q$6,Raw!$H$5:$EB$5,0))/60/60,"-")</f>
        <v>174.63611111111109</v>
      </c>
      <c r="R16" s="79">
        <f>IFERROR(INDEX(Raw!$H$6:$EB$1524,MATCH($B16&amp;$D16&amp;$B$6,Raw!$A$6:$A$1524,0),MATCH(R$6,Raw!$H$5:$EB$5,0))/60/60/24,"-")</f>
        <v>3.6689814814814814E-3</v>
      </c>
      <c r="S16" s="79">
        <f>IFERROR(INDEX(Raw!$H$6:$EB$1524,MATCH($B16&amp;$D16&amp;$B$6,Raw!$A$6:$A$1524,0),MATCH(S$6,Raw!$H$5:$EB$5,0))/60/60/24,"-")</f>
        <v>6.2499999999999995E-3</v>
      </c>
    </row>
    <row r="17" spans="1:23" s="7" customFormat="1" collapsed="1" x14ac:dyDescent="0.2">
      <c r="A17" s="61"/>
      <c r="B17" s="16" t="str">
        <f t="shared" si="0"/>
        <v>2017-18</v>
      </c>
      <c r="C17" s="141" t="s">
        <v>557</v>
      </c>
      <c r="D17" s="176" t="s">
        <v>557</v>
      </c>
      <c r="E17" s="73">
        <f>IFERROR(INDEX(Raw!$H$6:$EB$1524,MATCH($B17&amp;$D17&amp;$B$6,Raw!$A$6:$A$1524,0),MATCH(E$6,Raw!$H$5:$EB$5,0)),"-")</f>
        <v>33812</v>
      </c>
      <c r="F17" s="31"/>
      <c r="G17" s="31">
        <f>IFERROR(INDEX(Raw!$H$6:$EB$1524,MATCH($B17&amp;$D17&amp;$B$6,Raw!$A$6:$A$1524,0),MATCH(G$6,Raw!$H$5:$EB$5,0))/60/60,"-")</f>
        <v>456.17166666666668</v>
      </c>
      <c r="H17" s="70">
        <f>IFERROR(INDEX(Raw!$H$6:$EB$1524,MATCH($B17&amp;$D17&amp;$B$6,Raw!$A$6:$A$1524,0),MATCH(H$6,Raw!$H$5:$EB$5,0))/60/60/24,"-")</f>
        <v>5.6712962962962956E-4</v>
      </c>
      <c r="I17" s="79">
        <f>IFERROR(INDEX(Raw!$H$6:$EB$1524,MATCH($B17&amp;$D17&amp;$B$6,Raw!$A$6:$A$1524,0),MATCH(I$6,Raw!$H$5:$EB$5,0))/60/60/24,"-")</f>
        <v>1.4351851851851854E-3</v>
      </c>
      <c r="J17" s="31"/>
      <c r="K17" s="80" t="s">
        <v>717</v>
      </c>
      <c r="L17" s="73"/>
      <c r="M17" s="314" t="s">
        <v>717</v>
      </c>
      <c r="N17" s="31"/>
      <c r="O17" s="73">
        <f>IFERROR(INDEX(Raw!$H$6:$EB$1524,MATCH($B17&amp;$D17&amp;$B$6,Raw!$A$6:$A$1524,0),MATCH(O$6,Raw!$H$5:$EB$5,0)),"-")</f>
        <v>2217</v>
      </c>
      <c r="P17" s="73"/>
      <c r="Q17" s="73">
        <f>IFERROR(INDEX(Raw!$H$6:$EB$1524,MATCH($B17&amp;$D17&amp;$B$6,Raw!$A$6:$A$1524,0),MATCH(Q$6,Raw!$H$5:$EB$5,0))/60/60,"-")</f>
        <v>199.25750000000002</v>
      </c>
      <c r="R17" s="79">
        <f>IFERROR(INDEX(Raw!$H$6:$EB$1524,MATCH($B17&amp;$D17&amp;$B$6,Raw!$A$6:$A$1524,0),MATCH(R$6,Raw!$H$5:$EB$5,0))/60/60/24,"-")</f>
        <v>3.7500000000000003E-3</v>
      </c>
      <c r="S17" s="79">
        <f>IFERROR(INDEX(Raw!$H$6:$EB$1524,MATCH($B17&amp;$D17&amp;$B$6,Raw!$A$6:$A$1524,0),MATCH(S$6,Raw!$H$5:$EB$5,0))/60/60/24,"-")</f>
        <v>6.3541666666666668E-3</v>
      </c>
      <c r="T17" s="65"/>
      <c r="U17" s="65"/>
      <c r="V17" s="65"/>
      <c r="W17" s="65"/>
    </row>
    <row r="18" spans="1:23" s="7" customFormat="1" ht="18" x14ac:dyDescent="0.25">
      <c r="A18" s="61"/>
      <c r="B18" s="142" t="str">
        <f t="shared" si="0"/>
        <v>2018-19</v>
      </c>
      <c r="C18" s="178" t="s">
        <v>775</v>
      </c>
      <c r="D18" s="183" t="s">
        <v>775</v>
      </c>
      <c r="E18" s="146">
        <f>IFERROR(INDEX(Raw!$H$6:$EB$1524,MATCH($B18&amp;$D18&amp;$B$6,Raw!$A$6:$A$1524,0),MATCH(E$6,Raw!$H$5:$EB$5,0)),"-")</f>
        <v>31455</v>
      </c>
      <c r="F18" s="144"/>
      <c r="G18" s="144">
        <f>IFERROR(INDEX(Raw!$H$6:$EB$1524,MATCH($B18&amp;$D18&amp;$B$6,Raw!$A$6:$A$1524,0),MATCH(G$6,Raw!$H$5:$EB$5,0))/60/60,"-")</f>
        <v>379.02000000000004</v>
      </c>
      <c r="H18" s="145">
        <f>IFERROR(INDEX(Raw!$H$6:$EB$1524,MATCH($B18&amp;$D18&amp;$B$6,Raw!$A$6:$A$1524,0),MATCH(H$6,Raw!$H$5:$EB$5,0))/60/60/24,"-")</f>
        <v>4.9768518518518521E-4</v>
      </c>
      <c r="I18" s="152">
        <f>IFERROR(INDEX(Raw!$H$6:$EB$1524,MATCH($B18&amp;$D18&amp;$B$6,Raw!$A$6:$A$1524,0),MATCH(I$6,Raw!$H$5:$EB$5,0))/60/60/24,"-")</f>
        <v>9.4907407407407408E-4</v>
      </c>
      <c r="J18" s="31"/>
      <c r="K18" s="79" t="s">
        <v>717</v>
      </c>
      <c r="L18" s="73"/>
      <c r="M18" s="312" t="s">
        <v>717</v>
      </c>
      <c r="N18" s="31"/>
      <c r="O18" s="146">
        <f>IFERROR(INDEX(Raw!$H$6:$EB$1524,MATCH($B18&amp;$D18&amp;$B$6,Raw!$A$6:$A$1524,0),MATCH(O$6,Raw!$H$5:$EB$5,0)),"-")</f>
        <v>1856</v>
      </c>
      <c r="P18" s="146"/>
      <c r="Q18" s="146">
        <f>IFERROR(INDEX(Raw!$H$6:$EB$1524,MATCH($B18&amp;$D18&amp;$B$6,Raw!$A$6:$A$1524,0),MATCH(Q$6,Raw!$H$5:$EB$5,0))/60/60,"-")</f>
        <v>161.60805555555555</v>
      </c>
      <c r="R18" s="152">
        <f>IFERROR(INDEX(Raw!$H$6:$EB$1524,MATCH($B18&amp;$D18&amp;$B$6,Raw!$A$6:$A$1524,0),MATCH(R$6,Raw!$H$5:$EB$5,0))/60/60/24,"-")</f>
        <v>3.6226851851851854E-3</v>
      </c>
      <c r="S18" s="152">
        <f>IFERROR(INDEX(Raw!$H$6:$EB$1524,MATCH($B18&amp;$D18&amp;$B$6,Raw!$A$6:$A$1524,0),MATCH(S$6,Raw!$H$5:$EB$5,0))/60/60/24,"-")</f>
        <v>6.0995370370370361E-3</v>
      </c>
      <c r="T18" s="65"/>
      <c r="U18" s="65"/>
      <c r="V18" s="65"/>
      <c r="W18" s="65"/>
    </row>
    <row r="19" spans="1:23" s="7" customFormat="1" x14ac:dyDescent="0.2">
      <c r="A19" s="61"/>
      <c r="B19" s="16" t="str">
        <f t="shared" si="0"/>
        <v>2018-19</v>
      </c>
      <c r="C19" s="154" t="s">
        <v>776</v>
      </c>
      <c r="D19" s="16" t="s">
        <v>776</v>
      </c>
      <c r="E19" s="73">
        <f>IFERROR(INDEX(Raw!$H$6:$EB$1524,MATCH($B19&amp;$D19&amp;$B$6,Raw!$A$6:$A$1524,0),MATCH(E$6,Raw!$H$5:$EB$5,0)),"-")</f>
        <v>34207</v>
      </c>
      <c r="F19" s="31"/>
      <c r="G19" s="31">
        <f>IFERROR(INDEX(Raw!$H$6:$EB$1524,MATCH($B19&amp;$D19&amp;$B$6,Raw!$A$6:$A$1524,0),MATCH(G$6,Raw!$H$5:$EB$5,0))/60/60,"-")</f>
        <v>442.78277777777777</v>
      </c>
      <c r="H19" s="70">
        <f>IFERROR(INDEX(Raw!$H$6:$EB$1524,MATCH($B19&amp;$D19&amp;$B$6,Raw!$A$6:$A$1524,0),MATCH(H$6,Raw!$H$5:$EB$5,0))/60/60/24,"-")</f>
        <v>5.4398148148148144E-4</v>
      </c>
      <c r="I19" s="79">
        <f>IFERROR(INDEX(Raw!$H$6:$EB$1524,MATCH($B19&amp;$D19&amp;$B$6,Raw!$A$6:$A$1524,0),MATCH(I$6,Raw!$H$5:$EB$5,0))/60/60/24,"-")</f>
        <v>1.0069444444444444E-3</v>
      </c>
      <c r="J19" s="31"/>
      <c r="K19" s="79" t="s">
        <v>717</v>
      </c>
      <c r="L19" s="73"/>
      <c r="M19" s="312" t="s">
        <v>717</v>
      </c>
      <c r="N19" s="31"/>
      <c r="O19" s="73">
        <f>IFERROR(INDEX(Raw!$H$6:$EB$1524,MATCH($B19&amp;$D19&amp;$B$6,Raw!$A$6:$A$1524,0),MATCH(O$6,Raw!$H$5:$EB$5,0)),"-")</f>
        <v>1872</v>
      </c>
      <c r="P19" s="73"/>
      <c r="Q19" s="73">
        <f>IFERROR(INDEX(Raw!$H$6:$EB$1524,MATCH($B19&amp;$D19&amp;$B$6,Raw!$A$6:$A$1524,0),MATCH(Q$6,Raw!$H$5:$EB$5,0))/60/60,"-")</f>
        <v>165.56027777777777</v>
      </c>
      <c r="R19" s="79">
        <f>IFERROR(INDEX(Raw!$H$6:$EB$1524,MATCH($B19&amp;$D19&amp;$B$6,Raw!$A$6:$A$1524,0),MATCH(R$6,Raw!$H$5:$EB$5,0))/60/60/24,"-")</f>
        <v>3.6805555555555554E-3</v>
      </c>
      <c r="S19" s="79">
        <f>IFERROR(INDEX(Raw!$H$6:$EB$1524,MATCH($B19&amp;$D19&amp;$B$6,Raw!$A$6:$A$1524,0),MATCH(S$6,Raw!$H$5:$EB$5,0))/60/60/24,"-")</f>
        <v>6.3078703703703708E-3</v>
      </c>
      <c r="T19" s="65"/>
      <c r="U19" s="65"/>
      <c r="V19" s="65"/>
      <c r="W19" s="65"/>
    </row>
    <row r="20" spans="1:23" s="7" customFormat="1" x14ac:dyDescent="0.2">
      <c r="A20" s="61"/>
      <c r="B20" s="16" t="str">
        <f t="shared" si="0"/>
        <v>2018-19</v>
      </c>
      <c r="C20" s="154" t="s">
        <v>777</v>
      </c>
      <c r="D20" s="16" t="s">
        <v>777</v>
      </c>
      <c r="E20" s="73">
        <f>IFERROR(INDEX(Raw!$H$6:$EB$1524,MATCH($B20&amp;$D20&amp;$B$6,Raw!$A$6:$A$1524,0),MATCH(E$6,Raw!$H$5:$EB$5,0)),"-")</f>
        <v>33127</v>
      </c>
      <c r="F20" s="31"/>
      <c r="G20" s="31">
        <f>IFERROR(INDEX(Raw!$H$6:$EB$1524,MATCH($B20&amp;$D20&amp;$B$6,Raw!$A$6:$A$1524,0),MATCH(G$6,Raw!$H$5:$EB$5,0))/60/60,"-")</f>
        <v>438.80527777777775</v>
      </c>
      <c r="H20" s="70">
        <f>IFERROR(INDEX(Raw!$H$6:$EB$1524,MATCH($B20&amp;$D20&amp;$B$6,Raw!$A$6:$A$1524,0),MATCH(H$6,Raw!$H$5:$EB$5,0))/60/60/24,"-")</f>
        <v>5.5555555555555556E-4</v>
      </c>
      <c r="I20" s="79">
        <f>IFERROR(INDEX(Raw!$H$6:$EB$1524,MATCH($B20&amp;$D20&amp;$B$6,Raw!$A$6:$A$1524,0),MATCH(I$6,Raw!$H$5:$EB$5,0))/60/60/24,"-")</f>
        <v>1.0879629629629629E-3</v>
      </c>
      <c r="J20" s="31"/>
      <c r="K20" s="79" t="s">
        <v>717</v>
      </c>
      <c r="L20" s="73"/>
      <c r="M20" s="312" t="s">
        <v>717</v>
      </c>
      <c r="N20" s="31"/>
      <c r="O20" s="73">
        <f>IFERROR(INDEX(Raw!$H$6:$EB$1524,MATCH($B20&amp;$D20&amp;$B$6,Raw!$A$6:$A$1524,0),MATCH(O$6,Raw!$H$5:$EB$5,0)),"-")</f>
        <v>1786</v>
      </c>
      <c r="P20" s="73"/>
      <c r="Q20" s="73">
        <f>IFERROR(INDEX(Raw!$H$6:$EB$1524,MATCH($B20&amp;$D20&amp;$B$6,Raw!$A$6:$A$1524,0),MATCH(Q$6,Raw!$H$5:$EB$5,0))/60/60,"-")</f>
        <v>157.89083333333335</v>
      </c>
      <c r="R20" s="79">
        <f>IFERROR(INDEX(Raw!$H$6:$EB$1524,MATCH($B20&amp;$D20&amp;$B$6,Raw!$A$6:$A$1524,0),MATCH(R$6,Raw!$H$5:$EB$5,0))/60/60/24,"-")</f>
        <v>3.6805555555555554E-3</v>
      </c>
      <c r="S20" s="79">
        <f>IFERROR(INDEX(Raw!$H$6:$EB$1524,MATCH($B20&amp;$D20&amp;$B$6,Raw!$A$6:$A$1524,0),MATCH(S$6,Raw!$H$5:$EB$5,0))/60/60/24,"-")</f>
        <v>6.4004629629629628E-3</v>
      </c>
      <c r="T20" s="65"/>
      <c r="U20" s="65"/>
      <c r="V20" s="65"/>
      <c r="W20" s="65"/>
    </row>
    <row r="21" spans="1:23" s="7" customFormat="1" ht="18" x14ac:dyDescent="0.25">
      <c r="A21" s="61"/>
      <c r="B21" s="16" t="str">
        <f t="shared" si="0"/>
        <v>2018-19</v>
      </c>
      <c r="C21" s="154" t="s">
        <v>778</v>
      </c>
      <c r="D21" s="181" t="s">
        <v>778</v>
      </c>
      <c r="E21" s="73">
        <f>IFERROR(INDEX(Raw!$H$6:$EB$1524,MATCH($B21&amp;$D21&amp;$B$6,Raw!$A$6:$A$1524,0),MATCH(E$6,Raw!$H$5:$EB$5,0)),"-")</f>
        <v>36413</v>
      </c>
      <c r="F21" s="31"/>
      <c r="G21" s="31">
        <f>IFERROR(INDEX(Raw!$H$6:$EB$1524,MATCH($B21&amp;$D21&amp;$B$6,Raw!$A$6:$A$1524,0),MATCH(G$6,Raw!$H$5:$EB$5,0))/60/60,"-")</f>
        <v>549.66694444444454</v>
      </c>
      <c r="H21" s="70">
        <f>IFERROR(INDEX(Raw!$H$6:$EB$1524,MATCH($B21&amp;$D21&amp;$B$6,Raw!$A$6:$A$1524,0),MATCH(H$6,Raw!$H$5:$EB$5,0))/60/60/24,"-")</f>
        <v>6.2500000000000001E-4</v>
      </c>
      <c r="I21" s="79">
        <f>IFERROR(INDEX(Raw!$H$6:$EB$1524,MATCH($B21&amp;$D21&amp;$B$6,Raw!$A$6:$A$1524,0),MATCH(I$6,Raw!$H$5:$EB$5,0))/60/60/24,"-")</f>
        <v>1.1689814814814816E-3</v>
      </c>
      <c r="J21" s="31"/>
      <c r="K21" s="79" t="s">
        <v>717</v>
      </c>
      <c r="L21" s="73"/>
      <c r="M21" s="312" t="s">
        <v>717</v>
      </c>
      <c r="N21" s="31"/>
      <c r="O21" s="73">
        <f>IFERROR(INDEX(Raw!$H$6:$EB$1524,MATCH($B21&amp;$D21&amp;$B$6,Raw!$A$6:$A$1524,0),MATCH(O$6,Raw!$H$5:$EB$5,0)),"-")</f>
        <v>1968</v>
      </c>
      <c r="P21" s="73"/>
      <c r="Q21" s="73">
        <f>IFERROR(INDEX(Raw!$H$6:$EB$1524,MATCH($B21&amp;$D21&amp;$B$6,Raw!$A$6:$A$1524,0),MATCH(Q$6,Raw!$H$5:$EB$5,0))/60/60,"-")</f>
        <v>178.82972222222222</v>
      </c>
      <c r="R21" s="79">
        <f>IFERROR(INDEX(Raw!$H$6:$EB$1524,MATCH($B21&amp;$D21&amp;$B$6,Raw!$A$6:$A$1524,0),MATCH(R$6,Raw!$H$5:$EB$5,0))/60/60/24,"-")</f>
        <v>3.7847222222222223E-3</v>
      </c>
      <c r="S21" s="79">
        <f>IFERROR(INDEX(Raw!$H$6:$EB$1524,MATCH($B21&amp;$D21&amp;$B$6,Raw!$A$6:$A$1524,0),MATCH(S$6,Raw!$H$5:$EB$5,0))/60/60/24,"-")</f>
        <v>6.145833333333333E-3</v>
      </c>
      <c r="T21" s="65"/>
      <c r="U21" s="65"/>
      <c r="V21" s="65"/>
      <c r="W21" s="65"/>
    </row>
    <row r="22" spans="1:23" s="7" customFormat="1" x14ac:dyDescent="0.2">
      <c r="A22" s="61"/>
      <c r="B22" s="16" t="str">
        <f t="shared" si="0"/>
        <v>2018-19</v>
      </c>
      <c r="C22" s="154" t="s">
        <v>550</v>
      </c>
      <c r="D22" s="16" t="s">
        <v>550</v>
      </c>
      <c r="E22" s="73">
        <f>IFERROR(INDEX(Raw!$H$6:$EB$1524,MATCH($B22&amp;$D22&amp;$B$6,Raw!$A$6:$A$1524,0),MATCH(E$6,Raw!$H$5:$EB$5,0)),"-")</f>
        <v>33657</v>
      </c>
      <c r="F22" s="31"/>
      <c r="G22" s="31">
        <f>IFERROR(INDEX(Raw!$H$6:$EB$1524,MATCH($B22&amp;$D22&amp;$B$6,Raw!$A$6:$A$1524,0),MATCH(G$6,Raw!$H$5:$EB$5,0))/60/60,"-")</f>
        <v>405.93833333333333</v>
      </c>
      <c r="H22" s="70">
        <f>IFERROR(INDEX(Raw!$H$6:$EB$1524,MATCH($B22&amp;$D22&amp;$B$6,Raw!$A$6:$A$1524,0),MATCH(H$6,Raw!$H$5:$EB$5,0))/60/60/24,"-")</f>
        <v>4.9768518518518521E-4</v>
      </c>
      <c r="I22" s="79">
        <f>IFERROR(INDEX(Raw!$H$6:$EB$1524,MATCH($B22&amp;$D22&amp;$B$6,Raw!$A$6:$A$1524,0),MATCH(I$6,Raw!$H$5:$EB$5,0))/60/60/24,"-")</f>
        <v>9.6064814814814808E-4</v>
      </c>
      <c r="J22" s="31"/>
      <c r="K22" s="79" t="s">
        <v>717</v>
      </c>
      <c r="L22" s="73"/>
      <c r="M22" s="312" t="s">
        <v>717</v>
      </c>
      <c r="N22" s="31"/>
      <c r="O22" s="73">
        <f>IFERROR(INDEX(Raw!$H$6:$EB$1524,MATCH($B22&amp;$D22&amp;$B$6,Raw!$A$6:$A$1524,0),MATCH(O$6,Raw!$H$5:$EB$5,0)),"-")</f>
        <v>1891</v>
      </c>
      <c r="P22" s="73"/>
      <c r="Q22" s="73">
        <f>IFERROR(INDEX(Raw!$H$6:$EB$1524,MATCH($B22&amp;$D22&amp;$B$6,Raw!$A$6:$A$1524,0),MATCH(Q$6,Raw!$H$5:$EB$5,0))/60/60,"-")</f>
        <v>174.37944444444443</v>
      </c>
      <c r="R22" s="79">
        <f>IFERROR(INDEX(Raw!$H$6:$EB$1524,MATCH($B22&amp;$D22&amp;$B$6,Raw!$A$6:$A$1524,0),MATCH(R$6,Raw!$H$5:$EB$5,0))/60/60/24,"-")</f>
        <v>3.8425925925925923E-3</v>
      </c>
      <c r="S22" s="79">
        <f>IFERROR(INDEX(Raw!$H$6:$EB$1524,MATCH($B22&amp;$D22&amp;$B$6,Raw!$A$6:$A$1524,0),MATCH(S$6,Raw!$H$5:$EB$5,0))/60/60/24,"-")</f>
        <v>6.0416666666666665E-3</v>
      </c>
      <c r="T22" s="65"/>
      <c r="U22" s="65"/>
      <c r="V22" s="65"/>
      <c r="W22" s="65"/>
    </row>
    <row r="23" spans="1:23" s="7" customFormat="1" x14ac:dyDescent="0.2">
      <c r="A23" s="61"/>
      <c r="B23" s="16" t="str">
        <f t="shared" si="0"/>
        <v>2018-19</v>
      </c>
      <c r="C23" s="141" t="s">
        <v>551</v>
      </c>
      <c r="D23" s="176" t="s">
        <v>551</v>
      </c>
      <c r="E23" s="73">
        <f>IFERROR(INDEX(Raw!$H$6:$EB$1524,MATCH($B23&amp;$D23&amp;$B$6,Raw!$A$6:$A$1524,0),MATCH(E$6,Raw!$H$5:$EB$5,0)),"-")</f>
        <v>33911</v>
      </c>
      <c r="F23" s="31"/>
      <c r="G23" s="31">
        <f>IFERROR(INDEX(Raw!$H$6:$EB$1524,MATCH($B23&amp;$D23&amp;$B$6,Raw!$A$6:$A$1524,0),MATCH(G$6,Raw!$H$5:$EB$5,0))/60/60,"-")</f>
        <v>416.47750000000002</v>
      </c>
      <c r="H23" s="70">
        <f>IFERROR(INDEX(Raw!$H$6:$EB$1524,MATCH($B23&amp;$D23&amp;$B$6,Raw!$A$6:$A$1524,0),MATCH(H$6,Raw!$H$5:$EB$5,0))/60/60/24,"-")</f>
        <v>5.0925925925925921E-4</v>
      </c>
      <c r="I23" s="79">
        <f>IFERROR(INDEX(Raw!$H$6:$EB$1524,MATCH($B23&amp;$D23&amp;$B$6,Raw!$A$6:$A$1524,0),MATCH(I$6,Raw!$H$5:$EB$5,0))/60/60/24,"-")</f>
        <v>9.8379629629629642E-4</v>
      </c>
      <c r="J23" s="31"/>
      <c r="K23" s="79" t="s">
        <v>717</v>
      </c>
      <c r="L23" s="73"/>
      <c r="M23" s="312" t="s">
        <v>717</v>
      </c>
      <c r="N23" s="31"/>
      <c r="O23" s="73">
        <f>IFERROR(INDEX(Raw!$H$6:$EB$1524,MATCH($B23&amp;$D23&amp;$B$6,Raw!$A$6:$A$1524,0),MATCH(O$6,Raw!$H$5:$EB$5,0)),"-")</f>
        <v>1839</v>
      </c>
      <c r="P23" s="73"/>
      <c r="Q23" s="73">
        <f>IFERROR(INDEX(Raw!$H$6:$EB$1524,MATCH($B23&amp;$D23&amp;$B$6,Raw!$A$6:$A$1524,0),MATCH(Q$6,Raw!$H$5:$EB$5,0))/60/60,"-")</f>
        <v>160.64638888888888</v>
      </c>
      <c r="R23" s="79">
        <f>IFERROR(INDEX(Raw!$H$6:$EB$1524,MATCH($B23&amp;$D23&amp;$B$6,Raw!$A$6:$A$1524,0),MATCH(R$6,Raw!$H$5:$EB$5,0))/60/60/24,"-")</f>
        <v>3.6342592592592594E-3</v>
      </c>
      <c r="S23" s="79">
        <f>IFERROR(INDEX(Raw!$H$6:$EB$1524,MATCH($B23&amp;$D23&amp;$B$6,Raw!$A$6:$A$1524,0),MATCH(S$6,Raw!$H$5:$EB$5,0))/60/60/24,"-")</f>
        <v>6.2731481481481484E-3</v>
      </c>
      <c r="T23" s="65"/>
      <c r="U23" s="65"/>
      <c r="V23" s="65"/>
      <c r="W23" s="65"/>
    </row>
    <row r="24" spans="1:23" s="7" customFormat="1" ht="18" x14ac:dyDescent="0.25">
      <c r="A24" s="61"/>
      <c r="B24" s="16" t="str">
        <f t="shared" si="0"/>
        <v>2018-19</v>
      </c>
      <c r="C24" s="154" t="s">
        <v>552</v>
      </c>
      <c r="D24" s="181" t="s">
        <v>552</v>
      </c>
      <c r="E24" s="73">
        <f>IFERROR(INDEX(Raw!$H$6:$EB$1524,MATCH($B24&amp;$D24&amp;$B$6,Raw!$A$6:$A$1524,0),MATCH(E$6,Raw!$H$5:$EB$5,0)),"-")</f>
        <v>35919</v>
      </c>
      <c r="F24" s="31"/>
      <c r="G24" s="31">
        <f>IFERROR(INDEX(Raw!$H$6:$EB$1524,MATCH($B24&amp;$D24&amp;$B$6,Raw!$A$6:$A$1524,0),MATCH(G$6,Raw!$H$5:$EB$5,0))/60/60,"-")</f>
        <v>421.49305555555554</v>
      </c>
      <c r="H24" s="70">
        <f>IFERROR(INDEX(Raw!$H$6:$EB$1524,MATCH($B24&amp;$D24&amp;$B$6,Raw!$A$6:$A$1524,0),MATCH(H$6,Raw!$H$5:$EB$5,0))/60/60/24,"-")</f>
        <v>4.8611111111111104E-4</v>
      </c>
      <c r="I24" s="79">
        <f>IFERROR(INDEX(Raw!$H$6:$EB$1524,MATCH($B24&amp;$D24&amp;$B$6,Raw!$A$6:$A$1524,0),MATCH(I$6,Raw!$H$5:$EB$5,0))/60/60/24,"-")</f>
        <v>9.2592592592592585E-4</v>
      </c>
      <c r="J24" s="31"/>
      <c r="K24" s="79" t="s">
        <v>717</v>
      </c>
      <c r="L24" s="73"/>
      <c r="M24" s="312" t="s">
        <v>717</v>
      </c>
      <c r="N24" s="31"/>
      <c r="O24" s="73">
        <f>IFERROR(INDEX(Raw!$H$6:$EB$1524,MATCH($B24&amp;$D24&amp;$B$6,Raw!$A$6:$A$1524,0),MATCH(O$6,Raw!$H$5:$EB$5,0)),"-")</f>
        <v>1949</v>
      </c>
      <c r="P24" s="73"/>
      <c r="Q24" s="73">
        <f>IFERROR(INDEX(Raw!$H$6:$EB$1524,MATCH($B24&amp;$D24&amp;$B$6,Raw!$A$6:$A$1524,0),MATCH(Q$6,Raw!$H$5:$EB$5,0))/60/60,"-")</f>
        <v>165.82999999999998</v>
      </c>
      <c r="R24" s="79">
        <f>IFERROR(INDEX(Raw!$H$6:$EB$1524,MATCH($B24&amp;$D24&amp;$B$6,Raw!$A$6:$A$1524,0),MATCH(R$6,Raw!$H$5:$EB$5,0))/60/60/24,"-")</f>
        <v>3.5416666666666665E-3</v>
      </c>
      <c r="S24" s="79">
        <f>IFERROR(INDEX(Raw!$H$6:$EB$1524,MATCH($B24&amp;$D24&amp;$B$6,Raw!$A$6:$A$1524,0),MATCH(S$6,Raw!$H$5:$EB$5,0))/60/60/24,"-")</f>
        <v>6.1574074074074074E-3</v>
      </c>
      <c r="T24" s="65"/>
      <c r="U24" s="65"/>
      <c r="V24" s="65"/>
      <c r="W24" s="65"/>
    </row>
    <row r="25" spans="1:23" x14ac:dyDescent="0.2">
      <c r="A25" s="61"/>
      <c r="B25" s="16" t="str">
        <f t="shared" si="0"/>
        <v>2018-19</v>
      </c>
      <c r="C25" s="154" t="s">
        <v>553</v>
      </c>
      <c r="D25" s="16" t="s">
        <v>553</v>
      </c>
      <c r="E25" s="73">
        <f>IFERROR(INDEX(Raw!$H$6:$EB$1524,MATCH($B25&amp;$D25&amp;$B$6,Raw!$A$6:$A$1524,0),MATCH(E$6,Raw!$H$5:$EB$5,0)),"-")</f>
        <v>36697</v>
      </c>
      <c r="F25" s="31"/>
      <c r="G25" s="31">
        <f>IFERROR(INDEX(Raw!$H$6:$EB$1524,MATCH($B25&amp;$D25&amp;$B$6,Raw!$A$6:$A$1524,0),MATCH(G$6,Raw!$H$5:$EB$5,0))/60/60,"-")</f>
        <v>423.65</v>
      </c>
      <c r="H25" s="70">
        <f>IFERROR(INDEX(Raw!$H$6:$EB$1524,MATCH($B25&amp;$D25&amp;$B$6,Raw!$A$6:$A$1524,0),MATCH(H$6,Raw!$H$5:$EB$5,0))/60/60/24,"-")</f>
        <v>4.8611111111111104E-4</v>
      </c>
      <c r="I25" s="79">
        <f>IFERROR(INDEX(Raw!$H$6:$EB$1524,MATCH($B25&amp;$D25&amp;$B$6,Raw!$A$6:$A$1524,0),MATCH(I$6,Raw!$H$5:$EB$5,0))/60/60/24,"-")</f>
        <v>9.0277777777777784E-4</v>
      </c>
      <c r="J25" s="31"/>
      <c r="K25" s="79" t="s">
        <v>717</v>
      </c>
      <c r="L25" s="73"/>
      <c r="M25" s="312" t="s">
        <v>717</v>
      </c>
      <c r="N25" s="31"/>
      <c r="O25" s="73">
        <f>IFERROR(INDEX(Raw!$H$6:$EB$1524,MATCH($B25&amp;$D25&amp;$B$6,Raw!$A$6:$A$1524,0),MATCH(O$6,Raw!$H$5:$EB$5,0)),"-")</f>
        <v>2113</v>
      </c>
      <c r="P25" s="73"/>
      <c r="Q25" s="73">
        <f>IFERROR(INDEX(Raw!$H$6:$EB$1524,MATCH($B25&amp;$D25&amp;$B$6,Raw!$A$6:$A$1524,0),MATCH(Q$6,Raw!$H$5:$EB$5,0))/60/60,"-")</f>
        <v>185.95222222222222</v>
      </c>
      <c r="R25" s="79">
        <f>IFERROR(INDEX(Raw!$H$6:$EB$1524,MATCH($B25&amp;$D25&amp;$B$6,Raw!$A$6:$A$1524,0),MATCH(R$6,Raw!$H$5:$EB$5,0))/60/60/24,"-")</f>
        <v>3.6689814814814814E-3</v>
      </c>
      <c r="S25" s="79">
        <f>IFERROR(INDEX(Raw!$H$6:$EB$1524,MATCH($B25&amp;$D25&amp;$B$6,Raw!$A$6:$A$1524,0),MATCH(S$6,Raw!$H$5:$EB$5,0))/60/60/24,"-")</f>
        <v>6.215277777777777E-3</v>
      </c>
    </row>
    <row r="26" spans="1:23" x14ac:dyDescent="0.2">
      <c r="A26" s="61"/>
      <c r="B26" s="16" t="str">
        <f t="shared" si="0"/>
        <v>2018-19</v>
      </c>
      <c r="C26" s="154" t="s">
        <v>554</v>
      </c>
      <c r="D26" s="16" t="s">
        <v>554</v>
      </c>
      <c r="E26" s="73">
        <f>IFERROR(INDEX(Raw!$H$6:$EB$1524,MATCH($B26&amp;$D26&amp;$B$6,Raw!$A$6:$A$1524,0),MATCH(E$6,Raw!$H$5:$EB$5,0)),"-")</f>
        <v>39154</v>
      </c>
      <c r="F26" s="31"/>
      <c r="G26" s="31">
        <f>IFERROR(INDEX(Raw!$H$6:$EB$1524,MATCH($B26&amp;$D26&amp;$B$6,Raw!$A$6:$A$1524,0),MATCH(G$6,Raw!$H$5:$EB$5,0))/60/60,"-")</f>
        <v>440.1230555555556</v>
      </c>
      <c r="H26" s="70">
        <f>IFERROR(INDEX(Raw!$H$6:$EB$1524,MATCH($B26&amp;$D26&amp;$B$6,Raw!$A$6:$A$1524,0),MATCH(H$6,Raw!$H$5:$EB$5,0))/60/60/24,"-")</f>
        <v>4.6296296296296293E-4</v>
      </c>
      <c r="I26" s="79">
        <f>IFERROR(INDEX(Raw!$H$6:$EB$1524,MATCH($B26&amp;$D26&amp;$B$6,Raw!$A$6:$A$1524,0),MATCH(I$6,Raw!$H$5:$EB$5,0))/60/60/24,"-")</f>
        <v>8.564814814814815E-4</v>
      </c>
      <c r="J26" s="31"/>
      <c r="K26" s="79" t="s">
        <v>717</v>
      </c>
      <c r="L26" s="73"/>
      <c r="M26" s="312" t="s">
        <v>717</v>
      </c>
      <c r="N26" s="31"/>
      <c r="O26" s="73">
        <f>IFERROR(INDEX(Raw!$H$6:$EB$1524,MATCH($B26&amp;$D26&amp;$B$6,Raw!$A$6:$A$1524,0),MATCH(O$6,Raw!$H$5:$EB$5,0)),"-")</f>
        <v>2224</v>
      </c>
      <c r="P26" s="73"/>
      <c r="Q26" s="73">
        <f>IFERROR(INDEX(Raw!$H$6:$EB$1524,MATCH($B26&amp;$D26&amp;$B$6,Raw!$A$6:$A$1524,0),MATCH(Q$6,Raw!$H$5:$EB$5,0))/60/60,"-")</f>
        <v>191.06611111111113</v>
      </c>
      <c r="R26" s="79">
        <f>IFERROR(INDEX(Raw!$H$6:$EB$1524,MATCH($B26&amp;$D26&amp;$B$6,Raw!$A$6:$A$1524,0),MATCH(R$6,Raw!$H$5:$EB$5,0))/60/60/24,"-")</f>
        <v>3.5763888888888894E-3</v>
      </c>
      <c r="S26" s="79">
        <f>IFERROR(INDEX(Raw!$H$6:$EB$1524,MATCH($B26&amp;$D26&amp;$B$6,Raw!$A$6:$A$1524,0),MATCH(S$6,Raw!$H$5:$EB$5,0))/60/60/24,"-")</f>
        <v>6.0185185185185177E-3</v>
      </c>
    </row>
    <row r="27" spans="1:23" ht="18" x14ac:dyDescent="0.25">
      <c r="A27" s="61"/>
      <c r="B27" s="16" t="str">
        <f t="shared" si="0"/>
        <v>2018-19</v>
      </c>
      <c r="C27" s="154" t="s">
        <v>555</v>
      </c>
      <c r="D27" s="181" t="s">
        <v>555</v>
      </c>
      <c r="E27" s="73">
        <f>IFERROR(INDEX(Raw!$H$6:$EB$1524,MATCH($B27&amp;$D27&amp;$B$6,Raw!$A$6:$A$1524,0),MATCH(E$6,Raw!$H$5:$EB$5,0)),"-")</f>
        <v>39182</v>
      </c>
      <c r="F27" s="31"/>
      <c r="G27" s="31">
        <f>IFERROR(INDEX(Raw!$H$6:$EB$1524,MATCH($B27&amp;$D27&amp;$B$6,Raw!$A$6:$A$1524,0),MATCH(G$6,Raw!$H$5:$EB$5,0))/60/60,"-")</f>
        <v>431.38916666666665</v>
      </c>
      <c r="H27" s="70">
        <f>IFERROR(INDEX(Raw!$H$6:$EB$1524,MATCH($B27&amp;$D27&amp;$B$6,Raw!$A$6:$A$1524,0),MATCH(H$6,Raw!$H$5:$EB$5,0))/60/60/24,"-")</f>
        <v>4.6296296296296293E-4</v>
      </c>
      <c r="I27" s="79">
        <f>IFERROR(INDEX(Raw!$H$6:$EB$1524,MATCH($B27&amp;$D27&amp;$B$6,Raw!$A$6:$A$1524,0),MATCH(I$6,Raw!$H$5:$EB$5,0))/60/60/24,"-")</f>
        <v>8.564814814814815E-4</v>
      </c>
      <c r="J27" s="31"/>
      <c r="K27" s="79" t="s">
        <v>717</v>
      </c>
      <c r="L27" s="73"/>
      <c r="M27" s="312" t="s">
        <v>717</v>
      </c>
      <c r="N27" s="31"/>
      <c r="O27" s="73">
        <f>IFERROR(INDEX(Raw!$H$6:$EB$1524,MATCH($B27&amp;$D27&amp;$B$6,Raw!$A$6:$A$1524,0),MATCH(O$6,Raw!$H$5:$EB$5,0)),"-")</f>
        <v>2298</v>
      </c>
      <c r="P27" s="73"/>
      <c r="Q27" s="73">
        <f>IFERROR(INDEX(Raw!$H$6:$EB$1524,MATCH($B27&amp;$D27&amp;$B$6,Raw!$A$6:$A$1524,0),MATCH(Q$6,Raw!$H$5:$EB$5,0))/60/60,"-")</f>
        <v>193.69916666666668</v>
      </c>
      <c r="R27" s="79">
        <f>IFERROR(INDEX(Raw!$H$6:$EB$1524,MATCH($B27&amp;$D27&amp;$B$6,Raw!$A$6:$A$1524,0),MATCH(R$6,Raw!$H$5:$EB$5,0))/60/60/24,"-")</f>
        <v>3.5069444444444445E-3</v>
      </c>
      <c r="S27" s="79">
        <f>IFERROR(INDEX(Raw!$H$6:$EB$1524,MATCH($B27&amp;$D27&amp;$B$6,Raw!$A$6:$A$1524,0),MATCH(S$6,Raw!$H$5:$EB$5,0))/60/60/24,"-")</f>
        <v>6.1574074074074074E-3</v>
      </c>
    </row>
    <row r="28" spans="1:23" x14ac:dyDescent="0.2">
      <c r="A28" s="61"/>
      <c r="B28" s="16" t="str">
        <f t="shared" si="0"/>
        <v>2018-19</v>
      </c>
      <c r="C28" s="154" t="s">
        <v>556</v>
      </c>
      <c r="D28" s="16" t="s">
        <v>556</v>
      </c>
      <c r="E28" s="73">
        <f>IFERROR(INDEX(Raw!$H$6:$EB$1524,MATCH($B28&amp;$D28&amp;$B$6,Raw!$A$6:$A$1524,0),MATCH(E$6,Raw!$H$5:$EB$5,0)),"-")</f>
        <v>34964</v>
      </c>
      <c r="F28" s="31"/>
      <c r="G28" s="31">
        <f>IFERROR(INDEX(Raw!$H$6:$EB$1524,MATCH($B28&amp;$D28&amp;$B$6,Raw!$A$6:$A$1524,0),MATCH(G$6,Raw!$H$5:$EB$5,0))/60/60,"-")</f>
        <v>406.46388888888885</v>
      </c>
      <c r="H28" s="70">
        <f>IFERROR(INDEX(Raw!$H$6:$EB$1524,MATCH($B28&amp;$D28&amp;$B$6,Raw!$A$6:$A$1524,0),MATCH(H$6,Raw!$H$5:$EB$5,0))/60/60/24,"-")</f>
        <v>4.8611111111111104E-4</v>
      </c>
      <c r="I28" s="79">
        <f>IFERROR(INDEX(Raw!$H$6:$EB$1524,MATCH($B28&amp;$D28&amp;$B$6,Raw!$A$6:$A$1524,0),MATCH(I$6,Raw!$H$5:$EB$5,0))/60/60/24,"-")</f>
        <v>9.2592592592592585E-4</v>
      </c>
      <c r="J28" s="31"/>
      <c r="K28" s="79" t="s">
        <v>717</v>
      </c>
      <c r="L28" s="73"/>
      <c r="M28" s="312" t="s">
        <v>717</v>
      </c>
      <c r="N28" s="31"/>
      <c r="O28" s="73">
        <f>IFERROR(INDEX(Raw!$H$6:$EB$1524,MATCH($B28&amp;$D28&amp;$B$6,Raw!$A$6:$A$1524,0),MATCH(O$6,Raw!$H$5:$EB$5,0)),"-")</f>
        <v>2017</v>
      </c>
      <c r="P28" s="73"/>
      <c r="Q28" s="73">
        <f>IFERROR(INDEX(Raw!$H$6:$EB$1524,MATCH($B28&amp;$D28&amp;$B$6,Raw!$A$6:$A$1524,0),MATCH(Q$6,Raw!$H$5:$EB$5,0))/60/60,"-")</f>
        <v>178.94138888888889</v>
      </c>
      <c r="R28" s="79">
        <f>IFERROR(INDEX(Raw!$H$6:$EB$1524,MATCH($B28&amp;$D28&amp;$B$6,Raw!$A$6:$A$1524,0),MATCH(R$6,Raw!$H$5:$EB$5,0))/60/60/24,"-")</f>
        <v>3.6921296296296298E-3</v>
      </c>
      <c r="S28" s="79">
        <f>IFERROR(INDEX(Raw!$H$6:$EB$1524,MATCH($B28&amp;$D28&amp;$B$6,Raw!$A$6:$A$1524,0),MATCH(S$6,Raw!$H$5:$EB$5,0))/60/60/24,"-")</f>
        <v>6.215277777777777E-3</v>
      </c>
    </row>
    <row r="29" spans="1:23" collapsed="1" x14ac:dyDescent="0.2">
      <c r="A29" s="61"/>
      <c r="B29" s="17" t="str">
        <f t="shared" si="0"/>
        <v>2018-19</v>
      </c>
      <c r="C29" s="179" t="s">
        <v>557</v>
      </c>
      <c r="D29" s="177" t="s">
        <v>557</v>
      </c>
      <c r="E29" s="74">
        <f>IFERROR(INDEX(Raw!$H$6:$EB$1524,MATCH($B29&amp;$D29&amp;$B$6,Raw!$A$6:$A$1524,0),MATCH(E$6,Raw!$H$5:$EB$5,0)),"-")</f>
        <v>38329</v>
      </c>
      <c r="F29" s="32"/>
      <c r="G29" s="32">
        <f>IFERROR(INDEX(Raw!$H$6:$EB$1524,MATCH($B29&amp;$D29&amp;$B$6,Raw!$A$6:$A$1524,0),MATCH(G$6,Raw!$H$5:$EB$5,0))/60/60,"-")</f>
        <v>416.33805555555557</v>
      </c>
      <c r="H29" s="71">
        <f>IFERROR(INDEX(Raw!$H$6:$EB$1524,MATCH($B29&amp;$D29&amp;$B$6,Raw!$A$6:$A$1524,0),MATCH(H$6,Raw!$H$5:$EB$5,0))/60/60/24,"-")</f>
        <v>4.5138888888888892E-4</v>
      </c>
      <c r="I29" s="80">
        <f>IFERROR(INDEX(Raw!$H$6:$EB$1524,MATCH($B29&amp;$D29&amp;$B$6,Raw!$A$6:$A$1524,0),MATCH(I$6,Raw!$H$5:$EB$5,0))/60/60/24,"-")</f>
        <v>8.6805555555555551E-4</v>
      </c>
      <c r="J29" s="31"/>
      <c r="K29" s="80" t="s">
        <v>717</v>
      </c>
      <c r="L29" s="73"/>
      <c r="M29" s="314" t="s">
        <v>717</v>
      </c>
      <c r="N29" s="31"/>
      <c r="O29" s="74">
        <f>IFERROR(INDEX(Raw!$H$6:$EB$1524,MATCH($B29&amp;$D29&amp;$B$6,Raw!$A$6:$A$1524,0),MATCH(O$6,Raw!$H$5:$EB$5,0)),"-")</f>
        <v>2136</v>
      </c>
      <c r="P29" s="74"/>
      <c r="Q29" s="74">
        <f>IFERROR(INDEX(Raw!$H$6:$EB$1524,MATCH($B29&amp;$D29&amp;$B$6,Raw!$A$6:$A$1524,0),MATCH(Q$6,Raw!$H$5:$EB$5,0))/60/60,"-")</f>
        <v>179.57222222222222</v>
      </c>
      <c r="R29" s="80">
        <f>IFERROR(INDEX(Raw!$H$6:$EB$1524,MATCH($B29&amp;$D29&amp;$B$6,Raw!$A$6:$A$1524,0),MATCH(R$6,Raw!$H$5:$EB$5,0))/60/60/24,"-")</f>
        <v>3.5069444444444445E-3</v>
      </c>
      <c r="S29" s="80">
        <f>IFERROR(INDEX(Raw!$H$6:$EB$1524,MATCH($B29&amp;$D29&amp;$B$6,Raw!$A$6:$A$1524,0),MATCH(S$6,Raw!$H$5:$EB$5,0))/60/60/24,"-")</f>
        <v>5.8912037037037032E-3</v>
      </c>
    </row>
    <row r="30" spans="1:23" s="7" customFormat="1" ht="18" x14ac:dyDescent="0.25">
      <c r="A30" s="61"/>
      <c r="B30" s="142" t="str">
        <f t="shared" si="0"/>
        <v>2019-20</v>
      </c>
      <c r="C30" s="185" t="s">
        <v>775</v>
      </c>
      <c r="D30" s="182" t="s">
        <v>775</v>
      </c>
      <c r="E30" s="146">
        <f>IFERROR(INDEX(Raw!$H$6:$EB$1524,MATCH($B30&amp;$D30&amp;$B$6,Raw!$A$6:$A$1524,0),MATCH(E$6,Raw!$H$5:$EB$5,0)),"-")</f>
        <v>37046</v>
      </c>
      <c r="F30" s="144"/>
      <c r="G30" s="144">
        <f>IFERROR(INDEX(Raw!$H$6:$EB$1524,MATCH($B30&amp;$D30&amp;$B$6,Raw!$A$6:$A$1524,0),MATCH(G$6,Raw!$H$5:$EB$5,0))/60/60,"-")</f>
        <v>410.21749999999997</v>
      </c>
      <c r="H30" s="145">
        <f>IFERROR(INDEX(Raw!$H$6:$EB$1524,MATCH($B30&amp;$D30&amp;$B$6,Raw!$A$6:$A$1524,0),MATCH(H$6,Raw!$H$5:$EB$5,0))/60/60/24,"-")</f>
        <v>4.6296296296296293E-4</v>
      </c>
      <c r="I30" s="152">
        <f>IFERROR(INDEX(Raw!$H$6:$EB$1524,MATCH($B30&amp;$D30&amp;$B$6,Raw!$A$6:$A$1524,0),MATCH(I$6,Raw!$H$5:$EB$5,0))/60/60/24,"-")</f>
        <v>8.6805555555555551E-4</v>
      </c>
      <c r="J30" s="31"/>
      <c r="K30" s="79" t="s">
        <v>717</v>
      </c>
      <c r="L30" s="73"/>
      <c r="M30" s="312" t="s">
        <v>717</v>
      </c>
      <c r="N30" s="31"/>
      <c r="O30" s="146">
        <f>IFERROR(INDEX(Raw!$H$6:$EB$1524,MATCH($B30&amp;$D30&amp;$B$6,Raw!$A$6:$A$1524,0),MATCH(O$6,Raw!$H$5:$EB$5,0)),"-")</f>
        <v>2693</v>
      </c>
      <c r="P30" s="146"/>
      <c r="Q30" s="146">
        <f>IFERROR(INDEX(Raw!$H$6:$EB$1524,MATCH($B30&amp;$D30&amp;$B$6,Raw!$A$6:$A$1524,0),MATCH(Q$6,Raw!$H$5:$EB$5,0))/60/60,"-")</f>
        <v>225.13611111111109</v>
      </c>
      <c r="R30" s="152">
        <f>IFERROR(INDEX(Raw!$H$6:$EB$1524,MATCH($B30&amp;$D30&amp;$B$6,Raw!$A$6:$A$1524,0),MATCH(R$6,Raw!$H$5:$EB$5,0))/60/60/24,"-")</f>
        <v>3.483796296296296E-3</v>
      </c>
      <c r="S30" s="152">
        <f>IFERROR(INDEX(Raw!$H$6:$EB$1524,MATCH($B30&amp;$D30&amp;$B$6,Raw!$A$6:$A$1524,0),MATCH(S$6,Raw!$H$5:$EB$5,0))/60/60/24,"-")</f>
        <v>6.0879629629629643E-3</v>
      </c>
      <c r="T30" s="65"/>
      <c r="U30" s="65"/>
      <c r="V30" s="65"/>
      <c r="W30" s="65"/>
    </row>
    <row r="31" spans="1:23" s="7" customFormat="1" x14ac:dyDescent="0.2">
      <c r="A31" s="61"/>
      <c r="B31" s="16" t="str">
        <f t="shared" si="0"/>
        <v>2019-20</v>
      </c>
      <c r="C31" s="154" t="s">
        <v>776</v>
      </c>
      <c r="D31" s="16" t="s">
        <v>776</v>
      </c>
      <c r="E31" s="73">
        <f>IFERROR(INDEX(Raw!$H$6:$EB$1524,MATCH($B31&amp;$D31&amp;$B$6,Raw!$A$6:$A$1524,0),MATCH(E$6,Raw!$H$5:$EB$5,0)),"-")</f>
        <v>37370</v>
      </c>
      <c r="F31" s="31"/>
      <c r="G31" s="31">
        <f>IFERROR(INDEX(Raw!$H$6:$EB$1524,MATCH($B31&amp;$D31&amp;$B$6,Raw!$A$6:$A$1524,0),MATCH(G$6,Raw!$H$5:$EB$5,0))/60/60,"-")</f>
        <v>408.30916666666667</v>
      </c>
      <c r="H31" s="70">
        <f>IFERROR(INDEX(Raw!$H$6:$EB$1524,MATCH($B31&amp;$D31&amp;$B$6,Raw!$A$6:$A$1524,0),MATCH(H$6,Raw!$H$5:$EB$5,0))/60/60/24,"-")</f>
        <v>4.5138888888888892E-4</v>
      </c>
      <c r="I31" s="79">
        <f>IFERROR(INDEX(Raw!$H$6:$EB$1524,MATCH($B31&amp;$D31&amp;$B$6,Raw!$A$6:$A$1524,0),MATCH(I$6,Raw!$H$5:$EB$5,0))/60/60/24,"-")</f>
        <v>8.4490740740740739E-4</v>
      </c>
      <c r="J31" s="281"/>
      <c r="K31" s="79" t="s">
        <v>717</v>
      </c>
      <c r="L31" s="311"/>
      <c r="M31" s="312" t="s">
        <v>717</v>
      </c>
      <c r="O31" s="73">
        <f>IFERROR(INDEX(Raw!$H$6:$EB$1524,MATCH($B31&amp;$D31&amp;$B$6,Raw!$A$6:$A$1524,0),MATCH(O$6,Raw!$H$5:$EB$5,0)),"-")</f>
        <v>2494</v>
      </c>
      <c r="P31" s="73"/>
      <c r="Q31" s="73">
        <f>IFERROR(INDEX(Raw!$H$6:$EB$1524,MATCH($B31&amp;$D31&amp;$B$6,Raw!$A$6:$A$1524,0),MATCH(Q$6,Raw!$H$5:$EB$5,0))/60/60,"-")</f>
        <v>206.21</v>
      </c>
      <c r="R31" s="79">
        <f>IFERROR(INDEX(Raw!$H$6:$EB$1524,MATCH($B31&amp;$D31&amp;$B$6,Raw!$A$6:$A$1524,0),MATCH(R$6,Raw!$H$5:$EB$5,0))/60/60/24,"-")</f>
        <v>3.4490740740740745E-3</v>
      </c>
      <c r="S31" s="79">
        <f>IFERROR(INDEX(Raw!$H$6:$EB$1524,MATCH($B31&amp;$D31&amp;$B$6,Raw!$A$6:$A$1524,0),MATCH(S$6,Raw!$H$5:$EB$5,0))/60/60/24,"-")</f>
        <v>5.8101851851851856E-3</v>
      </c>
      <c r="T31" s="65"/>
      <c r="U31" s="65"/>
      <c r="V31" s="65"/>
      <c r="W31" s="65"/>
    </row>
    <row r="32" spans="1:23" s="7" customFormat="1" x14ac:dyDescent="0.2">
      <c r="A32" s="61"/>
      <c r="B32" s="16" t="str">
        <f t="shared" si="0"/>
        <v>2019-20</v>
      </c>
      <c r="C32" s="154" t="s">
        <v>777</v>
      </c>
      <c r="D32" s="16" t="s">
        <v>777</v>
      </c>
      <c r="E32" s="73">
        <f>IFERROR(INDEX(Raw!$H$6:$EB$1524,MATCH($B32&amp;$D32&amp;$B$6,Raw!$A$6:$A$1524,0),MATCH(E$6,Raw!$H$5:$EB$5,0)),"-")</f>
        <v>36546</v>
      </c>
      <c r="F32" s="31"/>
      <c r="G32" s="31">
        <f>IFERROR(INDEX(Raw!$H$6:$EB$1524,MATCH($B32&amp;$D32&amp;$B$6,Raw!$A$6:$A$1524,0),MATCH(G$6,Raw!$H$5:$EB$5,0))/60/60,"-")</f>
        <v>498.94333333333333</v>
      </c>
      <c r="H32" s="70">
        <f>IFERROR(INDEX(Raw!$H$6:$EB$1524,MATCH($B32&amp;$D32&amp;$B$6,Raw!$A$6:$A$1524,0),MATCH(H$6,Raw!$H$5:$EB$5,0))/60/60/24,"-")</f>
        <v>5.6712962962962956E-4</v>
      </c>
      <c r="I32" s="79">
        <f>IFERROR(INDEX(Raw!$H$6:$EB$1524,MATCH($B32&amp;$D32&amp;$B$6,Raw!$A$6:$A$1524,0),MATCH(I$6,Raw!$H$5:$EB$5,0))/60/60/24,"-")</f>
        <v>1.0069444444444444E-3</v>
      </c>
      <c r="J32" s="281"/>
      <c r="K32" s="79" t="s">
        <v>717</v>
      </c>
      <c r="L32" s="311"/>
      <c r="M32" s="312" t="s">
        <v>717</v>
      </c>
      <c r="N32" s="1"/>
      <c r="O32" s="73">
        <f>IFERROR(INDEX(Raw!$H$6:$EB$1524,MATCH($B32&amp;$D32&amp;$B$6,Raw!$A$6:$A$1524,0),MATCH(O$6,Raw!$H$5:$EB$5,0)),"-")</f>
        <v>2607</v>
      </c>
      <c r="P32" s="73"/>
      <c r="Q32" s="73">
        <f>IFERROR(INDEX(Raw!$H$6:$EB$1524,MATCH($B32&amp;$D32&amp;$B$6,Raw!$A$6:$A$1524,0),MATCH(Q$6,Raw!$H$5:$EB$5,0))/60/60,"-")</f>
        <v>228.25361111111113</v>
      </c>
      <c r="R32" s="79">
        <f>IFERROR(INDEX(Raw!$H$6:$EB$1524,MATCH($B32&amp;$D32&amp;$B$6,Raw!$A$6:$A$1524,0),MATCH(R$6,Raw!$H$5:$EB$5,0))/60/60/24,"-")</f>
        <v>3.645833333333333E-3</v>
      </c>
      <c r="S32" s="79">
        <f>IFERROR(INDEX(Raw!$H$6:$EB$1524,MATCH($B32&amp;$D32&amp;$B$6,Raw!$A$6:$A$1524,0),MATCH(S$6,Raw!$H$5:$EB$5,0))/60/60/24,"-")</f>
        <v>6.145833333333333E-3</v>
      </c>
      <c r="T32" s="65"/>
      <c r="U32" s="65"/>
      <c r="V32" s="65"/>
      <c r="W32" s="65"/>
    </row>
    <row r="33" spans="1:23" s="7" customFormat="1" ht="18" x14ac:dyDescent="0.25">
      <c r="A33" s="61"/>
      <c r="B33" s="16" t="str">
        <f t="shared" si="0"/>
        <v>2019-20</v>
      </c>
      <c r="C33" s="7" t="s">
        <v>778</v>
      </c>
      <c r="D33" s="181" t="s">
        <v>778</v>
      </c>
      <c r="E33" s="73">
        <f>IFERROR(INDEX(Raw!$H$6:$EB$1524,MATCH($B33&amp;$D33&amp;$B$6,Raw!$A$6:$A$1524,0),MATCH(E$6,Raw!$H$5:$EB$5,0)),"-")</f>
        <v>39127</v>
      </c>
      <c r="F33" s="31"/>
      <c r="G33" s="31">
        <f>IFERROR(INDEX(Raw!$H$6:$EB$1524,MATCH($B33&amp;$D33&amp;$B$6,Raw!$A$6:$A$1524,0),MATCH(G$6,Raw!$H$5:$EB$5,0))/60/60,"-")</f>
        <v>490.83805555555557</v>
      </c>
      <c r="H33" s="70">
        <f>IFERROR(INDEX(Raw!$H$6:$EB$1524,MATCH($B33&amp;$D33&amp;$B$6,Raw!$A$6:$A$1524,0),MATCH(H$6,Raw!$H$5:$EB$5,0))/60/60/24,"-")</f>
        <v>5.2083333333333333E-4</v>
      </c>
      <c r="I33" s="79">
        <f>IFERROR(INDEX(Raw!$H$6:$EB$1524,MATCH($B33&amp;$D33&amp;$B$6,Raw!$A$6:$A$1524,0),MATCH(I$6,Raw!$H$5:$EB$5,0))/60/60/24,"-")</f>
        <v>1.0416666666666667E-3</v>
      </c>
      <c r="J33" s="281"/>
      <c r="K33" s="79" t="s">
        <v>717</v>
      </c>
      <c r="L33" s="311"/>
      <c r="M33" s="312" t="s">
        <v>717</v>
      </c>
      <c r="O33" s="73">
        <f>IFERROR(INDEX(Raw!$H$6:$EB$1524,MATCH($B33&amp;$D33&amp;$B$6,Raw!$A$6:$A$1524,0),MATCH(O$6,Raw!$H$5:$EB$5,0)),"-")</f>
        <v>2711</v>
      </c>
      <c r="P33" s="73"/>
      <c r="Q33" s="73">
        <f>IFERROR(INDEX(Raw!$H$6:$EB$1524,MATCH($B33&amp;$D33&amp;$B$6,Raw!$A$6:$A$1524,0),MATCH(Q$6,Raw!$H$5:$EB$5,0))/60/60,"-")</f>
        <v>244.21194444444444</v>
      </c>
      <c r="R33" s="79">
        <f>IFERROR(INDEX(Raw!$H$6:$EB$1524,MATCH($B33&amp;$D33&amp;$B$6,Raw!$A$6:$A$1524,0),MATCH(R$6,Raw!$H$5:$EB$5,0))/60/60/24,"-")</f>
        <v>3.7500000000000003E-3</v>
      </c>
      <c r="S33" s="79">
        <f>IFERROR(INDEX(Raw!$H$6:$EB$1524,MATCH($B33&amp;$D33&amp;$B$6,Raw!$A$6:$A$1524,0),MATCH(S$6,Raw!$H$5:$EB$5,0))/60/60/24,"-")</f>
        <v>6.2962962962962964E-3</v>
      </c>
      <c r="T33" s="65"/>
      <c r="U33" s="65"/>
      <c r="V33" s="65"/>
      <c r="W33" s="65"/>
    </row>
    <row r="34" spans="1:23" s="7" customFormat="1" x14ac:dyDescent="0.2">
      <c r="A34" s="61"/>
      <c r="B34" s="16" t="str">
        <f t="shared" si="0"/>
        <v>2019-20</v>
      </c>
      <c r="C34" s="7" t="s">
        <v>550</v>
      </c>
      <c r="D34" s="16" t="s">
        <v>550</v>
      </c>
      <c r="E34" s="73">
        <f>IFERROR(INDEX(Raw!$H$6:$EB$1524,MATCH($B34&amp;$D34&amp;$B$6,Raw!$A$6:$A$1524,0),MATCH(E$6,Raw!$H$5:$EB$5,0)),"-")</f>
        <v>36114</v>
      </c>
      <c r="F34" s="31"/>
      <c r="G34" s="31">
        <f>IFERROR(INDEX(Raw!$H$6:$EB$1524,MATCH($B34&amp;$D34&amp;$B$6,Raw!$A$6:$A$1524,0),MATCH(G$6,Raw!$H$5:$EB$5,0))/60/60,"-")</f>
        <v>429.79916666666668</v>
      </c>
      <c r="H34" s="70">
        <f>IFERROR(INDEX(Raw!$H$6:$EB$1524,MATCH($B34&amp;$D34&amp;$B$6,Raw!$A$6:$A$1524,0),MATCH(H$6,Raw!$H$5:$EB$5,0))/60/60/24,"-")</f>
        <v>4.9768518518518521E-4</v>
      </c>
      <c r="I34" s="79">
        <f>IFERROR(INDEX(Raw!$H$6:$EB$1524,MATCH($B34&amp;$D34&amp;$B$6,Raw!$A$6:$A$1524,0),MATCH(I$6,Raw!$H$5:$EB$5,0))/60/60/24,"-")</f>
        <v>9.6064814814814808E-4</v>
      </c>
      <c r="J34" s="281"/>
      <c r="K34" s="79" t="s">
        <v>717</v>
      </c>
      <c r="L34" s="311"/>
      <c r="M34" s="312" t="s">
        <v>717</v>
      </c>
      <c r="N34" s="1"/>
      <c r="O34" s="73">
        <f>IFERROR(INDEX(Raw!$H$6:$EB$1524,MATCH($B34&amp;$D34&amp;$B$6,Raw!$A$6:$A$1524,0),MATCH(O$6,Raw!$H$5:$EB$5,0)),"-")</f>
        <v>2675</v>
      </c>
      <c r="P34" s="73"/>
      <c r="Q34" s="73">
        <f>IFERROR(INDEX(Raw!$H$6:$EB$1524,MATCH($B34&amp;$D34&amp;$B$6,Raw!$A$6:$A$1524,0),MATCH(Q$6,Raw!$H$5:$EB$5,0))/60/60,"-")</f>
        <v>231.0986111111111</v>
      </c>
      <c r="R34" s="79">
        <f>IFERROR(INDEX(Raw!$H$6:$EB$1524,MATCH($B34&amp;$D34&amp;$B$6,Raw!$A$6:$A$1524,0),MATCH(R$6,Raw!$H$5:$EB$5,0))/60/60/24,"-")</f>
        <v>3.5995370370370369E-3</v>
      </c>
      <c r="S34" s="79">
        <f>IFERROR(INDEX(Raw!$H$6:$EB$1524,MATCH($B34&amp;$D34&amp;$B$6,Raw!$A$6:$A$1524,0),MATCH(S$6,Raw!$H$5:$EB$5,0))/60/60/24,"-")</f>
        <v>5.9837962962962961E-3</v>
      </c>
      <c r="T34" s="65"/>
      <c r="U34" s="65"/>
      <c r="V34" s="65"/>
      <c r="W34" s="65"/>
    </row>
    <row r="35" spans="1:23" s="7" customFormat="1" x14ac:dyDescent="0.2">
      <c r="A35" s="61"/>
      <c r="B35" s="16" t="str">
        <f t="shared" si="0"/>
        <v>2019-20</v>
      </c>
      <c r="C35" s="34" t="s">
        <v>551</v>
      </c>
      <c r="D35" s="176" t="s">
        <v>551</v>
      </c>
      <c r="E35" s="73">
        <f>IFERROR(INDEX(Raw!$H$6:$EB$1524,MATCH($B35&amp;$D35&amp;$B$6,Raw!$A$6:$A$1524,0),MATCH(E$6,Raw!$H$5:$EB$5,0)),"-")</f>
        <v>34464</v>
      </c>
      <c r="F35" s="31"/>
      <c r="G35" s="31">
        <f>IFERROR(INDEX(Raw!$H$6:$EB$1524,MATCH($B35&amp;$D35&amp;$B$6,Raw!$A$6:$A$1524,0),MATCH(G$6,Raw!$H$5:$EB$5,0))/60/60,"-")</f>
        <v>419.95638888888891</v>
      </c>
      <c r="H35" s="70">
        <f>IFERROR(INDEX(Raw!$H$6:$EB$1524,MATCH($B35&amp;$D35&amp;$B$6,Raw!$A$6:$A$1524,0),MATCH(H$6,Raw!$H$5:$EB$5,0))/60/60/24,"-")</f>
        <v>5.0925925925925921E-4</v>
      </c>
      <c r="I35" s="79">
        <f>IFERROR(INDEX(Raw!$H$6:$EB$1524,MATCH($B35&amp;$D35&amp;$B$6,Raw!$A$6:$A$1524,0),MATCH(I$6,Raw!$H$5:$EB$5,0))/60/60/24,"-")</f>
        <v>1.0069444444444444E-3</v>
      </c>
      <c r="J35" s="281"/>
      <c r="K35" s="73" t="s">
        <v>717</v>
      </c>
      <c r="L35" s="315"/>
      <c r="M35" s="312" t="s">
        <v>717</v>
      </c>
      <c r="O35" s="73">
        <f>IFERROR(INDEX(Raw!$H$6:$EB$1524,MATCH($B35&amp;$D35&amp;$B$6,Raw!$A$6:$A$1524,0),MATCH(O$6,Raw!$H$5:$EB$5,0)),"-")</f>
        <v>2393</v>
      </c>
      <c r="P35" s="73"/>
      <c r="Q35" s="73">
        <f>IFERROR(INDEX(Raw!$H$6:$EB$1524,MATCH($B35&amp;$D35&amp;$B$6,Raw!$A$6:$A$1524,0),MATCH(Q$6,Raw!$H$5:$EB$5,0))/60/60,"-")</f>
        <v>210.44777777777779</v>
      </c>
      <c r="R35" s="79">
        <f>IFERROR(INDEX(Raw!$H$6:$EB$1524,MATCH($B35&amp;$D35&amp;$B$6,Raw!$A$6:$A$1524,0),MATCH(R$6,Raw!$H$5:$EB$5,0))/60/60/24,"-")</f>
        <v>3.6689814814814814E-3</v>
      </c>
      <c r="S35" s="79">
        <f>IFERROR(INDEX(Raw!$H$6:$EB$1524,MATCH($B35&amp;$D35&amp;$B$6,Raw!$A$6:$A$1524,0),MATCH(S$6,Raw!$H$5:$EB$5,0))/60/60/24,"-")</f>
        <v>6.2037037037037043E-3</v>
      </c>
      <c r="T35" s="65"/>
      <c r="U35" s="65"/>
      <c r="V35" s="65"/>
      <c r="W35" s="65"/>
    </row>
    <row r="36" spans="1:23" s="7" customFormat="1" ht="18" x14ac:dyDescent="0.25">
      <c r="A36" s="61"/>
      <c r="B36" s="16" t="str">
        <f t="shared" si="0"/>
        <v>2019-20</v>
      </c>
      <c r="C36" s="7" t="s">
        <v>552</v>
      </c>
      <c r="D36" s="181" t="s">
        <v>552</v>
      </c>
      <c r="E36" s="73">
        <f>IFERROR(INDEX(Raw!$H$6:$EB$1524,MATCH($B36&amp;$D36&amp;$B$6,Raw!$A$6:$A$1524,0),MATCH(E$6,Raw!$H$5:$EB$5,0)),"-")</f>
        <v>38764</v>
      </c>
      <c r="F36" s="31"/>
      <c r="G36" s="31">
        <f>IFERROR(INDEX(Raw!$H$6:$EB$1524,MATCH($B36&amp;$D36&amp;$B$6,Raw!$A$6:$A$1524,0),MATCH(G$6,Raw!$H$5:$EB$5,0))/60/60,"-")</f>
        <v>473.32666666666665</v>
      </c>
      <c r="H36" s="70">
        <f>IFERROR(INDEX(Raw!$H$6:$EB$1524,MATCH($B36&amp;$D36&amp;$B$6,Raw!$A$6:$A$1524,0),MATCH(H$6,Raw!$H$5:$EB$5,0))/60/60/24,"-")</f>
        <v>5.0925925925925921E-4</v>
      </c>
      <c r="I36" s="79">
        <f>IFERROR(INDEX(Raw!$H$6:$EB$1524,MATCH($B36&amp;$D36&amp;$B$6,Raw!$A$6:$A$1524,0),MATCH(I$6,Raw!$H$5:$EB$5,0))/60/60/24,"-")</f>
        <v>9.8379629629629642E-4</v>
      </c>
      <c r="J36" s="281"/>
      <c r="K36" s="73">
        <f>IFERROR(INDEX(Raw!$H$6:$EB$1524,MATCH($B36&amp;$D36&amp;$B$6,Raw!$A$6:$A$1524,0),MATCH(K$6,Raw!$H$5:$EB$5,0)),"-")</f>
        <v>2597</v>
      </c>
      <c r="L36" s="315"/>
      <c r="M36" s="312">
        <f>IFERROR(INDEX(Raw!$H$6:$EB$1524,MATCH($B36&amp;$D36&amp;$B$6,Raw!$A$6:$A$1524,0),MATCH(E$6,Raw!$H$5:$EB$5,0))/(INDEX(Raw!$H$6:$EB$1524,MATCH($B36&amp;$D36&amp;$B$6,Raw!$A$6:$A$1524,0),MATCH("A8",Raw!$H$5:$EB$5,0))-INDEX(Raw!$H$6:$EB$1524,MATCH($B36&amp;$D36&amp;$B$6,Raw!$A$6:$A$1524,0),MATCH(K$6,Raw!$H$5:$EB$5,0))),"-")</f>
        <v>0.65736234292594409</v>
      </c>
      <c r="O36" s="73">
        <f>IFERROR(INDEX(Raw!$H$6:$EB$1524,MATCH($B36&amp;$D36&amp;$B$6,Raw!$A$6:$A$1524,0),MATCH(O$6,Raw!$H$5:$EB$5,0)),"-")</f>
        <v>2900</v>
      </c>
      <c r="P36" s="73"/>
      <c r="Q36" s="73">
        <f>IFERROR(INDEX(Raw!$H$6:$EB$1524,MATCH($B36&amp;$D36&amp;$B$6,Raw!$A$6:$A$1524,0),MATCH(Q$6,Raw!$H$5:$EB$5,0))/60/60,"-")</f>
        <v>253.57777777777775</v>
      </c>
      <c r="R36" s="79">
        <f>IFERROR(INDEX(Raw!$H$6:$EB$1524,MATCH($B36&amp;$D36&amp;$B$6,Raw!$A$6:$A$1524,0),MATCH(R$6,Raw!$H$5:$EB$5,0))/60/60/24,"-")</f>
        <v>3.645833333333333E-3</v>
      </c>
      <c r="S36" s="79">
        <f>IFERROR(INDEX(Raw!$H$6:$EB$1524,MATCH($B36&amp;$D36&amp;$B$6,Raw!$A$6:$A$1524,0),MATCH(S$6,Raw!$H$5:$EB$5,0))/60/60/24,"-")</f>
        <v>6.053240740740741E-3</v>
      </c>
      <c r="T36" s="65"/>
      <c r="U36" s="65"/>
      <c r="V36" s="65"/>
      <c r="W36" s="65"/>
    </row>
    <row r="37" spans="1:23" x14ac:dyDescent="0.2">
      <c r="A37" s="61"/>
      <c r="B37" s="16" t="str">
        <f t="shared" si="0"/>
        <v>2019-20</v>
      </c>
      <c r="C37" s="7" t="s">
        <v>553</v>
      </c>
      <c r="D37" s="16" t="s">
        <v>553</v>
      </c>
      <c r="E37" s="73">
        <f>IFERROR(INDEX(Raw!$H$6:$EB$1524,MATCH($B37&amp;$D37&amp;$B$6,Raw!$A$6:$A$1524,0),MATCH(E$6,Raw!$H$5:$EB$5,0)),"-")</f>
        <v>39237</v>
      </c>
      <c r="F37" s="31"/>
      <c r="G37" s="31">
        <f>IFERROR(INDEX(Raw!$H$6:$EB$1524,MATCH($B37&amp;$D37&amp;$B$6,Raw!$A$6:$A$1524,0),MATCH(G$6,Raw!$H$5:$EB$5,0))/60/60,"-")</f>
        <v>472.56416666666667</v>
      </c>
      <c r="H37" s="70">
        <f>IFERROR(INDEX(Raw!$H$6:$EB$1524,MATCH($B37&amp;$D37&amp;$B$6,Raw!$A$6:$A$1524,0),MATCH(H$6,Raw!$H$5:$EB$5,0))/60/60/24,"-")</f>
        <v>4.9768518518518521E-4</v>
      </c>
      <c r="I37" s="79">
        <f>IFERROR(INDEX(Raw!$H$6:$EB$1524,MATCH($B37&amp;$D37&amp;$B$6,Raw!$A$6:$A$1524,0),MATCH(I$6,Raw!$H$5:$EB$5,0))/60/60/24,"-")</f>
        <v>9.6064814814814808E-4</v>
      </c>
      <c r="J37" s="281"/>
      <c r="K37" s="73">
        <f>IFERROR(INDEX(Raw!$H$6:$EB$1524,MATCH($B37&amp;$D37&amp;$B$6,Raw!$A$6:$A$1524,0),MATCH(K$6,Raw!$H$5:$EB$5,0)),"-")</f>
        <v>2997</v>
      </c>
      <c r="L37" s="315"/>
      <c r="M37" s="312">
        <f>IFERROR(INDEX(Raw!$H$6:$EB$1524,MATCH($B37&amp;$D37&amp;$B$6,Raw!$A$6:$A$1524,0),MATCH(E$6,Raw!$H$5:$EB$5,0))/(INDEX(Raw!$H$6:$EB$1524,MATCH($B37&amp;$D37&amp;$B$6,Raw!$A$6:$A$1524,0),MATCH("A8",Raw!$H$5:$EB$5,0))-INDEX(Raw!$H$6:$EB$1524,MATCH($B37&amp;$D37&amp;$B$6,Raw!$A$6:$A$1524,0),MATCH(K$6,Raw!$H$5:$EB$5,0))),"-")</f>
        <v>0.65158258328074659</v>
      </c>
      <c r="N37" s="7"/>
      <c r="O37" s="73">
        <f>IFERROR(INDEX(Raw!$H$6:$EB$1524,MATCH($B37&amp;$D37&amp;$B$6,Raw!$A$6:$A$1524,0),MATCH(O$6,Raw!$H$5:$EB$5,0)),"-")</f>
        <v>3038</v>
      </c>
      <c r="P37" s="73"/>
      <c r="Q37" s="73">
        <f>IFERROR(INDEX(Raw!$H$6:$EB$1524,MATCH($B37&amp;$D37&amp;$B$6,Raw!$A$6:$A$1524,0),MATCH(Q$6,Raw!$H$5:$EB$5,0))/60/60,"-")</f>
        <v>254.64611111111111</v>
      </c>
      <c r="R37" s="79">
        <f>IFERROR(INDEX(Raw!$H$6:$EB$1524,MATCH($B37&amp;$D37&amp;$B$6,Raw!$A$6:$A$1524,0),MATCH(R$6,Raw!$H$5:$EB$5,0))/60/60/24,"-")</f>
        <v>3.4953703703703705E-3</v>
      </c>
      <c r="S37" s="79">
        <f>IFERROR(INDEX(Raw!$H$6:$EB$1524,MATCH($B37&amp;$D37&amp;$B$6,Raw!$A$6:$A$1524,0),MATCH(S$6,Raw!$H$5:$EB$5,0))/60/60/24,"-")</f>
        <v>5.9722222222222225E-3</v>
      </c>
    </row>
    <row r="38" spans="1:23" x14ac:dyDescent="0.2">
      <c r="A38" s="61"/>
      <c r="B38" s="16" t="str">
        <f t="shared" si="0"/>
        <v>2019-20</v>
      </c>
      <c r="C38" s="7" t="s">
        <v>554</v>
      </c>
      <c r="D38" s="16" t="s">
        <v>554</v>
      </c>
      <c r="E38" s="73">
        <f>IFERROR(INDEX(Raw!$H$6:$EB$1524,MATCH($B38&amp;$D38&amp;$B$6,Raw!$A$6:$A$1524,0),MATCH(E$6,Raw!$H$5:$EB$5,0)),"-")</f>
        <v>41862</v>
      </c>
      <c r="F38" s="31"/>
      <c r="G38" s="31">
        <f>IFERROR(INDEX(Raw!$H$6:$EB$1524,MATCH($B38&amp;$D38&amp;$B$6,Raw!$A$6:$A$1524,0),MATCH(G$6,Raw!$H$5:$EB$5,0))/60/60,"-")</f>
        <v>504.04027777777782</v>
      </c>
      <c r="H38" s="70">
        <f>IFERROR(INDEX(Raw!$H$6:$EB$1524,MATCH($B38&amp;$D38&amp;$B$6,Raw!$A$6:$A$1524,0),MATCH(H$6,Raw!$H$5:$EB$5,0))/60/60/24,"-")</f>
        <v>4.9768518518518521E-4</v>
      </c>
      <c r="I38" s="79">
        <f>IFERROR(INDEX(Raw!$H$6:$EB$1524,MATCH($B38&amp;$D38&amp;$B$6,Raw!$A$6:$A$1524,0),MATCH(I$6,Raw!$H$5:$EB$5,0))/60/60/24,"-")</f>
        <v>9.4907407407407408E-4</v>
      </c>
      <c r="J38" s="281"/>
      <c r="K38" s="73">
        <f>IFERROR(INDEX(Raw!$H$6:$EB$1524,MATCH($B38&amp;$D38&amp;$B$6,Raw!$A$6:$A$1524,0),MATCH(K$6,Raw!$H$5:$EB$5,0)),"-")</f>
        <v>4296</v>
      </c>
      <c r="L38" s="315"/>
      <c r="M38" s="312">
        <f>IFERROR(INDEX(Raw!$H$6:$EB$1524,MATCH($B38&amp;$D38&amp;$B$6,Raw!$A$6:$A$1524,0),MATCH(E$6,Raw!$H$5:$EB$5,0))/(INDEX(Raw!$H$6:$EB$1524,MATCH($B38&amp;$D38&amp;$B$6,Raw!$A$6:$A$1524,0),MATCH("A8",Raw!$H$5:$EB$5,0))-INDEX(Raw!$H$6:$EB$1524,MATCH($B38&amp;$D38&amp;$B$6,Raw!$A$6:$A$1524,0),MATCH(K$6,Raw!$H$5:$EB$5,0))),"-")</f>
        <v>0.63488837660761954</v>
      </c>
      <c r="N38" s="7"/>
      <c r="O38" s="73">
        <f>IFERROR(INDEX(Raw!$H$6:$EB$1524,MATCH($B38&amp;$D38&amp;$B$6,Raw!$A$6:$A$1524,0),MATCH(O$6,Raw!$H$5:$EB$5,0)),"-")</f>
        <v>3387</v>
      </c>
      <c r="P38" s="73"/>
      <c r="Q38" s="73">
        <f>IFERROR(INDEX(Raw!$H$6:$EB$1524,MATCH($B38&amp;$D38&amp;$B$6,Raw!$A$6:$A$1524,0),MATCH(Q$6,Raw!$H$5:$EB$5,0))/60/60,"-")</f>
        <v>291.09805555555556</v>
      </c>
      <c r="R38" s="79">
        <f>IFERROR(INDEX(Raw!$H$6:$EB$1524,MATCH($B38&amp;$D38&amp;$B$6,Raw!$A$6:$A$1524,0),MATCH(R$6,Raw!$H$5:$EB$5,0))/60/60/24,"-")</f>
        <v>3.5763888888888894E-3</v>
      </c>
      <c r="S38" s="79">
        <f>IFERROR(INDEX(Raw!$H$6:$EB$1524,MATCH($B38&amp;$D38&amp;$B$6,Raw!$A$6:$A$1524,0),MATCH(S$6,Raw!$H$5:$EB$5,0))/60/60/24,"-")</f>
        <v>6.1342592592592594E-3</v>
      </c>
    </row>
    <row r="39" spans="1:23" ht="18" x14ac:dyDescent="0.25">
      <c r="A39" s="61"/>
      <c r="B39" s="16" t="str">
        <f t="shared" si="0"/>
        <v>2019-20</v>
      </c>
      <c r="C39" s="7" t="s">
        <v>555</v>
      </c>
      <c r="D39" s="181" t="s">
        <v>555</v>
      </c>
      <c r="E39" s="73">
        <f>IFERROR(INDEX(Raw!$H$6:$EB$1524,MATCH($B39&amp;$D39&amp;$B$6,Raw!$A$6:$A$1524,0),MATCH(E$6,Raw!$H$5:$EB$5,0)),"-")</f>
        <v>36940</v>
      </c>
      <c r="F39" s="31"/>
      <c r="G39" s="31">
        <f>IFERROR(INDEX(Raw!$H$6:$EB$1524,MATCH($B39&amp;$D39&amp;$B$6,Raw!$A$6:$A$1524,0),MATCH(G$6,Raw!$H$5:$EB$5,0))/60/60,"-")</f>
        <v>408.58250000000004</v>
      </c>
      <c r="H39" s="70">
        <f>IFERROR(INDEX(Raw!$H$6:$EB$1524,MATCH($B39&amp;$D39&amp;$B$6,Raw!$A$6:$A$1524,0),MATCH(H$6,Raw!$H$5:$EB$5,0))/60/60/24,"-")</f>
        <v>4.6296296296296293E-4</v>
      </c>
      <c r="I39" s="79">
        <f>IFERROR(INDEX(Raw!$H$6:$EB$1524,MATCH($B39&amp;$D39&amp;$B$6,Raw!$A$6:$A$1524,0),MATCH(I$6,Raw!$H$5:$EB$5,0))/60/60/24,"-")</f>
        <v>8.2175925925925917E-4</v>
      </c>
      <c r="J39" s="281"/>
      <c r="K39" s="73">
        <f>IFERROR(INDEX(Raw!$H$6:$EB$1524,MATCH($B39&amp;$D39&amp;$B$6,Raw!$A$6:$A$1524,0),MATCH(K$6,Raw!$H$5:$EB$5,0)),"-")</f>
        <v>3455</v>
      </c>
      <c r="L39" s="315"/>
      <c r="M39" s="312">
        <f>IFERROR(INDEX(Raw!$H$6:$EB$1524,MATCH($B39&amp;$D39&amp;$B$6,Raw!$A$6:$A$1524,0),MATCH(E$6,Raw!$H$5:$EB$5,0))/(INDEX(Raw!$H$6:$EB$1524,MATCH($B39&amp;$D39&amp;$B$6,Raw!$A$6:$A$1524,0),MATCH("A8",Raw!$H$5:$EB$5,0))-INDEX(Raw!$H$6:$EB$1524,MATCH($B39&amp;$D39&amp;$B$6,Raw!$A$6:$A$1524,0),MATCH(K$6,Raw!$H$5:$EB$5,0))),"-")</f>
        <v>0.64449717356410074</v>
      </c>
      <c r="N39" s="7"/>
      <c r="O39" s="73">
        <f>IFERROR(INDEX(Raw!$H$6:$EB$1524,MATCH($B39&amp;$D39&amp;$B$6,Raw!$A$6:$A$1524,0),MATCH(O$6,Raw!$H$5:$EB$5,0)),"-")</f>
        <v>3042</v>
      </c>
      <c r="P39" s="73"/>
      <c r="Q39" s="73">
        <f>IFERROR(INDEX(Raw!$H$6:$EB$1524,MATCH($B39&amp;$D39&amp;$B$6,Raw!$A$6:$A$1524,0),MATCH(Q$6,Raw!$H$5:$EB$5,0))/60/60,"-")</f>
        <v>256.53166666666664</v>
      </c>
      <c r="R39" s="79">
        <f>IFERROR(INDEX(Raw!$H$6:$EB$1524,MATCH($B39&amp;$D39&amp;$B$6,Raw!$A$6:$A$1524,0),MATCH(R$6,Raw!$H$5:$EB$5,0))/60/60/24,"-")</f>
        <v>3.5185185185185185E-3</v>
      </c>
      <c r="S39" s="79">
        <f>IFERROR(INDEX(Raw!$H$6:$EB$1524,MATCH($B39&amp;$D39&amp;$B$6,Raw!$A$6:$A$1524,0),MATCH(S$6,Raw!$H$5:$EB$5,0))/60/60/24,"-")</f>
        <v>5.9490740740740745E-3</v>
      </c>
    </row>
    <row r="40" spans="1:23" x14ac:dyDescent="0.2">
      <c r="A40" s="61"/>
      <c r="B40" s="16" t="str">
        <f t="shared" si="0"/>
        <v>2019-20</v>
      </c>
      <c r="C40" s="7" t="s">
        <v>556</v>
      </c>
      <c r="D40" s="16" t="s">
        <v>556</v>
      </c>
      <c r="E40" s="73" t="str">
        <f>IFERROR(INDEX(Raw!$H$6:$EB$1524,MATCH($B40&amp;$D40&amp;$B$6,Raw!$A$6:$A$1524,0),MATCH(E$6,Raw!$H$5:$EB$5,0)),"-")</f>
        <v>-</v>
      </c>
      <c r="F40" s="31"/>
      <c r="G40" s="31" t="str">
        <f>IFERROR(INDEX(Raw!$H$6:$EB$1524,MATCH($B40&amp;$D40&amp;$B$6,Raw!$A$6:$A$1524,0),MATCH(G$6,Raw!$H$5:$EB$5,0))/60/60,"-")</f>
        <v>-</v>
      </c>
      <c r="H40" s="70" t="str">
        <f>IFERROR(INDEX(Raw!$H$6:$EB$1524,MATCH($B40&amp;$D40&amp;$B$6,Raw!$A$6:$A$1524,0),MATCH(H$6,Raw!$H$5:$EB$5,0))/60/60/24,"-")</f>
        <v>-</v>
      </c>
      <c r="I40" s="79" t="str">
        <f>IFERROR(INDEX(Raw!$H$6:$EB$1524,MATCH($B40&amp;$D40&amp;$B$6,Raw!$A$6:$A$1524,0),MATCH(I$6,Raw!$H$5:$EB$5,0))/60/60/24,"-")</f>
        <v>-</v>
      </c>
      <c r="J40" s="281"/>
      <c r="K40" s="73" t="str">
        <f>IFERROR(INDEX(Raw!$H$6:$EB$1524,MATCH($B40&amp;$D40&amp;$B$6,Raw!$A$6:$A$1524,0),MATCH(K$6,Raw!$H$5:$EB$5,0)),"-")</f>
        <v>-</v>
      </c>
      <c r="L40" s="315"/>
      <c r="M40" s="312" t="str">
        <f>IFERROR(INDEX(Raw!$H$6:$EB$1524,MATCH($B40&amp;$D40&amp;$B$6,Raw!$A$6:$A$1524,0),MATCH(E$6,Raw!$H$5:$EB$5,0))/(INDEX(Raw!$H$6:$EB$1524,MATCH($B40&amp;$D40&amp;$B$6,Raw!$A$6:$A$1524,0),MATCH("A8",Raw!$H$5:$EB$5,0))-INDEX(Raw!$H$6:$EB$1524,MATCH($B40&amp;$D40&amp;$B$6,Raw!$A$6:$A$1524,0),MATCH(K$6,Raw!$H$5:$EB$5,0))),"-")</f>
        <v>-</v>
      </c>
      <c r="N40" s="7"/>
      <c r="O40" s="73" t="str">
        <f>IFERROR(INDEX(Raw!$H$6:$EB$1524,MATCH($B40&amp;$D40&amp;$B$6,Raw!$A$6:$A$1524,0),MATCH(O$6,Raw!$H$5:$EB$5,0)),"-")</f>
        <v>-</v>
      </c>
      <c r="P40" s="73"/>
      <c r="Q40" s="73" t="str">
        <f>IFERROR(INDEX(Raw!$H$6:$EB$1524,MATCH($B40&amp;$D40&amp;$B$6,Raw!$A$6:$A$1524,0),MATCH(Q$6,Raw!$H$5:$EB$5,0))/60/60,"-")</f>
        <v>-</v>
      </c>
      <c r="R40" s="79" t="str">
        <f>IFERROR(INDEX(Raw!$H$6:$EB$1524,MATCH($B40&amp;$D40&amp;$B$6,Raw!$A$6:$A$1524,0),MATCH(R$6,Raw!$H$5:$EB$5,0))/60/60/24,"-")</f>
        <v>-</v>
      </c>
      <c r="S40" s="79" t="str">
        <f>IFERROR(INDEX(Raw!$H$6:$EB$1524,MATCH($B40&amp;$D40&amp;$B$6,Raw!$A$6:$A$1524,0),MATCH(S$6,Raw!$H$5:$EB$5,0))/60/60/24,"-")</f>
        <v>-</v>
      </c>
    </row>
    <row r="41" spans="1:23" collapsed="1" x14ac:dyDescent="0.2">
      <c r="A41" s="61"/>
      <c r="B41" s="16" t="str">
        <f t="shared" si="0"/>
        <v>2019-20</v>
      </c>
      <c r="C41" s="34" t="s">
        <v>557</v>
      </c>
      <c r="D41" s="176" t="s">
        <v>557</v>
      </c>
      <c r="E41" s="74" t="str">
        <f>IFERROR(INDEX(Raw!$H$6:$EB$1524,MATCH($B41&amp;$D41&amp;$B$6,Raw!$A$6:$A$1524,0),MATCH(E$6,Raw!$H$5:$EB$5,0)),"-")</f>
        <v>-</v>
      </c>
      <c r="F41" s="32"/>
      <c r="G41" s="32" t="str">
        <f>IFERROR(INDEX(Raw!$H$6:$EB$1524,MATCH($B41&amp;$D41&amp;$B$6,Raw!$A$6:$A$1524,0),MATCH(G$6,Raw!$H$5:$EB$5,0))/60/60,"-")</f>
        <v>-</v>
      </c>
      <c r="H41" s="71" t="str">
        <f>IFERROR(INDEX(Raw!$H$6:$EB$1524,MATCH($B41&amp;$D41&amp;$B$6,Raw!$A$6:$A$1524,0),MATCH(H$6,Raw!$H$5:$EB$5,0))/60/60/24,"-")</f>
        <v>-</v>
      </c>
      <c r="I41" s="80" t="str">
        <f>IFERROR(INDEX(Raw!$H$6:$EB$1524,MATCH($B41&amp;$D41&amp;$B$6,Raw!$A$6:$A$1524,0),MATCH(I$6,Raw!$H$5:$EB$5,0))/60/60/24,"-")</f>
        <v>-</v>
      </c>
      <c r="J41" s="282"/>
      <c r="K41" s="74" t="str">
        <f>IFERROR(INDEX(Raw!$H$6:$EB$1524,MATCH($B41&amp;$D41&amp;$B$6,Raw!$A$6:$A$1524,0),MATCH(K$6,Raw!$H$5:$EB$5,0)),"-")</f>
        <v>-</v>
      </c>
      <c r="L41" s="316"/>
      <c r="M41" s="314" t="str">
        <f>IFERROR(INDEX(Raw!$H$6:$EB$1524,MATCH($B41&amp;$D41&amp;$B$6,Raw!$A$6:$A$1524,0),MATCH(E$6,Raw!$H$5:$EB$5,0))/(INDEX(Raw!$H$6:$EB$1524,MATCH($B41&amp;$D41&amp;$B$6,Raw!$A$6:$A$1524,0),MATCH("A8",Raw!$H$5:$EB$5,0))-INDEX(Raw!$H$6:$EB$1524,MATCH($B41&amp;$D41&amp;$B$6,Raw!$A$6:$A$1524,0),MATCH(K$6,Raw!$H$5:$EB$5,0))),"-")</f>
        <v>-</v>
      </c>
      <c r="N41" s="67"/>
      <c r="O41" s="74" t="str">
        <f>IFERROR(INDEX(Raw!$H$6:$EB$1524,MATCH($B41&amp;$D41&amp;$B$6,Raw!$A$6:$A$1524,0),MATCH(O$6,Raw!$H$5:$EB$5,0)),"-")</f>
        <v>-</v>
      </c>
      <c r="P41" s="74"/>
      <c r="Q41" s="74" t="str">
        <f>IFERROR(INDEX(Raw!$H$6:$EB$1524,MATCH($B41&amp;$D41&amp;$B$6,Raw!$A$6:$A$1524,0),MATCH(Q$6,Raw!$H$5:$EB$5,0))/60/60,"-")</f>
        <v>-</v>
      </c>
      <c r="R41" s="80" t="str">
        <f>IFERROR(INDEX(Raw!$H$6:$EB$1524,MATCH($B41&amp;$D41&amp;$B$6,Raw!$A$6:$A$1524,0),MATCH(R$6,Raw!$H$5:$EB$5,0))/60/60/24,"-")</f>
        <v>-</v>
      </c>
      <c r="S41" s="80" t="str">
        <f>IFERROR(INDEX(Raw!$H$6:$EB$1524,MATCH($B41&amp;$D41&amp;$B$6,Raw!$A$6:$A$1524,0),MATCH(S$6,Raw!$H$5:$EB$5,0))/60/60/24,"-")</f>
        <v>-</v>
      </c>
    </row>
    <row r="42" spans="1:23" x14ac:dyDescent="0.2">
      <c r="A42" s="9"/>
      <c r="B42" s="143"/>
      <c r="C42" s="143"/>
      <c r="D42" s="294" t="s">
        <v>717</v>
      </c>
      <c r="E42" s="7" t="s">
        <v>811</v>
      </c>
      <c r="F42" s="309"/>
      <c r="G42" s="309"/>
      <c r="H42" s="309"/>
      <c r="I42" s="309"/>
      <c r="J42" s="310"/>
      <c r="K42" s="310"/>
      <c r="M42" s="14"/>
      <c r="N42" s="36"/>
      <c r="O42" s="36"/>
      <c r="P42" s="36"/>
      <c r="Q42" s="36"/>
      <c r="R42" s="309"/>
      <c r="S42" s="309"/>
    </row>
    <row r="43" spans="1:23" x14ac:dyDescent="0.2">
      <c r="D43" s="10"/>
      <c r="E43" s="91" t="s">
        <v>727</v>
      </c>
      <c r="F43" s="62"/>
      <c r="G43" s="62"/>
      <c r="H43" s="62"/>
      <c r="I43" s="62"/>
      <c r="N43" s="19"/>
      <c r="O43" s="91"/>
    </row>
    <row r="44" spans="1:23" x14ac:dyDescent="0.2">
      <c r="D44" s="84">
        <v>1</v>
      </c>
      <c r="E44" s="53" t="s">
        <v>1010</v>
      </c>
      <c r="F44" s="62"/>
      <c r="G44" s="62"/>
      <c r="H44" s="62"/>
      <c r="I44" s="62"/>
      <c r="N44" s="19"/>
      <c r="O44" s="91"/>
    </row>
    <row r="45" spans="1:23" x14ac:dyDescent="0.2">
      <c r="D45" s="65">
        <v>2</v>
      </c>
      <c r="E45" s="53" t="s">
        <v>862</v>
      </c>
      <c r="F45" s="49"/>
      <c r="G45" s="49"/>
      <c r="H45" s="49"/>
      <c r="I45" s="91"/>
    </row>
    <row r="46" spans="1:23" x14ac:dyDescent="0.2">
      <c r="A46" s="291"/>
      <c r="D46" s="84"/>
      <c r="E46" s="53" t="s">
        <v>996</v>
      </c>
      <c r="F46" s="91"/>
      <c r="G46" s="91"/>
      <c r="H46" s="91"/>
      <c r="I46" s="91"/>
    </row>
    <row r="47" spans="1:23" x14ac:dyDescent="0.2">
      <c r="D47" s="84">
        <v>3</v>
      </c>
      <c r="E47" s="53" t="s">
        <v>855</v>
      </c>
    </row>
    <row r="48" spans="1:23" x14ac:dyDescent="0.2">
      <c r="D48" s="84"/>
      <c r="E48" s="308" t="s">
        <v>1055</v>
      </c>
    </row>
    <row r="49" x14ac:dyDescent="0.2"/>
    <row r="50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mergeCells count="1">
    <mergeCell ref="B5:C5"/>
  </mergeCells>
  <dataValidations count="1">
    <dataValidation type="list" allowBlank="1" showInputMessage="1" showErrorMessage="1" sqref="B5:C5" xr:uid="{DAF4E404-E4FB-4ADB-83E9-5D88506F3E9F}">
      <formula1>Dropdown_Geography</formula1>
    </dataValidation>
  </dataValidations>
  <hyperlinks>
    <hyperlink ref="E43" location="Introduction!A1" display="Introduction" xr:uid="{525EB6DE-2E0D-4264-8454-907EC328FF7B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FFBF-FA6F-4B09-A005-5CE80D392F28}">
  <sheetPr codeName="Sheet14"/>
  <dimension ref="A1:BM50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36" sqref="E36"/>
    </sheetView>
  </sheetViews>
  <sheetFormatPr defaultColWidth="9.140625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2851562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8.42578125" style="1" customWidth="1"/>
    <col min="12" max="12" width="1.7109375" style="1" customWidth="1"/>
    <col min="13" max="13" width="7.2851562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8.42578125" style="1" customWidth="1"/>
    <col min="18" max="18" width="1.7109375" style="1" customWidth="1"/>
    <col min="19" max="19" width="7.28515625" style="1" customWidth="1"/>
    <col min="20" max="20" width="8.7109375" style="7" customWidth="1"/>
    <col min="21" max="21" width="10.5703125" style="1" customWidth="1"/>
    <col min="22" max="22" width="5.7109375" style="7" customWidth="1"/>
    <col min="23" max="23" width="8.42578125" style="1" customWidth="1"/>
    <col min="24" max="24" width="1.7109375" style="1" customWidth="1"/>
    <col min="25" max="25" width="7.2851562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8.42578125" style="1" customWidth="1"/>
    <col min="30" max="30" width="1.7109375" style="1" customWidth="1"/>
    <col min="31" max="31" width="7.28515625" style="1" customWidth="1"/>
    <col min="32" max="32" width="8.7109375" style="1" customWidth="1"/>
    <col min="33" max="33" width="10.5703125" style="1" customWidth="1"/>
    <col min="34" max="34" width="1.7109375" style="1" customWidth="1"/>
    <col min="35" max="35" width="9.28515625" style="1" bestFit="1" customWidth="1"/>
    <col min="36" max="36" width="1.7109375" style="1" customWidth="1"/>
    <col min="37" max="37" width="7.7109375" style="1" customWidth="1"/>
    <col min="38" max="38" width="8.7109375" style="7" customWidth="1"/>
    <col min="39" max="39" width="10.5703125" style="1" customWidth="1"/>
    <col min="40" max="40" width="5.7109375" style="7" customWidth="1"/>
    <col min="41" max="41" width="8.42578125" style="1" customWidth="1"/>
    <col min="42" max="42" width="1.7109375" style="1" customWidth="1"/>
    <col min="43" max="43" width="7.28515625" style="1" customWidth="1"/>
    <col min="44" max="44" width="8.7109375" style="1" customWidth="1"/>
    <col min="45" max="45" width="10.5703125" style="1" customWidth="1"/>
    <col min="46" max="46" width="1.7109375" style="1" customWidth="1"/>
    <col min="47" max="47" width="8.42578125" style="1" customWidth="1"/>
    <col min="48" max="48" width="1.7109375" style="1" customWidth="1"/>
    <col min="49" max="49" width="7.28515625" style="1" customWidth="1"/>
    <col min="50" max="50" width="8.7109375" style="1" customWidth="1"/>
    <col min="51" max="51" width="10.5703125" style="1" customWidth="1"/>
    <col min="52" max="52" width="5.7109375" style="7" customWidth="1"/>
    <col min="53" max="53" width="8.42578125" style="1" customWidth="1"/>
    <col min="54" max="54" width="1.7109375" style="1" customWidth="1"/>
    <col min="55" max="55" width="7.28515625" style="1" customWidth="1"/>
    <col min="56" max="56" width="8.7109375" style="1" customWidth="1"/>
    <col min="57" max="57" width="10.5703125" style="1" customWidth="1"/>
    <col min="58" max="58" width="1.7109375" style="1" customWidth="1"/>
    <col min="59" max="59" width="8.42578125" style="1" customWidth="1"/>
    <col min="60" max="60" width="1.7109375" style="1" customWidth="1"/>
    <col min="61" max="61" width="7.28515625" style="1" customWidth="1"/>
    <col min="62" max="62" width="8.7109375" style="1" customWidth="1"/>
    <col min="63" max="63" width="10.5703125" style="1" customWidth="1"/>
    <col min="64" max="64" width="1.7109375" style="1" customWidth="1"/>
    <col min="65" max="65" width="13.85546875" style="1" bestFit="1" customWidth="1"/>
    <col min="66" max="16384" width="9.140625" style="117"/>
  </cols>
  <sheetData>
    <row r="1" spans="1:65" ht="18.75" customHeight="1" x14ac:dyDescent="0.25">
      <c r="A1" s="52" t="s">
        <v>918</v>
      </c>
      <c r="B1" s="41"/>
      <c r="C1" s="42"/>
      <c r="E1" s="52" t="s">
        <v>768</v>
      </c>
      <c r="F1" s="55"/>
      <c r="G1" s="42"/>
      <c r="H1" s="42"/>
      <c r="I1" s="42"/>
      <c r="J1" s="56"/>
      <c r="K1" s="54"/>
      <c r="L1" s="54"/>
      <c r="M1" s="54"/>
      <c r="W1" s="54"/>
      <c r="X1" s="54"/>
      <c r="Y1" s="54"/>
      <c r="AC1" s="54"/>
      <c r="AD1" s="54"/>
      <c r="AE1" s="54"/>
      <c r="AO1" s="54"/>
      <c r="AP1" s="54"/>
      <c r="AQ1" s="54"/>
      <c r="AU1" s="54"/>
      <c r="AV1" s="54"/>
      <c r="AW1" s="54"/>
      <c r="BA1" s="7"/>
      <c r="BB1" s="7"/>
      <c r="BC1" s="7"/>
      <c r="BD1" s="7"/>
      <c r="BE1" s="7"/>
      <c r="BF1" s="7"/>
      <c r="BG1" s="54"/>
      <c r="BH1" s="54"/>
      <c r="BI1" s="54"/>
    </row>
    <row r="2" spans="1:65" x14ac:dyDescent="0.2">
      <c r="A2" s="16"/>
      <c r="B2" s="16"/>
      <c r="C2" s="16"/>
      <c r="D2" s="7"/>
      <c r="E2" s="2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7"/>
      <c r="BM2" s="7"/>
    </row>
    <row r="3" spans="1:65" x14ac:dyDescent="0.2">
      <c r="A3" s="57"/>
      <c r="B3" s="62"/>
      <c r="C3" s="62"/>
      <c r="D3" s="96"/>
      <c r="E3" s="97" t="s">
        <v>919</v>
      </c>
      <c r="F3" s="97"/>
      <c r="G3" s="97"/>
      <c r="H3" s="97"/>
      <c r="I3" s="97"/>
      <c r="J3" s="94"/>
      <c r="K3" s="97" t="s">
        <v>920</v>
      </c>
      <c r="L3" s="97"/>
      <c r="M3" s="97"/>
      <c r="N3" s="97"/>
      <c r="O3" s="97"/>
      <c r="P3" s="94"/>
      <c r="Q3" s="97" t="s">
        <v>921</v>
      </c>
      <c r="R3" s="97"/>
      <c r="S3" s="97"/>
      <c r="T3" s="97"/>
      <c r="U3" s="97"/>
      <c r="V3" s="94"/>
      <c r="W3" s="97" t="s">
        <v>967</v>
      </c>
      <c r="X3" s="97"/>
      <c r="Y3" s="97"/>
      <c r="Z3" s="97"/>
      <c r="AA3" s="97"/>
      <c r="AB3" s="94"/>
      <c r="AC3" s="97" t="s">
        <v>968</v>
      </c>
      <c r="AD3" s="97"/>
      <c r="AE3" s="97"/>
      <c r="AF3" s="97"/>
      <c r="AG3" s="97"/>
      <c r="AH3" s="94"/>
      <c r="AI3" s="97" t="s">
        <v>922</v>
      </c>
      <c r="AJ3" s="97"/>
      <c r="AK3" s="97"/>
      <c r="AL3" s="97"/>
      <c r="AM3" s="97"/>
      <c r="AN3" s="94"/>
      <c r="AO3" s="97" t="s">
        <v>923</v>
      </c>
      <c r="AP3" s="97"/>
      <c r="AQ3" s="97"/>
      <c r="AR3" s="97"/>
      <c r="AS3" s="97"/>
      <c r="AT3" s="94"/>
      <c r="AU3" s="97" t="s">
        <v>925</v>
      </c>
      <c r="AV3" s="97"/>
      <c r="AW3" s="97"/>
      <c r="AX3" s="97"/>
      <c r="AY3" s="97"/>
      <c r="AZ3" s="94"/>
      <c r="BA3" s="97" t="s">
        <v>924</v>
      </c>
      <c r="BB3" s="97"/>
      <c r="BC3" s="97"/>
      <c r="BD3" s="97"/>
      <c r="BE3" s="97"/>
      <c r="BF3" s="94"/>
      <c r="BG3" s="97" t="s">
        <v>926</v>
      </c>
      <c r="BH3" s="97"/>
      <c r="BI3" s="97"/>
      <c r="BJ3" s="97"/>
      <c r="BK3" s="97"/>
      <c r="BL3" s="94"/>
      <c r="BM3" s="94"/>
    </row>
    <row r="4" spans="1:65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686</v>
      </c>
      <c r="H4" s="12"/>
      <c r="I4" s="12"/>
      <c r="J4" s="7"/>
      <c r="K4" s="13"/>
      <c r="L4" s="13"/>
      <c r="M4" s="97" t="s">
        <v>686</v>
      </c>
      <c r="N4" s="12"/>
      <c r="O4" s="12"/>
      <c r="P4" s="7"/>
      <c r="Q4" s="13"/>
      <c r="R4" s="13"/>
      <c r="S4" s="97" t="s">
        <v>686</v>
      </c>
      <c r="T4" s="12"/>
      <c r="U4" s="12"/>
      <c r="W4" s="13"/>
      <c r="X4" s="13"/>
      <c r="Y4" s="97" t="s">
        <v>686</v>
      </c>
      <c r="Z4" s="12"/>
      <c r="AA4" s="12"/>
      <c r="AB4" s="7"/>
      <c r="AC4" s="13"/>
      <c r="AD4" s="13"/>
      <c r="AE4" s="97" t="s">
        <v>686</v>
      </c>
      <c r="AF4" s="12"/>
      <c r="AG4" s="12"/>
      <c r="AH4" s="7"/>
      <c r="AI4" s="13"/>
      <c r="AJ4" s="13"/>
      <c r="AK4" s="97" t="s">
        <v>686</v>
      </c>
      <c r="AL4" s="12"/>
      <c r="AM4" s="12"/>
      <c r="AO4" s="13"/>
      <c r="AP4" s="13"/>
      <c r="AQ4" s="97" t="s">
        <v>686</v>
      </c>
      <c r="AR4" s="12"/>
      <c r="AS4" s="12"/>
      <c r="AT4" s="7"/>
      <c r="AU4" s="13"/>
      <c r="AV4" s="13"/>
      <c r="AW4" s="97" t="s">
        <v>686</v>
      </c>
      <c r="AX4" s="12"/>
      <c r="AY4" s="12"/>
      <c r="BA4" s="13"/>
      <c r="BB4" s="13"/>
      <c r="BC4" s="97" t="s">
        <v>686</v>
      </c>
      <c r="BD4" s="12"/>
      <c r="BE4" s="12"/>
      <c r="BF4" s="7"/>
      <c r="BG4" s="13"/>
      <c r="BH4" s="13"/>
      <c r="BI4" s="97" t="s">
        <v>686</v>
      </c>
      <c r="BJ4" s="12"/>
      <c r="BK4" s="12"/>
      <c r="BL4" s="7"/>
      <c r="BM4" s="114" t="s">
        <v>724</v>
      </c>
    </row>
    <row r="5" spans="1:65" ht="39.75" x14ac:dyDescent="0.2">
      <c r="B5" s="8" t="s">
        <v>547</v>
      </c>
      <c r="C5" s="7"/>
      <c r="D5" s="283"/>
      <c r="E5" s="284" t="s">
        <v>674</v>
      </c>
      <c r="F5" s="285"/>
      <c r="G5" s="284" t="s">
        <v>675</v>
      </c>
      <c r="H5" s="5" t="s">
        <v>685</v>
      </c>
      <c r="I5" s="110" t="s">
        <v>983</v>
      </c>
      <c r="J5" s="285"/>
      <c r="K5" s="284" t="s">
        <v>674</v>
      </c>
      <c r="L5" s="285"/>
      <c r="M5" s="284" t="s">
        <v>675</v>
      </c>
      <c r="N5" s="5" t="s">
        <v>685</v>
      </c>
      <c r="O5" s="110" t="s">
        <v>983</v>
      </c>
      <c r="P5" s="285"/>
      <c r="Q5" s="284" t="s">
        <v>674</v>
      </c>
      <c r="R5" s="285"/>
      <c r="S5" s="284" t="s">
        <v>675</v>
      </c>
      <c r="T5" s="5" t="s">
        <v>685</v>
      </c>
      <c r="U5" s="110" t="s">
        <v>983</v>
      </c>
      <c r="V5" s="285"/>
      <c r="W5" s="284" t="s">
        <v>674</v>
      </c>
      <c r="X5" s="285"/>
      <c r="Y5" s="284" t="s">
        <v>675</v>
      </c>
      <c r="Z5" s="284" t="s">
        <v>709</v>
      </c>
      <c r="AA5" s="286" t="s">
        <v>984</v>
      </c>
      <c r="AB5" s="285"/>
      <c r="AC5" s="284" t="s">
        <v>674</v>
      </c>
      <c r="AD5" s="285"/>
      <c r="AE5" s="284" t="s">
        <v>675</v>
      </c>
      <c r="AF5" s="284" t="s">
        <v>709</v>
      </c>
      <c r="AG5" s="286" t="s">
        <v>984</v>
      </c>
      <c r="AH5" s="285"/>
      <c r="AI5" s="284" t="s">
        <v>674</v>
      </c>
      <c r="AJ5" s="285"/>
      <c r="AK5" s="284" t="s">
        <v>675</v>
      </c>
      <c r="AL5" s="284" t="s">
        <v>709</v>
      </c>
      <c r="AM5" s="286" t="s">
        <v>984</v>
      </c>
      <c r="AN5" s="285"/>
      <c r="AO5" s="284" t="s">
        <v>674</v>
      </c>
      <c r="AP5" s="285"/>
      <c r="AQ5" s="284" t="s">
        <v>675</v>
      </c>
      <c r="AR5" s="284" t="s">
        <v>709</v>
      </c>
      <c r="AS5" s="286" t="s">
        <v>984</v>
      </c>
      <c r="AT5" s="285"/>
      <c r="AU5" s="284" t="s">
        <v>674</v>
      </c>
      <c r="AV5" s="285"/>
      <c r="AW5" s="284" t="s">
        <v>675</v>
      </c>
      <c r="AX5" s="284" t="s">
        <v>709</v>
      </c>
      <c r="AY5" s="286" t="s">
        <v>984</v>
      </c>
      <c r="AZ5" s="285"/>
      <c r="BA5" s="284" t="s">
        <v>674</v>
      </c>
      <c r="BB5" s="285"/>
      <c r="BC5" s="284" t="s">
        <v>675</v>
      </c>
      <c r="BD5" s="284" t="s">
        <v>709</v>
      </c>
      <c r="BE5" s="286" t="s">
        <v>984</v>
      </c>
      <c r="BF5" s="285"/>
      <c r="BG5" s="284" t="s">
        <v>674</v>
      </c>
      <c r="BH5" s="285"/>
      <c r="BI5" s="284" t="s">
        <v>675</v>
      </c>
      <c r="BJ5" s="284" t="s">
        <v>709</v>
      </c>
      <c r="BK5" s="286" t="s">
        <v>984</v>
      </c>
      <c r="BL5" s="6"/>
      <c r="BM5" s="287" t="s">
        <v>725</v>
      </c>
    </row>
    <row r="6" spans="1:65" x14ac:dyDescent="0.2">
      <c r="A6" s="26"/>
      <c r="B6" s="39" t="str">
        <f>VLOOKUP($B$5,Raw!$FJ$6:$FK$26,2,0)</f>
        <v>ENG</v>
      </c>
      <c r="C6" s="58"/>
      <c r="D6" s="24" t="s">
        <v>676</v>
      </c>
      <c r="E6" s="288" t="s">
        <v>927</v>
      </c>
      <c r="F6" s="288"/>
      <c r="G6" s="288" t="s">
        <v>928</v>
      </c>
      <c r="H6" s="289" t="s">
        <v>929</v>
      </c>
      <c r="I6" s="289" t="s">
        <v>930</v>
      </c>
      <c r="J6" s="288"/>
      <c r="K6" s="288" t="s">
        <v>931</v>
      </c>
      <c r="L6" s="288"/>
      <c r="M6" s="288" t="s">
        <v>932</v>
      </c>
      <c r="N6" s="289" t="s">
        <v>933</v>
      </c>
      <c r="O6" s="289" t="s">
        <v>934</v>
      </c>
      <c r="P6" s="288"/>
      <c r="Q6" s="288" t="s">
        <v>935</v>
      </c>
      <c r="R6" s="288"/>
      <c r="S6" s="288" t="s">
        <v>936</v>
      </c>
      <c r="T6" s="289" t="s">
        <v>937</v>
      </c>
      <c r="U6" s="289" t="s">
        <v>938</v>
      </c>
      <c r="V6" s="288"/>
      <c r="W6" s="288" t="s">
        <v>939</v>
      </c>
      <c r="X6" s="288"/>
      <c r="Y6" s="288" t="s">
        <v>940</v>
      </c>
      <c r="Z6" s="289" t="s">
        <v>941</v>
      </c>
      <c r="AA6" s="289" t="s">
        <v>942</v>
      </c>
      <c r="AB6" s="288"/>
      <c r="AC6" s="288" t="s">
        <v>943</v>
      </c>
      <c r="AD6" s="288"/>
      <c r="AE6" s="288" t="s">
        <v>944</v>
      </c>
      <c r="AF6" s="289" t="s">
        <v>945</v>
      </c>
      <c r="AG6" s="289" t="s">
        <v>946</v>
      </c>
      <c r="AH6" s="288"/>
      <c r="AI6" s="288" t="s">
        <v>947</v>
      </c>
      <c r="AJ6" s="288"/>
      <c r="AK6" s="288" t="s">
        <v>948</v>
      </c>
      <c r="AL6" s="289" t="s">
        <v>949</v>
      </c>
      <c r="AM6" s="289" t="s">
        <v>950</v>
      </c>
      <c r="AN6" s="288"/>
      <c r="AO6" s="288" t="s">
        <v>951</v>
      </c>
      <c r="AP6" s="288"/>
      <c r="AQ6" s="288" t="s">
        <v>952</v>
      </c>
      <c r="AR6" s="289" t="s">
        <v>953</v>
      </c>
      <c r="AS6" s="289" t="s">
        <v>954</v>
      </c>
      <c r="AT6" s="288"/>
      <c r="AU6" s="288" t="s">
        <v>959</v>
      </c>
      <c r="AV6" s="288"/>
      <c r="AW6" s="288" t="s">
        <v>960</v>
      </c>
      <c r="AX6" s="289" t="s">
        <v>961</v>
      </c>
      <c r="AY6" s="289" t="s">
        <v>962</v>
      </c>
      <c r="AZ6" s="288"/>
      <c r="BA6" s="288" t="s">
        <v>955</v>
      </c>
      <c r="BB6" s="288"/>
      <c r="BC6" s="288" t="s">
        <v>956</v>
      </c>
      <c r="BD6" s="289" t="s">
        <v>957</v>
      </c>
      <c r="BE6" s="289" t="s">
        <v>958</v>
      </c>
      <c r="BF6" s="288"/>
      <c r="BG6" s="288" t="s">
        <v>963</v>
      </c>
      <c r="BH6" s="288"/>
      <c r="BI6" s="288" t="s">
        <v>964</v>
      </c>
      <c r="BJ6" s="289" t="s">
        <v>965</v>
      </c>
      <c r="BK6" s="289" t="s">
        <v>966</v>
      </c>
      <c r="BL6" s="25"/>
      <c r="BM6" s="25" t="s">
        <v>630</v>
      </c>
    </row>
    <row r="7" spans="1:65" s="7" customFormat="1" ht="14.25" hidden="1" customHeight="1" x14ac:dyDescent="0.2">
      <c r="A7" s="60"/>
      <c r="B7" s="33" t="s">
        <v>648</v>
      </c>
      <c r="C7" s="141" t="s">
        <v>815</v>
      </c>
      <c r="D7" s="34"/>
      <c r="E7" s="73"/>
      <c r="F7" s="31"/>
      <c r="G7" s="31"/>
      <c r="H7" s="70"/>
      <c r="I7" s="70"/>
      <c r="J7" s="31"/>
      <c r="K7" s="73"/>
      <c r="L7" s="31"/>
      <c r="M7" s="31"/>
      <c r="N7" s="70"/>
      <c r="O7" s="70"/>
      <c r="P7" s="31"/>
      <c r="Q7" s="73"/>
      <c r="R7" s="31"/>
      <c r="S7" s="31"/>
      <c r="T7" s="70"/>
      <c r="U7" s="70"/>
      <c r="V7" s="31"/>
      <c r="W7" s="73"/>
      <c r="X7" s="31"/>
      <c r="Y7" s="31"/>
      <c r="Z7" s="70"/>
      <c r="AA7" s="70"/>
      <c r="AB7" s="31"/>
      <c r="AC7" s="73"/>
      <c r="AD7" s="31"/>
      <c r="AE7" s="31"/>
      <c r="AF7" s="70"/>
      <c r="AG7" s="70"/>
      <c r="AH7" s="31"/>
      <c r="AI7" s="73"/>
      <c r="AJ7" s="31"/>
      <c r="AK7" s="31"/>
      <c r="AL7" s="70"/>
      <c r="AM7" s="70"/>
      <c r="AN7" s="31"/>
      <c r="AO7" s="73"/>
      <c r="AP7" s="31"/>
      <c r="AQ7" s="31"/>
      <c r="AR7" s="70"/>
      <c r="AS7" s="70"/>
      <c r="AT7" s="31"/>
      <c r="AU7" s="73"/>
      <c r="AV7" s="31"/>
      <c r="AW7" s="31"/>
      <c r="AX7" s="70"/>
      <c r="AY7" s="70"/>
      <c r="AZ7" s="31"/>
      <c r="BA7" s="73"/>
      <c r="BB7" s="31"/>
      <c r="BC7" s="31"/>
      <c r="BD7" s="70"/>
      <c r="BE7" s="70"/>
      <c r="BF7" s="31"/>
      <c r="BG7" s="73"/>
      <c r="BH7" s="31"/>
      <c r="BI7" s="31"/>
      <c r="BJ7" s="70"/>
      <c r="BK7" s="70"/>
      <c r="BL7" s="31"/>
      <c r="BM7" s="75">
        <f>IFERROR(SUMIF($B$10:$B$41,$B7,BM$10:BM$41),"-")</f>
        <v>0</v>
      </c>
    </row>
    <row r="8" spans="1:65" s="7" customFormat="1" ht="14.25" hidden="1" customHeight="1" x14ac:dyDescent="0.2">
      <c r="A8" s="60"/>
      <c r="B8" s="33" t="str">
        <f>'Response times'!$B8</f>
        <v>2018-19</v>
      </c>
      <c r="C8" s="141" t="s">
        <v>773</v>
      </c>
      <c r="D8" s="34"/>
      <c r="E8" s="73"/>
      <c r="F8" s="31"/>
      <c r="G8" s="31"/>
      <c r="H8" s="70"/>
      <c r="I8" s="70"/>
      <c r="J8" s="31"/>
      <c r="K8" s="73"/>
      <c r="L8" s="31"/>
      <c r="M8" s="31"/>
      <c r="N8" s="70"/>
      <c r="O8" s="70"/>
      <c r="P8" s="31"/>
      <c r="Q8" s="73"/>
      <c r="R8" s="31"/>
      <c r="S8" s="31"/>
      <c r="T8" s="70"/>
      <c r="U8" s="70"/>
      <c r="V8" s="31"/>
      <c r="W8" s="73"/>
      <c r="X8" s="31"/>
      <c r="Y8" s="31"/>
      <c r="Z8" s="70"/>
      <c r="AA8" s="70"/>
      <c r="AB8" s="31"/>
      <c r="AC8" s="73"/>
      <c r="AD8" s="31"/>
      <c r="AE8" s="31"/>
      <c r="AF8" s="70"/>
      <c r="AG8" s="70"/>
      <c r="AH8" s="31"/>
      <c r="AI8" s="73"/>
      <c r="AJ8" s="31"/>
      <c r="AK8" s="31"/>
      <c r="AL8" s="70"/>
      <c r="AM8" s="70"/>
      <c r="AN8" s="31"/>
      <c r="AO8" s="73"/>
      <c r="AP8" s="31"/>
      <c r="AQ8" s="31"/>
      <c r="AR8" s="70"/>
      <c r="AS8" s="70"/>
      <c r="AT8" s="31"/>
      <c r="AU8" s="73"/>
      <c r="AV8" s="31"/>
      <c r="AW8" s="31"/>
      <c r="AX8" s="70"/>
      <c r="AY8" s="70"/>
      <c r="AZ8" s="31"/>
      <c r="BA8" s="73"/>
      <c r="BB8" s="31"/>
      <c r="BC8" s="31"/>
      <c r="BD8" s="70"/>
      <c r="BE8" s="70"/>
      <c r="BF8" s="31"/>
      <c r="BG8" s="73"/>
      <c r="BH8" s="31"/>
      <c r="BI8" s="31"/>
      <c r="BJ8" s="70"/>
      <c r="BK8" s="70"/>
      <c r="BL8" s="31"/>
      <c r="BM8" s="75">
        <f>IFERROR(SUMIF($B$10:$B$41,$B8,BM$10:BM$41),"-")</f>
        <v>0</v>
      </c>
    </row>
    <row r="9" spans="1:65" s="7" customFormat="1" ht="14.25" customHeight="1" x14ac:dyDescent="0.2">
      <c r="A9" s="60"/>
      <c r="B9" s="33" t="str">
        <f>'Response times'!$B9</f>
        <v>2019-20</v>
      </c>
      <c r="C9" s="141" t="s">
        <v>976</v>
      </c>
      <c r="D9" s="34"/>
      <c r="E9" s="73">
        <f>IFERROR(SUMIF($B$10:$B$41,$B9,E$10:E$41),"-")</f>
        <v>3436</v>
      </c>
      <c r="F9" s="31"/>
      <c r="G9" s="31">
        <f>IFERROR(SUMIF($B$10:$B$41,$B9,G$10:G$41),"-")</f>
        <v>522.36888888888893</v>
      </c>
      <c r="H9" s="70">
        <f>IFERROR(G9/E9/24,"-")</f>
        <v>6.3345082568016216E-3</v>
      </c>
      <c r="I9" s="70">
        <f>IFERROR(SUMPRODUCT(E$30:E$41,I$30:I$41)/E$9,"-")</f>
        <v>1.096009235006252E-2</v>
      </c>
      <c r="J9" s="31"/>
      <c r="K9" s="73">
        <f t="shared" ref="K9" si="0">IFERROR(SUMIF($B$10:$B$41,$B9,K$10:K$41),"-")</f>
        <v>2009</v>
      </c>
      <c r="L9" s="31"/>
      <c r="M9" s="31">
        <f t="shared" ref="M9" si="1">IFERROR(SUMIF($B$10:$B$41,$B9,M$10:M$41),"-")</f>
        <v>278.02611111111111</v>
      </c>
      <c r="N9" s="70">
        <f t="shared" ref="N9" si="2">IFERROR(M9/K9/24,"-")</f>
        <v>5.7662624670464383E-3</v>
      </c>
      <c r="O9" s="70">
        <f>IFERROR(SUMPRODUCT(K$30:K$41,O$30:O$41)/K$9,"-")</f>
        <v>1.1154803384768541E-2</v>
      </c>
      <c r="P9" s="31"/>
      <c r="Q9" s="31">
        <f t="shared" ref="Q9" si="3">IFERROR(SUMIF($B$10:$B$41,$B9,Q$10:Q$41),"-")</f>
        <v>250339</v>
      </c>
      <c r="R9" s="31"/>
      <c r="S9" s="31">
        <f t="shared" ref="S9" si="4">IFERROR(SUMIF($B$10:$B$41,$B9,S$10:S$41),"-")</f>
        <v>30788.053888888888</v>
      </c>
      <c r="T9" s="70">
        <f t="shared" ref="T9" si="5">IFERROR(S9/Q9/24,"-")</f>
        <v>5.1243936370429849E-3</v>
      </c>
      <c r="U9" s="70">
        <f>IFERROR(SUMPRODUCT(Q$30:Q$41,U$30:U$41)/Q$9,"-")</f>
        <v>8.9988621725236861E-3</v>
      </c>
      <c r="V9" s="31"/>
      <c r="W9" s="31">
        <f t="shared" ref="W9" si="6">IFERROR(SUMIF($B$10:$B$41,$B9,W$10:W$41),"-")</f>
        <v>138114</v>
      </c>
      <c r="X9" s="31"/>
      <c r="Y9" s="31">
        <f t="shared" ref="Y9" si="7">IFERROR(SUMIF($B$10:$B$41,$B9,Y$10:Y$41),"-")</f>
        <v>55437.525833333333</v>
      </c>
      <c r="Z9" s="70">
        <f t="shared" ref="Z9" si="8">IFERROR(Y9/W9/24,"-")</f>
        <v>1.6724567456754727E-2</v>
      </c>
      <c r="AA9" s="70">
        <f>IFERROR(SUMPRODUCT(W$30:W$41,AA$30:AA$41)/W$9,"-")</f>
        <v>3.3136458764069836E-2</v>
      </c>
      <c r="AB9" s="31"/>
      <c r="AC9" s="31">
        <f t="shared" ref="AC9" si="9">IFERROR(SUMIF($B$10:$B$41,$B9,AC$10:AC$41),"-")</f>
        <v>35874</v>
      </c>
      <c r="AD9" s="31"/>
      <c r="AE9" s="31">
        <f t="shared" ref="AE9" si="10">IFERROR(SUMIF($B$10:$B$41,$B9,AE$10:AE$41),"-")</f>
        <v>14505.594166666668</v>
      </c>
      <c r="AF9" s="70">
        <f t="shared" ref="AF9" si="11">IFERROR(AE9/AC9/24,"-")</f>
        <v>1.6847849610984126E-2</v>
      </c>
      <c r="AG9" s="70">
        <f>IFERROR(SUMPRODUCT(AC$30:AC$41,AG$30:AG$41)/AC$9,"-")</f>
        <v>3.6507441683753222E-2</v>
      </c>
      <c r="AH9" s="31"/>
      <c r="AI9" s="31">
        <f t="shared" ref="AI9" si="12">IFERROR(SUMIF($B$10:$B$41,$B9,AI$10:AI$41),"-")</f>
        <v>1507752</v>
      </c>
      <c r="AJ9" s="31"/>
      <c r="AK9" s="31">
        <f t="shared" ref="AK9" si="13">IFERROR(SUMIF($B$10:$B$41,$B9,AK$10:AK$41),"-")</f>
        <v>626851.3563888889</v>
      </c>
      <c r="AL9" s="70">
        <f t="shared" ref="AL9" si="14">IFERROR(AK9/AI9/24,"-")</f>
        <v>1.7323012349646165E-2</v>
      </c>
      <c r="AM9" s="70">
        <f>IFERROR(SUMPRODUCT(AI$30:AI$41,AM$30:AM$41)/AI$9,"-")</f>
        <v>3.5809161693724854E-2</v>
      </c>
      <c r="AN9" s="31"/>
      <c r="AO9" s="31">
        <f t="shared" ref="AO9" si="15">IFERROR(SUMIF($B$10:$B$41,$B9,AO$10:AO$41),"-")</f>
        <v>68860</v>
      </c>
      <c r="AP9" s="31"/>
      <c r="AQ9" s="31">
        <f t="shared" ref="AQ9" si="16">IFERROR(SUMIF($B$10:$B$41,$B9,AQ$10:AQ$41),"-")</f>
        <v>101697.90861111111</v>
      </c>
      <c r="AR9" s="318">
        <f t="shared" ref="AR9" si="17">IFERROR(AQ9/AO9/24,"-")</f>
        <v>6.153663750793343E-2</v>
      </c>
      <c r="AS9" s="318">
        <f>IFERROR(SUMPRODUCT(AO$30:AO$41,AS$30:AS$41)/AO$9,"-")</f>
        <v>0.13174899285721969</v>
      </c>
      <c r="AT9" s="31"/>
      <c r="AU9" s="31">
        <f t="shared" ref="AU9" si="18">IFERROR(SUMIF($B$10:$B$41,$B9,AU$10:AU$41),"-")</f>
        <v>27261</v>
      </c>
      <c r="AV9" s="31"/>
      <c r="AW9" s="31">
        <f t="shared" ref="AW9" si="19">IFERROR(SUMIF($B$10:$B$41,$B9,AW$10:AW$41),"-")</f>
        <v>40423.347500000003</v>
      </c>
      <c r="AX9" s="318">
        <f t="shared" ref="AX9" si="20">IFERROR(AW9/AU9/24,"-")</f>
        <v>6.1784459331401392E-2</v>
      </c>
      <c r="AY9" s="318">
        <f>IFERROR(SUMPRODUCT(AU$30:AU$41,AY$30:AY$41)/AU$9,"-")</f>
        <v>0.14110135332730109</v>
      </c>
      <c r="AZ9" s="31"/>
      <c r="BA9" s="31">
        <f t="shared" ref="BA9" si="21">IFERROR(SUMIF($B$10:$B$41,$B9,BA$10:BA$41),"-")</f>
        <v>51150</v>
      </c>
      <c r="BB9" s="31"/>
      <c r="BC9" s="31">
        <f t="shared" ref="BC9" si="22">IFERROR(SUMIF($B$10:$B$41,$B9,BC$10:BC$41),"-")</f>
        <v>119231.0186111111</v>
      </c>
      <c r="BD9" s="318">
        <f t="shared" ref="BD9" si="23">IFERROR(BC9/BA9/24,"-")</f>
        <v>9.7125300269722312E-2</v>
      </c>
      <c r="BE9" s="318">
        <f>IFERROR(SUMPRODUCT(BA$30:BA$41,BE$30:BE$41)/BA$9,"-")</f>
        <v>0.2076437183212049</v>
      </c>
      <c r="BF9" s="31"/>
      <c r="BG9" s="31">
        <f t="shared" ref="BG9" si="24">IFERROR(SUMIF($B$10:$B$41,$B9,BG$10:BG$41),"-")</f>
        <v>12487</v>
      </c>
      <c r="BH9" s="31"/>
      <c r="BI9" s="31">
        <f t="shared" ref="BI9" si="25">IFERROR(SUMIF($B$10:$B$41,$B9,BI$10:BI$41),"-")</f>
        <v>27457.472500000003</v>
      </c>
      <c r="BJ9" s="318">
        <f t="shared" ref="BJ9" si="26">IFERROR(BI9/BG9/24,"-")</f>
        <v>9.162019333440112E-2</v>
      </c>
      <c r="BK9" s="318">
        <f>IFERROR(SUMPRODUCT(BG$30:BG$41,BK$30:BK$41)/BG$9,"-")</f>
        <v>0.20913933917199815</v>
      </c>
      <c r="BL9" s="31"/>
      <c r="BM9" s="75">
        <f t="shared" ref="BM9" si="27">IFERROR(SUMIF($B$10:$B$41,$B9,BM$10:BM$41),"-")</f>
        <v>8740</v>
      </c>
    </row>
    <row r="10" spans="1:65" s="1" customFormat="1" hidden="1" x14ac:dyDescent="0.2">
      <c r="A10" s="61"/>
      <c r="B10" s="7" t="s">
        <v>648</v>
      </c>
      <c r="C10" s="7" t="s">
        <v>550</v>
      </c>
      <c r="D10" s="16" t="s">
        <v>550</v>
      </c>
      <c r="E10" s="73"/>
      <c r="F10" s="31"/>
      <c r="G10" s="31"/>
      <c r="H10" s="70"/>
      <c r="I10" s="70"/>
      <c r="J10" s="31"/>
      <c r="K10" s="73"/>
      <c r="L10" s="31"/>
      <c r="M10" s="31"/>
      <c r="N10" s="70"/>
      <c r="O10" s="70"/>
      <c r="P10" s="31"/>
      <c r="Q10" s="31"/>
      <c r="R10" s="31"/>
      <c r="S10" s="31"/>
      <c r="T10" s="70"/>
      <c r="U10" s="70"/>
      <c r="V10" s="31"/>
      <c r="W10" s="31"/>
      <c r="X10" s="31"/>
      <c r="Y10" s="31"/>
      <c r="Z10" s="70"/>
      <c r="AA10" s="70"/>
      <c r="AB10" s="31"/>
      <c r="AC10" s="31"/>
      <c r="AD10" s="31"/>
      <c r="AE10" s="31"/>
      <c r="AF10" s="70"/>
      <c r="AG10" s="70"/>
      <c r="AH10" s="31"/>
      <c r="AI10" s="31"/>
      <c r="AJ10" s="31"/>
      <c r="AK10" s="31"/>
      <c r="AL10" s="70"/>
      <c r="AM10" s="70"/>
      <c r="AN10" s="31"/>
      <c r="AO10" s="31"/>
      <c r="AP10" s="31"/>
      <c r="AQ10" s="31"/>
      <c r="AR10" s="318"/>
      <c r="AS10" s="318"/>
      <c r="AT10" s="31"/>
      <c r="AU10" s="31"/>
      <c r="AV10" s="31"/>
      <c r="AW10" s="31"/>
      <c r="AX10" s="318"/>
      <c r="AY10" s="318"/>
      <c r="AZ10" s="31"/>
      <c r="BA10" s="31"/>
      <c r="BB10" s="31"/>
      <c r="BC10" s="31"/>
      <c r="BD10" s="318"/>
      <c r="BE10" s="318"/>
      <c r="BF10" s="31"/>
      <c r="BG10" s="31"/>
      <c r="BH10" s="31"/>
      <c r="BI10" s="31"/>
      <c r="BJ10" s="318"/>
      <c r="BK10" s="318"/>
      <c r="BL10" s="31"/>
      <c r="BM10" s="75"/>
    </row>
    <row r="11" spans="1:65" s="1" customFormat="1" ht="12.75" hidden="1" customHeight="1" x14ac:dyDescent="0.2">
      <c r="A11" s="61"/>
      <c r="B11" s="16" t="str">
        <f t="shared" ref="B11:B41" si="28">IF($D11="April",LEFT($B10,4)+1&amp;"-"&amp;RIGHT($B10,2)+1,$B10)</f>
        <v>2017-18</v>
      </c>
      <c r="C11" s="7" t="s">
        <v>551</v>
      </c>
      <c r="D11" s="16" t="s">
        <v>551</v>
      </c>
      <c r="E11" s="73"/>
      <c r="F11" s="31"/>
      <c r="G11" s="31"/>
      <c r="H11" s="70"/>
      <c r="I11" s="70"/>
      <c r="J11" s="31"/>
      <c r="K11" s="73"/>
      <c r="L11" s="31"/>
      <c r="M11" s="31"/>
      <c r="N11" s="70"/>
      <c r="O11" s="70"/>
      <c r="P11" s="31"/>
      <c r="Q11" s="31"/>
      <c r="R11" s="31"/>
      <c r="S11" s="31"/>
      <c r="T11" s="70"/>
      <c r="U11" s="70"/>
      <c r="V11" s="31"/>
      <c r="W11" s="31"/>
      <c r="X11" s="31"/>
      <c r="Y11" s="31"/>
      <c r="Z11" s="70"/>
      <c r="AA11" s="70"/>
      <c r="AB11" s="31"/>
      <c r="AC11" s="31"/>
      <c r="AD11" s="31"/>
      <c r="AE11" s="31"/>
      <c r="AF11" s="70"/>
      <c r="AG11" s="70"/>
      <c r="AH11" s="31"/>
      <c r="AI11" s="31"/>
      <c r="AJ11" s="31"/>
      <c r="AK11" s="31"/>
      <c r="AL11" s="70"/>
      <c r="AM11" s="70"/>
      <c r="AN11" s="31"/>
      <c r="AO11" s="31"/>
      <c r="AP11" s="31"/>
      <c r="AQ11" s="31"/>
      <c r="AR11" s="318"/>
      <c r="AS11" s="318"/>
      <c r="AT11" s="31"/>
      <c r="AU11" s="31"/>
      <c r="AV11" s="31"/>
      <c r="AW11" s="31"/>
      <c r="AX11" s="318"/>
      <c r="AY11" s="318"/>
      <c r="AZ11" s="31"/>
      <c r="BA11" s="31"/>
      <c r="BB11" s="31"/>
      <c r="BC11" s="31"/>
      <c r="BD11" s="318"/>
      <c r="BE11" s="318"/>
      <c r="BF11" s="31"/>
      <c r="BG11" s="31"/>
      <c r="BH11" s="31"/>
      <c r="BI11" s="31"/>
      <c r="BJ11" s="318"/>
      <c r="BK11" s="318"/>
      <c r="BL11" s="31"/>
      <c r="BM11" s="75"/>
    </row>
    <row r="12" spans="1:65" s="1" customFormat="1" ht="18" hidden="1" x14ac:dyDescent="0.25">
      <c r="A12" s="61"/>
      <c r="B12" s="16" t="str">
        <f t="shared" si="28"/>
        <v>2017-18</v>
      </c>
      <c r="C12" s="7" t="s">
        <v>552</v>
      </c>
      <c r="D12" s="181" t="s">
        <v>552</v>
      </c>
      <c r="E12" s="73"/>
      <c r="F12" s="31"/>
      <c r="G12" s="31"/>
      <c r="H12" s="70"/>
      <c r="I12" s="70"/>
      <c r="J12" s="31"/>
      <c r="K12" s="73"/>
      <c r="L12" s="31"/>
      <c r="M12" s="31"/>
      <c r="N12" s="70"/>
      <c r="O12" s="70"/>
      <c r="P12" s="31"/>
      <c r="Q12" s="31"/>
      <c r="R12" s="31"/>
      <c r="S12" s="31"/>
      <c r="T12" s="70"/>
      <c r="U12" s="70"/>
      <c r="V12" s="31"/>
      <c r="W12" s="31"/>
      <c r="X12" s="31"/>
      <c r="Y12" s="31"/>
      <c r="Z12" s="70"/>
      <c r="AA12" s="70"/>
      <c r="AB12" s="31"/>
      <c r="AC12" s="31"/>
      <c r="AD12" s="31"/>
      <c r="AE12" s="31"/>
      <c r="AF12" s="70"/>
      <c r="AG12" s="70"/>
      <c r="AH12" s="31"/>
      <c r="AI12" s="31"/>
      <c r="AJ12" s="31"/>
      <c r="AK12" s="31"/>
      <c r="AL12" s="70"/>
      <c r="AM12" s="70"/>
      <c r="AN12" s="31"/>
      <c r="AO12" s="31"/>
      <c r="AP12" s="31"/>
      <c r="AQ12" s="31"/>
      <c r="AR12" s="318"/>
      <c r="AS12" s="318"/>
      <c r="AT12" s="31"/>
      <c r="AU12" s="31"/>
      <c r="AV12" s="31"/>
      <c r="AW12" s="31"/>
      <c r="AX12" s="318"/>
      <c r="AY12" s="318"/>
      <c r="AZ12" s="31"/>
      <c r="BA12" s="31"/>
      <c r="BB12" s="31"/>
      <c r="BC12" s="31"/>
      <c r="BD12" s="318"/>
      <c r="BE12" s="318"/>
      <c r="BF12" s="31"/>
      <c r="BG12" s="31"/>
      <c r="BH12" s="31"/>
      <c r="BI12" s="31"/>
      <c r="BJ12" s="318"/>
      <c r="BK12" s="318"/>
      <c r="BL12" s="31"/>
      <c r="BM12" s="75"/>
    </row>
    <row r="13" spans="1:65" s="1" customFormat="1" ht="12.75" hidden="1" customHeight="1" x14ac:dyDescent="0.2">
      <c r="A13" s="61"/>
      <c r="B13" s="16" t="str">
        <f t="shared" si="28"/>
        <v>2017-18</v>
      </c>
      <c r="C13" s="7" t="s">
        <v>553</v>
      </c>
      <c r="D13" s="16" t="s">
        <v>553</v>
      </c>
      <c r="E13" s="73"/>
      <c r="F13" s="31"/>
      <c r="G13" s="31"/>
      <c r="H13" s="70"/>
      <c r="I13" s="70"/>
      <c r="J13" s="31"/>
      <c r="K13" s="73"/>
      <c r="L13" s="31"/>
      <c r="M13" s="31"/>
      <c r="N13" s="70"/>
      <c r="O13" s="70"/>
      <c r="P13" s="31"/>
      <c r="Q13" s="31"/>
      <c r="R13" s="31"/>
      <c r="S13" s="31"/>
      <c r="T13" s="70"/>
      <c r="U13" s="70"/>
      <c r="V13" s="31"/>
      <c r="W13" s="31"/>
      <c r="X13" s="31"/>
      <c r="Y13" s="31"/>
      <c r="Z13" s="70"/>
      <c r="AA13" s="70"/>
      <c r="AB13" s="31"/>
      <c r="AC13" s="31"/>
      <c r="AD13" s="31"/>
      <c r="AE13" s="31"/>
      <c r="AF13" s="70"/>
      <c r="AG13" s="70"/>
      <c r="AH13" s="31"/>
      <c r="AI13" s="31"/>
      <c r="AJ13" s="31"/>
      <c r="AK13" s="31"/>
      <c r="AL13" s="70"/>
      <c r="AM13" s="70"/>
      <c r="AN13" s="31"/>
      <c r="AO13" s="31"/>
      <c r="AP13" s="31"/>
      <c r="AQ13" s="31"/>
      <c r="AR13" s="318"/>
      <c r="AS13" s="318"/>
      <c r="AT13" s="31"/>
      <c r="AU13" s="31"/>
      <c r="AV13" s="31"/>
      <c r="AW13" s="31"/>
      <c r="AX13" s="318"/>
      <c r="AY13" s="318"/>
      <c r="AZ13" s="31"/>
      <c r="BA13" s="31"/>
      <c r="BB13" s="31"/>
      <c r="BC13" s="31"/>
      <c r="BD13" s="318"/>
      <c r="BE13" s="318"/>
      <c r="BF13" s="31"/>
      <c r="BG13" s="31"/>
      <c r="BH13" s="31"/>
      <c r="BI13" s="31"/>
      <c r="BJ13" s="318"/>
      <c r="BK13" s="318"/>
      <c r="BL13" s="31"/>
      <c r="BM13" s="75"/>
    </row>
    <row r="14" spans="1:65" s="1" customFormat="1" hidden="1" x14ac:dyDescent="0.2">
      <c r="A14" s="61"/>
      <c r="B14" s="16" t="str">
        <f t="shared" si="28"/>
        <v>2017-18</v>
      </c>
      <c r="C14" s="7" t="s">
        <v>554</v>
      </c>
      <c r="D14" s="16" t="s">
        <v>554</v>
      </c>
      <c r="E14" s="73"/>
      <c r="F14" s="31"/>
      <c r="G14" s="31"/>
      <c r="H14" s="70"/>
      <c r="I14" s="70"/>
      <c r="J14" s="31"/>
      <c r="K14" s="73"/>
      <c r="L14" s="31"/>
      <c r="M14" s="31"/>
      <c r="N14" s="70"/>
      <c r="O14" s="70"/>
      <c r="P14" s="31"/>
      <c r="Q14" s="31"/>
      <c r="R14" s="31"/>
      <c r="S14" s="31"/>
      <c r="T14" s="70"/>
      <c r="U14" s="70"/>
      <c r="V14" s="31"/>
      <c r="W14" s="31"/>
      <c r="X14" s="31"/>
      <c r="Y14" s="31"/>
      <c r="Z14" s="70"/>
      <c r="AA14" s="70"/>
      <c r="AB14" s="31"/>
      <c r="AC14" s="31"/>
      <c r="AD14" s="31"/>
      <c r="AE14" s="31"/>
      <c r="AF14" s="70"/>
      <c r="AG14" s="70"/>
      <c r="AH14" s="31"/>
      <c r="AI14" s="31"/>
      <c r="AJ14" s="31"/>
      <c r="AK14" s="31"/>
      <c r="AL14" s="70"/>
      <c r="AM14" s="70"/>
      <c r="AN14" s="31"/>
      <c r="AO14" s="31"/>
      <c r="AP14" s="31"/>
      <c r="AQ14" s="31"/>
      <c r="AR14" s="318"/>
      <c r="AS14" s="318"/>
      <c r="AT14" s="31"/>
      <c r="AU14" s="31"/>
      <c r="AV14" s="31"/>
      <c r="AW14" s="31"/>
      <c r="AX14" s="318"/>
      <c r="AY14" s="318"/>
      <c r="AZ14" s="31"/>
      <c r="BA14" s="31"/>
      <c r="BB14" s="31"/>
      <c r="BC14" s="31"/>
      <c r="BD14" s="318"/>
      <c r="BE14" s="318"/>
      <c r="BF14" s="31"/>
      <c r="BG14" s="31"/>
      <c r="BH14" s="31"/>
      <c r="BI14" s="31"/>
      <c r="BJ14" s="318"/>
      <c r="BK14" s="318"/>
      <c r="BL14" s="31"/>
      <c r="BM14" s="75"/>
    </row>
    <row r="15" spans="1:65" s="1" customFormat="1" ht="18" hidden="1" x14ac:dyDescent="0.25">
      <c r="A15" s="61"/>
      <c r="B15" s="16" t="str">
        <f t="shared" si="28"/>
        <v>2017-18</v>
      </c>
      <c r="C15" s="7" t="s">
        <v>555</v>
      </c>
      <c r="D15" s="181" t="s">
        <v>555</v>
      </c>
      <c r="E15" s="73"/>
      <c r="F15" s="31"/>
      <c r="G15" s="31"/>
      <c r="H15" s="70"/>
      <c r="I15" s="70"/>
      <c r="J15" s="31"/>
      <c r="K15" s="73"/>
      <c r="L15" s="31"/>
      <c r="M15" s="31"/>
      <c r="N15" s="70"/>
      <c r="O15" s="70"/>
      <c r="P15" s="31"/>
      <c r="Q15" s="31"/>
      <c r="R15" s="31"/>
      <c r="S15" s="31"/>
      <c r="T15" s="70"/>
      <c r="U15" s="70"/>
      <c r="V15" s="31"/>
      <c r="W15" s="31"/>
      <c r="X15" s="31"/>
      <c r="Y15" s="31"/>
      <c r="Z15" s="70"/>
      <c r="AA15" s="70"/>
      <c r="AB15" s="31"/>
      <c r="AC15" s="31"/>
      <c r="AD15" s="31"/>
      <c r="AE15" s="31"/>
      <c r="AF15" s="70"/>
      <c r="AG15" s="70"/>
      <c r="AH15" s="31"/>
      <c r="AI15" s="31"/>
      <c r="AJ15" s="31"/>
      <c r="AK15" s="31"/>
      <c r="AL15" s="70"/>
      <c r="AM15" s="70"/>
      <c r="AN15" s="31"/>
      <c r="AO15" s="31"/>
      <c r="AP15" s="31"/>
      <c r="AQ15" s="31"/>
      <c r="AR15" s="318"/>
      <c r="AS15" s="318"/>
      <c r="AT15" s="31"/>
      <c r="AU15" s="31"/>
      <c r="AV15" s="31"/>
      <c r="AW15" s="31"/>
      <c r="AX15" s="318"/>
      <c r="AY15" s="318"/>
      <c r="AZ15" s="31"/>
      <c r="BA15" s="31"/>
      <c r="BB15" s="31"/>
      <c r="BC15" s="31"/>
      <c r="BD15" s="318"/>
      <c r="BE15" s="318"/>
      <c r="BF15" s="31"/>
      <c r="BG15" s="31"/>
      <c r="BH15" s="31"/>
      <c r="BI15" s="31"/>
      <c r="BJ15" s="318"/>
      <c r="BK15" s="318"/>
      <c r="BL15" s="31"/>
      <c r="BM15" s="75"/>
    </row>
    <row r="16" spans="1:65" s="1" customFormat="1" hidden="1" x14ac:dyDescent="0.2">
      <c r="A16" s="61"/>
      <c r="B16" s="16" t="str">
        <f t="shared" si="28"/>
        <v>2017-18</v>
      </c>
      <c r="C16" s="7" t="s">
        <v>556</v>
      </c>
      <c r="D16" s="16" t="s">
        <v>556</v>
      </c>
      <c r="E16" s="73"/>
      <c r="F16" s="31"/>
      <c r="G16" s="31"/>
      <c r="H16" s="70"/>
      <c r="I16" s="70"/>
      <c r="J16" s="31"/>
      <c r="K16" s="73"/>
      <c r="L16" s="31"/>
      <c r="M16" s="31"/>
      <c r="N16" s="70"/>
      <c r="O16" s="70"/>
      <c r="P16" s="31"/>
      <c r="Q16" s="31"/>
      <c r="R16" s="31"/>
      <c r="S16" s="31"/>
      <c r="T16" s="70"/>
      <c r="U16" s="70"/>
      <c r="V16" s="31"/>
      <c r="W16" s="31"/>
      <c r="X16" s="31"/>
      <c r="Y16" s="31"/>
      <c r="Z16" s="70"/>
      <c r="AA16" s="70"/>
      <c r="AB16" s="31"/>
      <c r="AC16" s="31"/>
      <c r="AD16" s="31"/>
      <c r="AE16" s="31"/>
      <c r="AF16" s="70"/>
      <c r="AG16" s="70"/>
      <c r="AH16" s="31"/>
      <c r="AI16" s="31"/>
      <c r="AJ16" s="31"/>
      <c r="AK16" s="31"/>
      <c r="AL16" s="70"/>
      <c r="AM16" s="70"/>
      <c r="AN16" s="31"/>
      <c r="AO16" s="31"/>
      <c r="AP16" s="31"/>
      <c r="AQ16" s="31"/>
      <c r="AR16" s="318"/>
      <c r="AS16" s="318"/>
      <c r="AT16" s="31"/>
      <c r="AU16" s="31"/>
      <c r="AV16" s="31"/>
      <c r="AW16" s="31"/>
      <c r="AX16" s="318"/>
      <c r="AY16" s="318"/>
      <c r="AZ16" s="31"/>
      <c r="BA16" s="31"/>
      <c r="BB16" s="31"/>
      <c r="BC16" s="31"/>
      <c r="BD16" s="318"/>
      <c r="BE16" s="318"/>
      <c r="BF16" s="31"/>
      <c r="BG16" s="31"/>
      <c r="BH16" s="31"/>
      <c r="BI16" s="31"/>
      <c r="BJ16" s="318"/>
      <c r="BK16" s="318"/>
      <c r="BL16" s="31"/>
      <c r="BM16" s="75"/>
    </row>
    <row r="17" spans="1:65" s="7" customFormat="1" hidden="1" collapsed="1" x14ac:dyDescent="0.2">
      <c r="A17" s="61"/>
      <c r="B17" s="16" t="str">
        <f t="shared" si="28"/>
        <v>2017-18</v>
      </c>
      <c r="C17" s="34" t="s">
        <v>557</v>
      </c>
      <c r="D17" s="176" t="s">
        <v>557</v>
      </c>
      <c r="E17" s="73"/>
      <c r="F17" s="31"/>
      <c r="G17" s="31"/>
      <c r="H17" s="70"/>
      <c r="I17" s="70"/>
      <c r="J17" s="31"/>
      <c r="K17" s="73"/>
      <c r="L17" s="31"/>
      <c r="M17" s="31"/>
      <c r="N17" s="70"/>
      <c r="O17" s="70"/>
      <c r="P17" s="31"/>
      <c r="Q17" s="31"/>
      <c r="R17" s="31"/>
      <c r="S17" s="31"/>
      <c r="T17" s="70"/>
      <c r="U17" s="70"/>
      <c r="V17" s="31"/>
      <c r="W17" s="31"/>
      <c r="X17" s="31"/>
      <c r="Y17" s="31"/>
      <c r="Z17" s="70"/>
      <c r="AA17" s="70"/>
      <c r="AB17" s="31"/>
      <c r="AC17" s="31"/>
      <c r="AD17" s="31"/>
      <c r="AE17" s="31"/>
      <c r="AF17" s="70"/>
      <c r="AG17" s="70"/>
      <c r="AH17" s="31"/>
      <c r="AI17" s="31"/>
      <c r="AJ17" s="31"/>
      <c r="AK17" s="31"/>
      <c r="AL17" s="70"/>
      <c r="AM17" s="70"/>
      <c r="AN17" s="31"/>
      <c r="AO17" s="31"/>
      <c r="AP17" s="31"/>
      <c r="AQ17" s="31"/>
      <c r="AR17" s="318"/>
      <c r="AS17" s="318"/>
      <c r="AT17" s="31"/>
      <c r="AU17" s="31"/>
      <c r="AV17" s="31"/>
      <c r="AW17" s="31"/>
      <c r="AX17" s="318"/>
      <c r="AY17" s="318"/>
      <c r="AZ17" s="31"/>
      <c r="BA17" s="31"/>
      <c r="BB17" s="31"/>
      <c r="BC17" s="31"/>
      <c r="BD17" s="318"/>
      <c r="BE17" s="318"/>
      <c r="BF17" s="31"/>
      <c r="BG17" s="31"/>
      <c r="BH17" s="31"/>
      <c r="BI17" s="31"/>
      <c r="BJ17" s="318"/>
      <c r="BK17" s="318"/>
      <c r="BL17" s="31"/>
      <c r="BM17" s="75"/>
    </row>
    <row r="18" spans="1:65" s="7" customFormat="1" ht="18" hidden="1" x14ac:dyDescent="0.25">
      <c r="A18" s="61"/>
      <c r="B18" s="142" t="str">
        <f t="shared" si="28"/>
        <v>2018-19</v>
      </c>
      <c r="C18" s="143" t="s">
        <v>775</v>
      </c>
      <c r="D18" s="183" t="s">
        <v>775</v>
      </c>
      <c r="E18" s="146"/>
      <c r="F18" s="144"/>
      <c r="G18" s="144"/>
      <c r="H18" s="145"/>
      <c r="I18" s="145"/>
      <c r="J18" s="144"/>
      <c r="K18" s="146"/>
      <c r="L18" s="144"/>
      <c r="M18" s="144"/>
      <c r="N18" s="145"/>
      <c r="O18" s="145"/>
      <c r="P18" s="144"/>
      <c r="Q18" s="144"/>
      <c r="R18" s="144"/>
      <c r="S18" s="144"/>
      <c r="T18" s="145"/>
      <c r="U18" s="145"/>
      <c r="V18" s="144"/>
      <c r="W18" s="144"/>
      <c r="X18" s="144"/>
      <c r="Y18" s="144"/>
      <c r="Z18" s="145"/>
      <c r="AA18" s="145"/>
      <c r="AB18" s="144"/>
      <c r="AC18" s="144"/>
      <c r="AD18" s="144"/>
      <c r="AE18" s="144"/>
      <c r="AF18" s="145"/>
      <c r="AG18" s="145"/>
      <c r="AH18" s="144"/>
      <c r="AI18" s="144"/>
      <c r="AJ18" s="144"/>
      <c r="AK18" s="144"/>
      <c r="AL18" s="145"/>
      <c r="AM18" s="145"/>
      <c r="AN18" s="144"/>
      <c r="AO18" s="144"/>
      <c r="AP18" s="144"/>
      <c r="AQ18" s="144"/>
      <c r="AR18" s="319"/>
      <c r="AS18" s="319"/>
      <c r="AT18" s="144"/>
      <c r="AU18" s="144"/>
      <c r="AV18" s="144"/>
      <c r="AW18" s="144"/>
      <c r="AX18" s="319"/>
      <c r="AY18" s="319"/>
      <c r="AZ18" s="144"/>
      <c r="BA18" s="144"/>
      <c r="BB18" s="144"/>
      <c r="BC18" s="144"/>
      <c r="BD18" s="319"/>
      <c r="BE18" s="319"/>
      <c r="BF18" s="144"/>
      <c r="BG18" s="144"/>
      <c r="BH18" s="144"/>
      <c r="BI18" s="144"/>
      <c r="BJ18" s="319"/>
      <c r="BK18" s="319"/>
      <c r="BL18" s="144"/>
      <c r="BM18" s="153"/>
    </row>
    <row r="19" spans="1:65" s="7" customFormat="1" hidden="1" x14ac:dyDescent="0.2">
      <c r="A19" s="61"/>
      <c r="B19" s="16" t="str">
        <f t="shared" si="28"/>
        <v>2018-19</v>
      </c>
      <c r="C19" s="7" t="s">
        <v>776</v>
      </c>
      <c r="D19" s="16" t="s">
        <v>776</v>
      </c>
      <c r="E19" s="73"/>
      <c r="F19" s="31"/>
      <c r="G19" s="31"/>
      <c r="H19" s="70"/>
      <c r="I19" s="70"/>
      <c r="J19" s="31"/>
      <c r="K19" s="73"/>
      <c r="L19" s="31"/>
      <c r="M19" s="31"/>
      <c r="N19" s="70"/>
      <c r="O19" s="70"/>
      <c r="P19" s="31"/>
      <c r="Q19" s="31"/>
      <c r="R19" s="31"/>
      <c r="S19" s="31"/>
      <c r="T19" s="70"/>
      <c r="U19" s="70"/>
      <c r="V19" s="31"/>
      <c r="W19" s="31"/>
      <c r="X19" s="31"/>
      <c r="Y19" s="31"/>
      <c r="Z19" s="70"/>
      <c r="AA19" s="70"/>
      <c r="AB19" s="31"/>
      <c r="AC19" s="31"/>
      <c r="AD19" s="31"/>
      <c r="AE19" s="31"/>
      <c r="AF19" s="70"/>
      <c r="AG19" s="70"/>
      <c r="AH19" s="31"/>
      <c r="AI19" s="31"/>
      <c r="AJ19" s="31"/>
      <c r="AK19" s="31"/>
      <c r="AL19" s="70"/>
      <c r="AM19" s="70"/>
      <c r="AN19" s="31"/>
      <c r="AO19" s="31"/>
      <c r="AP19" s="31"/>
      <c r="AQ19" s="31"/>
      <c r="AR19" s="318"/>
      <c r="AS19" s="318"/>
      <c r="AT19" s="31"/>
      <c r="AU19" s="31"/>
      <c r="AV19" s="31"/>
      <c r="AW19" s="31"/>
      <c r="AX19" s="318"/>
      <c r="AY19" s="318"/>
      <c r="AZ19" s="31"/>
      <c r="BA19" s="31"/>
      <c r="BB19" s="31"/>
      <c r="BC19" s="31"/>
      <c r="BD19" s="318"/>
      <c r="BE19" s="318"/>
      <c r="BF19" s="31"/>
      <c r="BG19" s="31"/>
      <c r="BH19" s="31"/>
      <c r="BI19" s="31"/>
      <c r="BJ19" s="318"/>
      <c r="BK19" s="318"/>
      <c r="BL19" s="31"/>
      <c r="BM19" s="75"/>
    </row>
    <row r="20" spans="1:65" s="7" customFormat="1" hidden="1" x14ac:dyDescent="0.2">
      <c r="A20" s="61"/>
      <c r="B20" s="16" t="str">
        <f t="shared" si="28"/>
        <v>2018-19</v>
      </c>
      <c r="C20" s="34" t="s">
        <v>777</v>
      </c>
      <c r="D20" s="176" t="s">
        <v>777</v>
      </c>
      <c r="E20" s="73"/>
      <c r="F20" s="31"/>
      <c r="G20" s="31"/>
      <c r="H20" s="70"/>
      <c r="I20" s="70"/>
      <c r="J20" s="31"/>
      <c r="K20" s="73"/>
      <c r="L20" s="31"/>
      <c r="M20" s="31"/>
      <c r="N20" s="70"/>
      <c r="O20" s="70"/>
      <c r="P20" s="31"/>
      <c r="Q20" s="31"/>
      <c r="R20" s="31"/>
      <c r="S20" s="31"/>
      <c r="T20" s="70"/>
      <c r="U20" s="70"/>
      <c r="V20" s="31"/>
      <c r="W20" s="31"/>
      <c r="X20" s="31"/>
      <c r="Y20" s="31"/>
      <c r="Z20" s="70"/>
      <c r="AA20" s="70"/>
      <c r="AB20" s="31"/>
      <c r="AC20" s="31"/>
      <c r="AD20" s="31"/>
      <c r="AE20" s="31"/>
      <c r="AF20" s="70"/>
      <c r="AG20" s="70"/>
      <c r="AH20" s="31"/>
      <c r="AI20" s="31"/>
      <c r="AJ20" s="31"/>
      <c r="AK20" s="31"/>
      <c r="AL20" s="70"/>
      <c r="AM20" s="70"/>
      <c r="AN20" s="31"/>
      <c r="AO20" s="31"/>
      <c r="AP20" s="31"/>
      <c r="AQ20" s="31"/>
      <c r="AR20" s="318"/>
      <c r="AS20" s="318"/>
      <c r="AT20" s="31"/>
      <c r="AU20" s="31"/>
      <c r="AV20" s="31"/>
      <c r="AW20" s="31"/>
      <c r="AX20" s="318"/>
      <c r="AY20" s="318"/>
      <c r="AZ20" s="31"/>
      <c r="BA20" s="31"/>
      <c r="BB20" s="31"/>
      <c r="BC20" s="31"/>
      <c r="BD20" s="318"/>
      <c r="BE20" s="318"/>
      <c r="BF20" s="31"/>
      <c r="BG20" s="31"/>
      <c r="BH20" s="31"/>
      <c r="BI20" s="31"/>
      <c r="BJ20" s="318"/>
      <c r="BK20" s="318"/>
      <c r="BL20" s="31"/>
      <c r="BM20" s="75"/>
    </row>
    <row r="21" spans="1:65" s="7" customFormat="1" ht="18" hidden="1" x14ac:dyDescent="0.25">
      <c r="A21" s="61"/>
      <c r="B21" s="16" t="str">
        <f t="shared" si="28"/>
        <v>2018-19</v>
      </c>
      <c r="C21" s="7" t="s">
        <v>778</v>
      </c>
      <c r="D21" s="181" t="s">
        <v>778</v>
      </c>
      <c r="E21" s="73"/>
      <c r="F21" s="31"/>
      <c r="G21" s="31"/>
      <c r="H21" s="70"/>
      <c r="I21" s="70"/>
      <c r="J21" s="31"/>
      <c r="K21" s="73"/>
      <c r="L21" s="31"/>
      <c r="M21" s="31"/>
      <c r="N21" s="70"/>
      <c r="O21" s="70"/>
      <c r="P21" s="31"/>
      <c r="Q21" s="31"/>
      <c r="R21" s="31"/>
      <c r="S21" s="31"/>
      <c r="T21" s="70"/>
      <c r="U21" s="70"/>
      <c r="V21" s="31"/>
      <c r="W21" s="31"/>
      <c r="X21" s="31"/>
      <c r="Y21" s="31"/>
      <c r="Z21" s="70"/>
      <c r="AA21" s="70"/>
      <c r="AB21" s="31"/>
      <c r="AC21" s="31"/>
      <c r="AD21" s="31"/>
      <c r="AE21" s="31"/>
      <c r="AF21" s="70"/>
      <c r="AG21" s="70"/>
      <c r="AH21" s="31"/>
      <c r="AI21" s="31"/>
      <c r="AJ21" s="31"/>
      <c r="AK21" s="31"/>
      <c r="AL21" s="70"/>
      <c r="AM21" s="70"/>
      <c r="AN21" s="31"/>
      <c r="AO21" s="31"/>
      <c r="AP21" s="31"/>
      <c r="AQ21" s="31"/>
      <c r="AR21" s="318"/>
      <c r="AS21" s="318"/>
      <c r="AT21" s="31"/>
      <c r="AU21" s="31"/>
      <c r="AV21" s="31"/>
      <c r="AW21" s="31"/>
      <c r="AX21" s="318"/>
      <c r="AY21" s="318"/>
      <c r="AZ21" s="31"/>
      <c r="BA21" s="31"/>
      <c r="BB21" s="31"/>
      <c r="BC21" s="31"/>
      <c r="BD21" s="318"/>
      <c r="BE21" s="318"/>
      <c r="BF21" s="31"/>
      <c r="BG21" s="31"/>
      <c r="BH21" s="31"/>
      <c r="BI21" s="31"/>
      <c r="BJ21" s="318"/>
      <c r="BK21" s="318"/>
      <c r="BL21" s="31"/>
      <c r="BM21" s="75"/>
    </row>
    <row r="22" spans="1:65" s="7" customFormat="1" hidden="1" x14ac:dyDescent="0.2">
      <c r="A22" s="61"/>
      <c r="B22" s="16" t="str">
        <f t="shared" si="28"/>
        <v>2018-19</v>
      </c>
      <c r="C22" s="7" t="s">
        <v>550</v>
      </c>
      <c r="D22" s="16" t="s">
        <v>550</v>
      </c>
      <c r="E22" s="73"/>
      <c r="F22" s="31"/>
      <c r="G22" s="31"/>
      <c r="H22" s="70"/>
      <c r="I22" s="70"/>
      <c r="J22" s="31"/>
      <c r="K22" s="73"/>
      <c r="L22" s="31"/>
      <c r="M22" s="31"/>
      <c r="N22" s="70"/>
      <c r="O22" s="70"/>
      <c r="P22" s="31"/>
      <c r="Q22" s="31"/>
      <c r="R22" s="31"/>
      <c r="S22" s="31"/>
      <c r="T22" s="70"/>
      <c r="U22" s="70"/>
      <c r="V22" s="31"/>
      <c r="W22" s="31"/>
      <c r="X22" s="31"/>
      <c r="Y22" s="31"/>
      <c r="Z22" s="70"/>
      <c r="AA22" s="70"/>
      <c r="AB22" s="31"/>
      <c r="AC22" s="31"/>
      <c r="AD22" s="31"/>
      <c r="AE22" s="31"/>
      <c r="AF22" s="70"/>
      <c r="AG22" s="70"/>
      <c r="AH22" s="31"/>
      <c r="AI22" s="31"/>
      <c r="AJ22" s="31"/>
      <c r="AK22" s="31"/>
      <c r="AL22" s="70"/>
      <c r="AM22" s="70"/>
      <c r="AN22" s="31"/>
      <c r="AO22" s="31"/>
      <c r="AP22" s="31"/>
      <c r="AQ22" s="31"/>
      <c r="AR22" s="318"/>
      <c r="AS22" s="318"/>
      <c r="AT22" s="31"/>
      <c r="AU22" s="31"/>
      <c r="AV22" s="31"/>
      <c r="AW22" s="31"/>
      <c r="AX22" s="318"/>
      <c r="AY22" s="318"/>
      <c r="AZ22" s="31"/>
      <c r="BA22" s="31"/>
      <c r="BB22" s="31"/>
      <c r="BC22" s="31"/>
      <c r="BD22" s="318"/>
      <c r="BE22" s="318"/>
      <c r="BF22" s="31"/>
      <c r="BG22" s="31"/>
      <c r="BH22" s="31"/>
      <c r="BI22" s="31"/>
      <c r="BJ22" s="318"/>
      <c r="BK22" s="318"/>
      <c r="BL22" s="31"/>
      <c r="BM22" s="75"/>
    </row>
    <row r="23" spans="1:65" s="7" customFormat="1" hidden="1" x14ac:dyDescent="0.2">
      <c r="A23" s="61"/>
      <c r="B23" s="16" t="str">
        <f t="shared" si="28"/>
        <v>2018-19</v>
      </c>
      <c r="C23" s="34" t="s">
        <v>551</v>
      </c>
      <c r="D23" s="176" t="s">
        <v>551</v>
      </c>
      <c r="E23" s="73"/>
      <c r="F23" s="31"/>
      <c r="G23" s="31"/>
      <c r="H23" s="70"/>
      <c r="I23" s="70"/>
      <c r="J23" s="31"/>
      <c r="K23" s="73"/>
      <c r="L23" s="31"/>
      <c r="M23" s="31"/>
      <c r="N23" s="70"/>
      <c r="O23" s="70"/>
      <c r="P23" s="31"/>
      <c r="Q23" s="31"/>
      <c r="R23" s="31"/>
      <c r="S23" s="31"/>
      <c r="T23" s="70"/>
      <c r="U23" s="70"/>
      <c r="V23" s="31"/>
      <c r="W23" s="31"/>
      <c r="X23" s="31"/>
      <c r="Y23" s="31"/>
      <c r="Z23" s="70"/>
      <c r="AA23" s="70"/>
      <c r="AB23" s="31"/>
      <c r="AC23" s="31"/>
      <c r="AD23" s="31"/>
      <c r="AE23" s="31"/>
      <c r="AF23" s="70"/>
      <c r="AG23" s="70"/>
      <c r="AH23" s="31"/>
      <c r="AI23" s="31"/>
      <c r="AJ23" s="31"/>
      <c r="AK23" s="31"/>
      <c r="AL23" s="70"/>
      <c r="AM23" s="70"/>
      <c r="AN23" s="31"/>
      <c r="AO23" s="31"/>
      <c r="AP23" s="31"/>
      <c r="AQ23" s="31"/>
      <c r="AR23" s="318"/>
      <c r="AS23" s="318"/>
      <c r="AT23" s="31"/>
      <c r="AU23" s="31"/>
      <c r="AV23" s="31"/>
      <c r="AW23" s="31"/>
      <c r="AX23" s="318"/>
      <c r="AY23" s="318"/>
      <c r="AZ23" s="31"/>
      <c r="BA23" s="31"/>
      <c r="BB23" s="31"/>
      <c r="BC23" s="31"/>
      <c r="BD23" s="318"/>
      <c r="BE23" s="318"/>
      <c r="BF23" s="31"/>
      <c r="BG23" s="31"/>
      <c r="BH23" s="31"/>
      <c r="BI23" s="31"/>
      <c r="BJ23" s="318"/>
      <c r="BK23" s="318"/>
      <c r="BL23" s="31"/>
      <c r="BM23" s="75"/>
    </row>
    <row r="24" spans="1:65" s="7" customFormat="1" ht="18" hidden="1" x14ac:dyDescent="0.25">
      <c r="A24" s="61"/>
      <c r="B24" s="16" t="str">
        <f t="shared" si="28"/>
        <v>2018-19</v>
      </c>
      <c r="C24" s="7" t="s">
        <v>552</v>
      </c>
      <c r="D24" s="181" t="s">
        <v>552</v>
      </c>
      <c r="E24" s="73"/>
      <c r="F24" s="31"/>
      <c r="G24" s="31"/>
      <c r="H24" s="70"/>
      <c r="I24" s="70"/>
      <c r="J24" s="31"/>
      <c r="K24" s="73"/>
      <c r="L24" s="31"/>
      <c r="M24" s="31"/>
      <c r="N24" s="70"/>
      <c r="O24" s="70"/>
      <c r="P24" s="31"/>
      <c r="Q24" s="31"/>
      <c r="R24" s="31"/>
      <c r="S24" s="31"/>
      <c r="T24" s="70"/>
      <c r="U24" s="70"/>
      <c r="V24" s="31"/>
      <c r="W24" s="31"/>
      <c r="X24" s="31"/>
      <c r="Y24" s="31"/>
      <c r="Z24" s="70"/>
      <c r="AA24" s="70"/>
      <c r="AB24" s="31"/>
      <c r="AC24" s="31"/>
      <c r="AD24" s="31"/>
      <c r="AE24" s="31"/>
      <c r="AF24" s="70"/>
      <c r="AG24" s="70"/>
      <c r="AH24" s="31"/>
      <c r="AI24" s="31"/>
      <c r="AJ24" s="31"/>
      <c r="AK24" s="31"/>
      <c r="AL24" s="70"/>
      <c r="AM24" s="70"/>
      <c r="AN24" s="31"/>
      <c r="AO24" s="31"/>
      <c r="AP24" s="31"/>
      <c r="AQ24" s="31"/>
      <c r="AR24" s="318"/>
      <c r="AS24" s="318"/>
      <c r="AT24" s="31"/>
      <c r="AU24" s="31"/>
      <c r="AV24" s="31"/>
      <c r="AW24" s="31"/>
      <c r="AX24" s="318"/>
      <c r="AY24" s="318"/>
      <c r="AZ24" s="31"/>
      <c r="BA24" s="31"/>
      <c r="BB24" s="31"/>
      <c r="BC24" s="31"/>
      <c r="BD24" s="318"/>
      <c r="BE24" s="318"/>
      <c r="BF24" s="31"/>
      <c r="BG24" s="31"/>
      <c r="BH24" s="31"/>
      <c r="BI24" s="31"/>
      <c r="BJ24" s="318"/>
      <c r="BK24" s="318"/>
      <c r="BL24" s="31"/>
      <c r="BM24" s="75"/>
    </row>
    <row r="25" spans="1:65" s="7" customFormat="1" hidden="1" x14ac:dyDescent="0.2">
      <c r="A25" s="61"/>
      <c r="B25" s="16" t="str">
        <f t="shared" si="28"/>
        <v>2018-19</v>
      </c>
      <c r="C25" s="7" t="s">
        <v>553</v>
      </c>
      <c r="D25" s="16" t="s">
        <v>553</v>
      </c>
      <c r="E25" s="73"/>
      <c r="F25" s="31"/>
      <c r="G25" s="31"/>
      <c r="H25" s="70"/>
      <c r="I25" s="70"/>
      <c r="J25" s="31"/>
      <c r="K25" s="73"/>
      <c r="L25" s="31"/>
      <c r="M25" s="31"/>
      <c r="N25" s="70"/>
      <c r="O25" s="70"/>
      <c r="P25" s="31"/>
      <c r="Q25" s="31"/>
      <c r="R25" s="31"/>
      <c r="S25" s="31"/>
      <c r="T25" s="70"/>
      <c r="U25" s="70"/>
      <c r="V25" s="31"/>
      <c r="W25" s="31"/>
      <c r="X25" s="31"/>
      <c r="Y25" s="31"/>
      <c r="Z25" s="70"/>
      <c r="AA25" s="70"/>
      <c r="AB25" s="31"/>
      <c r="AC25" s="31"/>
      <c r="AD25" s="31"/>
      <c r="AE25" s="31"/>
      <c r="AF25" s="70"/>
      <c r="AG25" s="70"/>
      <c r="AH25" s="31"/>
      <c r="AI25" s="31"/>
      <c r="AJ25" s="31"/>
      <c r="AK25" s="31"/>
      <c r="AL25" s="70"/>
      <c r="AM25" s="70"/>
      <c r="AN25" s="31"/>
      <c r="AO25" s="31"/>
      <c r="AP25" s="31"/>
      <c r="AQ25" s="31"/>
      <c r="AR25" s="318"/>
      <c r="AS25" s="318"/>
      <c r="AT25" s="31"/>
      <c r="AU25" s="31"/>
      <c r="AV25" s="31"/>
      <c r="AW25" s="31"/>
      <c r="AX25" s="318"/>
      <c r="AY25" s="318"/>
      <c r="AZ25" s="31"/>
      <c r="BA25" s="31"/>
      <c r="BB25" s="31"/>
      <c r="BC25" s="31"/>
      <c r="BD25" s="318"/>
      <c r="BE25" s="318"/>
      <c r="BF25" s="31"/>
      <c r="BG25" s="31"/>
      <c r="BH25" s="31"/>
      <c r="BI25" s="31"/>
      <c r="BJ25" s="318"/>
      <c r="BK25" s="318"/>
      <c r="BL25" s="31"/>
      <c r="BM25" s="75"/>
    </row>
    <row r="26" spans="1:65" s="7" customFormat="1" hidden="1" x14ac:dyDescent="0.2">
      <c r="A26" s="61"/>
      <c r="B26" s="16" t="str">
        <f t="shared" si="28"/>
        <v>2018-19</v>
      </c>
      <c r="C26" s="34" t="s">
        <v>554</v>
      </c>
      <c r="D26" s="176" t="s">
        <v>554</v>
      </c>
      <c r="E26" s="73"/>
      <c r="F26" s="31"/>
      <c r="G26" s="31"/>
      <c r="H26" s="70"/>
      <c r="I26" s="70"/>
      <c r="J26" s="31"/>
      <c r="K26" s="73"/>
      <c r="L26" s="31"/>
      <c r="M26" s="31"/>
      <c r="N26" s="70"/>
      <c r="O26" s="70"/>
      <c r="P26" s="31"/>
      <c r="Q26" s="31"/>
      <c r="R26" s="31"/>
      <c r="S26" s="31"/>
      <c r="T26" s="70"/>
      <c r="U26" s="70"/>
      <c r="V26" s="31"/>
      <c r="W26" s="31"/>
      <c r="X26" s="31"/>
      <c r="Y26" s="31"/>
      <c r="Z26" s="70"/>
      <c r="AA26" s="70"/>
      <c r="AB26" s="31"/>
      <c r="AC26" s="31"/>
      <c r="AD26" s="31"/>
      <c r="AE26" s="31"/>
      <c r="AF26" s="70"/>
      <c r="AG26" s="70"/>
      <c r="AH26" s="31"/>
      <c r="AI26" s="31"/>
      <c r="AJ26" s="31"/>
      <c r="AK26" s="31"/>
      <c r="AL26" s="70"/>
      <c r="AM26" s="70"/>
      <c r="AN26" s="31"/>
      <c r="AO26" s="31"/>
      <c r="AP26" s="31"/>
      <c r="AQ26" s="31"/>
      <c r="AR26" s="318"/>
      <c r="AS26" s="318"/>
      <c r="AT26" s="31"/>
      <c r="AU26" s="31"/>
      <c r="AV26" s="31"/>
      <c r="AW26" s="31"/>
      <c r="AX26" s="318"/>
      <c r="AY26" s="318"/>
      <c r="AZ26" s="31"/>
      <c r="BA26" s="31"/>
      <c r="BB26" s="31"/>
      <c r="BC26" s="31"/>
      <c r="BD26" s="318"/>
      <c r="BE26" s="318"/>
      <c r="BF26" s="31"/>
      <c r="BG26" s="31"/>
      <c r="BH26" s="31"/>
      <c r="BI26" s="31"/>
      <c r="BJ26" s="318"/>
      <c r="BK26" s="318"/>
      <c r="BL26" s="31"/>
      <c r="BM26" s="75"/>
    </row>
    <row r="27" spans="1:65" s="7" customFormat="1" ht="18" hidden="1" x14ac:dyDescent="0.25">
      <c r="A27" s="61"/>
      <c r="B27" s="16" t="str">
        <f t="shared" si="28"/>
        <v>2018-19</v>
      </c>
      <c r="C27" s="7" t="s">
        <v>555</v>
      </c>
      <c r="D27" s="181" t="s">
        <v>555</v>
      </c>
      <c r="E27" s="73"/>
      <c r="F27" s="31"/>
      <c r="G27" s="31"/>
      <c r="H27" s="70"/>
      <c r="I27" s="70"/>
      <c r="J27" s="31"/>
      <c r="K27" s="73"/>
      <c r="L27" s="31"/>
      <c r="M27" s="31"/>
      <c r="N27" s="70"/>
      <c r="O27" s="70"/>
      <c r="P27" s="31"/>
      <c r="Q27" s="31"/>
      <c r="R27" s="31"/>
      <c r="S27" s="31"/>
      <c r="T27" s="70"/>
      <c r="U27" s="70"/>
      <c r="V27" s="31"/>
      <c r="W27" s="31"/>
      <c r="X27" s="31"/>
      <c r="Y27" s="31"/>
      <c r="Z27" s="70"/>
      <c r="AA27" s="70"/>
      <c r="AB27" s="31"/>
      <c r="AC27" s="31"/>
      <c r="AD27" s="31"/>
      <c r="AE27" s="31"/>
      <c r="AF27" s="70"/>
      <c r="AG27" s="70"/>
      <c r="AH27" s="31"/>
      <c r="AI27" s="31"/>
      <c r="AJ27" s="31"/>
      <c r="AK27" s="31"/>
      <c r="AL27" s="70"/>
      <c r="AM27" s="70"/>
      <c r="AN27" s="31"/>
      <c r="AO27" s="31"/>
      <c r="AP27" s="31"/>
      <c r="AQ27" s="31"/>
      <c r="AR27" s="318"/>
      <c r="AS27" s="318"/>
      <c r="AT27" s="31"/>
      <c r="AU27" s="31"/>
      <c r="AV27" s="31"/>
      <c r="AW27" s="31"/>
      <c r="AX27" s="318"/>
      <c r="AY27" s="318"/>
      <c r="AZ27" s="31"/>
      <c r="BA27" s="31"/>
      <c r="BB27" s="31"/>
      <c r="BC27" s="31"/>
      <c r="BD27" s="318"/>
      <c r="BE27" s="318"/>
      <c r="BF27" s="31"/>
      <c r="BG27" s="31"/>
      <c r="BH27" s="31"/>
      <c r="BI27" s="31"/>
      <c r="BJ27" s="318"/>
      <c r="BK27" s="318"/>
      <c r="BL27" s="31"/>
      <c r="BM27" s="75"/>
    </row>
    <row r="28" spans="1:65" s="1" customFormat="1" hidden="1" x14ac:dyDescent="0.2">
      <c r="A28" s="61"/>
      <c r="B28" s="16" t="str">
        <f t="shared" si="28"/>
        <v>2018-19</v>
      </c>
      <c r="C28" s="7" t="s">
        <v>556</v>
      </c>
      <c r="D28" s="16" t="s">
        <v>556</v>
      </c>
      <c r="E28" s="73"/>
      <c r="F28" s="31"/>
      <c r="G28" s="31"/>
      <c r="H28" s="70"/>
      <c r="I28" s="70"/>
      <c r="J28" s="31"/>
      <c r="K28" s="73"/>
      <c r="L28" s="31"/>
      <c r="M28" s="31"/>
      <c r="N28" s="70"/>
      <c r="O28" s="70"/>
      <c r="P28" s="31"/>
      <c r="Q28" s="31"/>
      <c r="R28" s="31"/>
      <c r="S28" s="31"/>
      <c r="T28" s="70"/>
      <c r="U28" s="70"/>
      <c r="V28" s="31"/>
      <c r="W28" s="31"/>
      <c r="X28" s="31"/>
      <c r="Y28" s="31"/>
      <c r="Z28" s="70"/>
      <c r="AA28" s="70"/>
      <c r="AB28" s="31"/>
      <c r="AC28" s="31"/>
      <c r="AD28" s="31"/>
      <c r="AE28" s="31"/>
      <c r="AF28" s="70"/>
      <c r="AG28" s="70"/>
      <c r="AH28" s="31"/>
      <c r="AI28" s="31"/>
      <c r="AJ28" s="31"/>
      <c r="AK28" s="31"/>
      <c r="AL28" s="70"/>
      <c r="AM28" s="70"/>
      <c r="AN28" s="31"/>
      <c r="AO28" s="31"/>
      <c r="AP28" s="31"/>
      <c r="AQ28" s="31"/>
      <c r="AR28" s="318"/>
      <c r="AS28" s="318"/>
      <c r="AT28" s="31"/>
      <c r="AU28" s="31"/>
      <c r="AV28" s="31"/>
      <c r="AW28" s="31"/>
      <c r="AX28" s="318"/>
      <c r="AY28" s="318"/>
      <c r="AZ28" s="31"/>
      <c r="BA28" s="31"/>
      <c r="BB28" s="31"/>
      <c r="BC28" s="31"/>
      <c r="BD28" s="318"/>
      <c r="BE28" s="318"/>
      <c r="BF28" s="31"/>
      <c r="BG28" s="31"/>
      <c r="BH28" s="31"/>
      <c r="BI28" s="31"/>
      <c r="BJ28" s="318"/>
      <c r="BK28" s="318"/>
      <c r="BL28" s="31"/>
      <c r="BM28" s="75"/>
    </row>
    <row r="29" spans="1:65" s="1" customFormat="1" hidden="1" collapsed="1" x14ac:dyDescent="0.2">
      <c r="A29" s="61"/>
      <c r="B29" s="17" t="str">
        <f t="shared" si="28"/>
        <v>2018-19</v>
      </c>
      <c r="C29" s="18" t="s">
        <v>557</v>
      </c>
      <c r="D29" s="177" t="s">
        <v>557</v>
      </c>
      <c r="E29" s="74"/>
      <c r="F29" s="32"/>
      <c r="G29" s="32"/>
      <c r="H29" s="71"/>
      <c r="I29" s="71"/>
      <c r="J29" s="32"/>
      <c r="K29" s="74"/>
      <c r="L29" s="32"/>
      <c r="M29" s="32"/>
      <c r="N29" s="71"/>
      <c r="O29" s="71"/>
      <c r="P29" s="32"/>
      <c r="Q29" s="32"/>
      <c r="R29" s="32"/>
      <c r="S29" s="32"/>
      <c r="T29" s="71"/>
      <c r="U29" s="71"/>
      <c r="V29" s="32"/>
      <c r="W29" s="32"/>
      <c r="X29" s="32"/>
      <c r="Y29" s="32"/>
      <c r="Z29" s="71"/>
      <c r="AA29" s="71"/>
      <c r="AB29" s="32"/>
      <c r="AC29" s="32"/>
      <c r="AD29" s="32"/>
      <c r="AE29" s="32"/>
      <c r="AF29" s="71"/>
      <c r="AG29" s="71"/>
      <c r="AH29" s="32"/>
      <c r="AI29" s="32"/>
      <c r="AJ29" s="32"/>
      <c r="AK29" s="32"/>
      <c r="AL29" s="71"/>
      <c r="AM29" s="71"/>
      <c r="AN29" s="32"/>
      <c r="AO29" s="32"/>
      <c r="AP29" s="32"/>
      <c r="AQ29" s="32"/>
      <c r="AR29" s="320"/>
      <c r="AS29" s="320"/>
      <c r="AT29" s="32"/>
      <c r="AU29" s="32"/>
      <c r="AV29" s="32"/>
      <c r="AW29" s="32"/>
      <c r="AX29" s="320"/>
      <c r="AY29" s="320"/>
      <c r="AZ29" s="32"/>
      <c r="BA29" s="32"/>
      <c r="BB29" s="32"/>
      <c r="BC29" s="32"/>
      <c r="BD29" s="320"/>
      <c r="BE29" s="320"/>
      <c r="BF29" s="32"/>
      <c r="BG29" s="32"/>
      <c r="BH29" s="32"/>
      <c r="BI29" s="32"/>
      <c r="BJ29" s="320"/>
      <c r="BK29" s="320"/>
      <c r="BL29" s="32"/>
      <c r="BM29" s="76"/>
    </row>
    <row r="30" spans="1:65" s="7" customFormat="1" ht="18" hidden="1" x14ac:dyDescent="0.25">
      <c r="A30" s="61"/>
      <c r="B30" s="142" t="str">
        <f t="shared" si="28"/>
        <v>2019-20</v>
      </c>
      <c r="C30" s="185" t="s">
        <v>775</v>
      </c>
      <c r="D30" s="183" t="s">
        <v>775</v>
      </c>
      <c r="E30" s="146"/>
      <c r="F30" s="144"/>
      <c r="G30" s="144"/>
      <c r="H30" s="145"/>
      <c r="I30" s="145"/>
      <c r="J30" s="144"/>
      <c r="K30" s="146"/>
      <c r="L30" s="144"/>
      <c r="M30" s="144"/>
      <c r="N30" s="145"/>
      <c r="O30" s="145"/>
      <c r="P30" s="144"/>
      <c r="Q30" s="144"/>
      <c r="R30" s="144"/>
      <c r="S30" s="144"/>
      <c r="T30" s="145"/>
      <c r="U30" s="145"/>
      <c r="V30" s="144"/>
      <c r="W30" s="144"/>
      <c r="X30" s="144"/>
      <c r="Y30" s="144"/>
      <c r="Z30" s="145"/>
      <c r="AA30" s="145"/>
      <c r="AB30" s="144"/>
      <c r="AC30" s="144"/>
      <c r="AD30" s="144"/>
      <c r="AE30" s="144"/>
      <c r="AF30" s="145"/>
      <c r="AG30" s="145"/>
      <c r="AH30" s="144"/>
      <c r="AI30" s="144"/>
      <c r="AJ30" s="144"/>
      <c r="AK30" s="144"/>
      <c r="AL30" s="145"/>
      <c r="AM30" s="145"/>
      <c r="AN30" s="144"/>
      <c r="AO30" s="144"/>
      <c r="AP30" s="144"/>
      <c r="AQ30" s="144"/>
      <c r="AR30" s="319"/>
      <c r="AS30" s="319"/>
      <c r="AT30" s="144"/>
      <c r="AU30" s="144"/>
      <c r="AV30" s="144"/>
      <c r="AW30" s="144"/>
      <c r="AX30" s="319"/>
      <c r="AY30" s="319"/>
      <c r="AZ30" s="144"/>
      <c r="BA30" s="144"/>
      <c r="BB30" s="144"/>
      <c r="BC30" s="144"/>
      <c r="BD30" s="319"/>
      <c r="BE30" s="319"/>
      <c r="BF30" s="144"/>
      <c r="BG30" s="144"/>
      <c r="BH30" s="144"/>
      <c r="BI30" s="144"/>
      <c r="BJ30" s="319"/>
      <c r="BK30" s="319"/>
      <c r="BL30" s="144"/>
      <c r="BM30" s="153"/>
    </row>
    <row r="31" spans="1:65" s="7" customFormat="1" hidden="1" x14ac:dyDescent="0.2">
      <c r="A31" s="61"/>
      <c r="B31" s="16" t="str">
        <f t="shared" si="28"/>
        <v>2019-20</v>
      </c>
      <c r="C31" s="7" t="s">
        <v>776</v>
      </c>
      <c r="D31" s="16" t="s">
        <v>776</v>
      </c>
      <c r="E31" s="73"/>
      <c r="F31" s="31"/>
      <c r="G31" s="31"/>
      <c r="H31" s="70"/>
      <c r="I31" s="70"/>
      <c r="J31" s="31"/>
      <c r="K31" s="73"/>
      <c r="L31" s="31"/>
      <c r="M31" s="31"/>
      <c r="N31" s="70"/>
      <c r="O31" s="70"/>
      <c r="P31" s="31"/>
      <c r="Q31" s="31"/>
      <c r="R31" s="31"/>
      <c r="S31" s="31"/>
      <c r="T31" s="70"/>
      <c r="U31" s="70"/>
      <c r="V31" s="31"/>
      <c r="W31" s="31"/>
      <c r="X31" s="31"/>
      <c r="Y31" s="31"/>
      <c r="Z31" s="70"/>
      <c r="AA31" s="70"/>
      <c r="AB31" s="31"/>
      <c r="AC31" s="31"/>
      <c r="AD31" s="31"/>
      <c r="AE31" s="31"/>
      <c r="AF31" s="70"/>
      <c r="AG31" s="70"/>
      <c r="AH31" s="31"/>
      <c r="AI31" s="31"/>
      <c r="AJ31" s="31"/>
      <c r="AK31" s="31"/>
      <c r="AL31" s="70"/>
      <c r="AM31" s="70"/>
      <c r="AN31" s="31"/>
      <c r="AO31" s="31"/>
      <c r="AP31" s="31"/>
      <c r="AQ31" s="31"/>
      <c r="AR31" s="318"/>
      <c r="AS31" s="318"/>
      <c r="AT31" s="31"/>
      <c r="AU31" s="31"/>
      <c r="AV31" s="31"/>
      <c r="AW31" s="31"/>
      <c r="AX31" s="318"/>
      <c r="AY31" s="318"/>
      <c r="AZ31" s="31"/>
      <c r="BA31" s="31"/>
      <c r="BB31" s="31"/>
      <c r="BC31" s="31"/>
      <c r="BD31" s="318"/>
      <c r="BE31" s="318"/>
      <c r="BF31" s="31"/>
      <c r="BG31" s="31"/>
      <c r="BH31" s="31"/>
      <c r="BI31" s="31"/>
      <c r="BJ31" s="318"/>
      <c r="BK31" s="318"/>
      <c r="BL31" s="31"/>
      <c r="BM31" s="75"/>
    </row>
    <row r="32" spans="1:65" s="7" customFormat="1" hidden="1" x14ac:dyDescent="0.2">
      <c r="A32" s="61"/>
      <c r="B32" s="16" t="str">
        <f t="shared" si="28"/>
        <v>2019-20</v>
      </c>
      <c r="C32" s="34" t="s">
        <v>777</v>
      </c>
      <c r="D32" s="176" t="s">
        <v>777</v>
      </c>
      <c r="E32" s="73"/>
      <c r="F32" s="31"/>
      <c r="G32" s="31"/>
      <c r="H32" s="70"/>
      <c r="I32" s="70"/>
      <c r="J32" s="31"/>
      <c r="K32" s="73"/>
      <c r="L32" s="31"/>
      <c r="M32" s="31"/>
      <c r="N32" s="70"/>
      <c r="O32" s="70"/>
      <c r="P32" s="31"/>
      <c r="Q32" s="31"/>
      <c r="R32" s="31"/>
      <c r="S32" s="31"/>
      <c r="T32" s="70"/>
      <c r="U32" s="70"/>
      <c r="V32" s="31"/>
      <c r="W32" s="31"/>
      <c r="X32" s="31"/>
      <c r="Y32" s="31"/>
      <c r="Z32" s="70"/>
      <c r="AA32" s="70"/>
      <c r="AB32" s="31"/>
      <c r="AC32" s="31"/>
      <c r="AD32" s="31"/>
      <c r="AE32" s="31"/>
      <c r="AF32" s="70"/>
      <c r="AG32" s="70"/>
      <c r="AH32" s="31"/>
      <c r="AI32" s="31"/>
      <c r="AJ32" s="31"/>
      <c r="AK32" s="31"/>
      <c r="AL32" s="70"/>
      <c r="AM32" s="70"/>
      <c r="AN32" s="31"/>
      <c r="AO32" s="31"/>
      <c r="AP32" s="31"/>
      <c r="AQ32" s="31"/>
      <c r="AR32" s="318"/>
      <c r="AS32" s="318"/>
      <c r="AT32" s="31"/>
      <c r="AU32" s="31"/>
      <c r="AV32" s="31"/>
      <c r="AW32" s="31"/>
      <c r="AX32" s="318"/>
      <c r="AY32" s="318"/>
      <c r="AZ32" s="31"/>
      <c r="BA32" s="31"/>
      <c r="BB32" s="31"/>
      <c r="BC32" s="31"/>
      <c r="BD32" s="318"/>
      <c r="BE32" s="318"/>
      <c r="BF32" s="31"/>
      <c r="BG32" s="31"/>
      <c r="BH32" s="31"/>
      <c r="BI32" s="31"/>
      <c r="BJ32" s="318"/>
      <c r="BK32" s="318"/>
      <c r="BL32" s="31"/>
      <c r="BM32" s="75"/>
    </row>
    <row r="33" spans="1:65" s="7" customFormat="1" ht="18" hidden="1" x14ac:dyDescent="0.25">
      <c r="A33" s="61"/>
      <c r="B33" s="16" t="str">
        <f t="shared" si="28"/>
        <v>2019-20</v>
      </c>
      <c r="C33" s="7" t="s">
        <v>778</v>
      </c>
      <c r="D33" s="181" t="s">
        <v>778</v>
      </c>
      <c r="E33" s="73"/>
      <c r="F33" s="31"/>
      <c r="G33" s="31"/>
      <c r="H33" s="70"/>
      <c r="I33" s="70"/>
      <c r="J33" s="31"/>
      <c r="K33" s="73"/>
      <c r="L33" s="31"/>
      <c r="M33" s="31"/>
      <c r="N33" s="70"/>
      <c r="O33" s="70"/>
      <c r="P33" s="31"/>
      <c r="Q33" s="31"/>
      <c r="R33" s="31"/>
      <c r="S33" s="31"/>
      <c r="T33" s="70"/>
      <c r="U33" s="70"/>
      <c r="V33" s="31"/>
      <c r="W33" s="31"/>
      <c r="X33" s="31"/>
      <c r="Y33" s="31"/>
      <c r="Z33" s="70"/>
      <c r="AA33" s="70"/>
      <c r="AB33" s="31"/>
      <c r="AC33" s="31"/>
      <c r="AD33" s="31"/>
      <c r="AE33" s="31"/>
      <c r="AF33" s="70"/>
      <c r="AG33" s="70"/>
      <c r="AH33" s="31"/>
      <c r="AI33" s="31"/>
      <c r="AJ33" s="31"/>
      <c r="AK33" s="31"/>
      <c r="AL33" s="70"/>
      <c r="AM33" s="70"/>
      <c r="AN33" s="31"/>
      <c r="AO33" s="31"/>
      <c r="AP33" s="31"/>
      <c r="AQ33" s="31"/>
      <c r="AR33" s="318"/>
      <c r="AS33" s="318"/>
      <c r="AT33" s="31"/>
      <c r="AU33" s="31"/>
      <c r="AV33" s="31"/>
      <c r="AW33" s="31"/>
      <c r="AX33" s="318"/>
      <c r="AY33" s="318"/>
      <c r="AZ33" s="31"/>
      <c r="BA33" s="31"/>
      <c r="BB33" s="31"/>
      <c r="BC33" s="31"/>
      <c r="BD33" s="318"/>
      <c r="BE33" s="318"/>
      <c r="BF33" s="31"/>
      <c r="BG33" s="31"/>
      <c r="BH33" s="31"/>
      <c r="BI33" s="31"/>
      <c r="BJ33" s="318"/>
      <c r="BK33" s="318"/>
      <c r="BL33" s="31"/>
      <c r="BM33" s="75"/>
    </row>
    <row r="34" spans="1:65" s="7" customFormat="1" hidden="1" x14ac:dyDescent="0.2">
      <c r="A34" s="61"/>
      <c r="B34" s="16" t="str">
        <f t="shared" si="28"/>
        <v>2019-20</v>
      </c>
      <c r="C34" s="7" t="s">
        <v>550</v>
      </c>
      <c r="D34" s="16" t="s">
        <v>550</v>
      </c>
      <c r="E34" s="73"/>
      <c r="F34" s="31"/>
      <c r="G34" s="31"/>
      <c r="H34" s="70"/>
      <c r="I34" s="70"/>
      <c r="J34" s="31"/>
      <c r="K34" s="73"/>
      <c r="L34" s="31"/>
      <c r="M34" s="31"/>
      <c r="N34" s="70"/>
      <c r="O34" s="70"/>
      <c r="P34" s="31"/>
      <c r="Q34" s="31"/>
      <c r="R34" s="31"/>
      <c r="S34" s="31"/>
      <c r="T34" s="70"/>
      <c r="U34" s="70"/>
      <c r="V34" s="31"/>
      <c r="W34" s="31"/>
      <c r="X34" s="31"/>
      <c r="Y34" s="31"/>
      <c r="Z34" s="70"/>
      <c r="AA34" s="70"/>
      <c r="AB34" s="31"/>
      <c r="AC34" s="31"/>
      <c r="AD34" s="31"/>
      <c r="AE34" s="31"/>
      <c r="AF34" s="70"/>
      <c r="AG34" s="70"/>
      <c r="AH34" s="31"/>
      <c r="AI34" s="31"/>
      <c r="AJ34" s="31"/>
      <c r="AK34" s="31"/>
      <c r="AL34" s="70"/>
      <c r="AM34" s="70"/>
      <c r="AN34" s="31"/>
      <c r="AO34" s="31"/>
      <c r="AP34" s="31"/>
      <c r="AQ34" s="31"/>
      <c r="AR34" s="318"/>
      <c r="AS34" s="318"/>
      <c r="AT34" s="31"/>
      <c r="AU34" s="31"/>
      <c r="AV34" s="31"/>
      <c r="AW34" s="31"/>
      <c r="AX34" s="318"/>
      <c r="AY34" s="318"/>
      <c r="AZ34" s="31"/>
      <c r="BA34" s="31"/>
      <c r="BB34" s="31"/>
      <c r="BC34" s="31"/>
      <c r="BD34" s="318"/>
      <c r="BE34" s="318"/>
      <c r="BF34" s="31"/>
      <c r="BG34" s="31"/>
      <c r="BH34" s="31"/>
      <c r="BI34" s="31"/>
      <c r="BJ34" s="318"/>
      <c r="BK34" s="318"/>
      <c r="BL34" s="31"/>
      <c r="BM34" s="75"/>
    </row>
    <row r="35" spans="1:65" s="7" customFormat="1" hidden="1" x14ac:dyDescent="0.2">
      <c r="A35" s="61"/>
      <c r="B35" s="16" t="str">
        <f t="shared" si="28"/>
        <v>2019-20</v>
      </c>
      <c r="C35" s="34" t="s">
        <v>551</v>
      </c>
      <c r="D35" s="176" t="s">
        <v>551</v>
      </c>
      <c r="E35" s="73"/>
      <c r="F35" s="31"/>
      <c r="G35" s="31"/>
      <c r="H35" s="70"/>
      <c r="I35" s="70"/>
      <c r="J35" s="31"/>
      <c r="K35" s="73"/>
      <c r="L35" s="31"/>
      <c r="M35" s="31"/>
      <c r="N35" s="70"/>
      <c r="O35" s="70"/>
      <c r="P35" s="31"/>
      <c r="Q35" s="31"/>
      <c r="R35" s="31"/>
      <c r="S35" s="31"/>
      <c r="T35" s="70"/>
      <c r="U35" s="70"/>
      <c r="V35" s="31"/>
      <c r="W35" s="31"/>
      <c r="X35" s="31"/>
      <c r="Y35" s="31"/>
      <c r="Z35" s="70"/>
      <c r="AA35" s="70"/>
      <c r="AB35" s="31"/>
      <c r="AC35" s="31"/>
      <c r="AD35" s="31"/>
      <c r="AE35" s="31"/>
      <c r="AF35" s="70"/>
      <c r="AG35" s="70"/>
      <c r="AH35" s="31"/>
      <c r="AI35" s="31"/>
      <c r="AJ35" s="31"/>
      <c r="AK35" s="31"/>
      <c r="AL35" s="70"/>
      <c r="AM35" s="70"/>
      <c r="AN35" s="31"/>
      <c r="AO35" s="31"/>
      <c r="AP35" s="31"/>
      <c r="AQ35" s="31"/>
      <c r="AR35" s="318"/>
      <c r="AS35" s="318"/>
      <c r="AT35" s="31"/>
      <c r="AU35" s="31"/>
      <c r="AV35" s="31"/>
      <c r="AW35" s="31"/>
      <c r="AX35" s="318"/>
      <c r="AY35" s="318"/>
      <c r="AZ35" s="31"/>
      <c r="BA35" s="31"/>
      <c r="BB35" s="31"/>
      <c r="BC35" s="31"/>
      <c r="BD35" s="318"/>
      <c r="BE35" s="318"/>
      <c r="BF35" s="31"/>
      <c r="BG35" s="31"/>
      <c r="BH35" s="31"/>
      <c r="BI35" s="31"/>
      <c r="BJ35" s="318"/>
      <c r="BK35" s="318"/>
      <c r="BL35" s="31"/>
      <c r="BM35" s="75"/>
    </row>
    <row r="36" spans="1:65" s="7" customFormat="1" x14ac:dyDescent="0.2">
      <c r="A36" s="61"/>
      <c r="B36" s="142" t="s">
        <v>868</v>
      </c>
      <c r="C36" s="7" t="s">
        <v>552</v>
      </c>
      <c r="D36" s="16" t="s">
        <v>552</v>
      </c>
      <c r="E36" s="73">
        <f>IFERROR(INDEX(Raw!$H$6:$EB$1524,MATCH($B36&amp;$D36&amp;$B$6,Raw!$A$6:$A$1524,0),MATCH(E$6,Raw!$H$5:$EB$5,0)),"-")</f>
        <v>871</v>
      </c>
      <c r="F36" s="31"/>
      <c r="G36" s="31">
        <f>IFERROR(INDEX(Raw!$H$6:$EB$1524,MATCH($B36&amp;$D36&amp;$B$6,Raw!$A$6:$A$1524,0),MATCH(G$6,Raw!$H$5:$EB$5,0))/60/60,"-")</f>
        <v>133.32194444444445</v>
      </c>
      <c r="H36" s="70">
        <f>IFERROR(INDEX(Raw!$H$6:$EB$1524,MATCH($B36&amp;$D36&amp;$B$6,Raw!$A$6:$A$1524,0),MATCH(H$6,Raw!$H$5:$EB$5,0))/60/60/24,"-")</f>
        <v>6.3773148148148148E-3</v>
      </c>
      <c r="I36" s="70">
        <f>IFERROR(INDEX(Raw!$H$6:$EB$1524,MATCH($B36&amp;$D36&amp;$B$6,Raw!$A$6:$A$1524,0),MATCH(I$6,Raw!$H$5:$EB$5,0))/60/60/24,"-")</f>
        <v>1.1504629629629629E-2</v>
      </c>
      <c r="J36" s="31"/>
      <c r="K36" s="73">
        <f>IFERROR(INDEX(Raw!$H$6:$EB$1524,MATCH($B36&amp;$D36&amp;$B$6,Raw!$A$6:$A$1524,0),MATCH(K$6,Raw!$H$5:$EB$5,0)),"-")</f>
        <v>520</v>
      </c>
      <c r="L36" s="31"/>
      <c r="M36" s="31">
        <f>IFERROR(INDEX(Raw!$H$6:$EB$1524,MATCH($B36&amp;$D36&amp;$B$6,Raw!$A$6:$A$1524,0),MATCH(M$6,Raw!$H$5:$EB$5,0))/60/60,"-")</f>
        <v>69.509166666666673</v>
      </c>
      <c r="N36" s="70">
        <f>IFERROR(INDEX(Raw!$H$6:$EB$1524,MATCH($B36&amp;$D36&amp;$B$6,Raw!$A$6:$A$1524,0),MATCH(N$6,Raw!$H$5:$EB$5,0))/60/60/24,"-")</f>
        <v>5.5671296296296302E-3</v>
      </c>
      <c r="O36" s="70">
        <f>IFERROR(INDEX(Raw!$H$6:$EB$1524,MATCH($B36&amp;$D36&amp;$B$6,Raw!$A$6:$A$1524,0),MATCH(O$6,Raw!$H$5:$EB$5,0))/60/60/24,"-")</f>
        <v>1.0694444444444444E-2</v>
      </c>
      <c r="P36" s="31"/>
      <c r="Q36" s="31">
        <f>IFERROR(INDEX(Raw!$H$6:$EB$1524,MATCH($B36&amp;$D36&amp;$B$6,Raw!$A$6:$A$1524,0),MATCH(Q$6,Raw!$H$5:$EB$5,0)),"-")</f>
        <v>60175</v>
      </c>
      <c r="R36" s="31"/>
      <c r="S36" s="31">
        <f>IFERROR(INDEX(Raw!$H$6:$EB$1524,MATCH($B36&amp;$D36&amp;$B$6,Raw!$A$6:$A$1524,0),MATCH(S$6,Raw!$H$5:$EB$5,0))/60/60,"-")</f>
        <v>7406.0741666666672</v>
      </c>
      <c r="T36" s="70">
        <f>IFERROR(INDEX(Raw!$H$6:$EB$1524,MATCH($B36&amp;$D36&amp;$B$6,Raw!$A$6:$A$1524,0),MATCH(T$6,Raw!$H$5:$EB$5,0))/60/60/24,"-")</f>
        <v>5.1273148148148146E-3</v>
      </c>
      <c r="U36" s="70">
        <f>IFERROR(INDEX(Raw!$H$6:$EB$1524,MATCH($B36&amp;$D36&amp;$B$6,Raw!$A$6:$A$1524,0),MATCH(U$6,Raw!$H$5:$EB$5,0))/60/60/24,"-")</f>
        <v>9.0046296296296298E-3</v>
      </c>
      <c r="V36" s="31"/>
      <c r="W36" s="31">
        <f>IFERROR(INDEX(Raw!$H$6:$EB$1524,MATCH($B36&amp;$D36&amp;$B$6,Raw!$A$6:$A$1524,0),MATCH(W$6,Raw!$H$5:$EB$5,0)),"-")</f>
        <v>32952</v>
      </c>
      <c r="X36" s="31"/>
      <c r="Y36" s="31">
        <f>IFERROR(INDEX(Raw!$H$6:$EB$1524,MATCH($B36&amp;$D36&amp;$B$6,Raw!$A$6:$A$1524,0),MATCH(Y$6,Raw!$H$5:$EB$5,0))/60/60,"-")</f>
        <v>12873.777777777777</v>
      </c>
      <c r="Z36" s="70">
        <f>IFERROR(INDEX(Raw!$H$6:$EB$1524,MATCH($B36&amp;$D36&amp;$B$6,Raw!$A$6:$A$1524,0),MATCH(Z$6,Raw!$H$5:$EB$5,0))/60/60/24,"-")</f>
        <v>1.6273148148148148E-2</v>
      </c>
      <c r="AA36" s="70">
        <f>IFERROR(INDEX(Raw!$H$6:$EB$1524,MATCH($B36&amp;$D36&amp;$B$6,Raw!$A$6:$A$1524,0),MATCH(AA$6,Raw!$H$5:$EB$5,0))/60/60/24,"-")</f>
        <v>3.1944444444444449E-2</v>
      </c>
      <c r="AB36" s="31"/>
      <c r="AC36" s="31">
        <f>IFERROR(INDEX(Raw!$H$6:$EB$1524,MATCH($B36&amp;$D36&amp;$B$6,Raw!$A$6:$A$1524,0),MATCH(AC$6,Raw!$H$5:$EB$5,0)),"-")</f>
        <v>8709</v>
      </c>
      <c r="AD36" s="31"/>
      <c r="AE36" s="31">
        <f>IFERROR(INDEX(Raw!$H$6:$EB$1524,MATCH($B36&amp;$D36&amp;$B$6,Raw!$A$6:$A$1524,0),MATCH(AE$6,Raw!$H$5:$EB$5,0))/60/60,"-")</f>
        <v>3397.2024999999999</v>
      </c>
      <c r="AF36" s="70">
        <f>IFERROR(INDEX(Raw!$H$6:$EB$1524,MATCH($B36&amp;$D36&amp;$B$6,Raw!$A$6:$A$1524,0),MATCH(AF$6,Raw!$H$5:$EB$5,0))/60/60/24,"-")</f>
        <v>1.6249999999999997E-2</v>
      </c>
      <c r="AG36" s="70">
        <f>IFERROR(INDEX(Raw!$H$6:$EB$1524,MATCH($B36&amp;$D36&amp;$B$6,Raw!$A$6:$A$1524,0),MATCH(AG$6,Raw!$H$5:$EB$5,0))/60/60/24,"-")</f>
        <v>3.4699074074074077E-2</v>
      </c>
      <c r="AH36" s="31"/>
      <c r="AI36" s="31">
        <f>IFERROR(INDEX(Raw!$H$6:$EB$1524,MATCH($B36&amp;$D36&amp;$B$6,Raw!$A$6:$A$1524,0),MATCH(AI$6,Raw!$H$5:$EB$5,0)),"-")</f>
        <v>367170</v>
      </c>
      <c r="AJ36" s="31"/>
      <c r="AK36" s="31">
        <f>IFERROR(INDEX(Raw!$H$6:$EB$1524,MATCH($B36&amp;$D36&amp;$B$6,Raw!$A$6:$A$1524,0),MATCH(AK$6,Raw!$H$5:$EB$5,0))/60/60,"-")</f>
        <v>146114.96027777778</v>
      </c>
      <c r="AL36" s="70">
        <f>IFERROR(INDEX(Raw!$H$6:$EB$1524,MATCH($B36&amp;$D36&amp;$B$6,Raw!$A$6:$A$1524,0),MATCH(AL$6,Raw!$H$5:$EB$5,0))/60/60/24,"-")</f>
        <v>1.6585648148148148E-2</v>
      </c>
      <c r="AM36" s="70">
        <f>IFERROR(INDEX(Raw!$H$6:$EB$1524,MATCH($B36&amp;$D36&amp;$B$6,Raw!$A$6:$A$1524,0),MATCH(AM$6,Raw!$H$5:$EB$5,0))/60/60/24,"-")</f>
        <v>3.3888888888888885E-2</v>
      </c>
      <c r="AN36" s="31"/>
      <c r="AO36" s="31">
        <f>IFERROR(INDEX(Raw!$H$6:$EB$1524,MATCH($B36&amp;$D36&amp;$B$6,Raw!$A$6:$A$1524,0),MATCH(AO$6,Raw!$H$5:$EB$5,0)),"-")</f>
        <v>16996</v>
      </c>
      <c r="AP36" s="31"/>
      <c r="AQ36" s="31">
        <f>IFERROR(INDEX(Raw!$H$6:$EB$1524,MATCH($B36&amp;$D36&amp;$B$6,Raw!$A$6:$A$1524,0),MATCH(AQ$6,Raw!$H$5:$EB$5,0))/60/60,"-")</f>
        <v>25463.011111111111</v>
      </c>
      <c r="AR36" s="318">
        <f>IFERROR(INDEX(Raw!$H$6:$EB$1524,MATCH($B36&amp;$D36&amp;$B$6,Raw!$A$6:$A$1524,0),MATCH(AR$6,Raw!$H$5:$EB$5,0))/60/60/24,"-")</f>
        <v>6.2418981481481485E-2</v>
      </c>
      <c r="AS36" s="318">
        <f>IFERROR(INDEX(Raw!$H$6:$EB$1524,MATCH($B36&amp;$D36&amp;$B$6,Raw!$A$6:$A$1524,0),MATCH(AS$6,Raw!$H$5:$EB$5,0))/60/60/24,"-")</f>
        <v>0.13430555555555557</v>
      </c>
      <c r="AT36" s="31"/>
      <c r="AU36" s="31">
        <f>IFERROR(INDEX(Raw!$H$6:$EB$1524,MATCH($B36&amp;$D36&amp;$B$6,Raw!$A$6:$A$1524,0),MATCH(AU$6,Raw!$H$5:$EB$5,0)),"-")</f>
        <v>6957</v>
      </c>
      <c r="AV36" s="31"/>
      <c r="AW36" s="31">
        <f>IFERROR(INDEX(Raw!$H$6:$EB$1524,MATCH($B36&amp;$D36&amp;$B$6,Raw!$A$6:$A$1524,0),MATCH(AW$6,Raw!$H$5:$EB$5,0))/60/60,"-")</f>
        <v>10212.025277777779</v>
      </c>
      <c r="AX36" s="318">
        <f>IFERROR(INDEX(Raw!$H$6:$EB$1524,MATCH($B36&amp;$D36&amp;$B$6,Raw!$A$6:$A$1524,0),MATCH(AX$6,Raw!$H$5:$EB$5,0))/60/60/24,"-")</f>
        <v>6.1157407407407403E-2</v>
      </c>
      <c r="AY36" s="318">
        <f>IFERROR(INDEX(Raw!$H$6:$EB$1524,MATCH($B36&amp;$D36&amp;$B$6,Raw!$A$6:$A$1524,0),MATCH(AY$6,Raw!$H$5:$EB$5,0))/60/60/24,"-")</f>
        <v>0.13858796296296297</v>
      </c>
      <c r="AZ36" s="31"/>
      <c r="BA36" s="31">
        <f>IFERROR(INDEX(Raw!$H$6:$EB$1524,MATCH($B36&amp;$D36&amp;$B$6,Raw!$A$6:$A$1524,0),MATCH(BA$6,Raw!$H$5:$EB$5,0)),"-")</f>
        <v>12718</v>
      </c>
      <c r="BB36" s="31"/>
      <c r="BC36" s="31">
        <f>IFERROR(INDEX(Raw!$H$6:$EB$1524,MATCH($B36&amp;$D36&amp;$B$6,Raw!$A$6:$A$1524,0),MATCH(BC$6,Raw!$H$5:$EB$5,0))/60/60,"-")</f>
        <v>31142.94361111111</v>
      </c>
      <c r="BD36" s="318">
        <f>IFERROR(INDEX(Raw!$H$6:$EB$1524,MATCH($B36&amp;$D36&amp;$B$6,Raw!$A$6:$A$1524,0),MATCH(BD$6,Raw!$H$5:$EB$5,0))/60/60/24,"-")</f>
        <v>0.10202546296296296</v>
      </c>
      <c r="BE36" s="318">
        <f>IFERROR(INDEX(Raw!$H$6:$EB$1524,MATCH($B36&amp;$D36&amp;$B$6,Raw!$A$6:$A$1524,0),MATCH(BE$6,Raw!$H$5:$EB$5,0))/60/60/24,"-")</f>
        <v>0.21790509259259261</v>
      </c>
      <c r="BF36" s="31"/>
      <c r="BG36" s="31">
        <f>IFERROR(INDEX(Raw!$H$6:$EB$1524,MATCH($B36&amp;$D36&amp;$B$6,Raw!$A$6:$A$1524,0),MATCH(BG$6,Raw!$H$5:$EB$5,0)),"-")</f>
        <v>3238</v>
      </c>
      <c r="BH36" s="31"/>
      <c r="BI36" s="31">
        <f>IFERROR(INDEX(Raw!$H$6:$EB$1524,MATCH($B36&amp;$D36&amp;$B$6,Raw!$A$6:$A$1524,0),MATCH(BI$6,Raw!$H$5:$EB$5,0))/60/60,"-")</f>
        <v>7306.6877777777781</v>
      </c>
      <c r="BJ36" s="318">
        <f>IFERROR(INDEX(Raw!$H$6:$EB$1524,MATCH($B36&amp;$D36&amp;$B$6,Raw!$A$6:$A$1524,0),MATCH(BJ$6,Raw!$H$5:$EB$5,0))/60/60/24,"-")</f>
        <v>9.402777777777778E-2</v>
      </c>
      <c r="BK36" s="318">
        <f>IFERROR(INDEX(Raw!$H$6:$EB$1524,MATCH($B36&amp;$D36&amp;$B$6,Raw!$A$6:$A$1524,0),MATCH(BK$6,Raw!$H$5:$EB$5,0))/60/60/24,"-")</f>
        <v>0.2072222222222222</v>
      </c>
      <c r="BL36" s="31"/>
      <c r="BM36" s="75">
        <f>IFERROR(INDEX(Raw!$H$6:$EB$1524,MATCH($B36&amp;$D36&amp;$B$6,Raw!$A$6:$A$1524,0),MATCH(BM$6,Raw!$H$5:$EB$5,0)),"-")</f>
        <v>2127</v>
      </c>
    </row>
    <row r="37" spans="1:65" s="7" customFormat="1" x14ac:dyDescent="0.2">
      <c r="A37" s="61"/>
      <c r="B37" s="16" t="str">
        <f t="shared" si="28"/>
        <v>2019-20</v>
      </c>
      <c r="C37" s="7" t="s">
        <v>553</v>
      </c>
      <c r="D37" s="16" t="s">
        <v>553</v>
      </c>
      <c r="E37" s="73">
        <f>IFERROR(INDEX(Raw!$H$6:$EB$1524,MATCH($B37&amp;$D37&amp;$B$6,Raw!$A$6:$A$1524,0),MATCH(E$6,Raw!$H$5:$EB$5,0)),"-")</f>
        <v>898</v>
      </c>
      <c r="F37" s="31"/>
      <c r="G37" s="31">
        <f>IFERROR(INDEX(Raw!$H$6:$EB$1524,MATCH($B37&amp;$D37&amp;$B$6,Raw!$A$6:$A$1524,0),MATCH(G$6,Raw!$H$5:$EB$5,0))/60/60,"-")</f>
        <v>134.22027777777777</v>
      </c>
      <c r="H37" s="70">
        <f>IFERROR(INDEX(Raw!$H$6:$EB$1524,MATCH($B37&amp;$D37&amp;$B$6,Raw!$A$6:$A$1524,0),MATCH(H$6,Raw!$H$5:$EB$5,0))/60/60/24,"-")</f>
        <v>6.2268518518518515E-3</v>
      </c>
      <c r="I37" s="70">
        <f>IFERROR(INDEX(Raw!$H$6:$EB$1524,MATCH($B37&amp;$D37&amp;$B$6,Raw!$A$6:$A$1524,0),MATCH(I$6,Raw!$H$5:$EB$5,0))/60/60/24,"-")</f>
        <v>1.0497685185185186E-2</v>
      </c>
      <c r="J37" s="31"/>
      <c r="K37" s="73">
        <f>IFERROR(INDEX(Raw!$H$6:$EB$1524,MATCH($B37&amp;$D37&amp;$B$6,Raw!$A$6:$A$1524,0),MATCH(K$6,Raw!$H$5:$EB$5,0)),"-")</f>
        <v>474</v>
      </c>
      <c r="L37" s="31"/>
      <c r="M37" s="31">
        <f>IFERROR(INDEX(Raw!$H$6:$EB$1524,MATCH($B37&amp;$D37&amp;$B$6,Raw!$A$6:$A$1524,0),MATCH(M$6,Raw!$H$5:$EB$5,0))/60/60,"-")</f>
        <v>67.997777777777785</v>
      </c>
      <c r="N37" s="70">
        <f>IFERROR(INDEX(Raw!$H$6:$EB$1524,MATCH($B37&amp;$D37&amp;$B$6,Raw!$A$6:$A$1524,0),MATCH(N$6,Raw!$H$5:$EB$5,0))/60/60/24,"-")</f>
        <v>5.9722222222222225E-3</v>
      </c>
      <c r="O37" s="70">
        <f>IFERROR(INDEX(Raw!$H$6:$EB$1524,MATCH($B37&amp;$D37&amp;$B$6,Raw!$A$6:$A$1524,0),MATCH(O$6,Raw!$H$5:$EB$5,0))/60/60/24,"-")</f>
        <v>1.1481481481481483E-2</v>
      </c>
      <c r="P37" s="31"/>
      <c r="Q37" s="31">
        <f>IFERROR(INDEX(Raw!$H$6:$EB$1524,MATCH($B37&amp;$D37&amp;$B$6,Raw!$A$6:$A$1524,0),MATCH(Q$6,Raw!$H$5:$EB$5,0)),"-")</f>
        <v>61843</v>
      </c>
      <c r="R37" s="31"/>
      <c r="S37" s="31">
        <f>IFERROR(INDEX(Raw!$H$6:$EB$1524,MATCH($B37&amp;$D37&amp;$B$6,Raw!$A$6:$A$1524,0),MATCH(S$6,Raw!$H$5:$EB$5,0))/60/60,"-")</f>
        <v>7672.3777777777777</v>
      </c>
      <c r="T37" s="70">
        <f>IFERROR(INDEX(Raw!$H$6:$EB$1524,MATCH($B37&amp;$D37&amp;$B$6,Raw!$A$6:$A$1524,0),MATCH(T$6,Raw!$H$5:$EB$5,0))/60/60/24,"-")</f>
        <v>5.1736111111111115E-3</v>
      </c>
      <c r="U37" s="70">
        <f>IFERROR(INDEX(Raw!$H$6:$EB$1524,MATCH($B37&amp;$D37&amp;$B$6,Raw!$A$6:$A$1524,0),MATCH(U$6,Raw!$H$5:$EB$5,0))/60/60/24,"-")</f>
        <v>9.1203703703703707E-3</v>
      </c>
      <c r="V37" s="31"/>
      <c r="W37" s="31">
        <f>IFERROR(INDEX(Raw!$H$6:$EB$1524,MATCH($B37&amp;$D37&amp;$B$6,Raw!$A$6:$A$1524,0),MATCH(W$6,Raw!$H$5:$EB$5,0)),"-")</f>
        <v>34760</v>
      </c>
      <c r="X37" s="31"/>
      <c r="Y37" s="31">
        <f>IFERROR(INDEX(Raw!$H$6:$EB$1524,MATCH($B37&amp;$D37&amp;$B$6,Raw!$A$6:$A$1524,0),MATCH(Y$6,Raw!$H$5:$EB$5,0))/60/60,"-")</f>
        <v>14731.573611111111</v>
      </c>
      <c r="Z37" s="70">
        <f>IFERROR(INDEX(Raw!$H$6:$EB$1524,MATCH($B37&amp;$D37&amp;$B$6,Raw!$A$6:$A$1524,0),MATCH(Z$6,Raw!$H$5:$EB$5,0))/60/60/24,"-")</f>
        <v>1.7662037037037035E-2</v>
      </c>
      <c r="AA37" s="70">
        <f>IFERROR(INDEX(Raw!$H$6:$EB$1524,MATCH($B37&amp;$D37&amp;$B$6,Raw!$A$6:$A$1524,0),MATCH(AA$6,Raw!$H$5:$EB$5,0))/60/60/24,"-")</f>
        <v>3.4895833333333334E-2</v>
      </c>
      <c r="AB37" s="31"/>
      <c r="AC37" s="31">
        <f>IFERROR(INDEX(Raw!$H$6:$EB$1524,MATCH($B37&amp;$D37&amp;$B$6,Raw!$A$6:$A$1524,0),MATCH(AC$6,Raw!$H$5:$EB$5,0)),"-")</f>
        <v>8800</v>
      </c>
      <c r="AD37" s="31"/>
      <c r="AE37" s="31">
        <f>IFERROR(INDEX(Raw!$H$6:$EB$1524,MATCH($B37&amp;$D37&amp;$B$6,Raw!$A$6:$A$1524,0),MATCH(AE$6,Raw!$H$5:$EB$5,0))/60/60,"-")</f>
        <v>3818.819722222222</v>
      </c>
      <c r="AF37" s="70">
        <f>IFERROR(INDEX(Raw!$H$6:$EB$1524,MATCH($B37&amp;$D37&amp;$B$6,Raw!$A$6:$A$1524,0),MATCH(AF$6,Raw!$H$5:$EB$5,0))/60/60/24,"-")</f>
        <v>1.8078703703703704E-2</v>
      </c>
      <c r="AG37" s="70">
        <f>IFERROR(INDEX(Raw!$H$6:$EB$1524,MATCH($B37&amp;$D37&amp;$B$6,Raw!$A$6:$A$1524,0),MATCH(AG$6,Raw!$H$5:$EB$5,0))/60/60/24,"-")</f>
        <v>3.9930555555555559E-2</v>
      </c>
      <c r="AH37" s="31"/>
      <c r="AI37" s="31">
        <f>IFERROR(INDEX(Raw!$H$6:$EB$1524,MATCH($B37&amp;$D37&amp;$B$6,Raw!$A$6:$A$1524,0),MATCH(AI$6,Raw!$H$5:$EB$5,0)),"-")</f>
        <v>373720</v>
      </c>
      <c r="AJ37" s="31"/>
      <c r="AK37" s="31">
        <f>IFERROR(INDEX(Raw!$H$6:$EB$1524,MATCH($B37&amp;$D37&amp;$B$6,Raw!$A$6:$A$1524,0),MATCH(AK$6,Raw!$H$5:$EB$5,0))/60/60,"-")</f>
        <v>162554.21388888889</v>
      </c>
      <c r="AL37" s="70">
        <f>IFERROR(INDEX(Raw!$H$6:$EB$1524,MATCH($B37&amp;$D37&amp;$B$6,Raw!$A$6:$A$1524,0),MATCH(AL$6,Raw!$H$5:$EB$5,0))/60/60/24,"-")</f>
        <v>1.8124999999999999E-2</v>
      </c>
      <c r="AM37" s="70">
        <f>IFERROR(INDEX(Raw!$H$6:$EB$1524,MATCH($B37&amp;$D37&amp;$B$6,Raw!$A$6:$A$1524,0),MATCH(AM$6,Raw!$H$5:$EB$5,0))/60/60/24,"-")</f>
        <v>3.7511574074074072E-2</v>
      </c>
      <c r="AN37" s="31"/>
      <c r="AO37" s="31">
        <f>IFERROR(INDEX(Raw!$H$6:$EB$1524,MATCH($B37&amp;$D37&amp;$B$6,Raw!$A$6:$A$1524,0),MATCH(AO$6,Raw!$H$5:$EB$5,0)),"-")</f>
        <v>16549</v>
      </c>
      <c r="AP37" s="31"/>
      <c r="AQ37" s="31">
        <f>IFERROR(INDEX(Raw!$H$6:$EB$1524,MATCH($B37&amp;$D37&amp;$B$6,Raw!$A$6:$A$1524,0),MATCH(AQ$6,Raw!$H$5:$EB$5,0))/60/60,"-")</f>
        <v>26474.288333333334</v>
      </c>
      <c r="AR37" s="318">
        <f>IFERROR(INDEX(Raw!$H$6:$EB$1524,MATCH($B37&amp;$D37&amp;$B$6,Raw!$A$6:$A$1524,0),MATCH(AR$6,Raw!$H$5:$EB$5,0))/60/60/24,"-")</f>
        <v>6.6655092592592599E-2</v>
      </c>
      <c r="AS37" s="318">
        <f>IFERROR(INDEX(Raw!$H$6:$EB$1524,MATCH($B37&amp;$D37&amp;$B$6,Raw!$A$6:$A$1524,0),MATCH(AS$6,Raw!$H$5:$EB$5,0))/60/60/24,"-")</f>
        <v>0.14050925925925925</v>
      </c>
      <c r="AT37" s="31"/>
      <c r="AU37" s="31">
        <f>IFERROR(INDEX(Raw!$H$6:$EB$1524,MATCH($B37&amp;$D37&amp;$B$6,Raw!$A$6:$A$1524,0),MATCH(AU$6,Raw!$H$5:$EB$5,0)),"-")</f>
        <v>6570</v>
      </c>
      <c r="AV37" s="31"/>
      <c r="AW37" s="31">
        <f>IFERROR(INDEX(Raw!$H$6:$EB$1524,MATCH($B37&amp;$D37&amp;$B$6,Raw!$A$6:$A$1524,0),MATCH(AW$6,Raw!$H$5:$EB$5,0))/60/60,"-")</f>
        <v>10960.126666666667</v>
      </c>
      <c r="AX37" s="318">
        <f>IFERROR(INDEX(Raw!$H$6:$EB$1524,MATCH($B37&amp;$D37&amp;$B$6,Raw!$A$6:$A$1524,0),MATCH(AX$6,Raw!$H$5:$EB$5,0))/60/60/24,"-")</f>
        <v>6.9513888888888889E-2</v>
      </c>
      <c r="AY37" s="318">
        <f>IFERROR(INDEX(Raw!$H$6:$EB$1524,MATCH($B37&amp;$D37&amp;$B$6,Raw!$A$6:$A$1524,0),MATCH(AY$6,Raw!$H$5:$EB$5,0))/60/60/24,"-")</f>
        <v>0.1607638888888889</v>
      </c>
      <c r="AZ37" s="31"/>
      <c r="BA37" s="31">
        <f>IFERROR(INDEX(Raw!$H$6:$EB$1524,MATCH($B37&amp;$D37&amp;$B$6,Raw!$A$6:$A$1524,0),MATCH(BA$6,Raw!$H$5:$EB$5,0)),"-")</f>
        <v>12538</v>
      </c>
      <c r="BB37" s="31"/>
      <c r="BC37" s="31">
        <f>IFERROR(INDEX(Raw!$H$6:$EB$1524,MATCH($B37&amp;$D37&amp;$B$6,Raw!$A$6:$A$1524,0),MATCH(BC$6,Raw!$H$5:$EB$5,0))/60/60,"-")</f>
        <v>31858.794722222221</v>
      </c>
      <c r="BD37" s="318">
        <f>IFERROR(INDEX(Raw!$H$6:$EB$1524,MATCH($B37&amp;$D37&amp;$B$6,Raw!$A$6:$A$1524,0),MATCH(BD$6,Raw!$H$5:$EB$5,0))/60/60/24,"-")</f>
        <v>0.10587962962962964</v>
      </c>
      <c r="BE37" s="318">
        <f>IFERROR(INDEX(Raw!$H$6:$EB$1524,MATCH($B37&amp;$D37&amp;$B$6,Raw!$A$6:$A$1524,0),MATCH(BE$6,Raw!$H$5:$EB$5,0))/60/60/24,"-")</f>
        <v>0.22631944444444443</v>
      </c>
      <c r="BF37" s="31"/>
      <c r="BG37" s="31">
        <f>IFERROR(INDEX(Raw!$H$6:$EB$1524,MATCH($B37&amp;$D37&amp;$B$6,Raw!$A$6:$A$1524,0),MATCH(BG$6,Raw!$H$5:$EB$5,0)),"-")</f>
        <v>3124</v>
      </c>
      <c r="BH37" s="31"/>
      <c r="BI37" s="31">
        <f>IFERROR(INDEX(Raw!$H$6:$EB$1524,MATCH($B37&amp;$D37&amp;$B$6,Raw!$A$6:$A$1524,0),MATCH(BI$6,Raw!$H$5:$EB$5,0))/60/60,"-")</f>
        <v>7389.7319444444447</v>
      </c>
      <c r="BJ37" s="318">
        <f>IFERROR(INDEX(Raw!$H$6:$EB$1524,MATCH($B37&amp;$D37&amp;$B$6,Raw!$A$6:$A$1524,0),MATCH(BJ$6,Raw!$H$5:$EB$5,0))/60/60/24,"-")</f>
        <v>9.8564814814814813E-2</v>
      </c>
      <c r="BK37" s="318">
        <f>IFERROR(INDEX(Raw!$H$6:$EB$1524,MATCH($B37&amp;$D37&amp;$B$6,Raw!$A$6:$A$1524,0),MATCH(BK$6,Raw!$H$5:$EB$5,0))/60/60/24,"-")</f>
        <v>0.22946759259259261</v>
      </c>
      <c r="BL37" s="31"/>
      <c r="BM37" s="75">
        <f>IFERROR(INDEX(Raw!$H$6:$EB$1524,MATCH($B37&amp;$D37&amp;$B$6,Raw!$A$6:$A$1524,0),MATCH(BM$6,Raw!$H$5:$EB$5,0)),"-")</f>
        <v>2050</v>
      </c>
    </row>
    <row r="38" spans="1:65" s="7" customFormat="1" x14ac:dyDescent="0.2">
      <c r="A38" s="61"/>
      <c r="B38" s="16" t="str">
        <f t="shared" si="28"/>
        <v>2019-20</v>
      </c>
      <c r="C38" s="34" t="s">
        <v>554</v>
      </c>
      <c r="D38" s="176" t="s">
        <v>554</v>
      </c>
      <c r="E38" s="73">
        <f>IFERROR(INDEX(Raw!$H$6:$EB$1524,MATCH($B38&amp;$D38&amp;$B$6,Raw!$A$6:$A$1524,0),MATCH(E$6,Raw!$H$5:$EB$5,0)),"-")</f>
        <v>856</v>
      </c>
      <c r="F38" s="31"/>
      <c r="G38" s="31">
        <f>IFERROR(INDEX(Raw!$H$6:$EB$1524,MATCH($B38&amp;$D38&amp;$B$6,Raw!$A$6:$A$1524,0),MATCH(G$6,Raw!$H$5:$EB$5,0))/60/60,"-")</f>
        <v>134.69611111111109</v>
      </c>
      <c r="H38" s="70">
        <f>IFERROR(INDEX(Raw!$H$6:$EB$1524,MATCH($B38&amp;$D38&amp;$B$6,Raw!$A$6:$A$1524,0),MATCH(H$6,Raw!$H$5:$EB$5,0))/60/60/24,"-")</f>
        <v>6.5509259259259262E-3</v>
      </c>
      <c r="I38" s="70">
        <f>IFERROR(INDEX(Raw!$H$6:$EB$1524,MATCH($B38&amp;$D38&amp;$B$6,Raw!$A$6:$A$1524,0),MATCH(I$6,Raw!$H$5:$EB$5,0))/60/60/24,"-")</f>
        <v>1.1087962962962964E-2</v>
      </c>
      <c r="J38" s="31"/>
      <c r="K38" s="73">
        <f>IFERROR(INDEX(Raw!$H$6:$EB$1524,MATCH($B38&amp;$D38&amp;$B$6,Raw!$A$6:$A$1524,0),MATCH(K$6,Raw!$H$5:$EB$5,0)),"-")</f>
        <v>551</v>
      </c>
      <c r="L38" s="31"/>
      <c r="M38" s="31">
        <f>IFERROR(INDEX(Raw!$H$6:$EB$1524,MATCH($B38&amp;$D38&amp;$B$6,Raw!$A$6:$A$1524,0),MATCH(M$6,Raw!$H$5:$EB$5,0))/60/60,"-")</f>
        <v>78.400000000000006</v>
      </c>
      <c r="N38" s="70">
        <f>IFERROR(INDEX(Raw!$H$6:$EB$1524,MATCH($B38&amp;$D38&amp;$B$6,Raw!$A$6:$A$1524,0),MATCH(N$6,Raw!$H$5:$EB$5,0))/60/60/24,"-")</f>
        <v>5.9259259259259256E-3</v>
      </c>
      <c r="O38" s="70">
        <f>IFERROR(INDEX(Raw!$H$6:$EB$1524,MATCH($B38&amp;$D38&amp;$B$6,Raw!$A$6:$A$1524,0),MATCH(O$6,Raw!$H$5:$EB$5,0))/60/60/24,"-")</f>
        <v>1.1481481481481483E-2</v>
      </c>
      <c r="P38" s="31"/>
      <c r="Q38" s="31">
        <f>IFERROR(INDEX(Raw!$H$6:$EB$1524,MATCH($B38&amp;$D38&amp;$B$6,Raw!$A$6:$A$1524,0),MATCH(Q$6,Raw!$H$5:$EB$5,0)),"-")</f>
        <v>68825</v>
      </c>
      <c r="R38" s="31"/>
      <c r="S38" s="31">
        <f>IFERROR(INDEX(Raw!$H$6:$EB$1524,MATCH($B38&amp;$D38&amp;$B$6,Raw!$A$6:$A$1524,0),MATCH(S$6,Raw!$H$5:$EB$5,0))/60/60,"-")</f>
        <v>8667.243611111111</v>
      </c>
      <c r="T38" s="70">
        <f>IFERROR(INDEX(Raw!$H$6:$EB$1524,MATCH($B38&amp;$D38&amp;$B$6,Raw!$A$6:$A$1524,0),MATCH(T$6,Raw!$H$5:$EB$5,0))/60/60/24,"-")</f>
        <v>5.2430555555555555E-3</v>
      </c>
      <c r="U38" s="70">
        <f>IFERROR(INDEX(Raw!$H$6:$EB$1524,MATCH($B38&amp;$D38&amp;$B$6,Raw!$A$6:$A$1524,0),MATCH(U$6,Raw!$H$5:$EB$5,0))/60/60/24,"-")</f>
        <v>9.1898148148148139E-3</v>
      </c>
      <c r="V38" s="31"/>
      <c r="W38" s="31">
        <f>IFERROR(INDEX(Raw!$H$6:$EB$1524,MATCH($B38&amp;$D38&amp;$B$6,Raw!$A$6:$A$1524,0),MATCH(W$6,Raw!$H$5:$EB$5,0)),"-")</f>
        <v>35084</v>
      </c>
      <c r="X38" s="31"/>
      <c r="Y38" s="31">
        <f>IFERROR(INDEX(Raw!$H$6:$EB$1524,MATCH($B38&amp;$D38&amp;$B$6,Raw!$A$6:$A$1524,0),MATCH(Y$6,Raw!$H$5:$EB$5,0))/60/60,"-")</f>
        <v>15747.043888888888</v>
      </c>
      <c r="Z38" s="70">
        <f>IFERROR(INDEX(Raw!$H$6:$EB$1524,MATCH($B38&amp;$D38&amp;$B$6,Raw!$A$6:$A$1524,0),MATCH(Z$6,Raw!$H$5:$EB$5,0))/60/60/24,"-")</f>
        <v>1.8703703703703705E-2</v>
      </c>
      <c r="AA38" s="70">
        <f>IFERROR(INDEX(Raw!$H$6:$EB$1524,MATCH($B38&amp;$D38&amp;$B$6,Raw!$A$6:$A$1524,0),MATCH(AA$6,Raw!$H$5:$EB$5,0))/60/60/24,"-")</f>
        <v>3.7569444444444447E-2</v>
      </c>
      <c r="AB38" s="31"/>
      <c r="AC38" s="31">
        <f>IFERROR(INDEX(Raw!$H$6:$EB$1524,MATCH($B38&amp;$D38&amp;$B$6,Raw!$A$6:$A$1524,0),MATCH(AC$6,Raw!$H$5:$EB$5,0)),"-")</f>
        <v>9420</v>
      </c>
      <c r="AD38" s="31"/>
      <c r="AE38" s="31">
        <f>IFERROR(INDEX(Raw!$H$6:$EB$1524,MATCH($B38&amp;$D38&amp;$B$6,Raw!$A$6:$A$1524,0),MATCH(AE$6,Raw!$H$5:$EB$5,0))/60/60,"-")</f>
        <v>4279.3122222222219</v>
      </c>
      <c r="AF38" s="70">
        <f>IFERROR(INDEX(Raw!$H$6:$EB$1524,MATCH($B38&amp;$D38&amp;$B$6,Raw!$A$6:$A$1524,0),MATCH(AF$6,Raw!$H$5:$EB$5,0))/60/60/24,"-")</f>
        <v>1.892361111111111E-2</v>
      </c>
      <c r="AG38" s="70">
        <f>IFERROR(INDEX(Raw!$H$6:$EB$1524,MATCH($B38&amp;$D38&amp;$B$6,Raw!$A$6:$A$1524,0),MATCH(AG$6,Raw!$H$5:$EB$5,0))/60/60/24,"-")</f>
        <v>4.1006944444444443E-2</v>
      </c>
      <c r="AH38" s="31"/>
      <c r="AI38" s="31">
        <f>IFERROR(INDEX(Raw!$H$6:$EB$1524,MATCH($B38&amp;$D38&amp;$B$6,Raw!$A$6:$A$1524,0),MATCH(AI$6,Raw!$H$5:$EB$5,0)),"-")</f>
        <v>403640</v>
      </c>
      <c r="AJ38" s="31"/>
      <c r="AK38" s="31">
        <f>IFERROR(INDEX(Raw!$H$6:$EB$1524,MATCH($B38&amp;$D38&amp;$B$6,Raw!$A$6:$A$1524,0),MATCH(AK$6,Raw!$H$5:$EB$5,0))/60/60,"-")</f>
        <v>190110.07444444444</v>
      </c>
      <c r="AL38" s="70">
        <f>IFERROR(INDEX(Raw!$H$6:$EB$1524,MATCH($B38&amp;$D38&amp;$B$6,Raw!$A$6:$A$1524,0),MATCH(AL$6,Raw!$H$5:$EB$5,0))/60/60/24,"-")</f>
        <v>1.9629629629629629E-2</v>
      </c>
      <c r="AM38" s="70">
        <f>IFERROR(INDEX(Raw!$H$6:$EB$1524,MATCH($B38&amp;$D38&amp;$B$6,Raw!$A$6:$A$1524,0),MATCH(AM$6,Raw!$H$5:$EB$5,0))/60/60/24,"-")</f>
        <v>4.1238425925925921E-2</v>
      </c>
      <c r="AN38" s="31"/>
      <c r="AO38" s="31">
        <f>IFERROR(INDEX(Raw!$H$6:$EB$1524,MATCH($B38&amp;$D38&amp;$B$6,Raw!$A$6:$A$1524,0),MATCH(AO$6,Raw!$H$5:$EB$5,0)),"-")</f>
        <v>16372</v>
      </c>
      <c r="AP38" s="31"/>
      <c r="AQ38" s="31">
        <f>IFERROR(INDEX(Raw!$H$6:$EB$1524,MATCH($B38&amp;$D38&amp;$B$6,Raw!$A$6:$A$1524,0),MATCH(AQ$6,Raw!$H$5:$EB$5,0))/60/60,"-")</f>
        <v>26988.862222222222</v>
      </c>
      <c r="AR38" s="318">
        <f>IFERROR(INDEX(Raw!$H$6:$EB$1524,MATCH($B38&amp;$D38&amp;$B$6,Raw!$A$6:$A$1524,0),MATCH(AR$6,Raw!$H$5:$EB$5,0))/60/60/24,"-")</f>
        <v>6.8692129629629631E-2</v>
      </c>
      <c r="AS38" s="318">
        <f>IFERROR(INDEX(Raw!$H$6:$EB$1524,MATCH($B38&amp;$D38&amp;$B$6,Raw!$A$6:$A$1524,0),MATCH(AS$6,Raw!$H$5:$EB$5,0))/60/60/24,"-")</f>
        <v>0.14856481481481482</v>
      </c>
      <c r="AT38" s="31"/>
      <c r="AU38" s="31">
        <f>IFERROR(INDEX(Raw!$H$6:$EB$1524,MATCH($B38&amp;$D38&amp;$B$6,Raw!$A$6:$A$1524,0),MATCH(AU$6,Raw!$H$5:$EB$5,0)),"-")</f>
        <v>6581</v>
      </c>
      <c r="AV38" s="31"/>
      <c r="AW38" s="31">
        <f>IFERROR(INDEX(Raw!$H$6:$EB$1524,MATCH($B38&amp;$D38&amp;$B$6,Raw!$A$6:$A$1524,0),MATCH(AW$6,Raw!$H$5:$EB$5,0))/60/60,"-")</f>
        <v>10991.071944444444</v>
      </c>
      <c r="AX38" s="318">
        <f>IFERROR(INDEX(Raw!$H$6:$EB$1524,MATCH($B38&amp;$D38&amp;$B$6,Raw!$A$6:$A$1524,0),MATCH(AX$6,Raw!$H$5:$EB$5,0))/60/60/24,"-")</f>
        <v>6.9583333333333344E-2</v>
      </c>
      <c r="AY38" s="318">
        <f>IFERROR(INDEX(Raw!$H$6:$EB$1524,MATCH($B38&amp;$D38&amp;$B$6,Raw!$A$6:$A$1524,0),MATCH(AY$6,Raw!$H$5:$EB$5,0))/60/60/24,"-")</f>
        <v>0.1575810185185185</v>
      </c>
      <c r="AZ38" s="31"/>
      <c r="BA38" s="31">
        <f>IFERROR(INDEX(Raw!$H$6:$EB$1524,MATCH($B38&amp;$D38&amp;$B$6,Raw!$A$6:$A$1524,0),MATCH(BA$6,Raw!$H$5:$EB$5,0)),"-")</f>
        <v>11741</v>
      </c>
      <c r="BB38" s="31"/>
      <c r="BC38" s="31">
        <f>IFERROR(INDEX(Raw!$H$6:$EB$1524,MATCH($B38&amp;$D38&amp;$B$6,Raw!$A$6:$A$1524,0),MATCH(BC$6,Raw!$H$5:$EB$5,0))/60/60,"-")</f>
        <v>28890.531111111111</v>
      </c>
      <c r="BD38" s="318">
        <f>IFERROR(INDEX(Raw!$H$6:$EB$1524,MATCH($B38&amp;$D38&amp;$B$6,Raw!$A$6:$A$1524,0),MATCH(BD$6,Raw!$H$5:$EB$5,0))/60/60/24,"-")</f>
        <v>0.10252314814814815</v>
      </c>
      <c r="BE38" s="318">
        <f>IFERROR(INDEX(Raw!$H$6:$EB$1524,MATCH($B38&amp;$D38&amp;$B$6,Raw!$A$6:$A$1524,0),MATCH(BE$6,Raw!$H$5:$EB$5,0))/60/60/24,"-")</f>
        <v>0.21703703703703706</v>
      </c>
      <c r="BF38" s="31"/>
      <c r="BG38" s="31">
        <f>IFERROR(INDEX(Raw!$H$6:$EB$1524,MATCH($B38&amp;$D38&amp;$B$6,Raw!$A$6:$A$1524,0),MATCH(BG$6,Raw!$H$5:$EB$5,0)),"-")</f>
        <v>2982</v>
      </c>
      <c r="BH38" s="31"/>
      <c r="BI38" s="31">
        <f>IFERROR(INDEX(Raw!$H$6:$EB$1524,MATCH($B38&amp;$D38&amp;$B$6,Raw!$A$6:$A$1524,0),MATCH(BI$6,Raw!$H$5:$EB$5,0))/60/60,"-")</f>
        <v>7171.6144444444444</v>
      </c>
      <c r="BJ38" s="318">
        <f>IFERROR(INDEX(Raw!$H$6:$EB$1524,MATCH($B38&amp;$D38&amp;$B$6,Raw!$A$6:$A$1524,0),MATCH(BJ$6,Raw!$H$5:$EB$5,0))/60/60/24,"-")</f>
        <v>0.10020833333333334</v>
      </c>
      <c r="BK38" s="318">
        <f>IFERROR(INDEX(Raw!$H$6:$EB$1524,MATCH($B38&amp;$D38&amp;$B$6,Raw!$A$6:$A$1524,0),MATCH(BK$6,Raw!$H$5:$EB$5,0))/60/60/24,"-")</f>
        <v>0.22853009259259258</v>
      </c>
      <c r="BL38" s="31"/>
      <c r="BM38" s="75">
        <f>IFERROR(INDEX(Raw!$H$6:$EB$1524,MATCH($B38&amp;$D38&amp;$B$6,Raw!$A$6:$A$1524,0),MATCH(BM$6,Raw!$H$5:$EB$5,0)),"-")</f>
        <v>1913</v>
      </c>
    </row>
    <row r="39" spans="1:65" s="7" customFormat="1" ht="18" x14ac:dyDescent="0.25">
      <c r="A39" s="61"/>
      <c r="B39" s="16" t="str">
        <f t="shared" si="28"/>
        <v>2019-20</v>
      </c>
      <c r="C39" s="7" t="s">
        <v>555</v>
      </c>
      <c r="D39" s="181" t="s">
        <v>555</v>
      </c>
      <c r="E39" s="73">
        <f>IFERROR(INDEX(Raw!$H$6:$EB$1524,MATCH($B39&amp;$D39&amp;$B$6,Raw!$A$6:$A$1524,0),MATCH(E$6,Raw!$H$5:$EB$5,0)),"-")</f>
        <v>811</v>
      </c>
      <c r="F39" s="31"/>
      <c r="G39" s="31">
        <f>IFERROR(INDEX(Raw!$H$6:$EB$1524,MATCH($B39&amp;$D39&amp;$B$6,Raw!$A$6:$A$1524,0),MATCH(G$6,Raw!$H$5:$EB$5,0))/60/60,"-")</f>
        <v>120.13055555555555</v>
      </c>
      <c r="H39" s="70">
        <f>IFERROR(INDEX(Raw!$H$6:$EB$1524,MATCH($B39&amp;$D39&amp;$B$6,Raw!$A$6:$A$1524,0),MATCH(H$6,Raw!$H$5:$EB$5,0))/60/60/24,"-")</f>
        <v>6.168981481481481E-3</v>
      </c>
      <c r="I39" s="70">
        <f>IFERROR(INDEX(Raw!$H$6:$EB$1524,MATCH($B39&amp;$D39&amp;$B$6,Raw!$A$6:$A$1524,0),MATCH(I$6,Raw!$H$5:$EB$5,0))/60/60/24,"-")</f>
        <v>1.0752314814814814E-2</v>
      </c>
      <c r="J39" s="31"/>
      <c r="K39" s="73">
        <f>IFERROR(INDEX(Raw!$H$6:$EB$1524,MATCH($B39&amp;$D39&amp;$B$6,Raw!$A$6:$A$1524,0),MATCH(K$6,Raw!$H$5:$EB$5,0)),"-")</f>
        <v>464</v>
      </c>
      <c r="L39" s="31"/>
      <c r="M39" s="31">
        <f>IFERROR(INDEX(Raw!$H$6:$EB$1524,MATCH($B39&amp;$D39&amp;$B$6,Raw!$A$6:$A$1524,0),MATCH(M$6,Raw!$H$5:$EB$5,0))/60/60,"-")</f>
        <v>62.119166666666665</v>
      </c>
      <c r="N39" s="70">
        <f>IFERROR(INDEX(Raw!$H$6:$EB$1524,MATCH($B39&amp;$D39&amp;$B$6,Raw!$A$6:$A$1524,0),MATCH(N$6,Raw!$H$5:$EB$5,0))/60/60/24,"-")</f>
        <v>5.5787037037037038E-3</v>
      </c>
      <c r="O39" s="70">
        <f>IFERROR(INDEX(Raw!$H$6:$EB$1524,MATCH($B39&amp;$D39&amp;$B$6,Raw!$A$6:$A$1524,0),MATCH(O$6,Raw!$H$5:$EB$5,0))/60/60/24,"-")</f>
        <v>1.0949074074074075E-2</v>
      </c>
      <c r="P39" s="31"/>
      <c r="Q39" s="31">
        <f>IFERROR(INDEX(Raw!$H$6:$EB$1524,MATCH($B39&amp;$D39&amp;$B$6,Raw!$A$6:$A$1524,0),MATCH(Q$6,Raw!$H$5:$EB$5,0)),"-")</f>
        <v>59496</v>
      </c>
      <c r="R39" s="31"/>
      <c r="S39" s="31">
        <f>IFERROR(INDEX(Raw!$H$6:$EB$1524,MATCH($B39&amp;$D39&amp;$B$6,Raw!$A$6:$A$1524,0),MATCH(S$6,Raw!$H$5:$EB$5,0))/60/60,"-")</f>
        <v>7042.3583333333336</v>
      </c>
      <c r="T39" s="70">
        <f>IFERROR(INDEX(Raw!$H$6:$EB$1524,MATCH($B39&amp;$D39&amp;$B$6,Raw!$A$6:$A$1524,0),MATCH(T$6,Raw!$H$5:$EB$5,0))/60/60/24,"-")</f>
        <v>4.9305555555555552E-3</v>
      </c>
      <c r="U39" s="70">
        <f>IFERROR(INDEX(Raw!$H$6:$EB$1524,MATCH($B39&amp;$D39&amp;$B$6,Raw!$A$6:$A$1524,0),MATCH(U$6,Raw!$H$5:$EB$5,0))/60/60/24,"-")</f>
        <v>8.6458333333333335E-3</v>
      </c>
      <c r="V39" s="31"/>
      <c r="W39" s="31">
        <f>IFERROR(INDEX(Raw!$H$6:$EB$1524,MATCH($B39&amp;$D39&amp;$B$6,Raw!$A$6:$A$1524,0),MATCH(W$6,Raw!$H$5:$EB$5,0)),"-")</f>
        <v>35318</v>
      </c>
      <c r="X39" s="31"/>
      <c r="Y39" s="31">
        <f>IFERROR(INDEX(Raw!$H$6:$EB$1524,MATCH($B39&amp;$D39&amp;$B$6,Raw!$A$6:$A$1524,0),MATCH(Y$6,Raw!$H$5:$EB$5,0))/60/60,"-")</f>
        <v>12085.130555555555</v>
      </c>
      <c r="Z39" s="70">
        <f>IFERROR(INDEX(Raw!$H$6:$EB$1524,MATCH($B39&amp;$D39&amp;$B$6,Raw!$A$6:$A$1524,0),MATCH(Z$6,Raw!$H$5:$EB$5,0))/60/60/24,"-")</f>
        <v>1.4259259259259261E-2</v>
      </c>
      <c r="AA39" s="70">
        <f>IFERROR(INDEX(Raw!$H$6:$EB$1524,MATCH($B39&amp;$D39&amp;$B$6,Raw!$A$6:$A$1524,0),MATCH(AA$6,Raw!$H$5:$EB$5,0))/60/60/24,"-")</f>
        <v>2.8113425925925927E-2</v>
      </c>
      <c r="AB39" s="31"/>
      <c r="AC39" s="31">
        <f>IFERROR(INDEX(Raw!$H$6:$EB$1524,MATCH($B39&amp;$D39&amp;$B$6,Raw!$A$6:$A$1524,0),MATCH(AC$6,Raw!$H$5:$EB$5,0)),"-")</f>
        <v>8945</v>
      </c>
      <c r="AD39" s="31"/>
      <c r="AE39" s="31">
        <f>IFERROR(INDEX(Raw!$H$6:$EB$1524,MATCH($B39&amp;$D39&amp;$B$6,Raw!$A$6:$A$1524,0),MATCH(AE$6,Raw!$H$5:$EB$5,0))/60/60,"-")</f>
        <v>3010.2597222222225</v>
      </c>
      <c r="AF39" s="70">
        <f>IFERROR(INDEX(Raw!$H$6:$EB$1524,MATCH($B39&amp;$D39&amp;$B$6,Raw!$A$6:$A$1524,0),MATCH(AF$6,Raw!$H$5:$EB$5,0))/60/60/24,"-")</f>
        <v>1.4027777777777778E-2</v>
      </c>
      <c r="AG39" s="70">
        <f>IFERROR(INDEX(Raw!$H$6:$EB$1524,MATCH($B39&amp;$D39&amp;$B$6,Raw!$A$6:$A$1524,0),MATCH(AG$6,Raw!$H$5:$EB$5,0))/60/60/24,"-")</f>
        <v>3.0162037037037032E-2</v>
      </c>
      <c r="AH39" s="31"/>
      <c r="AI39" s="31">
        <f>IFERROR(INDEX(Raw!$H$6:$EB$1524,MATCH($B39&amp;$D39&amp;$B$6,Raw!$A$6:$A$1524,0),MATCH(AI$6,Raw!$H$5:$EB$5,0)),"-")</f>
        <v>363222</v>
      </c>
      <c r="AJ39" s="31"/>
      <c r="AK39" s="31">
        <f>IFERROR(INDEX(Raw!$H$6:$EB$1524,MATCH($B39&amp;$D39&amp;$B$6,Raw!$A$6:$A$1524,0),MATCH(AK$6,Raw!$H$5:$EB$5,0))/60/60,"-")</f>
        <v>128072.10777777778</v>
      </c>
      <c r="AL39" s="70">
        <f>IFERROR(INDEX(Raw!$H$6:$EB$1524,MATCH($B39&amp;$D39&amp;$B$6,Raw!$A$6:$A$1524,0),MATCH(AL$6,Raw!$H$5:$EB$5,0))/60/60/24,"-")</f>
        <v>1.4687499999999999E-2</v>
      </c>
      <c r="AM39" s="70">
        <f>IFERROR(INDEX(Raw!$H$6:$EB$1524,MATCH($B39&amp;$D39&amp;$B$6,Raw!$A$6:$A$1524,0),MATCH(AM$6,Raw!$H$5:$EB$5,0))/60/60/24,"-")</f>
        <v>2.9965277777777775E-2</v>
      </c>
      <c r="AN39" s="31"/>
      <c r="AO39" s="31">
        <f>IFERROR(INDEX(Raw!$H$6:$EB$1524,MATCH($B39&amp;$D39&amp;$B$6,Raw!$A$6:$A$1524,0),MATCH(AO$6,Raw!$H$5:$EB$5,0)),"-")</f>
        <v>18943</v>
      </c>
      <c r="AP39" s="31"/>
      <c r="AQ39" s="31">
        <f>IFERROR(INDEX(Raw!$H$6:$EB$1524,MATCH($B39&amp;$D39&amp;$B$6,Raw!$A$6:$A$1524,0),MATCH(AQ$6,Raw!$H$5:$EB$5,0))/60/60,"-")</f>
        <v>22771.746944444443</v>
      </c>
      <c r="AR39" s="318">
        <f>IFERROR(INDEX(Raw!$H$6:$EB$1524,MATCH($B39&amp;$D39&amp;$B$6,Raw!$A$6:$A$1524,0),MATCH(AR$6,Raw!$H$5:$EB$5,0))/60/60/24,"-")</f>
        <v>5.0092592592592598E-2</v>
      </c>
      <c r="AS39" s="318">
        <f>IFERROR(INDEX(Raw!$H$6:$EB$1524,MATCH($B39&amp;$D39&amp;$B$6,Raw!$A$6:$A$1524,0),MATCH(AS$6,Raw!$H$5:$EB$5,0))/60/60/24,"-")</f>
        <v>0.10726851851851853</v>
      </c>
      <c r="AT39" s="31"/>
      <c r="AU39" s="31">
        <f>IFERROR(INDEX(Raw!$H$6:$EB$1524,MATCH($B39&amp;$D39&amp;$B$6,Raw!$A$6:$A$1524,0),MATCH(AU$6,Raw!$H$5:$EB$5,0)),"-")</f>
        <v>7153</v>
      </c>
      <c r="AV39" s="31"/>
      <c r="AW39" s="31">
        <f>IFERROR(INDEX(Raw!$H$6:$EB$1524,MATCH($B39&amp;$D39&amp;$B$6,Raw!$A$6:$A$1524,0),MATCH(AW$6,Raw!$H$5:$EB$5,0))/60/60,"-")</f>
        <v>8260.123611111112</v>
      </c>
      <c r="AX39" s="318">
        <f>IFERROR(INDEX(Raw!$H$6:$EB$1524,MATCH($B39&amp;$D39&amp;$B$6,Raw!$A$6:$A$1524,0),MATCH(AX$6,Raw!$H$5:$EB$5,0))/60/60/24,"-")</f>
        <v>4.8113425925925928E-2</v>
      </c>
      <c r="AY39" s="318">
        <f>IFERROR(INDEX(Raw!$H$6:$EB$1524,MATCH($B39&amp;$D39&amp;$B$6,Raw!$A$6:$A$1524,0),MATCH(AY$6,Raw!$H$5:$EB$5,0))/60/60/24,"-")</f>
        <v>0.11032407407407407</v>
      </c>
      <c r="AZ39" s="31"/>
      <c r="BA39" s="31">
        <f>IFERROR(INDEX(Raw!$H$6:$EB$1524,MATCH($B39&amp;$D39&amp;$B$6,Raw!$A$6:$A$1524,0),MATCH(BA$6,Raw!$H$5:$EB$5,0)),"-")</f>
        <v>14153</v>
      </c>
      <c r="BB39" s="31"/>
      <c r="BC39" s="31">
        <f>IFERROR(INDEX(Raw!$H$6:$EB$1524,MATCH($B39&amp;$D39&amp;$B$6,Raw!$A$6:$A$1524,0),MATCH(BC$6,Raw!$H$5:$EB$5,0))/60/60,"-")</f>
        <v>27338.749166666665</v>
      </c>
      <c r="BD39" s="318">
        <f>IFERROR(INDEX(Raw!$H$6:$EB$1524,MATCH($B39&amp;$D39&amp;$B$6,Raw!$A$6:$A$1524,0),MATCH(BD$6,Raw!$H$5:$EB$5,0))/60/60/24,"-")</f>
        <v>8.0486111111111119E-2</v>
      </c>
      <c r="BE39" s="318">
        <f>IFERROR(INDEX(Raw!$H$6:$EB$1524,MATCH($B39&amp;$D39&amp;$B$6,Raw!$A$6:$A$1524,0),MATCH(BE$6,Raw!$H$5:$EB$5,0))/60/60/24,"-")</f>
        <v>0.17408564814814817</v>
      </c>
      <c r="BF39" s="31"/>
      <c r="BG39" s="31">
        <f>IFERROR(INDEX(Raw!$H$6:$EB$1524,MATCH($B39&amp;$D39&amp;$B$6,Raw!$A$6:$A$1524,0),MATCH(BG$6,Raw!$H$5:$EB$5,0)),"-")</f>
        <v>3143</v>
      </c>
      <c r="BH39" s="31"/>
      <c r="BI39" s="31">
        <f>IFERROR(INDEX(Raw!$H$6:$EB$1524,MATCH($B39&amp;$D39&amp;$B$6,Raw!$A$6:$A$1524,0),MATCH(BI$6,Raw!$H$5:$EB$5,0))/60/60,"-")</f>
        <v>5589.4383333333335</v>
      </c>
      <c r="BJ39" s="318">
        <f>IFERROR(INDEX(Raw!$H$6:$EB$1524,MATCH($B39&amp;$D39&amp;$B$6,Raw!$A$6:$A$1524,0),MATCH(BJ$6,Raw!$H$5:$EB$5,0))/60/60/24,"-")</f>
        <v>7.4097222222222217E-2</v>
      </c>
      <c r="BK39" s="318">
        <f>IFERROR(INDEX(Raw!$H$6:$EB$1524,MATCH($B39&amp;$D39&amp;$B$6,Raw!$A$6:$A$1524,0),MATCH(BK$6,Raw!$H$5:$EB$5,0))/60/60/24,"-")</f>
        <v>0.17251157407407405</v>
      </c>
      <c r="BL39" s="31"/>
      <c r="BM39" s="75">
        <f>IFERROR(INDEX(Raw!$H$6:$EB$1524,MATCH($B39&amp;$D39&amp;$B$6,Raw!$A$6:$A$1524,0),MATCH(BM$6,Raw!$H$5:$EB$5,0)),"-")</f>
        <v>2650</v>
      </c>
    </row>
    <row r="40" spans="1:65" s="1" customFormat="1" x14ac:dyDescent="0.2">
      <c r="A40" s="61"/>
      <c r="B40" s="16" t="str">
        <f t="shared" si="28"/>
        <v>2019-20</v>
      </c>
      <c r="C40" s="7" t="s">
        <v>556</v>
      </c>
      <c r="D40" s="16" t="s">
        <v>556</v>
      </c>
      <c r="E40" s="73" t="str">
        <f>IFERROR(INDEX(Raw!$H$6:$EB$1524,MATCH($B40&amp;$D40&amp;$B$6,Raw!$A$6:$A$1524,0),MATCH(E$6,Raw!$H$5:$EB$5,0)),"-")</f>
        <v>-</v>
      </c>
      <c r="F40" s="31"/>
      <c r="G40" s="31" t="str">
        <f>IFERROR(INDEX(Raw!$H$6:$EB$1524,MATCH($B40&amp;$D40&amp;$B$6,Raw!$A$6:$A$1524,0),MATCH(G$6,Raw!$H$5:$EB$5,0))/60/60,"-")</f>
        <v>-</v>
      </c>
      <c r="H40" s="70" t="str">
        <f>IFERROR(INDEX(Raw!$H$6:$EB$1524,MATCH($B40&amp;$D40&amp;$B$6,Raw!$A$6:$A$1524,0),MATCH(H$6,Raw!$H$5:$EB$5,0))/60/60/24,"-")</f>
        <v>-</v>
      </c>
      <c r="I40" s="70" t="str">
        <f>IFERROR(INDEX(Raw!$H$6:$EB$1524,MATCH($B40&amp;$D40&amp;$B$6,Raw!$A$6:$A$1524,0),MATCH(I$6,Raw!$H$5:$EB$5,0))/60/60/24,"-")</f>
        <v>-</v>
      </c>
      <c r="J40" s="31"/>
      <c r="K40" s="73" t="str">
        <f>IFERROR(INDEX(Raw!$H$6:$EB$1524,MATCH($B40&amp;$D40&amp;$B$6,Raw!$A$6:$A$1524,0),MATCH(K$6,Raw!$H$5:$EB$5,0)),"-")</f>
        <v>-</v>
      </c>
      <c r="L40" s="31"/>
      <c r="M40" s="31" t="str">
        <f>IFERROR(INDEX(Raw!$H$6:$EB$1524,MATCH($B40&amp;$D40&amp;$B$6,Raw!$A$6:$A$1524,0),MATCH(M$6,Raw!$H$5:$EB$5,0))/60/60,"-")</f>
        <v>-</v>
      </c>
      <c r="N40" s="70" t="str">
        <f>IFERROR(INDEX(Raw!$H$6:$EB$1524,MATCH($B40&amp;$D40&amp;$B$6,Raw!$A$6:$A$1524,0),MATCH(N$6,Raw!$H$5:$EB$5,0))/60/60/24,"-")</f>
        <v>-</v>
      </c>
      <c r="O40" s="70" t="str">
        <f>IFERROR(INDEX(Raw!$H$6:$EB$1524,MATCH($B40&amp;$D40&amp;$B$6,Raw!$A$6:$A$1524,0),MATCH(O$6,Raw!$H$5:$EB$5,0))/60/60/24,"-")</f>
        <v>-</v>
      </c>
      <c r="P40" s="31"/>
      <c r="Q40" s="31" t="str">
        <f>IFERROR(INDEX(Raw!$H$6:$EB$1524,MATCH($B40&amp;$D40&amp;$B$6,Raw!$A$6:$A$1524,0),MATCH(Q$6,Raw!$H$5:$EB$5,0)),"-")</f>
        <v>-</v>
      </c>
      <c r="R40" s="31"/>
      <c r="S40" s="31" t="str">
        <f>IFERROR(INDEX(Raw!$H$6:$EB$1524,MATCH($B40&amp;$D40&amp;$B$6,Raw!$A$6:$A$1524,0),MATCH(S$6,Raw!$H$5:$EB$5,0))/60/60,"-")</f>
        <v>-</v>
      </c>
      <c r="T40" s="70" t="str">
        <f>IFERROR(INDEX(Raw!$H$6:$EB$1524,MATCH($B40&amp;$D40&amp;$B$6,Raw!$A$6:$A$1524,0),MATCH(T$6,Raw!$H$5:$EB$5,0))/60/60/24,"-")</f>
        <v>-</v>
      </c>
      <c r="U40" s="70" t="str">
        <f>IFERROR(INDEX(Raw!$H$6:$EB$1524,MATCH($B40&amp;$D40&amp;$B$6,Raw!$A$6:$A$1524,0),MATCH(U$6,Raw!$H$5:$EB$5,0))/60/60/24,"-")</f>
        <v>-</v>
      </c>
      <c r="V40" s="31"/>
      <c r="W40" s="31" t="str">
        <f>IFERROR(INDEX(Raw!$H$6:$EB$1524,MATCH($B40&amp;$D40&amp;$B$6,Raw!$A$6:$A$1524,0),MATCH(W$6,Raw!$H$5:$EB$5,0)),"-")</f>
        <v>-</v>
      </c>
      <c r="X40" s="31"/>
      <c r="Y40" s="31" t="str">
        <f>IFERROR(INDEX(Raw!$H$6:$EB$1524,MATCH($B40&amp;$D40&amp;$B$6,Raw!$A$6:$A$1524,0),MATCH(Y$6,Raw!$H$5:$EB$5,0))/60/60,"-")</f>
        <v>-</v>
      </c>
      <c r="Z40" s="70" t="str">
        <f>IFERROR(INDEX(Raw!$H$6:$EB$1524,MATCH($B40&amp;$D40&amp;$B$6,Raw!$A$6:$A$1524,0),MATCH(Z$6,Raw!$H$5:$EB$5,0))/60/60/24,"-")</f>
        <v>-</v>
      </c>
      <c r="AA40" s="70" t="str">
        <f>IFERROR(INDEX(Raw!$H$6:$EB$1524,MATCH($B40&amp;$D40&amp;$B$6,Raw!$A$6:$A$1524,0),MATCH(AA$6,Raw!$H$5:$EB$5,0))/60/60/24,"-")</f>
        <v>-</v>
      </c>
      <c r="AB40" s="31"/>
      <c r="AC40" s="31" t="str">
        <f>IFERROR(INDEX(Raw!$H$6:$EB$1524,MATCH($B40&amp;$D40&amp;$B$6,Raw!$A$6:$A$1524,0),MATCH(AC$6,Raw!$H$5:$EB$5,0)),"-")</f>
        <v>-</v>
      </c>
      <c r="AD40" s="31"/>
      <c r="AE40" s="31" t="str">
        <f>IFERROR(INDEX(Raw!$H$6:$EB$1524,MATCH($B40&amp;$D40&amp;$B$6,Raw!$A$6:$A$1524,0),MATCH(AE$6,Raw!$H$5:$EB$5,0))/60/60,"-")</f>
        <v>-</v>
      </c>
      <c r="AF40" s="70" t="str">
        <f>IFERROR(INDEX(Raw!$H$6:$EB$1524,MATCH($B40&amp;$D40&amp;$B$6,Raw!$A$6:$A$1524,0),MATCH(AF$6,Raw!$H$5:$EB$5,0))/60/60/24,"-")</f>
        <v>-</v>
      </c>
      <c r="AG40" s="70" t="str">
        <f>IFERROR(INDEX(Raw!$H$6:$EB$1524,MATCH($B40&amp;$D40&amp;$B$6,Raw!$A$6:$A$1524,0),MATCH(AG$6,Raw!$H$5:$EB$5,0))/60/60/24,"-")</f>
        <v>-</v>
      </c>
      <c r="AH40" s="31"/>
      <c r="AI40" s="31" t="str">
        <f>IFERROR(INDEX(Raw!$H$6:$EB$1524,MATCH($B40&amp;$D40&amp;$B$6,Raw!$A$6:$A$1524,0),MATCH(AI$6,Raw!$H$5:$EB$5,0)),"-")</f>
        <v>-</v>
      </c>
      <c r="AJ40" s="31"/>
      <c r="AK40" s="31" t="str">
        <f>IFERROR(INDEX(Raw!$H$6:$EB$1524,MATCH($B40&amp;$D40&amp;$B$6,Raw!$A$6:$A$1524,0),MATCH(AK$6,Raw!$H$5:$EB$5,0))/60/60,"-")</f>
        <v>-</v>
      </c>
      <c r="AL40" s="70" t="str">
        <f>IFERROR(INDEX(Raw!$H$6:$EB$1524,MATCH($B40&amp;$D40&amp;$B$6,Raw!$A$6:$A$1524,0),MATCH(AL$6,Raw!$H$5:$EB$5,0))/60/60/24,"-")</f>
        <v>-</v>
      </c>
      <c r="AM40" s="70" t="str">
        <f>IFERROR(INDEX(Raw!$H$6:$EB$1524,MATCH($B40&amp;$D40&amp;$B$6,Raw!$A$6:$A$1524,0),MATCH(AM$6,Raw!$H$5:$EB$5,0))/60/60/24,"-")</f>
        <v>-</v>
      </c>
      <c r="AN40" s="31"/>
      <c r="AO40" s="31" t="str">
        <f>IFERROR(INDEX(Raw!$H$6:$EB$1524,MATCH($B40&amp;$D40&amp;$B$6,Raw!$A$6:$A$1524,0),MATCH(AO$6,Raw!$H$5:$EB$5,0)),"-")</f>
        <v>-</v>
      </c>
      <c r="AP40" s="31"/>
      <c r="AQ40" s="31" t="str">
        <f>IFERROR(INDEX(Raw!$H$6:$EB$1524,MATCH($B40&amp;$D40&amp;$B$6,Raw!$A$6:$A$1524,0),MATCH(AQ$6,Raw!$H$5:$EB$5,0))/60/60,"-")</f>
        <v>-</v>
      </c>
      <c r="AR40" s="318" t="str">
        <f>IFERROR(INDEX(Raw!$H$6:$EB$1524,MATCH($B40&amp;$D40&amp;$B$6,Raw!$A$6:$A$1524,0),MATCH(AR$6,Raw!$H$5:$EB$5,0))/60/60/24,"-")</f>
        <v>-</v>
      </c>
      <c r="AS40" s="318" t="str">
        <f>IFERROR(INDEX(Raw!$H$6:$EB$1524,MATCH($B40&amp;$D40&amp;$B$6,Raw!$A$6:$A$1524,0),MATCH(AS$6,Raw!$H$5:$EB$5,0))/60/60/24,"-")</f>
        <v>-</v>
      </c>
      <c r="AT40" s="31"/>
      <c r="AU40" s="31" t="str">
        <f>IFERROR(INDEX(Raw!$H$6:$EB$1524,MATCH($B40&amp;$D40&amp;$B$6,Raw!$A$6:$A$1524,0),MATCH(AU$6,Raw!$H$5:$EB$5,0)),"-")</f>
        <v>-</v>
      </c>
      <c r="AV40" s="31"/>
      <c r="AW40" s="31" t="str">
        <f>IFERROR(INDEX(Raw!$H$6:$EB$1524,MATCH($B40&amp;$D40&amp;$B$6,Raw!$A$6:$A$1524,0),MATCH(AW$6,Raw!$H$5:$EB$5,0))/60/60,"-")</f>
        <v>-</v>
      </c>
      <c r="AX40" s="318" t="str">
        <f>IFERROR(INDEX(Raw!$H$6:$EB$1524,MATCH($B40&amp;$D40&amp;$B$6,Raw!$A$6:$A$1524,0),MATCH(AX$6,Raw!$H$5:$EB$5,0))/60/60/24,"-")</f>
        <v>-</v>
      </c>
      <c r="AY40" s="318" t="str">
        <f>IFERROR(INDEX(Raw!$H$6:$EB$1524,MATCH($B40&amp;$D40&amp;$B$6,Raw!$A$6:$A$1524,0),MATCH(AY$6,Raw!$H$5:$EB$5,0))/60/60/24,"-")</f>
        <v>-</v>
      </c>
      <c r="AZ40" s="31"/>
      <c r="BA40" s="31" t="str">
        <f>IFERROR(INDEX(Raw!$H$6:$EB$1524,MATCH($B40&amp;$D40&amp;$B$6,Raw!$A$6:$A$1524,0),MATCH(BA$6,Raw!$H$5:$EB$5,0)),"-")</f>
        <v>-</v>
      </c>
      <c r="BB40" s="31"/>
      <c r="BC40" s="31" t="str">
        <f>IFERROR(INDEX(Raw!$H$6:$EB$1524,MATCH($B40&amp;$D40&amp;$B$6,Raw!$A$6:$A$1524,0),MATCH(BC$6,Raw!$H$5:$EB$5,0))/60/60,"-")</f>
        <v>-</v>
      </c>
      <c r="BD40" s="318" t="str">
        <f>IFERROR(INDEX(Raw!$H$6:$EB$1524,MATCH($B40&amp;$D40&amp;$B$6,Raw!$A$6:$A$1524,0),MATCH(BD$6,Raw!$H$5:$EB$5,0))/60/60/24,"-")</f>
        <v>-</v>
      </c>
      <c r="BE40" s="318" t="str">
        <f>IFERROR(INDEX(Raw!$H$6:$EB$1524,MATCH($B40&amp;$D40&amp;$B$6,Raw!$A$6:$A$1524,0),MATCH(BE$6,Raw!$H$5:$EB$5,0))/60/60/24,"-")</f>
        <v>-</v>
      </c>
      <c r="BF40" s="31"/>
      <c r="BG40" s="31" t="str">
        <f>IFERROR(INDEX(Raw!$H$6:$EB$1524,MATCH($B40&amp;$D40&amp;$B$6,Raw!$A$6:$A$1524,0),MATCH(BG$6,Raw!$H$5:$EB$5,0)),"-")</f>
        <v>-</v>
      </c>
      <c r="BH40" s="31"/>
      <c r="BI40" s="31" t="str">
        <f>IFERROR(INDEX(Raw!$H$6:$EB$1524,MATCH($B40&amp;$D40&amp;$B$6,Raw!$A$6:$A$1524,0),MATCH(BI$6,Raw!$H$5:$EB$5,0))/60/60,"-")</f>
        <v>-</v>
      </c>
      <c r="BJ40" s="318" t="str">
        <f>IFERROR(INDEX(Raw!$H$6:$EB$1524,MATCH($B40&amp;$D40&amp;$B$6,Raw!$A$6:$A$1524,0),MATCH(BJ$6,Raw!$H$5:$EB$5,0))/60/60/24,"-")</f>
        <v>-</v>
      </c>
      <c r="BK40" s="318" t="str">
        <f>IFERROR(INDEX(Raw!$H$6:$EB$1524,MATCH($B40&amp;$D40&amp;$B$6,Raw!$A$6:$A$1524,0),MATCH(BK$6,Raw!$H$5:$EB$5,0))/60/60/24,"-")</f>
        <v>-</v>
      </c>
      <c r="BL40" s="31"/>
      <c r="BM40" s="75" t="str">
        <f>IFERROR(INDEX(Raw!$H$6:$EB$1524,MATCH($B40&amp;$D40&amp;$B$6,Raw!$A$6:$A$1524,0),MATCH(BM$6,Raw!$H$5:$EB$5,0)),"-")</f>
        <v>-</v>
      </c>
    </row>
    <row r="41" spans="1:65" s="1" customFormat="1" collapsed="1" x14ac:dyDescent="0.2">
      <c r="A41" s="61"/>
      <c r="B41" s="17" t="str">
        <f t="shared" si="28"/>
        <v>2019-20</v>
      </c>
      <c r="C41" s="18" t="s">
        <v>557</v>
      </c>
      <c r="D41" s="177" t="s">
        <v>557</v>
      </c>
      <c r="E41" s="74" t="str">
        <f>IFERROR(INDEX(Raw!$H$6:$EB$1524,MATCH($B41&amp;$D41&amp;$B$6,Raw!$A$6:$A$1524,0),MATCH(E$6,Raw!$H$5:$EB$5,0)),"-")</f>
        <v>-</v>
      </c>
      <c r="F41" s="32"/>
      <c r="G41" s="32" t="str">
        <f>IFERROR(INDEX(Raw!$H$6:$EB$1524,MATCH($B41&amp;$D41&amp;$B$6,Raw!$A$6:$A$1524,0),MATCH(G$6,Raw!$H$5:$EB$5,0))/60/60,"-")</f>
        <v>-</v>
      </c>
      <c r="H41" s="71" t="str">
        <f>IFERROR(INDEX(Raw!$H$6:$EB$1524,MATCH($B41&amp;$D41&amp;$B$6,Raw!$A$6:$A$1524,0),MATCH(H$6,Raw!$H$5:$EB$5,0))/60/60/24,"-")</f>
        <v>-</v>
      </c>
      <c r="I41" s="71" t="str">
        <f>IFERROR(INDEX(Raw!$H$6:$EB$1524,MATCH($B41&amp;$D41&amp;$B$6,Raw!$A$6:$A$1524,0),MATCH(I$6,Raw!$H$5:$EB$5,0))/60/60/24,"-")</f>
        <v>-</v>
      </c>
      <c r="J41" s="32"/>
      <c r="K41" s="74" t="str">
        <f>IFERROR(INDEX(Raw!$H$6:$EB$1524,MATCH($B41&amp;$D41&amp;$B$6,Raw!$A$6:$A$1524,0),MATCH(K$6,Raw!$H$5:$EB$5,0)),"-")</f>
        <v>-</v>
      </c>
      <c r="L41" s="32"/>
      <c r="M41" s="32" t="str">
        <f>IFERROR(INDEX(Raw!$H$6:$EB$1524,MATCH($B41&amp;$D41&amp;$B$6,Raw!$A$6:$A$1524,0),MATCH(M$6,Raw!$H$5:$EB$5,0))/60/60,"-")</f>
        <v>-</v>
      </c>
      <c r="N41" s="71" t="str">
        <f>IFERROR(INDEX(Raw!$H$6:$EB$1524,MATCH($B41&amp;$D41&amp;$B$6,Raw!$A$6:$A$1524,0),MATCH(N$6,Raw!$H$5:$EB$5,0))/60/60/24,"-")</f>
        <v>-</v>
      </c>
      <c r="O41" s="71" t="str">
        <f>IFERROR(INDEX(Raw!$H$6:$EB$1524,MATCH($B41&amp;$D41&amp;$B$6,Raw!$A$6:$A$1524,0),MATCH(O$6,Raw!$H$5:$EB$5,0))/60/60/24,"-")</f>
        <v>-</v>
      </c>
      <c r="P41" s="32"/>
      <c r="Q41" s="32" t="str">
        <f>IFERROR(INDEX(Raw!$H$6:$EB$1524,MATCH($B41&amp;$D41&amp;$B$6,Raw!$A$6:$A$1524,0),MATCH(Q$6,Raw!$H$5:$EB$5,0)),"-")</f>
        <v>-</v>
      </c>
      <c r="R41" s="32"/>
      <c r="S41" s="32" t="str">
        <f>IFERROR(INDEX(Raw!$H$6:$EB$1524,MATCH($B41&amp;$D41&amp;$B$6,Raw!$A$6:$A$1524,0),MATCH(S$6,Raw!$H$5:$EB$5,0))/60/60,"-")</f>
        <v>-</v>
      </c>
      <c r="T41" s="71" t="str">
        <f>IFERROR(INDEX(Raw!$H$6:$EB$1524,MATCH($B41&amp;$D41&amp;$B$6,Raw!$A$6:$A$1524,0),MATCH(T$6,Raw!$H$5:$EB$5,0))/60/60/24,"-")</f>
        <v>-</v>
      </c>
      <c r="U41" s="71" t="str">
        <f>IFERROR(INDEX(Raw!$H$6:$EB$1524,MATCH($B41&amp;$D41&amp;$B$6,Raw!$A$6:$A$1524,0),MATCH(U$6,Raw!$H$5:$EB$5,0))/60/60/24,"-")</f>
        <v>-</v>
      </c>
      <c r="V41" s="32"/>
      <c r="W41" s="32" t="str">
        <f>IFERROR(INDEX(Raw!$H$6:$EB$1524,MATCH($B41&amp;$D41&amp;$B$6,Raw!$A$6:$A$1524,0),MATCH(W$6,Raw!$H$5:$EB$5,0)),"-")</f>
        <v>-</v>
      </c>
      <c r="X41" s="32"/>
      <c r="Y41" s="32" t="str">
        <f>IFERROR(INDEX(Raw!$H$6:$EB$1524,MATCH($B41&amp;$D41&amp;$B$6,Raw!$A$6:$A$1524,0),MATCH(Y$6,Raw!$H$5:$EB$5,0))/60/60,"-")</f>
        <v>-</v>
      </c>
      <c r="Z41" s="71" t="str">
        <f>IFERROR(INDEX(Raw!$H$6:$EB$1524,MATCH($B41&amp;$D41&amp;$B$6,Raw!$A$6:$A$1524,0),MATCH(Z$6,Raw!$H$5:$EB$5,0))/60/60/24,"-")</f>
        <v>-</v>
      </c>
      <c r="AA41" s="71" t="str">
        <f>IFERROR(INDEX(Raw!$H$6:$EB$1524,MATCH($B41&amp;$D41&amp;$B$6,Raw!$A$6:$A$1524,0),MATCH(AA$6,Raw!$H$5:$EB$5,0))/60/60/24,"-")</f>
        <v>-</v>
      </c>
      <c r="AB41" s="32"/>
      <c r="AC41" s="32" t="str">
        <f>IFERROR(INDEX(Raw!$H$6:$EB$1524,MATCH($B41&amp;$D41&amp;$B$6,Raw!$A$6:$A$1524,0),MATCH(AC$6,Raw!$H$5:$EB$5,0)),"-")</f>
        <v>-</v>
      </c>
      <c r="AD41" s="32"/>
      <c r="AE41" s="32" t="str">
        <f>IFERROR(INDEX(Raw!$H$6:$EB$1524,MATCH($B41&amp;$D41&amp;$B$6,Raw!$A$6:$A$1524,0),MATCH(AE$6,Raw!$H$5:$EB$5,0))/60/60,"-")</f>
        <v>-</v>
      </c>
      <c r="AF41" s="71" t="str">
        <f>IFERROR(INDEX(Raw!$H$6:$EB$1524,MATCH($B41&amp;$D41&amp;$B$6,Raw!$A$6:$A$1524,0),MATCH(AF$6,Raw!$H$5:$EB$5,0))/60/60/24,"-")</f>
        <v>-</v>
      </c>
      <c r="AG41" s="71" t="str">
        <f>IFERROR(INDEX(Raw!$H$6:$EB$1524,MATCH($B41&amp;$D41&amp;$B$6,Raw!$A$6:$A$1524,0),MATCH(AG$6,Raw!$H$5:$EB$5,0))/60/60/24,"-")</f>
        <v>-</v>
      </c>
      <c r="AH41" s="32"/>
      <c r="AI41" s="32" t="str">
        <f>IFERROR(INDEX(Raw!$H$6:$EB$1524,MATCH($B41&amp;$D41&amp;$B$6,Raw!$A$6:$A$1524,0),MATCH(AI$6,Raw!$H$5:$EB$5,0)),"-")</f>
        <v>-</v>
      </c>
      <c r="AJ41" s="32"/>
      <c r="AK41" s="32" t="str">
        <f>IFERROR(INDEX(Raw!$H$6:$EB$1524,MATCH($B41&amp;$D41&amp;$B$6,Raw!$A$6:$A$1524,0),MATCH(AK$6,Raw!$H$5:$EB$5,0))/60/60,"-")</f>
        <v>-</v>
      </c>
      <c r="AL41" s="71" t="str">
        <f>IFERROR(INDEX(Raw!$H$6:$EB$1524,MATCH($B41&amp;$D41&amp;$B$6,Raw!$A$6:$A$1524,0),MATCH(AL$6,Raw!$H$5:$EB$5,0))/60/60/24,"-")</f>
        <v>-</v>
      </c>
      <c r="AM41" s="71" t="str">
        <f>IFERROR(INDEX(Raw!$H$6:$EB$1524,MATCH($B41&amp;$D41&amp;$B$6,Raw!$A$6:$A$1524,0),MATCH(AM$6,Raw!$H$5:$EB$5,0))/60/60/24,"-")</f>
        <v>-</v>
      </c>
      <c r="AN41" s="32"/>
      <c r="AO41" s="32" t="str">
        <f>IFERROR(INDEX(Raw!$H$6:$EB$1524,MATCH($B41&amp;$D41&amp;$B$6,Raw!$A$6:$A$1524,0),MATCH(AO$6,Raw!$H$5:$EB$5,0)),"-")</f>
        <v>-</v>
      </c>
      <c r="AP41" s="32"/>
      <c r="AQ41" s="32" t="str">
        <f>IFERROR(INDEX(Raw!$H$6:$EB$1524,MATCH($B41&amp;$D41&amp;$B$6,Raw!$A$6:$A$1524,0),MATCH(AQ$6,Raw!$H$5:$EB$5,0))/60/60,"-")</f>
        <v>-</v>
      </c>
      <c r="AR41" s="320" t="str">
        <f>IFERROR(INDEX(Raw!$H$6:$EB$1524,MATCH($B41&amp;$D41&amp;$B$6,Raw!$A$6:$A$1524,0),MATCH(AR$6,Raw!$H$5:$EB$5,0))/60/60/24,"-")</f>
        <v>-</v>
      </c>
      <c r="AS41" s="320" t="str">
        <f>IFERROR(INDEX(Raw!$H$6:$EB$1524,MATCH($B41&amp;$D41&amp;$B$6,Raw!$A$6:$A$1524,0),MATCH(AS$6,Raw!$H$5:$EB$5,0))/60/60/24,"-")</f>
        <v>-</v>
      </c>
      <c r="AT41" s="32"/>
      <c r="AU41" s="32" t="str">
        <f>IFERROR(INDEX(Raw!$H$6:$EB$1524,MATCH($B41&amp;$D41&amp;$B$6,Raw!$A$6:$A$1524,0),MATCH(AU$6,Raw!$H$5:$EB$5,0)),"-")</f>
        <v>-</v>
      </c>
      <c r="AV41" s="32"/>
      <c r="AW41" s="32" t="str">
        <f>IFERROR(INDEX(Raw!$H$6:$EB$1524,MATCH($B41&amp;$D41&amp;$B$6,Raw!$A$6:$A$1524,0),MATCH(AW$6,Raw!$H$5:$EB$5,0))/60/60,"-")</f>
        <v>-</v>
      </c>
      <c r="AX41" s="320" t="str">
        <f>IFERROR(INDEX(Raw!$H$6:$EB$1524,MATCH($B41&amp;$D41&amp;$B$6,Raw!$A$6:$A$1524,0),MATCH(AX$6,Raw!$H$5:$EB$5,0))/60/60/24,"-")</f>
        <v>-</v>
      </c>
      <c r="AY41" s="320" t="str">
        <f>IFERROR(INDEX(Raw!$H$6:$EB$1524,MATCH($B41&amp;$D41&amp;$B$6,Raw!$A$6:$A$1524,0),MATCH(AY$6,Raw!$H$5:$EB$5,0))/60/60/24,"-")</f>
        <v>-</v>
      </c>
      <c r="AZ41" s="32"/>
      <c r="BA41" s="32" t="str">
        <f>IFERROR(INDEX(Raw!$H$6:$EB$1524,MATCH($B41&amp;$D41&amp;$B$6,Raw!$A$6:$A$1524,0),MATCH(BA$6,Raw!$H$5:$EB$5,0)),"-")</f>
        <v>-</v>
      </c>
      <c r="BB41" s="32"/>
      <c r="BC41" s="32" t="str">
        <f>IFERROR(INDEX(Raw!$H$6:$EB$1524,MATCH($B41&amp;$D41&amp;$B$6,Raw!$A$6:$A$1524,0),MATCH(BC$6,Raw!$H$5:$EB$5,0))/60/60,"-")</f>
        <v>-</v>
      </c>
      <c r="BD41" s="320" t="str">
        <f>IFERROR(INDEX(Raw!$H$6:$EB$1524,MATCH($B41&amp;$D41&amp;$B$6,Raw!$A$6:$A$1524,0),MATCH(BD$6,Raw!$H$5:$EB$5,0))/60/60/24,"-")</f>
        <v>-</v>
      </c>
      <c r="BE41" s="320" t="str">
        <f>IFERROR(INDEX(Raw!$H$6:$EB$1524,MATCH($B41&amp;$D41&amp;$B$6,Raw!$A$6:$A$1524,0),MATCH(BE$6,Raw!$H$5:$EB$5,0))/60/60/24,"-")</f>
        <v>-</v>
      </c>
      <c r="BF41" s="32"/>
      <c r="BG41" s="32" t="str">
        <f>IFERROR(INDEX(Raw!$H$6:$EB$1524,MATCH($B41&amp;$D41&amp;$B$6,Raw!$A$6:$A$1524,0),MATCH(BG$6,Raw!$H$5:$EB$5,0)),"-")</f>
        <v>-</v>
      </c>
      <c r="BH41" s="32"/>
      <c r="BI41" s="32" t="str">
        <f>IFERROR(INDEX(Raw!$H$6:$EB$1524,MATCH($B41&amp;$D41&amp;$B$6,Raw!$A$6:$A$1524,0),MATCH(BI$6,Raw!$H$5:$EB$5,0))/60/60,"-")</f>
        <v>-</v>
      </c>
      <c r="BJ41" s="320" t="str">
        <f>IFERROR(INDEX(Raw!$H$6:$EB$1524,MATCH($B41&amp;$D41&amp;$B$6,Raw!$A$6:$A$1524,0),MATCH(BJ$6,Raw!$H$5:$EB$5,0))/60/60/24,"-")</f>
        <v>-</v>
      </c>
      <c r="BK41" s="320" t="str">
        <f>IFERROR(INDEX(Raw!$H$6:$EB$1524,MATCH($B41&amp;$D41&amp;$B$6,Raw!$A$6:$A$1524,0),MATCH(BK$6,Raw!$H$5:$EB$5,0))/60/60/24,"-")</f>
        <v>-</v>
      </c>
      <c r="BL41" s="32"/>
      <c r="BM41" s="76" t="str">
        <f>IFERROR(INDEX(Raw!$H$6:$EB$1524,MATCH($B41&amp;$D41&amp;$B$6,Raw!$A$6:$A$1524,0),MATCH(BM$6,Raw!$H$5:$EB$5,0)),"-")</f>
        <v>-</v>
      </c>
    </row>
    <row r="42" spans="1:65" s="1" customFormat="1" x14ac:dyDescent="0.2">
      <c r="A42" s="9"/>
      <c r="B42" s="143"/>
      <c r="C42" s="143"/>
      <c r="D42" s="294" t="s">
        <v>717</v>
      </c>
      <c r="E42" s="143" t="s">
        <v>811</v>
      </c>
      <c r="F42" s="171"/>
      <c r="G42" s="171"/>
      <c r="H42" s="218"/>
      <c r="I42" s="218"/>
      <c r="J42" s="172"/>
      <c r="K42" s="172"/>
      <c r="L42" s="172"/>
      <c r="M42" s="172"/>
      <c r="N42" s="223"/>
      <c r="O42" s="223"/>
      <c r="P42" s="172"/>
      <c r="Q42" s="172"/>
      <c r="R42" s="172"/>
      <c r="S42" s="172"/>
      <c r="T42" s="223"/>
      <c r="U42" s="223"/>
      <c r="V42" s="172"/>
      <c r="W42" s="172"/>
      <c r="X42" s="172"/>
      <c r="Y42" s="172"/>
      <c r="Z42" s="223"/>
      <c r="AA42" s="218"/>
      <c r="AB42" s="172"/>
      <c r="AC42" s="172"/>
      <c r="AF42" s="222"/>
      <c r="AG42" s="222"/>
      <c r="AL42" s="222"/>
      <c r="AM42" s="222"/>
      <c r="AR42" s="226"/>
      <c r="AS42" s="226"/>
      <c r="AX42" s="226"/>
      <c r="AY42" s="226"/>
      <c r="BD42" s="226"/>
      <c r="BE42" s="226"/>
      <c r="BJ42" s="226"/>
      <c r="BK42" s="226"/>
      <c r="BL42" s="172"/>
      <c r="BM42" s="172"/>
    </row>
    <row r="43" spans="1:65" s="1" customFormat="1" x14ac:dyDescent="0.2">
      <c r="A43" s="9"/>
      <c r="D43" s="10"/>
      <c r="E43" s="91" t="s">
        <v>727</v>
      </c>
      <c r="F43" s="37"/>
      <c r="G43" s="37"/>
      <c r="H43" s="37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36"/>
      <c r="AA43" s="37"/>
      <c r="AB43" s="36"/>
      <c r="AC43" s="36"/>
      <c r="BL43" s="36"/>
      <c r="BM43" s="36"/>
    </row>
    <row r="44" spans="1:65" s="1" customFormat="1" x14ac:dyDescent="0.2">
      <c r="D44" s="84">
        <v>1</v>
      </c>
      <c r="E44" s="53" t="s">
        <v>1011</v>
      </c>
      <c r="F44" s="62"/>
      <c r="G44" s="62"/>
      <c r="H44" s="62"/>
      <c r="I44" s="62"/>
      <c r="J44" s="19"/>
      <c r="K44" s="91"/>
      <c r="T44" s="7"/>
      <c r="V44" s="7"/>
      <c r="Z44" s="37"/>
      <c r="AA44" s="37"/>
      <c r="AB44" s="37"/>
      <c r="AC44" s="37"/>
      <c r="BL44" s="37"/>
      <c r="BM44" s="37"/>
    </row>
    <row r="45" spans="1:65" s="1" customFormat="1" x14ac:dyDescent="0.2">
      <c r="D45" s="10"/>
      <c r="E45" s="7"/>
      <c r="F45" s="62"/>
      <c r="G45" s="62"/>
      <c r="H45" s="62"/>
      <c r="I45" s="62"/>
      <c r="J45" s="19"/>
      <c r="K45" s="91"/>
      <c r="T45" s="7"/>
      <c r="V45" s="7"/>
      <c r="Z45" s="37"/>
      <c r="AA45" s="37"/>
      <c r="AB45" s="37"/>
      <c r="AC45" s="37"/>
      <c r="BL45" s="37"/>
      <c r="BM45" s="37"/>
    </row>
    <row r="46" spans="1:65" s="1" customFormat="1" x14ac:dyDescent="0.2">
      <c r="D46" s="62"/>
      <c r="E46" s="91"/>
      <c r="F46" s="62"/>
      <c r="G46" s="62"/>
      <c r="H46" s="62"/>
      <c r="I46" s="62"/>
      <c r="J46" s="19"/>
      <c r="K46" s="91"/>
      <c r="T46" s="7"/>
      <c r="V46" s="7"/>
      <c r="Z46" s="37"/>
      <c r="AA46" s="37"/>
      <c r="AB46" s="37"/>
      <c r="AC46" s="37"/>
      <c r="BL46" s="37"/>
      <c r="BM46" s="37"/>
    </row>
    <row r="47" spans="1:65" s="1" customFormat="1" x14ac:dyDescent="0.2">
      <c r="D47" s="62"/>
      <c r="E47" s="91"/>
      <c r="F47" s="62"/>
      <c r="G47" s="62"/>
      <c r="H47" s="62"/>
      <c r="I47" s="62"/>
      <c r="J47" s="19"/>
      <c r="K47" s="91"/>
      <c r="T47" s="7"/>
      <c r="V47" s="7"/>
      <c r="Z47" s="37"/>
      <c r="AA47" s="37"/>
      <c r="AB47" s="37"/>
      <c r="AC47" s="37"/>
      <c r="BL47" s="37"/>
      <c r="BM47" s="37"/>
    </row>
    <row r="48" spans="1:65" s="1" customFormat="1" x14ac:dyDescent="0.2">
      <c r="E48" s="91"/>
      <c r="F48" s="63"/>
      <c r="G48" s="63"/>
      <c r="H48" s="63"/>
      <c r="I48" s="63"/>
      <c r="T48" s="7"/>
      <c r="V48" s="7"/>
    </row>
    <row r="49" spans="4:22" s="1" customFormat="1" x14ac:dyDescent="0.2">
      <c r="D49" s="65"/>
      <c r="E49" s="53"/>
      <c r="F49" s="7"/>
      <c r="G49" s="7"/>
      <c r="H49" s="7"/>
      <c r="I49" s="7"/>
      <c r="T49" s="7"/>
      <c r="V49" s="7"/>
    </row>
    <row r="50" spans="4:22" s="1" customFormat="1" x14ac:dyDescent="0.2">
      <c r="D50" s="290"/>
      <c r="E50" s="62"/>
      <c r="F50" s="91"/>
      <c r="G50" s="91"/>
      <c r="H50" s="91"/>
      <c r="I50" s="91"/>
      <c r="T50" s="7"/>
      <c r="V50" s="7"/>
    </row>
  </sheetData>
  <mergeCells count="1">
    <mergeCell ref="B5:C5"/>
  </mergeCells>
  <conditionalFormatting sqref="Z9:AA42 AF9:AG42 AL9:AM42">
    <cfRule type="cellIs" dxfId="1" priority="7" operator="greaterThan">
      <formula>0.04167</formula>
    </cfRule>
  </conditionalFormatting>
  <dataValidations count="1">
    <dataValidation type="list" allowBlank="1" showInputMessage="1" showErrorMessage="1" sqref="B5:C5" xr:uid="{AF5F29CB-AA21-45D8-B860-1E9E4DB6AB64}">
      <formula1>Dropdown_Geography</formula1>
    </dataValidation>
  </dataValidations>
  <hyperlinks>
    <hyperlink ref="E43" location="Introduction!A1" display="Introduction" xr:uid="{89625EE6-53FD-4AA2-A6B9-1F8CAE75FD7C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3" manualBreakCount="3">
    <brk id="10" max="1048575" man="1"/>
    <brk id="22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4F2E-C6B0-471F-B799-22235CE1C030}">
  <sheetPr codeName="Sheet13"/>
  <dimension ref="A1:S60"/>
  <sheetViews>
    <sheetView workbookViewId="0">
      <pane xSplit="4" ySplit="29" topLeftCell="E30" activePane="bottomRight" state="frozen"/>
      <selection activeCell="B5" sqref="B5:C5"/>
      <selection pane="topRight" activeCell="B5" sqref="B5:C5"/>
      <selection pane="bottomLeft" activeCell="B5" sqref="B5:C5"/>
      <selection pane="bottomRight" activeCell="E30" sqref="E3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6" width="1.7109375" style="8" customWidth="1"/>
    <col min="7" max="8" width="11" style="8" customWidth="1"/>
    <col min="9" max="9" width="1.7109375" style="8" customWidth="1"/>
    <col min="10" max="10" width="10.85546875" style="8" customWidth="1"/>
    <col min="11" max="11" width="9.28515625" style="8" customWidth="1"/>
    <col min="12" max="12" width="9.7109375" style="8" customWidth="1"/>
    <col min="13" max="13" width="1.85546875" style="8" customWidth="1"/>
    <col min="14" max="18" width="9.28515625" style="8" customWidth="1"/>
    <col min="19" max="19" width="11.28515625" style="8" hidden="1" customWidth="1"/>
    <col min="20" max="16384" width="9.28515625" style="8" hidden="1"/>
  </cols>
  <sheetData>
    <row r="1" spans="1:14" ht="18.75" customHeight="1" x14ac:dyDescent="0.25">
      <c r="B1" s="41" t="s">
        <v>892</v>
      </c>
      <c r="C1" s="42"/>
      <c r="D1" s="1"/>
      <c r="E1" s="52" t="s">
        <v>1065</v>
      </c>
      <c r="F1" s="52"/>
      <c r="G1" s="41"/>
      <c r="H1" s="41"/>
      <c r="I1" s="55"/>
      <c r="J1" s="41"/>
      <c r="K1" s="41"/>
      <c r="L1" s="65"/>
    </row>
    <row r="2" spans="1:14" x14ac:dyDescent="0.2">
      <c r="B2" s="2"/>
      <c r="C2" s="2"/>
      <c r="E2" s="7"/>
      <c r="F2" s="7"/>
      <c r="G2" s="7"/>
      <c r="H2" s="7"/>
      <c r="I2" s="7"/>
      <c r="J2" s="7"/>
      <c r="K2" s="7"/>
      <c r="L2" s="7"/>
    </row>
    <row r="3" spans="1:14" x14ac:dyDescent="0.2">
      <c r="B3" s="2"/>
      <c r="C3" s="2"/>
      <c r="E3" s="7"/>
      <c r="F3" s="7"/>
      <c r="G3" s="7"/>
      <c r="H3" s="7"/>
      <c r="I3" s="7"/>
      <c r="J3" s="157" t="s">
        <v>969</v>
      </c>
      <c r="K3" s="158"/>
      <c r="L3" s="158"/>
    </row>
    <row r="4" spans="1:14" x14ac:dyDescent="0.2">
      <c r="A4" s="28"/>
      <c r="B4" s="39" t="str">
        <f ca="1">OFFSET(Raw!$FI$5,MATCH($B$5,Raw!$FJ$6:$FJ$26,0),0)</f>
        <v>Eng</v>
      </c>
      <c r="D4" s="29"/>
      <c r="E4" s="13"/>
      <c r="F4" s="13"/>
      <c r="G4" s="13"/>
      <c r="H4" s="13"/>
      <c r="I4" s="13"/>
      <c r="L4" s="65" t="s">
        <v>737</v>
      </c>
      <c r="N4" s="159"/>
    </row>
    <row r="5" spans="1:14" ht="27" x14ac:dyDescent="0.2">
      <c r="B5" s="8" t="s">
        <v>547</v>
      </c>
      <c r="C5" s="7"/>
      <c r="D5" s="30"/>
      <c r="E5" s="110" t="s">
        <v>971</v>
      </c>
      <c r="F5" s="317"/>
      <c r="G5" s="110" t="s">
        <v>970</v>
      </c>
      <c r="H5" s="110" t="s">
        <v>970</v>
      </c>
      <c r="I5" s="6"/>
      <c r="J5" s="192" t="s">
        <v>675</v>
      </c>
      <c r="K5" s="193" t="s">
        <v>685</v>
      </c>
      <c r="L5" s="110" t="s">
        <v>1012</v>
      </c>
    </row>
    <row r="6" spans="1:14" s="27" customFormat="1" ht="12.75" customHeight="1" x14ac:dyDescent="0.2">
      <c r="A6" s="26"/>
      <c r="B6" s="39" t="str">
        <f>VLOOKUP($B$5,Raw!$FJ$6:$FK$26,2,0)</f>
        <v>ENG</v>
      </c>
      <c r="C6" s="23"/>
      <c r="D6" s="24" t="s">
        <v>676</v>
      </c>
      <c r="E6" s="25" t="s">
        <v>887</v>
      </c>
      <c r="F6" s="25"/>
      <c r="G6" s="25" t="s">
        <v>891</v>
      </c>
      <c r="H6" s="236" t="s">
        <v>891</v>
      </c>
      <c r="I6" s="25"/>
      <c r="J6" s="48" t="s">
        <v>888</v>
      </c>
      <c r="K6" s="48" t="s">
        <v>889</v>
      </c>
      <c r="L6" s="69" t="s">
        <v>890</v>
      </c>
    </row>
    <row r="7" spans="1:14" s="7" customFormat="1" x14ac:dyDescent="0.2">
      <c r="A7" s="60"/>
      <c r="B7" s="33"/>
      <c r="C7" s="141"/>
      <c r="D7" s="34"/>
      <c r="E7" s="83"/>
      <c r="F7" s="83"/>
      <c r="G7" s="31"/>
      <c r="H7" s="237" t="s">
        <v>887</v>
      </c>
      <c r="I7" s="31"/>
      <c r="J7" s="31"/>
      <c r="K7" s="31"/>
      <c r="L7" s="31"/>
    </row>
    <row r="8" spans="1:14" s="7" customFormat="1" ht="12.75" hidden="1" customHeight="1" x14ac:dyDescent="0.2">
      <c r="A8" s="60"/>
      <c r="B8" s="33"/>
      <c r="C8" s="141"/>
      <c r="D8" s="34"/>
      <c r="E8" s="83"/>
      <c r="F8" s="83"/>
      <c r="G8" s="31"/>
      <c r="H8" s="31"/>
      <c r="I8" s="31"/>
      <c r="J8" s="31"/>
      <c r="K8" s="31"/>
      <c r="L8" s="31"/>
    </row>
    <row r="9" spans="1:14" s="7" customFormat="1" ht="14.25" customHeight="1" x14ac:dyDescent="0.2">
      <c r="A9" s="60"/>
      <c r="B9" s="33" t="str">
        <f>'Response times'!$B9</f>
        <v>2019-20</v>
      </c>
      <c r="C9" s="141" t="s">
        <v>908</v>
      </c>
      <c r="D9" s="34"/>
      <c r="E9" s="75">
        <f>IFERROR(SUMIF($B$10:$B$41,$B9,E$10:E$41),"-")</f>
        <v>8529</v>
      </c>
      <c r="F9" s="75"/>
      <c r="G9" s="75">
        <f>IFERROR(SUMIF($B$10:$B$41,$B9,G$10:G$41),"-")</f>
        <v>7633</v>
      </c>
      <c r="H9" s="238">
        <f>IFERROR(G9/E9,"-")</f>
        <v>0.89494665259702189</v>
      </c>
      <c r="I9" s="75"/>
      <c r="J9" s="75">
        <f>IFERROR(SUMIF($B$10:$B$41,$B9,J$10:J$41),"-")</f>
        <v>3745.0680555555555</v>
      </c>
      <c r="K9" s="79">
        <f>IFERROR(J9/E9/24,"-")</f>
        <v>1.8295755928574842E-2</v>
      </c>
      <c r="L9" s="79">
        <f>IFERROR(SUMPRODUCT($E$30:$E$41,L$30:L$41)/$E9,"-")</f>
        <v>3.6963916409374555E-2</v>
      </c>
    </row>
    <row r="10" spans="1:14" s="1" customFormat="1" hidden="1" x14ac:dyDescent="0.2">
      <c r="A10" s="61"/>
      <c r="B10" s="7"/>
      <c r="C10" s="7" t="s">
        <v>550</v>
      </c>
      <c r="D10" s="16" t="s">
        <v>550</v>
      </c>
      <c r="E10" s="75"/>
      <c r="F10" s="75"/>
      <c r="G10" s="75"/>
      <c r="H10" s="238" t="str">
        <f t="shared" ref="H10:H41" si="0">IFERROR(G10/E10,"-")</f>
        <v>-</v>
      </c>
      <c r="I10" s="75"/>
      <c r="J10" s="75"/>
      <c r="K10" s="73"/>
      <c r="L10" s="73"/>
    </row>
    <row r="11" spans="1:14" s="1" customFormat="1" ht="12.75" hidden="1" customHeight="1" x14ac:dyDescent="0.2">
      <c r="A11" s="61"/>
      <c r="B11" s="16"/>
      <c r="C11" s="7" t="s">
        <v>551</v>
      </c>
      <c r="D11" s="16" t="s">
        <v>551</v>
      </c>
      <c r="E11" s="75"/>
      <c r="F11" s="75"/>
      <c r="G11" s="75"/>
      <c r="H11" s="238" t="str">
        <f t="shared" si="0"/>
        <v>-</v>
      </c>
      <c r="I11" s="75"/>
      <c r="J11" s="75"/>
      <c r="K11" s="73"/>
      <c r="L11" s="73"/>
    </row>
    <row r="12" spans="1:14" s="1" customFormat="1" ht="18" hidden="1" x14ac:dyDescent="0.25">
      <c r="A12" s="61"/>
      <c r="B12" s="16"/>
      <c r="C12" s="7" t="s">
        <v>552</v>
      </c>
      <c r="D12" s="181" t="s">
        <v>552</v>
      </c>
      <c r="E12" s="75"/>
      <c r="F12" s="75"/>
      <c r="G12" s="75"/>
      <c r="H12" s="238" t="str">
        <f t="shared" si="0"/>
        <v>-</v>
      </c>
      <c r="I12" s="75"/>
      <c r="J12" s="75"/>
      <c r="K12" s="73"/>
      <c r="L12" s="73"/>
    </row>
    <row r="13" spans="1:14" s="1" customFormat="1" ht="12.75" hidden="1" customHeight="1" x14ac:dyDescent="0.2">
      <c r="A13" s="61"/>
      <c r="B13" s="16"/>
      <c r="C13" s="7" t="s">
        <v>553</v>
      </c>
      <c r="D13" s="16" t="s">
        <v>553</v>
      </c>
      <c r="E13" s="75"/>
      <c r="F13" s="75"/>
      <c r="G13" s="75"/>
      <c r="H13" s="238" t="str">
        <f t="shared" si="0"/>
        <v>-</v>
      </c>
      <c r="I13" s="75"/>
      <c r="J13" s="75"/>
      <c r="K13" s="73"/>
      <c r="L13" s="73"/>
    </row>
    <row r="14" spans="1:14" s="1" customFormat="1" ht="12.75" hidden="1" customHeight="1" x14ac:dyDescent="0.2">
      <c r="A14" s="61"/>
      <c r="B14" s="16"/>
      <c r="C14" s="7" t="s">
        <v>554</v>
      </c>
      <c r="D14" s="16" t="s">
        <v>554</v>
      </c>
      <c r="E14" s="75"/>
      <c r="F14" s="75"/>
      <c r="G14" s="75"/>
      <c r="H14" s="238" t="str">
        <f t="shared" si="0"/>
        <v>-</v>
      </c>
      <c r="I14" s="75"/>
      <c r="J14" s="75"/>
      <c r="K14" s="73"/>
      <c r="L14" s="73"/>
    </row>
    <row r="15" spans="1:14" s="1" customFormat="1" ht="18" hidden="1" x14ac:dyDescent="0.25">
      <c r="A15" s="61"/>
      <c r="B15" s="16"/>
      <c r="C15" s="7" t="s">
        <v>555</v>
      </c>
      <c r="D15" s="181" t="s">
        <v>555</v>
      </c>
      <c r="E15" s="75"/>
      <c r="F15" s="75"/>
      <c r="G15" s="75"/>
      <c r="H15" s="238" t="str">
        <f t="shared" si="0"/>
        <v>-</v>
      </c>
      <c r="I15" s="75"/>
      <c r="J15" s="75"/>
      <c r="K15" s="73"/>
      <c r="L15" s="73"/>
    </row>
    <row r="16" spans="1:14" s="1" customFormat="1" ht="12.75" hidden="1" customHeight="1" x14ac:dyDescent="0.2">
      <c r="A16" s="61"/>
      <c r="B16" s="16"/>
      <c r="C16" s="7" t="s">
        <v>556</v>
      </c>
      <c r="D16" s="16" t="s">
        <v>556</v>
      </c>
      <c r="E16" s="75"/>
      <c r="F16" s="75"/>
      <c r="G16" s="75"/>
      <c r="H16" s="238" t="str">
        <f t="shared" si="0"/>
        <v>-</v>
      </c>
      <c r="I16" s="75"/>
      <c r="J16" s="75"/>
      <c r="K16" s="73"/>
      <c r="L16" s="73"/>
    </row>
    <row r="17" spans="1:14" s="7" customFormat="1" hidden="1" collapsed="1" x14ac:dyDescent="0.2">
      <c r="A17" s="61"/>
      <c r="B17" s="16"/>
      <c r="C17" s="34" t="s">
        <v>557</v>
      </c>
      <c r="D17" s="176" t="s">
        <v>557</v>
      </c>
      <c r="E17" s="75"/>
      <c r="F17" s="75"/>
      <c r="G17" s="75"/>
      <c r="H17" s="238" t="str">
        <f t="shared" si="0"/>
        <v>-</v>
      </c>
      <c r="I17" s="75"/>
      <c r="J17" s="75"/>
      <c r="K17" s="73"/>
      <c r="L17" s="73"/>
    </row>
    <row r="18" spans="1:14" s="7" customFormat="1" ht="18" hidden="1" x14ac:dyDescent="0.25">
      <c r="A18" s="61"/>
      <c r="B18" s="142"/>
      <c r="C18" s="143" t="s">
        <v>775</v>
      </c>
      <c r="D18" s="183" t="s">
        <v>775</v>
      </c>
      <c r="E18" s="153"/>
      <c r="F18" s="153"/>
      <c r="G18" s="153"/>
      <c r="H18" s="238" t="str">
        <f t="shared" si="0"/>
        <v>-</v>
      </c>
      <c r="I18" s="153"/>
      <c r="J18" s="153"/>
      <c r="K18" s="146"/>
      <c r="L18" s="146"/>
    </row>
    <row r="19" spans="1:14" s="7" customFormat="1" hidden="1" x14ac:dyDescent="0.2">
      <c r="A19" s="61"/>
      <c r="B19" s="16"/>
      <c r="C19" s="7" t="s">
        <v>776</v>
      </c>
      <c r="D19" s="16" t="s">
        <v>776</v>
      </c>
      <c r="E19" s="75"/>
      <c r="F19" s="75"/>
      <c r="G19" s="75"/>
      <c r="H19" s="238" t="str">
        <f t="shared" si="0"/>
        <v>-</v>
      </c>
      <c r="I19" s="75"/>
      <c r="J19" s="75"/>
      <c r="K19" s="73"/>
      <c r="L19" s="73"/>
      <c r="M19" s="111"/>
    </row>
    <row r="20" spans="1:14" s="7" customFormat="1" hidden="1" x14ac:dyDescent="0.2">
      <c r="A20" s="61"/>
      <c r="B20" s="16"/>
      <c r="C20" s="34" t="s">
        <v>777</v>
      </c>
      <c r="D20" s="176" t="s">
        <v>777</v>
      </c>
      <c r="E20" s="75"/>
      <c r="F20" s="75"/>
      <c r="G20" s="75"/>
      <c r="H20" s="238" t="str">
        <f t="shared" si="0"/>
        <v>-</v>
      </c>
      <c r="I20" s="75"/>
      <c r="J20" s="75"/>
      <c r="K20" s="73"/>
      <c r="L20" s="73"/>
      <c r="M20" s="111"/>
    </row>
    <row r="21" spans="1:14" s="7" customFormat="1" ht="18" hidden="1" x14ac:dyDescent="0.25">
      <c r="A21" s="61"/>
      <c r="B21" s="16"/>
      <c r="C21" s="7" t="s">
        <v>778</v>
      </c>
      <c r="D21" s="181" t="s">
        <v>778</v>
      </c>
      <c r="E21" s="75"/>
      <c r="F21" s="75"/>
      <c r="G21" s="75"/>
      <c r="H21" s="238" t="str">
        <f t="shared" si="0"/>
        <v>-</v>
      </c>
      <c r="I21" s="75"/>
      <c r="J21" s="75"/>
      <c r="K21" s="73"/>
      <c r="L21" s="73"/>
      <c r="M21" s="111"/>
      <c r="N21" s="113"/>
    </row>
    <row r="22" spans="1:14" s="7" customFormat="1" hidden="1" x14ac:dyDescent="0.2">
      <c r="A22" s="61"/>
      <c r="B22" s="16"/>
      <c r="C22" s="7" t="s">
        <v>550</v>
      </c>
      <c r="D22" s="16" t="s">
        <v>550</v>
      </c>
      <c r="E22" s="75"/>
      <c r="F22" s="75"/>
      <c r="G22" s="75"/>
      <c r="H22" s="238" t="str">
        <f t="shared" si="0"/>
        <v>-</v>
      </c>
      <c r="I22" s="75"/>
      <c r="J22" s="75"/>
      <c r="K22" s="73"/>
      <c r="L22" s="73"/>
      <c r="M22" s="111"/>
      <c r="N22" s="113"/>
    </row>
    <row r="23" spans="1:14" s="7" customFormat="1" hidden="1" x14ac:dyDescent="0.2">
      <c r="A23" s="61"/>
      <c r="B23" s="16"/>
      <c r="C23" s="34" t="s">
        <v>551</v>
      </c>
      <c r="D23" s="176" t="s">
        <v>551</v>
      </c>
      <c r="E23" s="75"/>
      <c r="F23" s="75"/>
      <c r="G23" s="75"/>
      <c r="H23" s="238" t="str">
        <f t="shared" si="0"/>
        <v>-</v>
      </c>
      <c r="I23" s="75"/>
      <c r="J23" s="75"/>
      <c r="K23" s="73"/>
      <c r="L23" s="73"/>
      <c r="M23" s="111"/>
      <c r="N23" s="113"/>
    </row>
    <row r="24" spans="1:14" s="7" customFormat="1" ht="18" hidden="1" x14ac:dyDescent="0.25">
      <c r="A24" s="61"/>
      <c r="B24" s="16"/>
      <c r="C24" s="7" t="s">
        <v>552</v>
      </c>
      <c r="D24" s="181" t="s">
        <v>552</v>
      </c>
      <c r="E24" s="75"/>
      <c r="F24" s="75"/>
      <c r="G24" s="75"/>
      <c r="H24" s="238" t="str">
        <f t="shared" si="0"/>
        <v>-</v>
      </c>
      <c r="I24" s="75"/>
      <c r="J24" s="75"/>
      <c r="K24" s="73"/>
      <c r="L24" s="73"/>
      <c r="M24" s="111"/>
      <c r="N24" s="113"/>
    </row>
    <row r="25" spans="1:14" s="7" customFormat="1" hidden="1" x14ac:dyDescent="0.2">
      <c r="A25" s="61"/>
      <c r="B25" s="16"/>
      <c r="C25" s="7" t="s">
        <v>553</v>
      </c>
      <c r="D25" s="16" t="s">
        <v>553</v>
      </c>
      <c r="E25" s="75"/>
      <c r="F25" s="75"/>
      <c r="G25" s="75"/>
      <c r="H25" s="238" t="str">
        <f t="shared" si="0"/>
        <v>-</v>
      </c>
      <c r="I25" s="75"/>
      <c r="J25" s="75"/>
      <c r="K25" s="73"/>
      <c r="L25" s="73"/>
    </row>
    <row r="26" spans="1:14" s="7" customFormat="1" hidden="1" x14ac:dyDescent="0.2">
      <c r="A26" s="61"/>
      <c r="B26" s="16"/>
      <c r="C26" s="34" t="s">
        <v>554</v>
      </c>
      <c r="D26" s="176" t="s">
        <v>554</v>
      </c>
      <c r="E26" s="75"/>
      <c r="F26" s="75"/>
      <c r="G26" s="75"/>
      <c r="H26" s="238" t="str">
        <f t="shared" si="0"/>
        <v>-</v>
      </c>
      <c r="I26" s="75"/>
      <c r="J26" s="75"/>
      <c r="K26" s="73"/>
      <c r="L26" s="73"/>
    </row>
    <row r="27" spans="1:14" s="7" customFormat="1" ht="18" hidden="1" x14ac:dyDescent="0.25">
      <c r="A27" s="61"/>
      <c r="B27" s="16"/>
      <c r="C27" s="7" t="s">
        <v>555</v>
      </c>
      <c r="D27" s="181" t="s">
        <v>555</v>
      </c>
      <c r="E27" s="75"/>
      <c r="F27" s="75"/>
      <c r="G27" s="75"/>
      <c r="H27" s="238" t="str">
        <f t="shared" si="0"/>
        <v>-</v>
      </c>
      <c r="I27" s="75"/>
      <c r="J27" s="75"/>
      <c r="K27" s="73"/>
      <c r="L27" s="73"/>
    </row>
    <row r="28" spans="1:14" s="7" customFormat="1" hidden="1" x14ac:dyDescent="0.2">
      <c r="A28" s="61"/>
      <c r="B28" s="16"/>
      <c r="C28" s="7" t="s">
        <v>556</v>
      </c>
      <c r="D28" s="16" t="s">
        <v>556</v>
      </c>
      <c r="E28" s="75"/>
      <c r="F28" s="75"/>
      <c r="G28" s="75"/>
      <c r="H28" s="238" t="str">
        <f t="shared" si="0"/>
        <v>-</v>
      </c>
      <c r="I28" s="75"/>
      <c r="J28" s="75"/>
      <c r="K28" s="73"/>
      <c r="L28" s="73"/>
    </row>
    <row r="29" spans="1:14" s="1" customFormat="1" hidden="1" collapsed="1" x14ac:dyDescent="0.2">
      <c r="A29" s="61"/>
      <c r="B29" s="17"/>
      <c r="C29" s="18" t="s">
        <v>557</v>
      </c>
      <c r="D29" s="177" t="s">
        <v>557</v>
      </c>
      <c r="E29" s="76"/>
      <c r="F29" s="76"/>
      <c r="G29" s="76"/>
      <c r="H29" s="238" t="str">
        <f t="shared" si="0"/>
        <v>-</v>
      </c>
      <c r="I29" s="76"/>
      <c r="J29" s="76"/>
      <c r="K29" s="74"/>
      <c r="L29" s="74"/>
    </row>
    <row r="30" spans="1:14" s="7" customFormat="1" x14ac:dyDescent="0.2">
      <c r="A30" s="61"/>
      <c r="B30" s="142" t="s">
        <v>868</v>
      </c>
      <c r="C30" s="185" t="s">
        <v>775</v>
      </c>
      <c r="D30" s="168" t="s">
        <v>775</v>
      </c>
      <c r="E30" s="153">
        <f>IFERROR(INDEX(Raw!$H$6:$EB$1524,MATCH($B30&amp;$D30&amp;$B$6,Raw!$A$6:$A$1524,0),MATCH(E$6,Raw!$H$5:$EB$5,0)),"-")</f>
        <v>847</v>
      </c>
      <c r="F30" s="153"/>
      <c r="G30" s="153">
        <f>IFERROR(INDEX(Raw!$H$6:$EB$1524,MATCH($B30&amp;$D30&amp;$B$6,Raw!$A$6:$A$1524,0),MATCH(G$6,Raw!$H$5:$EB$5,0)),"-")</f>
        <v>775</v>
      </c>
      <c r="H30" s="238">
        <f t="shared" si="0"/>
        <v>0.91499409681227861</v>
      </c>
      <c r="I30" s="153"/>
      <c r="J30" s="153">
        <f>IFERROR(INDEX(Raw!$H$6:$EB$1524,MATCH($B30&amp;$D30&amp;$B$6,Raw!$A$6:$A$1524,0),MATCH(J$6,Raw!$H$5:$EB$5,0))/60/60,"-")</f>
        <v>350.50277777777779</v>
      </c>
      <c r="K30" s="152">
        <f>IFERROR(INDEX(Raw!$H$6:$EB$1524,MATCH($B30&amp;$D30&amp;$B$6,Raw!$A$6:$A$1524,0),MATCH(K$6,Raw!$H$5:$EB$5,0))/60/60/24,"-")</f>
        <v>1.7245370370370369E-2</v>
      </c>
      <c r="L30" s="152">
        <f>IFERROR(INDEX(Raw!$H$6:$EB$1524,MATCH($B30&amp;$D30&amp;$B$6,Raw!$A$6:$A$1524,0),MATCH(L$6,Raw!$H$5:$EB$5,0))/60/60/24,"-")</f>
        <v>3.560185185185185E-2</v>
      </c>
      <c r="M30" s="144"/>
    </row>
    <row r="31" spans="1:14" s="7" customFormat="1" x14ac:dyDescent="0.2">
      <c r="A31" s="61"/>
      <c r="B31" s="16" t="str">
        <f t="shared" ref="B31:B41" si="1">IF($D31="April",LEFT($B30,4)+1&amp;"-"&amp;RIGHT($B30,2)+1,$B30)</f>
        <v>2019-20</v>
      </c>
      <c r="C31" s="7" t="s">
        <v>776</v>
      </c>
      <c r="D31" s="16" t="s">
        <v>776</v>
      </c>
      <c r="E31" s="75">
        <f>IFERROR(INDEX(Raw!$H$6:$EB$1524,MATCH($B31&amp;$D31&amp;$B$6,Raw!$A$6:$A$1524,0),MATCH(E$6,Raw!$H$5:$EB$5,0)),"-")</f>
        <v>946</v>
      </c>
      <c r="F31" s="75"/>
      <c r="G31" s="75">
        <f>IFERROR(INDEX(Raw!$H$6:$EB$1524,MATCH($B31&amp;$D31&amp;$B$6,Raw!$A$6:$A$1524,0),MATCH(G$6,Raw!$H$5:$EB$5,0)),"-")</f>
        <v>856</v>
      </c>
      <c r="H31" s="238">
        <f t="shared" si="0"/>
        <v>0.90486257928118397</v>
      </c>
      <c r="I31" s="75"/>
      <c r="J31" s="75">
        <f>IFERROR(INDEX(Raw!$H$6:$EB$1524,MATCH($B31&amp;$D31&amp;$B$6,Raw!$A$6:$A$1524,0),MATCH(J$6,Raw!$H$5:$EB$5,0))/60/60,"-")</f>
        <v>407.46194444444444</v>
      </c>
      <c r="K31" s="79">
        <f>IFERROR(INDEX(Raw!$H$6:$EB$1524,MATCH($B31&amp;$D31&amp;$B$6,Raw!$A$6:$A$1524,0),MATCH(K$6,Raw!$H$5:$EB$5,0))/60/60/24,"-")</f>
        <v>1.7951388888888888E-2</v>
      </c>
      <c r="L31" s="79">
        <f>IFERROR(INDEX(Raw!$H$6:$EB$1524,MATCH($B31&amp;$D31&amp;$B$6,Raw!$A$6:$A$1524,0),MATCH(L$6,Raw!$H$5:$EB$5,0))/60/60/24,"-")</f>
        <v>3.5289351851851856E-2</v>
      </c>
      <c r="M31" s="111"/>
    </row>
    <row r="32" spans="1:14" s="7" customFormat="1" x14ac:dyDescent="0.2">
      <c r="A32" s="61"/>
      <c r="B32" s="16" t="str">
        <f t="shared" si="1"/>
        <v>2019-20</v>
      </c>
      <c r="C32" s="34" t="s">
        <v>777</v>
      </c>
      <c r="D32" s="176" t="s">
        <v>777</v>
      </c>
      <c r="E32" s="75">
        <f>IFERROR(INDEX(Raw!$H$6:$EB$1524,MATCH($B32&amp;$D32&amp;$B$6,Raw!$A$6:$A$1524,0),MATCH(E$6,Raw!$H$5:$EB$5,0)),"-")</f>
        <v>849</v>
      </c>
      <c r="F32" s="75"/>
      <c r="G32" s="75">
        <f>IFERROR(INDEX(Raw!$H$6:$EB$1524,MATCH($B32&amp;$D32&amp;$B$6,Raw!$A$6:$A$1524,0),MATCH(G$6,Raw!$H$5:$EB$5,0)),"-")</f>
        <v>773</v>
      </c>
      <c r="H32" s="238">
        <f t="shared" si="0"/>
        <v>0.91048292108362783</v>
      </c>
      <c r="I32" s="75"/>
      <c r="J32" s="75">
        <f>IFERROR(INDEX(Raw!$H$6:$EB$1524,MATCH($B32&amp;$D32&amp;$B$6,Raw!$A$6:$A$1524,0),MATCH(J$6,Raw!$H$5:$EB$5,0))/60/60,"-")</f>
        <v>405.17944444444441</v>
      </c>
      <c r="K32" s="79">
        <f>IFERROR(INDEX(Raw!$H$6:$EB$1524,MATCH($B32&amp;$D32&amp;$B$6,Raw!$A$6:$A$1524,0),MATCH(K$6,Raw!$H$5:$EB$5,0))/60/60/24,"-")</f>
        <v>1.9884259259259258E-2</v>
      </c>
      <c r="L32" s="79">
        <f>IFERROR(INDEX(Raw!$H$6:$EB$1524,MATCH($B32&amp;$D32&amp;$B$6,Raw!$A$6:$A$1524,0),MATCH(L$6,Raw!$H$5:$EB$5,0))/60/60/24,"-")</f>
        <v>4.1238425925925921E-2</v>
      </c>
      <c r="M32" s="111"/>
    </row>
    <row r="33" spans="1:14" s="7" customFormat="1" ht="18" x14ac:dyDescent="0.25">
      <c r="A33" s="61"/>
      <c r="B33" s="16" t="str">
        <f t="shared" si="1"/>
        <v>2019-20</v>
      </c>
      <c r="C33" s="34" t="s">
        <v>778</v>
      </c>
      <c r="D33" s="184" t="s">
        <v>778</v>
      </c>
      <c r="E33" s="75">
        <f>IFERROR(INDEX(Raw!$H$6:$EB$1524,MATCH($B33&amp;$D33&amp;$B$6,Raw!$A$6:$A$1524,0),MATCH(E$6,Raw!$H$5:$EB$5,0)),"-")</f>
        <v>988</v>
      </c>
      <c r="F33" s="75"/>
      <c r="G33" s="75">
        <f>IFERROR(INDEX(Raw!$H$6:$EB$1524,MATCH($B33&amp;$D33&amp;$B$6,Raw!$A$6:$A$1524,0),MATCH(G$6,Raw!$H$5:$EB$5,0)),"-")</f>
        <v>892</v>
      </c>
      <c r="H33" s="238">
        <f t="shared" si="0"/>
        <v>0.90283400809716596</v>
      </c>
      <c r="I33" s="75"/>
      <c r="J33" s="75">
        <f>IFERROR(INDEX(Raw!$H$6:$EB$1524,MATCH($B33&amp;$D33&amp;$B$6,Raw!$A$6:$A$1524,0),MATCH(J$6,Raw!$H$5:$EB$5,0))/60/60,"-")</f>
        <v>472.87805555555559</v>
      </c>
      <c r="K33" s="79">
        <f>IFERROR(INDEX(Raw!$H$6:$EB$1524,MATCH($B33&amp;$D33&amp;$B$6,Raw!$A$6:$A$1524,0),MATCH(K$6,Raw!$H$5:$EB$5,0))/60/60/24,"-")</f>
        <v>1.9942129629629629E-2</v>
      </c>
      <c r="L33" s="79">
        <f>IFERROR(INDEX(Raw!$H$6:$EB$1524,MATCH($B33&amp;$D33&amp;$B$6,Raw!$A$6:$A$1524,0),MATCH(L$6,Raw!$H$5:$EB$5,0))/60/60/24,"-")</f>
        <v>4.1423611111111112E-2</v>
      </c>
      <c r="M33" s="111"/>
      <c r="N33" s="113"/>
    </row>
    <row r="34" spans="1:14" s="7" customFormat="1" x14ac:dyDescent="0.2">
      <c r="A34" s="61"/>
      <c r="B34" s="16" t="str">
        <f t="shared" si="1"/>
        <v>2019-20</v>
      </c>
      <c r="C34" s="7" t="s">
        <v>550</v>
      </c>
      <c r="D34" s="16" t="s">
        <v>550</v>
      </c>
      <c r="E34" s="75">
        <f>IFERROR(INDEX(Raw!$H$6:$EB$1524,MATCH($B34&amp;$D34&amp;$B$6,Raw!$A$6:$A$1524,0),MATCH(E$6,Raw!$H$5:$EB$5,0)),"-")</f>
        <v>965</v>
      </c>
      <c r="F34" s="75"/>
      <c r="G34" s="75">
        <f>IFERROR(INDEX(Raw!$H$6:$EB$1524,MATCH($B34&amp;$D34&amp;$B$6,Raw!$A$6:$A$1524,0),MATCH(G$6,Raw!$H$5:$EB$5,0)),"-")</f>
        <v>887</v>
      </c>
      <c r="H34" s="238">
        <f t="shared" si="0"/>
        <v>0.91917098445595857</v>
      </c>
      <c r="I34" s="75"/>
      <c r="J34" s="75">
        <f>IFERROR(INDEX(Raw!$H$6:$EB$1524,MATCH($B34&amp;$D34&amp;$B$6,Raw!$A$6:$A$1524,0),MATCH(J$6,Raw!$H$5:$EB$5,0))/60/60,"-")</f>
        <v>402.27583333333331</v>
      </c>
      <c r="K34" s="79">
        <f>IFERROR(INDEX(Raw!$H$6:$EB$1524,MATCH($B34&amp;$D34&amp;$B$6,Raw!$A$6:$A$1524,0),MATCH(K$6,Raw!$H$5:$EB$5,0))/60/60/24,"-")</f>
        <v>1.7372685185185185E-2</v>
      </c>
      <c r="L34" s="79">
        <f>IFERROR(INDEX(Raw!$H$6:$EB$1524,MATCH($B34&amp;$D34&amp;$B$6,Raw!$A$6:$A$1524,0),MATCH(L$6,Raw!$H$5:$EB$5,0))/60/60/24,"-")</f>
        <v>3.4293981481481481E-2</v>
      </c>
      <c r="M34" s="111"/>
      <c r="N34" s="113"/>
    </row>
    <row r="35" spans="1:14" s="7" customFormat="1" x14ac:dyDescent="0.2">
      <c r="A35" s="61"/>
      <c r="B35" s="16" t="str">
        <f t="shared" si="1"/>
        <v>2019-20</v>
      </c>
      <c r="C35" s="34" t="s">
        <v>551</v>
      </c>
      <c r="D35" s="176" t="s">
        <v>551</v>
      </c>
      <c r="E35" s="75">
        <f>IFERROR(INDEX(Raw!$H$6:$EB$1524,MATCH($B35&amp;$D35&amp;$B$6,Raw!$A$6:$A$1524,0),MATCH(E$6,Raw!$H$5:$EB$5,0)),"-")</f>
        <v>777</v>
      </c>
      <c r="F35" s="75"/>
      <c r="G35" s="75">
        <f>IFERROR(INDEX(Raw!$H$6:$EB$1524,MATCH($B35&amp;$D35&amp;$B$6,Raw!$A$6:$A$1524,0),MATCH(G$6,Raw!$H$5:$EB$5,0)),"-")</f>
        <v>693</v>
      </c>
      <c r="H35" s="238">
        <f t="shared" si="0"/>
        <v>0.89189189189189189</v>
      </c>
      <c r="I35" s="75"/>
      <c r="J35" s="75">
        <f>IFERROR(INDEX(Raw!$H$6:$EB$1524,MATCH($B35&amp;$D35&amp;$B$6,Raw!$A$6:$A$1524,0),MATCH(J$6,Raw!$H$5:$EB$5,0))/60/60,"-")</f>
        <v>319.0019444444444</v>
      </c>
      <c r="K35" s="79">
        <f>IFERROR(INDEX(Raw!$H$6:$EB$1524,MATCH($B35&amp;$D35&amp;$B$6,Raw!$A$6:$A$1524,0),MATCH(K$6,Raw!$H$5:$EB$5,0))/60/60/24,"-")</f>
        <v>1.7106481481481483E-2</v>
      </c>
      <c r="L35" s="79">
        <f>IFERROR(INDEX(Raw!$H$6:$EB$1524,MATCH($B35&amp;$D35&amp;$B$6,Raw!$A$6:$A$1524,0),MATCH(L$6,Raw!$H$5:$EB$5,0))/60/60/24,"-")</f>
        <v>3.4456018518518518E-2</v>
      </c>
      <c r="M35" s="111"/>
      <c r="N35" s="113"/>
    </row>
    <row r="36" spans="1:14" s="7" customFormat="1" ht="18" x14ac:dyDescent="0.25">
      <c r="A36" s="61"/>
      <c r="B36" s="16" t="str">
        <f t="shared" si="1"/>
        <v>2019-20</v>
      </c>
      <c r="C36" s="7" t="s">
        <v>552</v>
      </c>
      <c r="D36" s="181" t="s">
        <v>552</v>
      </c>
      <c r="E36" s="75">
        <f>IFERROR(INDEX(Raw!$H$6:$EB$1524,MATCH($B36&amp;$D36&amp;$B$6,Raw!$A$6:$A$1524,0),MATCH(E$6,Raw!$H$5:$EB$5,0)),"-")</f>
        <v>825</v>
      </c>
      <c r="F36" s="75"/>
      <c r="G36" s="75">
        <f>IFERROR(INDEX(Raw!$H$6:$EB$1524,MATCH($B36&amp;$D36&amp;$B$6,Raw!$A$6:$A$1524,0),MATCH(G$6,Raw!$H$5:$EB$5,0)),"-")</f>
        <v>730</v>
      </c>
      <c r="H36" s="238">
        <f t="shared" si="0"/>
        <v>0.88484848484848488</v>
      </c>
      <c r="I36" s="75"/>
      <c r="J36" s="75">
        <f>IFERROR(INDEX(Raw!$H$6:$EB$1524,MATCH($B36&amp;$D36&amp;$B$6,Raw!$A$6:$A$1524,0),MATCH(J$6,Raw!$H$5:$EB$5,0))/60/60,"-")</f>
        <v>359.88472222222219</v>
      </c>
      <c r="K36" s="79">
        <f>IFERROR(INDEX(Raw!$H$6:$EB$1524,MATCH($B36&amp;$D36&amp;$B$6,Raw!$A$6:$A$1524,0),MATCH(K$6,Raw!$H$5:$EB$5,0))/60/60/24,"-")</f>
        <v>1.8171296296296297E-2</v>
      </c>
      <c r="L36" s="79">
        <f>IFERROR(INDEX(Raw!$H$6:$EB$1524,MATCH($B36&amp;$D36&amp;$B$6,Raw!$A$6:$A$1524,0),MATCH(L$6,Raw!$H$5:$EB$5,0))/60/60/24,"-")</f>
        <v>3.5624999999999997E-2</v>
      </c>
      <c r="M36" s="111"/>
      <c r="N36" s="113"/>
    </row>
    <row r="37" spans="1:14" s="7" customFormat="1" x14ac:dyDescent="0.2">
      <c r="A37" s="61"/>
      <c r="B37" s="16" t="str">
        <f t="shared" si="1"/>
        <v>2019-20</v>
      </c>
      <c r="C37" s="34" t="s">
        <v>553</v>
      </c>
      <c r="D37" s="176" t="s">
        <v>553</v>
      </c>
      <c r="E37" s="75">
        <f>IFERROR(INDEX(Raw!$H$6:$EB$1524,MATCH($B37&amp;$D37&amp;$B$6,Raw!$A$6:$A$1524,0),MATCH(E$6,Raw!$H$5:$EB$5,0)),"-")</f>
        <v>747</v>
      </c>
      <c r="F37" s="75"/>
      <c r="G37" s="75">
        <f>IFERROR(INDEX(Raw!$H$6:$EB$1524,MATCH($B37&amp;$D37&amp;$B$6,Raw!$A$6:$A$1524,0),MATCH(G$6,Raw!$H$5:$EB$5,0)),"-")</f>
        <v>650</v>
      </c>
      <c r="H37" s="238">
        <f t="shared" si="0"/>
        <v>0.87014725568942441</v>
      </c>
      <c r="I37" s="75"/>
      <c r="J37" s="75">
        <f>IFERROR(INDEX(Raw!$H$6:$EB$1524,MATCH($B37&amp;$D37&amp;$B$6,Raw!$A$6:$A$1524,0),MATCH(J$6,Raw!$H$5:$EB$5,0))/60/60,"-")</f>
        <v>350.30500000000001</v>
      </c>
      <c r="K37" s="79">
        <f>IFERROR(INDEX(Raw!$H$6:$EB$1524,MATCH($B37&amp;$D37&amp;$B$6,Raw!$A$6:$A$1524,0),MATCH(K$6,Raw!$H$5:$EB$5,0))/60/60/24,"-")</f>
        <v>1.9537037037037037E-2</v>
      </c>
      <c r="L37" s="79">
        <f>IFERROR(INDEX(Raw!$H$6:$EB$1524,MATCH($B37&amp;$D37&amp;$B$6,Raw!$A$6:$A$1524,0),MATCH(L$6,Raw!$H$5:$EB$5,0))/60/60/24,"-")</f>
        <v>3.9224537037037037E-2</v>
      </c>
    </row>
    <row r="38" spans="1:14" s="7" customFormat="1" x14ac:dyDescent="0.2">
      <c r="A38" s="61"/>
      <c r="B38" s="16" t="str">
        <f t="shared" si="1"/>
        <v>2019-20</v>
      </c>
      <c r="C38" s="7" t="s">
        <v>554</v>
      </c>
      <c r="D38" s="16" t="s">
        <v>554</v>
      </c>
      <c r="E38" s="75">
        <f>IFERROR(INDEX(Raw!$H$6:$EB$1524,MATCH($B38&amp;$D38&amp;$B$6,Raw!$A$6:$A$1524,0),MATCH(E$6,Raw!$H$5:$EB$5,0)),"-")</f>
        <v>738</v>
      </c>
      <c r="F38" s="75"/>
      <c r="G38" s="75">
        <f>IFERROR(INDEX(Raw!$H$6:$EB$1524,MATCH($B38&amp;$D38&amp;$B$6,Raw!$A$6:$A$1524,0),MATCH(G$6,Raw!$H$5:$EB$5,0)),"-")</f>
        <v>628</v>
      </c>
      <c r="H38" s="238">
        <f t="shared" si="0"/>
        <v>0.85094850948509482</v>
      </c>
      <c r="I38" s="75"/>
      <c r="J38" s="75">
        <f>IFERROR(INDEX(Raw!$H$6:$EB$1524,MATCH($B38&amp;$D38&amp;$B$6,Raw!$A$6:$A$1524,0),MATCH(J$6,Raw!$H$5:$EB$5,0))/60/60,"-")</f>
        <v>349.77611111111111</v>
      </c>
      <c r="K38" s="79">
        <f>IFERROR(INDEX(Raw!$H$6:$EB$1524,MATCH($B38&amp;$D38&amp;$B$6,Raw!$A$6:$A$1524,0),MATCH(K$6,Raw!$H$5:$EB$5,0))/60/60/24,"-")</f>
        <v>1.9745370370370371E-2</v>
      </c>
      <c r="L38" s="79">
        <f>IFERROR(INDEX(Raw!$H$6:$EB$1524,MATCH($B38&amp;$D38&amp;$B$6,Raw!$A$6:$A$1524,0),MATCH(L$6,Raw!$H$5:$EB$5,0))/60/60/24,"-")</f>
        <v>3.9571759259259258E-2</v>
      </c>
    </row>
    <row r="39" spans="1:14" s="7" customFormat="1" ht="18" x14ac:dyDescent="0.25">
      <c r="A39" s="61"/>
      <c r="B39" s="16" t="str">
        <f t="shared" si="1"/>
        <v>2019-20</v>
      </c>
      <c r="C39" s="34" t="s">
        <v>555</v>
      </c>
      <c r="D39" s="184" t="s">
        <v>555</v>
      </c>
      <c r="E39" s="75">
        <f>IFERROR(INDEX(Raw!$H$6:$EB$1524,MATCH($B39&amp;$D39&amp;$B$6,Raw!$A$6:$A$1524,0),MATCH(E$6,Raw!$H$5:$EB$5,0)),"-")</f>
        <v>847</v>
      </c>
      <c r="F39" s="75"/>
      <c r="G39" s="75">
        <f>IFERROR(INDEX(Raw!$H$6:$EB$1524,MATCH($B39&amp;$D39&amp;$B$6,Raw!$A$6:$A$1524,0),MATCH(G$6,Raw!$H$5:$EB$5,0)),"-")</f>
        <v>749</v>
      </c>
      <c r="H39" s="238">
        <f t="shared" si="0"/>
        <v>0.88429752066115708</v>
      </c>
      <c r="I39" s="75"/>
      <c r="J39" s="75">
        <f>IFERROR(INDEX(Raw!$H$6:$EB$1524,MATCH($B39&amp;$D39&amp;$B$6,Raw!$A$6:$A$1524,0),MATCH(J$6,Raw!$H$5:$EB$5,0))/60/60,"-")</f>
        <v>327.80222222222227</v>
      </c>
      <c r="K39" s="79">
        <f>IFERROR(INDEX(Raw!$H$6:$EB$1524,MATCH($B39&amp;$D39&amp;$B$6,Raw!$A$6:$A$1524,0),MATCH(K$6,Raw!$H$5:$EB$5,0))/60/60/24,"-")</f>
        <v>1.6122685185185184E-2</v>
      </c>
      <c r="L39" s="79">
        <f>IFERROR(INDEX(Raw!$H$6:$EB$1524,MATCH($B39&amp;$D39&amp;$B$6,Raw!$A$6:$A$1524,0),MATCH(L$6,Raw!$H$5:$EB$5,0))/60/60/24,"-")</f>
        <v>3.3090277777777781E-2</v>
      </c>
    </row>
    <row r="40" spans="1:14" s="7" customFormat="1" x14ac:dyDescent="0.2">
      <c r="A40" s="61"/>
      <c r="B40" s="16" t="str">
        <f t="shared" si="1"/>
        <v>2019-20</v>
      </c>
      <c r="C40" s="7" t="s">
        <v>556</v>
      </c>
      <c r="D40" s="16" t="s">
        <v>556</v>
      </c>
      <c r="E40" s="75" t="str">
        <f>IFERROR(INDEX(Raw!$H$6:$EB$1524,MATCH($B40&amp;$D40&amp;$B$6,Raw!$A$6:$A$1524,0),MATCH(E$6,Raw!$H$5:$EB$5,0)),"-")</f>
        <v>-</v>
      </c>
      <c r="F40" s="75"/>
      <c r="G40" s="75" t="str">
        <f>IFERROR(INDEX(Raw!$H$6:$EB$1524,MATCH($B40&amp;$D40&amp;$B$6,Raw!$A$6:$A$1524,0),MATCH(G$6,Raw!$H$5:$EB$5,0)),"-")</f>
        <v>-</v>
      </c>
      <c r="H40" s="238" t="str">
        <f t="shared" si="0"/>
        <v>-</v>
      </c>
      <c r="I40" s="75"/>
      <c r="J40" s="75" t="str">
        <f>IFERROR(INDEX(Raw!$H$6:$EB$1524,MATCH($B40&amp;$D40&amp;$B$6,Raw!$A$6:$A$1524,0),MATCH(J$6,Raw!$H$5:$EB$5,0))/60/60,"-")</f>
        <v>-</v>
      </c>
      <c r="K40" s="79" t="str">
        <f>IFERROR(INDEX(Raw!$H$6:$EB$1524,MATCH($B40&amp;$D40&amp;$B$6,Raw!$A$6:$A$1524,0),MATCH(K$6,Raw!$H$5:$EB$5,0))/60/60/24,"-")</f>
        <v>-</v>
      </c>
      <c r="L40" s="79" t="str">
        <f>IFERROR(INDEX(Raw!$H$6:$EB$1524,MATCH($B40&amp;$D40&amp;$B$6,Raw!$A$6:$A$1524,0),MATCH(L$6,Raw!$H$5:$EB$5,0))/60/60/24,"-")</f>
        <v>-</v>
      </c>
    </row>
    <row r="41" spans="1:14" s="1" customFormat="1" collapsed="1" x14ac:dyDescent="0.2">
      <c r="A41" s="61"/>
      <c r="B41" s="17" t="str">
        <f t="shared" si="1"/>
        <v>2019-20</v>
      </c>
      <c r="C41" s="18" t="s">
        <v>557</v>
      </c>
      <c r="D41" s="177" t="s">
        <v>557</v>
      </c>
      <c r="E41" s="76" t="str">
        <f>IFERROR(INDEX(Raw!$H$6:$EB$1524,MATCH($B41&amp;$D41&amp;$B$6,Raw!$A$6:$A$1524,0),MATCH(E$6,Raw!$H$5:$EB$5,0)),"-")</f>
        <v>-</v>
      </c>
      <c r="F41" s="76"/>
      <c r="G41" s="76" t="str">
        <f>IFERROR(INDEX(Raw!$H$6:$EB$1524,MATCH($B41&amp;$D41&amp;$B$6,Raw!$A$6:$A$1524,0),MATCH(G$6,Raw!$H$5:$EB$5,0)),"-")</f>
        <v>-</v>
      </c>
      <c r="H41" s="239" t="str">
        <f t="shared" si="0"/>
        <v>-</v>
      </c>
      <c r="I41" s="76"/>
      <c r="J41" s="76" t="str">
        <f>IFERROR(INDEX(Raw!$H$6:$EB$1524,MATCH($B41&amp;$D41&amp;$B$6,Raw!$A$6:$A$1524,0),MATCH(J$6,Raw!$H$5:$EB$5,0))/60/60,"-")</f>
        <v>-</v>
      </c>
      <c r="K41" s="80" t="str">
        <f>IFERROR(INDEX(Raw!$H$6:$EB$1524,MATCH($B41&amp;$D41&amp;$B$6,Raw!$A$6:$A$1524,0),MATCH(K$6,Raw!$H$5:$EB$5,0))/60/60/24,"-")</f>
        <v>-</v>
      </c>
      <c r="L41" s="80" t="str">
        <f>IFERROR(INDEX(Raw!$H$6:$EB$1524,MATCH($B41&amp;$D41&amp;$B$6,Raw!$A$6:$A$1524,0),MATCH(L$6,Raw!$H$5:$EB$5,0))/60/60/24,"-")</f>
        <v>-</v>
      </c>
    </row>
    <row r="42" spans="1:14" x14ac:dyDescent="0.2">
      <c r="A42" s="3"/>
      <c r="B42" s="168"/>
      <c r="C42" s="169"/>
      <c r="D42" s="294" t="s">
        <v>717</v>
      </c>
      <c r="E42" s="143" t="s">
        <v>811</v>
      </c>
      <c r="F42" s="143"/>
      <c r="G42" s="144"/>
      <c r="H42" s="144"/>
      <c r="I42" s="146"/>
      <c r="J42" s="144"/>
      <c r="K42" s="146"/>
      <c r="L42" s="146"/>
    </row>
    <row r="43" spans="1:14" x14ac:dyDescent="0.2">
      <c r="A43" s="3"/>
      <c r="B43" s="16"/>
      <c r="C43" s="34"/>
      <c r="D43" s="10"/>
      <c r="E43" s="91" t="s">
        <v>727</v>
      </c>
      <c r="F43" s="91"/>
      <c r="G43" s="31"/>
      <c r="H43" s="31"/>
      <c r="I43" s="73"/>
      <c r="J43" s="31"/>
      <c r="K43" s="73"/>
      <c r="L43" s="73"/>
    </row>
    <row r="44" spans="1:14" x14ac:dyDescent="0.2">
      <c r="A44" s="3"/>
      <c r="B44" s="16"/>
      <c r="C44" s="34"/>
      <c r="D44" s="84">
        <v>1</v>
      </c>
      <c r="E44" s="53" t="s">
        <v>1011</v>
      </c>
      <c r="F44" s="53"/>
      <c r="G44" s="31"/>
      <c r="H44" s="31"/>
      <c r="I44" s="73"/>
      <c r="J44" s="31"/>
      <c r="K44" s="73"/>
      <c r="L44" s="73"/>
    </row>
    <row r="45" spans="1:14" x14ac:dyDescent="0.2">
      <c r="A45" s="3"/>
      <c r="B45" s="16"/>
      <c r="C45" s="34"/>
      <c r="D45" s="65">
        <v>2</v>
      </c>
      <c r="E45" s="1" t="s">
        <v>1066</v>
      </c>
      <c r="F45" s="1"/>
      <c r="G45" s="31"/>
      <c r="H45" s="31"/>
      <c r="I45" s="73"/>
      <c r="J45" s="31"/>
      <c r="K45" s="73"/>
      <c r="L45" s="73"/>
    </row>
    <row r="46" spans="1:14" x14ac:dyDescent="0.2">
      <c r="A46" s="8"/>
      <c r="B46" s="22"/>
      <c r="D46" s="62"/>
      <c r="E46" s="1" t="s">
        <v>1067</v>
      </c>
      <c r="F46" s="1"/>
      <c r="G46" s="91"/>
      <c r="H46" s="91"/>
      <c r="I46" s="91"/>
      <c r="J46" s="91"/>
      <c r="K46" s="1"/>
      <c r="L46" s="1"/>
    </row>
    <row r="47" spans="1:14" x14ac:dyDescent="0.2">
      <c r="D47" s="62"/>
      <c r="E47" s="118" t="s">
        <v>1068</v>
      </c>
      <c r="L47" s="139"/>
    </row>
    <row r="48" spans="1:14" x14ac:dyDescent="0.2">
      <c r="D48" s="1"/>
      <c r="E48" s="91"/>
      <c r="F48" s="91"/>
    </row>
    <row r="49" spans="1:6" x14ac:dyDescent="0.2">
      <c r="A49" s="8"/>
      <c r="D49" s="84"/>
      <c r="E49" s="53"/>
      <c r="F49" s="53"/>
    </row>
    <row r="50" spans="1:6" x14ac:dyDescent="0.2">
      <c r="A50" s="8"/>
    </row>
    <row r="51" spans="1:6" hidden="1" x14ac:dyDescent="0.2">
      <c r="A51" s="8"/>
      <c r="C51" s="49"/>
      <c r="D51" s="84"/>
      <c r="E51" s="53"/>
      <c r="F51" s="53"/>
    </row>
    <row r="52" spans="1:6" hidden="1" x14ac:dyDescent="0.2">
      <c r="A52" s="8"/>
      <c r="D52" s="65"/>
      <c r="E52" s="1"/>
      <c r="F52" s="1"/>
    </row>
    <row r="53" spans="1:6" hidden="1" x14ac:dyDescent="0.2">
      <c r="A53" s="8"/>
    </row>
    <row r="54" spans="1:6" hidden="1" x14ac:dyDescent="0.2">
      <c r="A54" s="8"/>
    </row>
    <row r="55" spans="1:6" hidden="1" x14ac:dyDescent="0.2">
      <c r="A55" s="8"/>
    </row>
    <row r="56" spans="1:6" hidden="1" x14ac:dyDescent="0.2">
      <c r="A56" s="8"/>
    </row>
    <row r="57" spans="1:6" hidden="1" x14ac:dyDescent="0.2">
      <c r="A57" s="8"/>
    </row>
    <row r="58" spans="1:6" hidden="1" x14ac:dyDescent="0.2"/>
    <row r="59" spans="1:6" hidden="1" x14ac:dyDescent="0.2"/>
    <row r="60" spans="1:6" hidden="1" x14ac:dyDescent="0.2"/>
  </sheetData>
  <mergeCells count="1">
    <mergeCell ref="B5:C5"/>
  </mergeCells>
  <conditionalFormatting sqref="K9:L42">
    <cfRule type="cellIs" dxfId="0" priority="3" operator="greaterThan">
      <formula>0.04167</formula>
    </cfRule>
  </conditionalFormatting>
  <dataValidations count="1">
    <dataValidation type="list" allowBlank="1" showInputMessage="1" showErrorMessage="1" sqref="B5:C5" xr:uid="{42DBB5D4-1A91-4723-8579-9F529C66E508}">
      <formula1>Dropdown_Geography</formula1>
    </dataValidation>
  </dataValidations>
  <hyperlinks>
    <hyperlink ref="E43" location="Introduction!A1" display="Introduction" xr:uid="{AE4395B4-8320-45DC-9FB9-87ED43EC796C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I60"/>
  <sheetViews>
    <sheetView zoomScaleNormal="10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10.5703125" style="1" customWidth="1"/>
    <col min="8" max="9" width="10.5703125" style="226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229" customWidth="1"/>
    <col min="21" max="21" width="10.5703125" style="226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226" customWidth="1"/>
    <col min="27" max="27" width="10.5703125" style="226" customWidth="1"/>
    <col min="28" max="28" width="1.7109375" style="1" customWidth="1"/>
    <col min="29" max="29" width="13.85546875" style="1" bestFit="1" customWidth="1"/>
    <col min="30" max="30" width="1.7109375" style="1" customWidth="1"/>
    <col min="31" max="35" width="9.28515625" style="1" customWidth="1"/>
    <col min="36" max="16384" width="9.28515625" style="1" hidden="1"/>
  </cols>
  <sheetData>
    <row r="1" spans="1:29" ht="18.75" x14ac:dyDescent="0.25">
      <c r="B1" s="41" t="s">
        <v>726</v>
      </c>
      <c r="C1" s="42"/>
      <c r="E1" s="52" t="s">
        <v>1065</v>
      </c>
      <c r="F1" s="55"/>
      <c r="G1" s="42"/>
      <c r="H1" s="42"/>
      <c r="I1" s="42"/>
      <c r="J1" s="56"/>
      <c r="K1" s="54"/>
      <c r="L1" s="54"/>
      <c r="M1" s="54"/>
      <c r="T1" s="7"/>
      <c r="U1" s="1"/>
      <c r="Z1" s="1"/>
      <c r="AA1" s="1"/>
    </row>
    <row r="2" spans="1:29" ht="12.75" customHeight="1" x14ac:dyDescent="0.2">
      <c r="B2" s="40"/>
      <c r="C2" s="40"/>
      <c r="E2" s="97" t="s">
        <v>817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67"/>
      <c r="AC2" s="67"/>
    </row>
    <row r="3" spans="1:29" s="62" customFormat="1" x14ac:dyDescent="0.2">
      <c r="A3" s="57"/>
      <c r="D3" s="96"/>
      <c r="E3" s="97" t="s">
        <v>718</v>
      </c>
      <c r="F3" s="97"/>
      <c r="G3" s="97"/>
      <c r="H3" s="97"/>
      <c r="I3" s="97"/>
      <c r="J3" s="94"/>
      <c r="K3" s="97" t="s">
        <v>719</v>
      </c>
      <c r="L3" s="97"/>
      <c r="M3" s="97"/>
      <c r="N3" s="97"/>
      <c r="O3" s="97"/>
      <c r="P3" s="94"/>
      <c r="Q3" s="97" t="s">
        <v>720</v>
      </c>
      <c r="R3" s="97"/>
      <c r="S3" s="97"/>
      <c r="T3" s="97"/>
      <c r="U3" s="97"/>
      <c r="V3" s="94"/>
      <c r="W3" s="97" t="s">
        <v>721</v>
      </c>
      <c r="X3" s="97"/>
      <c r="Y3" s="97"/>
      <c r="Z3" s="97"/>
      <c r="AA3" s="97"/>
      <c r="AB3" s="94"/>
      <c r="AC3" s="95"/>
    </row>
    <row r="4" spans="1:29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686</v>
      </c>
      <c r="H4" s="12"/>
      <c r="I4" s="12"/>
      <c r="J4" s="7"/>
      <c r="K4" s="13"/>
      <c r="L4" s="13"/>
      <c r="M4" s="97" t="s">
        <v>686</v>
      </c>
      <c r="N4" s="12"/>
      <c r="O4" s="12"/>
      <c r="P4" s="7"/>
      <c r="Q4" s="13"/>
      <c r="R4" s="13"/>
      <c r="S4" s="97" t="s">
        <v>686</v>
      </c>
      <c r="T4" s="12"/>
      <c r="U4" s="12"/>
      <c r="W4" s="13"/>
      <c r="X4" s="13"/>
      <c r="Y4" s="97" t="s">
        <v>686</v>
      </c>
      <c r="Z4" s="12"/>
      <c r="AA4" s="12"/>
      <c r="AB4" s="7"/>
      <c r="AC4" s="114" t="s">
        <v>724</v>
      </c>
    </row>
    <row r="5" spans="1:29" ht="39.75" x14ac:dyDescent="0.2">
      <c r="B5" s="8" t="s">
        <v>547</v>
      </c>
      <c r="C5" s="7"/>
      <c r="D5" s="30"/>
      <c r="E5" s="5" t="s">
        <v>674</v>
      </c>
      <c r="F5" s="6"/>
      <c r="G5" s="5" t="s">
        <v>675</v>
      </c>
      <c r="H5" s="5" t="s">
        <v>709</v>
      </c>
      <c r="I5" s="110" t="s">
        <v>984</v>
      </c>
      <c r="J5" s="6"/>
      <c r="K5" s="5" t="s">
        <v>674</v>
      </c>
      <c r="L5" s="6"/>
      <c r="M5" s="5" t="s">
        <v>675</v>
      </c>
      <c r="N5" s="5" t="s">
        <v>709</v>
      </c>
      <c r="O5" s="110" t="s">
        <v>984</v>
      </c>
      <c r="P5" s="6"/>
      <c r="Q5" s="5" t="s">
        <v>674</v>
      </c>
      <c r="R5" s="6"/>
      <c r="S5" s="5" t="s">
        <v>675</v>
      </c>
      <c r="T5" s="5" t="s">
        <v>709</v>
      </c>
      <c r="U5" s="110" t="s">
        <v>984</v>
      </c>
      <c r="V5" s="6"/>
      <c r="W5" s="5" t="s">
        <v>674</v>
      </c>
      <c r="X5" s="6"/>
      <c r="Y5" s="5" t="s">
        <v>675</v>
      </c>
      <c r="Z5" s="5" t="s">
        <v>709</v>
      </c>
      <c r="AA5" s="110" t="s">
        <v>984</v>
      </c>
      <c r="AB5" s="6"/>
      <c r="AC5" s="115" t="s">
        <v>725</v>
      </c>
    </row>
    <row r="6" spans="1:29" s="66" customFormat="1" x14ac:dyDescent="0.2">
      <c r="A6" s="26"/>
      <c r="B6" s="39" t="str">
        <f>VLOOKUP($B$5,Raw!$FJ$6:$FK$26,2,0)</f>
        <v>ENG</v>
      </c>
      <c r="C6" s="58"/>
      <c r="D6" s="24" t="s">
        <v>676</v>
      </c>
      <c r="E6" s="25" t="s">
        <v>631</v>
      </c>
      <c r="F6" s="25"/>
      <c r="G6" s="25" t="s">
        <v>635</v>
      </c>
      <c r="H6" s="224" t="s">
        <v>636</v>
      </c>
      <c r="I6" s="224" t="s">
        <v>637</v>
      </c>
      <c r="J6" s="25"/>
      <c r="K6" s="25" t="s">
        <v>632</v>
      </c>
      <c r="L6" s="25"/>
      <c r="M6" s="25" t="s">
        <v>638</v>
      </c>
      <c r="N6" s="224" t="s">
        <v>639</v>
      </c>
      <c r="O6" s="224" t="s">
        <v>640</v>
      </c>
      <c r="P6" s="25"/>
      <c r="Q6" s="25" t="s">
        <v>633</v>
      </c>
      <c r="R6" s="25"/>
      <c r="S6" s="25" t="s">
        <v>641</v>
      </c>
      <c r="T6" s="25" t="s">
        <v>642</v>
      </c>
      <c r="U6" s="25" t="s">
        <v>643</v>
      </c>
      <c r="V6" s="25"/>
      <c r="W6" s="25" t="s">
        <v>634</v>
      </c>
      <c r="X6" s="25"/>
      <c r="Y6" s="25" t="s">
        <v>644</v>
      </c>
      <c r="Z6" s="25" t="s">
        <v>645</v>
      </c>
      <c r="AA6" s="25" t="s">
        <v>646</v>
      </c>
      <c r="AB6" s="25"/>
      <c r="AC6" s="25" t="s">
        <v>630</v>
      </c>
    </row>
    <row r="7" spans="1:29" s="7" customFormat="1" ht="14.25" customHeight="1" x14ac:dyDescent="0.2">
      <c r="A7" s="60"/>
      <c r="B7" s="33" t="s">
        <v>648</v>
      </c>
      <c r="C7" s="141" t="s">
        <v>815</v>
      </c>
      <c r="D7" s="34"/>
      <c r="E7" s="73">
        <f>IFERROR(SUMIF($B$10:$B$35,$B7,E$10:E$35),"-")</f>
        <v>58956</v>
      </c>
      <c r="F7" s="31"/>
      <c r="G7" s="31">
        <f>IFERROR(SUMIF($B$10:$B$35,$B7,G$10:G$35),"-")</f>
        <v>95786.541944444441</v>
      </c>
      <c r="H7" s="318">
        <f>IFERROR(G7/E7/24,"-")</f>
        <v>6.7696348367457956E-2</v>
      </c>
      <c r="I7" s="318">
        <f>IFERROR(SUMPRODUCT($E$10:$E$17,$I$10:$I$17)/$E7,"-")</f>
        <v>0.14627531725637197</v>
      </c>
      <c r="J7" s="31"/>
      <c r="K7" s="73">
        <f>IFERROR(SUMIF($B$10:$B$35,$B7,K$10:K$35),"-")</f>
        <v>56622</v>
      </c>
      <c r="L7" s="31"/>
      <c r="M7" s="31">
        <f>IFERROR(SUMIF($B$10:$B$35,$B7,M$10:M$35),"-")</f>
        <v>112609.05694444444</v>
      </c>
      <c r="N7" s="318">
        <f>IFERROR(M7/K7/24,"-")</f>
        <v>8.2866095145912394E-2</v>
      </c>
      <c r="O7" s="318">
        <f>IFERROR(SUMPRODUCT($K$10:$K$17,$O$10:$O$17)/$K7,"-")</f>
        <v>0.17426621408770573</v>
      </c>
      <c r="P7" s="31"/>
      <c r="Q7" s="73">
        <f>IFERROR(SUMIF($B$10:$B$35,$B7,Q$10:Q$35),"-")</f>
        <v>2127</v>
      </c>
      <c r="R7" s="31"/>
      <c r="S7" s="31">
        <f>IFERROR(SUMIF($B$10:$B$35,$B7,S$10:S$35),"-")</f>
        <v>5094.8086111111115</v>
      </c>
      <c r="T7" s="318">
        <f>IFERROR(S7/Q7/24,"-")</f>
        <v>9.9804274626060008E-2</v>
      </c>
      <c r="U7" s="318">
        <f>IFERROR(SUMPRODUCT($Q$10:$Q$17,$U$10:$U$17)/$Q7,"-")</f>
        <v>0.19891353344999915</v>
      </c>
      <c r="V7" s="31"/>
      <c r="W7" s="73">
        <f>IFERROR(SUMIF($B$10:$B$35,$B7,W$10:W$35),"-")</f>
        <v>73005</v>
      </c>
      <c r="X7" s="31"/>
      <c r="Y7" s="31">
        <f>IFERROR(SUMIF($B$10:$B$35,$B7,Y$10:Y$35),"-")</f>
        <v>212288.94777777779</v>
      </c>
      <c r="Z7" s="318">
        <f>IFERROR(Y7/W7/24,"-")</f>
        <v>0.12116119202895793</v>
      </c>
      <c r="AA7" s="318">
        <f>IFERROR(SUMPRODUCT($W$10:$W$17,$AA$10:$AA$17)/$W7,"-")</f>
        <v>0.25521392893561318</v>
      </c>
      <c r="AB7" s="31"/>
      <c r="AC7" s="75">
        <f>IFERROR(SUMIF($B$10:$B$35,$B7,AC$10:AC$35),"-")</f>
        <v>32333</v>
      </c>
    </row>
    <row r="8" spans="1:29" s="7" customFormat="1" ht="14.25" customHeight="1" x14ac:dyDescent="0.2">
      <c r="A8" s="60"/>
      <c r="B8" s="33" t="str">
        <f>'Response times'!$B8</f>
        <v>2018-19</v>
      </c>
      <c r="C8" s="141" t="s">
        <v>773</v>
      </c>
      <c r="D8" s="34"/>
      <c r="E8" s="73">
        <f>IFERROR(SUMIF($B$10:$B$35,$B8,E$10:E$35),"-")</f>
        <v>109806</v>
      </c>
      <c r="F8" s="31"/>
      <c r="G8" s="31">
        <f>IFERROR(SUMIF($B$10:$B$35,$B8,G$10:G$35),"-")</f>
        <v>147163.86472222224</v>
      </c>
      <c r="H8" s="318">
        <f>IFERROR(G8/E8/24,"-")</f>
        <v>5.5842373793410748E-2</v>
      </c>
      <c r="I8" s="318">
        <f>IFERROR(SUMPRODUCT($E$18:$E$29,$I$18:$I$29)/$E8,"-")</f>
        <v>0.11834951106530642</v>
      </c>
      <c r="J8" s="31"/>
      <c r="K8" s="73">
        <f>IFERROR(SUMIF($B$10:$B$35,$B8,K$10:K$35),"-")</f>
        <v>129666</v>
      </c>
      <c r="L8" s="31"/>
      <c r="M8" s="31">
        <f>IFERROR(SUMIF($B$10:$B$35,$B8,M$10:M$35),"-")</f>
        <v>228106.30194444448</v>
      </c>
      <c r="N8" s="318">
        <f>IFERROR(M8/K8/24,"-")</f>
        <v>7.3299317073752465E-2</v>
      </c>
      <c r="O8" s="318">
        <f>IFERROR(SUMPRODUCT($K$18:$K$29,$O$18:$O$29)/$K8,"-")</f>
        <v>0.15479497243559093</v>
      </c>
      <c r="P8" s="31"/>
      <c r="Q8" s="73">
        <f>IFERROR(SUMIF($B$10:$B$35,$B8,Q$10:Q$35),"-")</f>
        <v>2869</v>
      </c>
      <c r="R8" s="31"/>
      <c r="S8" s="31">
        <f>IFERROR(SUMIF($B$10:$B$35,$B8,S$10:S$35),"-")</f>
        <v>6581.9180555555549</v>
      </c>
      <c r="T8" s="318">
        <f>IFERROR(S8/Q8/24,"-")</f>
        <v>9.5589608103223464E-2</v>
      </c>
      <c r="U8" s="318">
        <f>IFERROR(SUMPRODUCT($Q$18:$Q$29,$U$18:$U$29)/$Q8,"-")</f>
        <v>0.19581370702787138</v>
      </c>
      <c r="V8" s="31"/>
      <c r="W8" s="73">
        <f>IFERROR(SUMIF($B$10:$B$35,$B8,W$10:W$35),"-")</f>
        <v>142447</v>
      </c>
      <c r="X8" s="31"/>
      <c r="Y8" s="31">
        <f>IFERROR(SUMIF($B$10:$B$35,$B8,Y$10:Y$35),"-")</f>
        <v>340370.21611111111</v>
      </c>
      <c r="Z8" s="318">
        <f>IFERROR(Y8/W8/24,"-")</f>
        <v>9.9560484516788436E-2</v>
      </c>
      <c r="AA8" s="318">
        <f>IFERROR(SUMPRODUCT($W$18:$W$29,$AA$18:$AA$29)/$W8,"-")</f>
        <v>0.21660946654233196</v>
      </c>
      <c r="AB8" s="31"/>
      <c r="AC8" s="75">
        <f>IFERROR(SUMIF($B$10:$B$35,$B8,AC$10:AC$35),"-")</f>
        <v>20865</v>
      </c>
    </row>
    <row r="9" spans="1:29" s="7" customFormat="1" ht="14.25" customHeight="1" x14ac:dyDescent="0.2">
      <c r="A9" s="60"/>
      <c r="B9" s="33" t="str">
        <f>'Response times'!$B9</f>
        <v>2019-20</v>
      </c>
      <c r="C9" s="141" t="s">
        <v>908</v>
      </c>
      <c r="D9" s="34"/>
      <c r="E9" s="73">
        <f>IFERROR(SUMIF($B$10:$B$35,$B9,E$10:E$35),"-")</f>
        <v>53233</v>
      </c>
      <c r="F9" s="31"/>
      <c r="G9" s="31">
        <f>IFERROR(SUMIF($B$10:$B$35,$B9,G$10:G$35),"-")</f>
        <v>65848.693333333329</v>
      </c>
      <c r="H9" s="318">
        <f>IFERROR(G9/E9/24,"-")</f>
        <v>5.1541253650095903E-2</v>
      </c>
      <c r="I9" s="318">
        <f>IFERROR(SUMPRODUCT($E$30:$E$35,$I$30:$I$35)/$E9,"-")</f>
        <v>0.1094895875295956</v>
      </c>
      <c r="J9" s="31"/>
      <c r="K9" s="73">
        <f>IFERROR(SUMIF($B$10:$B$35,$B9,K$10:K$35),"-")</f>
        <v>72692</v>
      </c>
      <c r="L9" s="31"/>
      <c r="M9" s="31">
        <f>IFERROR(SUMIF($B$10:$B$35,$B9,M$10:M$35),"-")</f>
        <v>115207.5922222222</v>
      </c>
      <c r="N9" s="318">
        <f>IFERROR(M9/K9/24,"-")</f>
        <v>6.603637735366466E-2</v>
      </c>
      <c r="O9" s="318">
        <f>IFERROR(SUMPRODUCT($K$30:$K$35,$O$30:$O$35)/$K9,"-")</f>
        <v>0.14269699745348716</v>
      </c>
      <c r="P9" s="31"/>
      <c r="Q9" s="73">
        <f>IFERROR(SUMIF($B$10:$B$35,$B9,Q$10:Q$35),"-")</f>
        <v>810</v>
      </c>
      <c r="R9" s="31"/>
      <c r="S9" s="31">
        <f>IFERROR(SUMIF($B$10:$B$35,$B9,S$10:S$35),"-")</f>
        <v>1799.7461111111111</v>
      </c>
      <c r="T9" s="318">
        <f>IFERROR(S9/Q9/24,"-")</f>
        <v>9.2579532464563338E-2</v>
      </c>
      <c r="U9" s="318">
        <f>IFERROR(SUMPRODUCT($Q$30:$Q$35,$U$30:$U$35)/$Q9,"-")</f>
        <v>0.18820524691358023</v>
      </c>
      <c r="V9" s="31"/>
      <c r="W9" s="73">
        <f>IFERROR(SUMIF($B$10:$B$35,$B9,W$10:W$35),"-")</f>
        <v>70266</v>
      </c>
      <c r="X9" s="31"/>
      <c r="Y9" s="31">
        <f>IFERROR(SUMIF($B$10:$B$35,$B9,Y$10:Y$35),"-")</f>
        <v>161797.20694444445</v>
      </c>
      <c r="Z9" s="318">
        <f>IFERROR(Y9/W9/24,"-")</f>
        <v>9.5943276824521848E-2</v>
      </c>
      <c r="AA9" s="318">
        <f>IFERROR(SUMPRODUCT($W$30:$W$35,$AA$30:$AA$35)/$W9,"-")</f>
        <v>0.20902267069659103</v>
      </c>
      <c r="AB9" s="31"/>
      <c r="AC9" s="75">
        <f>IFERROR(SUMIF($B$10:$B$35,$B9,AC$10:AC$35),"-")</f>
        <v>14551</v>
      </c>
    </row>
    <row r="10" spans="1:29" x14ac:dyDescent="0.2">
      <c r="A10" s="61"/>
      <c r="B10" s="7" t="s">
        <v>648</v>
      </c>
      <c r="C10" s="7" t="s">
        <v>550</v>
      </c>
      <c r="D10" s="16" t="s">
        <v>550</v>
      </c>
      <c r="E10" s="73">
        <f>IFERROR(INDEX(Raw!$H$6:$EB$1524,MATCH($B10&amp;$D10&amp;$B$6,Raw!$A$6:$A$1524,0),MATCH(E$6,Raw!$H$5:$EB$5,0)),"-")</f>
        <v>3672</v>
      </c>
      <c r="F10" s="31"/>
      <c r="G10" s="31">
        <f>IFERROR(INDEX(Raw!$H$6:$EB$1524,MATCH($B10&amp;$D10&amp;$B$6,Raw!$A$6:$A$1524,0),MATCH(G$6,Raw!$H$5:$EB$5,0))/60/60,"-")</f>
        <v>4730.9230555555559</v>
      </c>
      <c r="H10" s="318">
        <f>IFERROR(INDEX(Raw!$H$6:$EB$1524,MATCH($B10&amp;$D10&amp;$B$6,Raw!$A$6:$A$1524,0),MATCH(H$6,Raw!$H$5:$EB$5,0))/60/60/24,"-")</f>
        <v>5.3680555555555558E-2</v>
      </c>
      <c r="I10" s="318">
        <f>IFERROR(INDEX(Raw!$H$6:$EB$1524,MATCH($B10&amp;$D10&amp;$B$6,Raw!$A$6:$A$1524,0),MATCH(I$6,Raw!$H$5:$EB$5,0))/60/60/24,"-")</f>
        <v>0.10556712962962965</v>
      </c>
      <c r="J10" s="31"/>
      <c r="K10" s="73">
        <f>IFERROR(INDEX(Raw!$H$6:$EB$1524,MATCH($B10&amp;$D10&amp;$B$6,Raw!$A$6:$A$1524,0),MATCH(K$6,Raw!$H$5:$EB$5,0)),"-")</f>
        <v>2375</v>
      </c>
      <c r="L10" s="31"/>
      <c r="M10" s="31">
        <f>IFERROR(INDEX(Raw!$H$6:$EB$1524,MATCH($B10&amp;$D10&amp;$B$6,Raw!$A$6:$A$1524,0),MATCH(M$6,Raw!$H$5:$EB$5,0))/60/60,"-")</f>
        <v>3953.6483333333331</v>
      </c>
      <c r="N10" s="318">
        <f>IFERROR(INDEX(Raw!$H$6:$EB$1524,MATCH($B10&amp;$D10&amp;$B$6,Raw!$A$6:$A$1524,0),MATCH(N$6,Raw!$H$5:$EB$5,0))/60/60/24,"-")</f>
        <v>6.9363425925925939E-2</v>
      </c>
      <c r="O10" s="318">
        <f>IFERROR(INDEX(Raw!$H$6:$EB$1524,MATCH($B10&amp;$D10&amp;$B$6,Raw!$A$6:$A$1524,0),MATCH(O$6,Raw!$H$5:$EB$5,0))/60/60/24,"-")</f>
        <v>0.13322916666666665</v>
      </c>
      <c r="P10" s="31"/>
      <c r="Q10" s="73">
        <f>IFERROR(INDEX(Raw!$H$6:$EB$1524,MATCH($B10&amp;$D10&amp;$B$6,Raw!$A$6:$A$1524,0),MATCH(Q$6,Raw!$H$5:$EB$5,0)),"-")</f>
        <v>108</v>
      </c>
      <c r="R10" s="31"/>
      <c r="S10" s="31">
        <f>IFERROR(INDEX(Raw!$H$6:$EB$1524,MATCH($B10&amp;$D10&amp;$B$6,Raw!$A$6:$A$1524,0),MATCH(S$6,Raw!$H$5:$EB$5,0))/60/60,"-")</f>
        <v>180.96250000000001</v>
      </c>
      <c r="T10" s="318">
        <f>IFERROR(INDEX(Raw!$H$6:$EB$1524,MATCH($B10&amp;$D10&amp;$B$6,Raw!$A$6:$A$1524,0),MATCH(T$6,Raw!$H$5:$EB$5,0))/60/60/24,"-")</f>
        <v>6.9814814814814816E-2</v>
      </c>
      <c r="U10" s="318">
        <f>IFERROR(INDEX(Raw!$H$6:$EB$1524,MATCH($B10&amp;$D10&amp;$B$6,Raw!$A$6:$A$1524,0),MATCH(U$6,Raw!$H$5:$EB$5,0))/60/60/24,"-")</f>
        <v>0.1459722222222222</v>
      </c>
      <c r="V10" s="31"/>
      <c r="W10" s="73">
        <f>IFERROR(INDEX(Raw!$H$6:$EB$1524,MATCH($B10&amp;$D10&amp;$B$6,Raw!$A$6:$A$1524,0),MATCH(W$6,Raw!$H$5:$EB$5,0)),"-")</f>
        <v>2594</v>
      </c>
      <c r="X10" s="31"/>
      <c r="Y10" s="31">
        <f>IFERROR(INDEX(Raw!$H$6:$EB$1524,MATCH($B10&amp;$D10&amp;$B$6,Raw!$A$6:$A$1524,0),MATCH(Y$6,Raw!$H$5:$EB$5,0))/60/60,"-")</f>
        <v>7025.5186111111107</v>
      </c>
      <c r="Z10" s="318">
        <f>IFERROR(INDEX(Raw!$H$6:$EB$1524,MATCH($B10&amp;$D10&amp;$B$6,Raw!$A$6:$A$1524,0),MATCH(Z$6,Raw!$H$5:$EB$5,0))/60/60/24,"-")</f>
        <v>0.11284722222222222</v>
      </c>
      <c r="AA10" s="318">
        <f>IFERROR(INDEX(Raw!$H$6:$EB$1524,MATCH($B10&amp;$D10&amp;$B$6,Raw!$A$6:$A$1524,0),MATCH(AA$6,Raw!$H$5:$EB$5,0))/60/60/24,"-")</f>
        <v>0.2159375</v>
      </c>
      <c r="AB10" s="31"/>
      <c r="AC10" s="75">
        <f>IFERROR(INDEX(Raw!$H$6:$EB$1524,MATCH($B10&amp;$D10&amp;$B$6,Raw!$A$6:$A$1524,0),MATCH(AC$6,Raw!$H$5:$EB$5,0)),"-")</f>
        <v>192</v>
      </c>
    </row>
    <row r="11" spans="1:29" ht="12.75" customHeight="1" x14ac:dyDescent="0.2">
      <c r="A11" s="61"/>
      <c r="B11" s="16" t="str">
        <f t="shared" ref="B11:B35" si="0">IF($D11="April",LEFT($B10,4)+1&amp;"-"&amp;RIGHT($B10,2)+1,$B10)</f>
        <v>2017-18</v>
      </c>
      <c r="C11" s="7" t="s">
        <v>551</v>
      </c>
      <c r="D11" s="16" t="s">
        <v>551</v>
      </c>
      <c r="E11" s="73">
        <f>IFERROR(INDEX(Raw!$H$6:$EB$1524,MATCH($B11&amp;$D11&amp;$B$6,Raw!$A$6:$A$1524,0),MATCH(E$6,Raw!$H$5:$EB$5,0)),"-")</f>
        <v>6097</v>
      </c>
      <c r="F11" s="31"/>
      <c r="G11" s="31">
        <f>IFERROR(INDEX(Raw!$H$6:$EB$1524,MATCH($B11&amp;$D11&amp;$B$6,Raw!$A$6:$A$1524,0),MATCH(G$6,Raw!$H$5:$EB$5,0))/60/60,"-")</f>
        <v>10468.195833333333</v>
      </c>
      <c r="H11" s="318">
        <f>IFERROR(INDEX(Raw!$H$6:$EB$1524,MATCH($B11&amp;$D11&amp;$B$6,Raw!$A$6:$A$1524,0),MATCH(H$6,Raw!$H$5:$EB$5,0))/60/60/24,"-")</f>
        <v>7.1539351851851854E-2</v>
      </c>
      <c r="I11" s="318">
        <f>IFERROR(INDEX(Raw!$H$6:$EB$1524,MATCH($B11&amp;$D11&amp;$B$6,Raw!$A$6:$A$1524,0),MATCH(I$6,Raw!$H$5:$EB$5,0))/60/60/24,"-")</f>
        <v>0.15856481481481483</v>
      </c>
      <c r="J11" s="31"/>
      <c r="K11" s="73">
        <f>IFERROR(INDEX(Raw!$H$6:$EB$1524,MATCH($B11&amp;$D11&amp;$B$6,Raw!$A$6:$A$1524,0),MATCH(K$6,Raw!$H$5:$EB$5,0)),"-")</f>
        <v>3917</v>
      </c>
      <c r="L11" s="31"/>
      <c r="M11" s="31">
        <f>IFERROR(INDEX(Raw!$H$6:$EB$1524,MATCH($B11&amp;$D11&amp;$B$6,Raw!$A$6:$A$1524,0),MATCH(M$6,Raw!$H$5:$EB$5,0))/60/60,"-")</f>
        <v>6806.3883333333333</v>
      </c>
      <c r="N11" s="318">
        <f>IFERROR(INDEX(Raw!$H$6:$EB$1524,MATCH($B11&amp;$D11&amp;$B$6,Raw!$A$6:$A$1524,0),MATCH(N$6,Raw!$H$5:$EB$5,0))/60/60/24,"-")</f>
        <v>7.2407407407407406E-2</v>
      </c>
      <c r="O11" s="318">
        <f>IFERROR(INDEX(Raw!$H$6:$EB$1524,MATCH($B11&amp;$D11&amp;$B$6,Raw!$A$6:$A$1524,0),MATCH(O$6,Raw!$H$5:$EB$5,0))/60/60/24,"-")</f>
        <v>0.15013888888888888</v>
      </c>
      <c r="P11" s="31"/>
      <c r="Q11" s="73">
        <f>IFERROR(INDEX(Raw!$H$6:$EB$1524,MATCH($B11&amp;$D11&amp;$B$6,Raw!$A$6:$A$1524,0),MATCH(Q$6,Raw!$H$5:$EB$5,0)),"-")</f>
        <v>207</v>
      </c>
      <c r="R11" s="31"/>
      <c r="S11" s="31">
        <f>IFERROR(INDEX(Raw!$H$6:$EB$1524,MATCH($B11&amp;$D11&amp;$B$6,Raw!$A$6:$A$1524,0),MATCH(S$6,Raw!$H$5:$EB$5,0))/60/60,"-")</f>
        <v>335.93583333333333</v>
      </c>
      <c r="T11" s="318">
        <f>IFERROR(INDEX(Raw!$H$6:$EB$1524,MATCH($B11&amp;$D11&amp;$B$6,Raw!$A$6:$A$1524,0),MATCH(T$6,Raw!$H$5:$EB$5,0))/60/60/24,"-")</f>
        <v>6.761574074074074E-2</v>
      </c>
      <c r="U11" s="318">
        <f>IFERROR(INDEX(Raw!$H$6:$EB$1524,MATCH($B11&amp;$D11&amp;$B$6,Raw!$A$6:$A$1524,0),MATCH(U$6,Raw!$H$5:$EB$5,0))/60/60/24,"-")</f>
        <v>0.14045138888888889</v>
      </c>
      <c r="V11" s="31"/>
      <c r="W11" s="73">
        <f>IFERROR(INDEX(Raw!$H$6:$EB$1524,MATCH($B11&amp;$D11&amp;$B$6,Raw!$A$6:$A$1524,0),MATCH(W$6,Raw!$H$5:$EB$5,0)),"-")</f>
        <v>6073</v>
      </c>
      <c r="X11" s="31"/>
      <c r="Y11" s="31">
        <f>IFERROR(INDEX(Raw!$H$6:$EB$1524,MATCH($B11&amp;$D11&amp;$B$6,Raw!$A$6:$A$1524,0),MATCH(Y$6,Raw!$H$5:$EB$5,0))/60/60,"-")</f>
        <v>17769.02</v>
      </c>
      <c r="Z11" s="318">
        <f>IFERROR(INDEX(Raw!$H$6:$EB$1524,MATCH($B11&amp;$D11&amp;$B$6,Raw!$A$6:$A$1524,0),MATCH(Z$6,Raw!$H$5:$EB$5,0))/60/60/24,"-")</f>
        <v>0.12190972222222224</v>
      </c>
      <c r="AA11" s="318">
        <f>IFERROR(INDEX(Raw!$H$6:$EB$1524,MATCH($B11&amp;$D11&amp;$B$6,Raw!$A$6:$A$1524,0),MATCH(AA$6,Raw!$H$5:$EB$5,0))/60/60/24,"-")</f>
        <v>0.25762731481481482</v>
      </c>
      <c r="AB11" s="31"/>
      <c r="AC11" s="75">
        <f>IFERROR(INDEX(Raw!$H$6:$EB$1524,MATCH($B11&amp;$D11&amp;$B$6,Raw!$A$6:$A$1524,0),MATCH(AC$6,Raw!$H$5:$EB$5,0)),"-")</f>
        <v>547</v>
      </c>
    </row>
    <row r="12" spans="1:29" ht="18" x14ac:dyDescent="0.25">
      <c r="A12" s="61"/>
      <c r="B12" s="16" t="str">
        <f t="shared" si="0"/>
        <v>2017-18</v>
      </c>
      <c r="C12" s="7" t="s">
        <v>552</v>
      </c>
      <c r="D12" s="181" t="s">
        <v>552</v>
      </c>
      <c r="E12" s="73">
        <f>IFERROR(INDEX(Raw!$H$6:$EB$1524,MATCH($B12&amp;$D12&amp;$B$6,Raw!$A$6:$A$1524,0),MATCH(E$6,Raw!$H$5:$EB$5,0)),"-")</f>
        <v>6540</v>
      </c>
      <c r="F12" s="31"/>
      <c r="G12" s="31">
        <f>IFERROR(INDEX(Raw!$H$6:$EB$1524,MATCH($B12&amp;$D12&amp;$B$6,Raw!$A$6:$A$1524,0),MATCH(G$6,Raw!$H$5:$EB$5,0))/60/60,"-")</f>
        <v>10668.756111111112</v>
      </c>
      <c r="H12" s="318">
        <f>IFERROR(INDEX(Raw!$H$6:$EB$1524,MATCH($B12&amp;$D12&amp;$B$6,Raw!$A$6:$A$1524,0),MATCH(H$6,Raw!$H$5:$EB$5,0))/60/60/24,"-")</f>
        <v>6.7974537037037042E-2</v>
      </c>
      <c r="I12" s="318">
        <f>IFERROR(INDEX(Raw!$H$6:$EB$1524,MATCH($B12&amp;$D12&amp;$B$6,Raw!$A$6:$A$1524,0),MATCH(I$6,Raw!$H$5:$EB$5,0))/60/60/24,"-")</f>
        <v>0.15061342592592591</v>
      </c>
      <c r="J12" s="31"/>
      <c r="K12" s="73">
        <f>IFERROR(INDEX(Raw!$H$6:$EB$1524,MATCH($B12&amp;$D12&amp;$B$6,Raw!$A$6:$A$1524,0),MATCH(K$6,Raw!$H$5:$EB$5,0)),"-")</f>
        <v>4554</v>
      </c>
      <c r="L12" s="31"/>
      <c r="M12" s="31">
        <f>IFERROR(INDEX(Raw!$H$6:$EB$1524,MATCH($B12&amp;$D12&amp;$B$6,Raw!$A$6:$A$1524,0),MATCH(M$6,Raw!$H$5:$EB$5,0))/60/60,"-")</f>
        <v>7261.7986111111113</v>
      </c>
      <c r="N12" s="318">
        <f>IFERROR(INDEX(Raw!$H$6:$EB$1524,MATCH($B12&amp;$D12&amp;$B$6,Raw!$A$6:$A$1524,0),MATCH(N$6,Raw!$H$5:$EB$5,0))/60/60/24,"-")</f>
        <v>6.6446759259259261E-2</v>
      </c>
      <c r="O12" s="318">
        <f>IFERROR(INDEX(Raw!$H$6:$EB$1524,MATCH($B12&amp;$D12&amp;$B$6,Raw!$A$6:$A$1524,0),MATCH(O$6,Raw!$H$5:$EB$5,0))/60/60/24,"-")</f>
        <v>0.14133101851851854</v>
      </c>
      <c r="P12" s="31"/>
      <c r="Q12" s="73">
        <f>IFERROR(INDEX(Raw!$H$6:$EB$1524,MATCH($B12&amp;$D12&amp;$B$6,Raw!$A$6:$A$1524,0),MATCH(Q$6,Raw!$H$5:$EB$5,0)),"-")</f>
        <v>236</v>
      </c>
      <c r="R12" s="31"/>
      <c r="S12" s="31">
        <f>IFERROR(INDEX(Raw!$H$6:$EB$1524,MATCH($B12&amp;$D12&amp;$B$6,Raw!$A$6:$A$1524,0),MATCH(S$6,Raw!$H$5:$EB$5,0))/60/60,"-")</f>
        <v>453.75694444444446</v>
      </c>
      <c r="T12" s="318">
        <f>IFERROR(INDEX(Raw!$H$6:$EB$1524,MATCH($B12&amp;$D12&amp;$B$6,Raw!$A$6:$A$1524,0),MATCH(T$6,Raw!$H$5:$EB$5,0))/60/60/24,"-")</f>
        <v>8.0115740740740737E-2</v>
      </c>
      <c r="U12" s="318">
        <f>IFERROR(INDEX(Raw!$H$6:$EB$1524,MATCH($B12&amp;$D12&amp;$B$6,Raw!$A$6:$A$1524,0),MATCH(U$6,Raw!$H$5:$EB$5,0))/60/60/24,"-")</f>
        <v>0.15655092592592593</v>
      </c>
      <c r="V12" s="31"/>
      <c r="W12" s="73">
        <f>IFERROR(INDEX(Raw!$H$6:$EB$1524,MATCH($B12&amp;$D12&amp;$B$6,Raw!$A$6:$A$1524,0),MATCH(W$6,Raw!$H$5:$EB$5,0)),"-")</f>
        <v>6529</v>
      </c>
      <c r="X12" s="31"/>
      <c r="Y12" s="31">
        <f>IFERROR(INDEX(Raw!$H$6:$EB$1524,MATCH($B12&amp;$D12&amp;$B$6,Raw!$A$6:$A$1524,0),MATCH(Y$6,Raw!$H$5:$EB$5,0))/60/60,"-")</f>
        <v>18218.037499999999</v>
      </c>
      <c r="Z12" s="318">
        <f>IFERROR(INDEX(Raw!$H$6:$EB$1524,MATCH($B12&amp;$D12&amp;$B$6,Raw!$A$6:$A$1524,0),MATCH(Z$6,Raw!$H$5:$EB$5,0))/60/60/24,"-")</f>
        <v>0.11626157407407406</v>
      </c>
      <c r="AA12" s="318">
        <f>IFERROR(INDEX(Raw!$H$6:$EB$1524,MATCH($B12&amp;$D12&amp;$B$6,Raw!$A$6:$A$1524,0),MATCH(AA$6,Raw!$H$5:$EB$5,0))/60/60/24,"-")</f>
        <v>0.23425925925925925</v>
      </c>
      <c r="AB12" s="31"/>
      <c r="AC12" s="75">
        <f>IFERROR(INDEX(Raw!$H$6:$EB$1524,MATCH($B12&amp;$D12&amp;$B$6,Raw!$A$6:$A$1524,0),MATCH(AC$6,Raw!$H$5:$EB$5,0)),"-")</f>
        <v>641</v>
      </c>
    </row>
    <row r="13" spans="1:29" ht="12.75" customHeight="1" x14ac:dyDescent="0.2">
      <c r="A13" s="61"/>
      <c r="B13" s="16" t="str">
        <f t="shared" si="0"/>
        <v>2017-18</v>
      </c>
      <c r="C13" s="7" t="s">
        <v>553</v>
      </c>
      <c r="D13" s="16" t="s">
        <v>553</v>
      </c>
      <c r="E13" s="73">
        <f>IFERROR(INDEX(Raw!$H$6:$EB$1524,MATCH($B13&amp;$D13&amp;$B$6,Raw!$A$6:$A$1524,0),MATCH(E$6,Raw!$H$5:$EB$5,0)),"-")</f>
        <v>10772</v>
      </c>
      <c r="F13" s="31"/>
      <c r="G13" s="31">
        <f>IFERROR(INDEX(Raw!$H$6:$EB$1524,MATCH($B13&amp;$D13&amp;$B$6,Raw!$A$6:$A$1524,0),MATCH(G$6,Raw!$H$5:$EB$5,0))/60/60,"-")</f>
        <v>18115.525833333333</v>
      </c>
      <c r="H13" s="318">
        <f>IFERROR(INDEX(Raw!$H$6:$EB$1524,MATCH($B13&amp;$D13&amp;$B$6,Raw!$A$6:$A$1524,0),MATCH(H$6,Raw!$H$5:$EB$5,0))/60/60/24,"-")</f>
        <v>7.0069444444444448E-2</v>
      </c>
      <c r="I13" s="318">
        <f>IFERROR(INDEX(Raw!$H$6:$EB$1524,MATCH($B13&amp;$D13&amp;$B$6,Raw!$A$6:$A$1524,0),MATCH(I$6,Raw!$H$5:$EB$5,0))/60/60/24,"-")</f>
        <v>0.15373842592592593</v>
      </c>
      <c r="J13" s="31"/>
      <c r="K13" s="73">
        <f>IFERROR(INDEX(Raw!$H$6:$EB$1524,MATCH($B13&amp;$D13&amp;$B$6,Raw!$A$6:$A$1524,0),MATCH(K$6,Raw!$H$5:$EB$5,0)),"-")</f>
        <v>7935</v>
      </c>
      <c r="L13" s="31"/>
      <c r="M13" s="31">
        <f>IFERROR(INDEX(Raw!$H$6:$EB$1524,MATCH($B13&amp;$D13&amp;$B$6,Raw!$A$6:$A$1524,0),MATCH(M$6,Raw!$H$5:$EB$5,0))/60/60,"-")</f>
        <v>15764.706388888888</v>
      </c>
      <c r="N13" s="318">
        <f>IFERROR(INDEX(Raw!$H$6:$EB$1524,MATCH($B13&amp;$D13&amp;$B$6,Raw!$A$6:$A$1524,0),MATCH(N$6,Raw!$H$5:$EB$5,0))/60/60/24,"-")</f>
        <v>8.2777777777777783E-2</v>
      </c>
      <c r="O13" s="318">
        <f>IFERROR(INDEX(Raw!$H$6:$EB$1524,MATCH($B13&amp;$D13&amp;$B$6,Raw!$A$6:$A$1524,0),MATCH(O$6,Raw!$H$5:$EB$5,0))/60/60/24,"-")</f>
        <v>0.17618055555555556</v>
      </c>
      <c r="P13" s="31"/>
      <c r="Q13" s="73">
        <f>IFERROR(INDEX(Raw!$H$6:$EB$1524,MATCH($B13&amp;$D13&amp;$B$6,Raw!$A$6:$A$1524,0),MATCH(Q$6,Raw!$H$5:$EB$5,0)),"-")</f>
        <v>381</v>
      </c>
      <c r="R13" s="31"/>
      <c r="S13" s="31">
        <f>IFERROR(INDEX(Raw!$H$6:$EB$1524,MATCH($B13&amp;$D13&amp;$B$6,Raw!$A$6:$A$1524,0),MATCH(S$6,Raw!$H$5:$EB$5,0))/60/60,"-")</f>
        <v>1033.0150000000001</v>
      </c>
      <c r="T13" s="318">
        <f>IFERROR(INDEX(Raw!$H$6:$EB$1524,MATCH($B13&amp;$D13&amp;$B$6,Raw!$A$6:$A$1524,0),MATCH(T$6,Raw!$H$5:$EB$5,0))/60/60/24,"-")</f>
        <v>0.11297453703703704</v>
      </c>
      <c r="U13" s="318">
        <f>IFERROR(INDEX(Raw!$H$6:$EB$1524,MATCH($B13&amp;$D13&amp;$B$6,Raw!$A$6:$A$1524,0),MATCH(U$6,Raw!$H$5:$EB$5,0))/60/60/24,"-")</f>
        <v>0.21649305555555556</v>
      </c>
      <c r="V13" s="31"/>
      <c r="W13" s="73">
        <f>IFERROR(INDEX(Raw!$H$6:$EB$1524,MATCH($B13&amp;$D13&amp;$B$6,Raw!$A$6:$A$1524,0),MATCH(W$6,Raw!$H$5:$EB$5,0)),"-")</f>
        <v>10012</v>
      </c>
      <c r="X13" s="31"/>
      <c r="Y13" s="31">
        <f>IFERROR(INDEX(Raw!$H$6:$EB$1524,MATCH($B13&amp;$D13&amp;$B$6,Raw!$A$6:$A$1524,0),MATCH(Y$6,Raw!$H$5:$EB$5,0))/60/60,"-")</f>
        <v>29935.735555555555</v>
      </c>
      <c r="Z13" s="318">
        <f>IFERROR(INDEX(Raw!$H$6:$EB$1524,MATCH($B13&amp;$D13&amp;$B$6,Raw!$A$6:$A$1524,0),MATCH(Z$6,Raw!$H$5:$EB$5,0))/60/60/24,"-")</f>
        <v>0.12458333333333334</v>
      </c>
      <c r="AA13" s="318">
        <f>IFERROR(INDEX(Raw!$H$6:$EB$1524,MATCH($B13&amp;$D13&amp;$B$6,Raw!$A$6:$A$1524,0),MATCH(AA$6,Raw!$H$5:$EB$5,0))/60/60/24,"-")</f>
        <v>0.25549768518518517</v>
      </c>
      <c r="AB13" s="31"/>
      <c r="AC13" s="75">
        <f>IFERROR(INDEX(Raw!$H$6:$EB$1524,MATCH($B13&amp;$D13&amp;$B$6,Raw!$A$6:$A$1524,0),MATCH(AC$6,Raw!$H$5:$EB$5,0)),"-")</f>
        <v>4032</v>
      </c>
    </row>
    <row r="14" spans="1:29" x14ac:dyDescent="0.2">
      <c r="A14" s="61"/>
      <c r="B14" s="16" t="str">
        <f t="shared" si="0"/>
        <v>2017-18</v>
      </c>
      <c r="C14" s="7" t="s">
        <v>554</v>
      </c>
      <c r="D14" s="16" t="s">
        <v>554</v>
      </c>
      <c r="E14" s="73">
        <f>IFERROR(INDEX(Raw!$H$6:$EB$1524,MATCH($B14&amp;$D14&amp;$B$6,Raw!$A$6:$A$1524,0),MATCH(E$6,Raw!$H$5:$EB$5,0)),"-")</f>
        <v>7774</v>
      </c>
      <c r="F14" s="31"/>
      <c r="G14" s="31">
        <f>IFERROR(INDEX(Raw!$H$6:$EB$1524,MATCH($B14&amp;$D14&amp;$B$6,Raw!$A$6:$A$1524,0),MATCH(G$6,Raw!$H$5:$EB$5,0))/60/60,"-")</f>
        <v>14714.241944444446</v>
      </c>
      <c r="H14" s="318">
        <f>IFERROR(INDEX(Raw!$H$6:$EB$1524,MATCH($B14&amp;$D14&amp;$B$6,Raw!$A$6:$A$1524,0),MATCH(H$6,Raw!$H$5:$EB$5,0))/60/60/24,"-")</f>
        <v>7.8865740740740736E-2</v>
      </c>
      <c r="I14" s="318">
        <f>IFERROR(INDEX(Raw!$H$6:$EB$1524,MATCH($B14&amp;$D14&amp;$B$6,Raw!$A$6:$A$1524,0),MATCH(I$6,Raw!$H$5:$EB$5,0))/60/60/24,"-")</f>
        <v>0.17368055555555553</v>
      </c>
      <c r="J14" s="31"/>
      <c r="K14" s="73">
        <f>IFERROR(INDEX(Raw!$H$6:$EB$1524,MATCH($B14&amp;$D14&amp;$B$6,Raw!$A$6:$A$1524,0),MATCH(K$6,Raw!$H$5:$EB$5,0)),"-")</f>
        <v>8878</v>
      </c>
      <c r="L14" s="31"/>
      <c r="M14" s="31">
        <f>IFERROR(INDEX(Raw!$H$6:$EB$1524,MATCH($B14&amp;$D14&amp;$B$6,Raw!$A$6:$A$1524,0),MATCH(M$6,Raw!$H$5:$EB$5,0))/60/60,"-")</f>
        <v>21404.465555555555</v>
      </c>
      <c r="N14" s="318">
        <f>IFERROR(INDEX(Raw!$H$6:$EB$1524,MATCH($B14&amp;$D14&amp;$B$6,Raw!$A$6:$A$1524,0),MATCH(N$6,Raw!$H$5:$EB$5,0))/60/60/24,"-")</f>
        <v>0.1004513888888889</v>
      </c>
      <c r="O14" s="318">
        <f>IFERROR(INDEX(Raw!$H$6:$EB$1524,MATCH($B14&amp;$D14&amp;$B$6,Raw!$A$6:$A$1524,0),MATCH(O$6,Raw!$H$5:$EB$5,0))/60/60/24,"-")</f>
        <v>0.21153935185185188</v>
      </c>
      <c r="P14" s="31"/>
      <c r="Q14" s="73">
        <f>IFERROR(INDEX(Raw!$H$6:$EB$1524,MATCH($B14&amp;$D14&amp;$B$6,Raw!$A$6:$A$1524,0),MATCH(Q$6,Raw!$H$5:$EB$5,0)),"-")</f>
        <v>291</v>
      </c>
      <c r="R14" s="31"/>
      <c r="S14" s="31">
        <f>IFERROR(INDEX(Raw!$H$6:$EB$1524,MATCH($B14&amp;$D14&amp;$B$6,Raw!$A$6:$A$1524,0),MATCH(S$6,Raw!$H$5:$EB$5,0))/60/60,"-")</f>
        <v>833.28055555555557</v>
      </c>
      <c r="T14" s="318">
        <f>IFERROR(INDEX(Raw!$H$6:$EB$1524,MATCH($B14&amp;$D14&amp;$B$6,Raw!$A$6:$A$1524,0),MATCH(T$6,Raw!$H$5:$EB$5,0))/60/60/24,"-")</f>
        <v>0.11931712962962963</v>
      </c>
      <c r="U14" s="318">
        <f>IFERROR(INDEX(Raw!$H$6:$EB$1524,MATCH($B14&amp;$D14&amp;$B$6,Raw!$A$6:$A$1524,0),MATCH(U$6,Raw!$H$5:$EB$5,0))/60/60/24,"-")</f>
        <v>0.23337962962962963</v>
      </c>
      <c r="V14" s="31"/>
      <c r="W14" s="73">
        <f>IFERROR(INDEX(Raw!$H$6:$EB$1524,MATCH($B14&amp;$D14&amp;$B$6,Raw!$A$6:$A$1524,0),MATCH(W$6,Raw!$H$5:$EB$5,0)),"-")</f>
        <v>11838</v>
      </c>
      <c r="X14" s="31"/>
      <c r="Y14" s="31">
        <f>IFERROR(INDEX(Raw!$H$6:$EB$1524,MATCH($B14&amp;$D14&amp;$B$6,Raw!$A$6:$A$1524,0),MATCH(Y$6,Raw!$H$5:$EB$5,0))/60/60,"-")</f>
        <v>39649.633333333331</v>
      </c>
      <c r="Z14" s="318">
        <f>IFERROR(INDEX(Raw!$H$6:$EB$1524,MATCH($B14&amp;$D14&amp;$B$6,Raw!$A$6:$A$1524,0),MATCH(Z$6,Raw!$H$5:$EB$5,0))/60/60/24,"-")</f>
        <v>0.13956018518518518</v>
      </c>
      <c r="AA14" s="318">
        <f>IFERROR(INDEX(Raw!$H$6:$EB$1524,MATCH($B14&amp;$D14&amp;$B$6,Raw!$A$6:$A$1524,0),MATCH(AA$6,Raw!$H$5:$EB$5,0))/60/60/24,"-")</f>
        <v>0.29480324074074071</v>
      </c>
      <c r="AB14" s="31"/>
      <c r="AC14" s="75">
        <f>IFERROR(INDEX(Raw!$H$6:$EB$1524,MATCH($B14&amp;$D14&amp;$B$6,Raw!$A$6:$A$1524,0),MATCH(AC$6,Raw!$H$5:$EB$5,0)),"-")</f>
        <v>3942</v>
      </c>
    </row>
    <row r="15" spans="1:29" ht="18" x14ac:dyDescent="0.25">
      <c r="A15" s="61"/>
      <c r="B15" s="16" t="str">
        <f t="shared" si="0"/>
        <v>2017-18</v>
      </c>
      <c r="C15" s="7" t="s">
        <v>555</v>
      </c>
      <c r="D15" s="181" t="s">
        <v>555</v>
      </c>
      <c r="E15" s="73">
        <f>IFERROR(INDEX(Raw!$H$6:$EB$1524,MATCH($B15&amp;$D15&amp;$B$6,Raw!$A$6:$A$1524,0),MATCH(E$6,Raw!$H$5:$EB$5,0)),"-")</f>
        <v>8599</v>
      </c>
      <c r="F15" s="31"/>
      <c r="G15" s="31">
        <f>IFERROR(INDEX(Raw!$H$6:$EB$1524,MATCH($B15&amp;$D15&amp;$B$6,Raw!$A$6:$A$1524,0),MATCH(G$6,Raw!$H$5:$EB$5,0))/60/60,"-")</f>
        <v>13190.373055555556</v>
      </c>
      <c r="H15" s="318">
        <f>IFERROR(INDEX(Raw!$H$6:$EB$1524,MATCH($B15&amp;$D15&amp;$B$6,Raw!$A$6:$A$1524,0),MATCH(H$6,Raw!$H$5:$EB$5,0))/60/60/24,"-")</f>
        <v>6.3912037037037031E-2</v>
      </c>
      <c r="I15" s="318">
        <f>IFERROR(INDEX(Raw!$H$6:$EB$1524,MATCH($B15&amp;$D15&amp;$B$6,Raw!$A$6:$A$1524,0),MATCH(I$6,Raw!$H$5:$EB$5,0))/60/60/24,"-")</f>
        <v>0.13480324074074074</v>
      </c>
      <c r="J15" s="31"/>
      <c r="K15" s="73">
        <f>IFERROR(INDEX(Raw!$H$6:$EB$1524,MATCH($B15&amp;$D15&amp;$B$6,Raw!$A$6:$A$1524,0),MATCH(K$6,Raw!$H$5:$EB$5,0)),"-")</f>
        <v>10318</v>
      </c>
      <c r="L15" s="31"/>
      <c r="M15" s="31">
        <f>IFERROR(INDEX(Raw!$H$6:$EB$1524,MATCH($B15&amp;$D15&amp;$B$6,Raw!$A$6:$A$1524,0),MATCH(M$6,Raw!$H$5:$EB$5,0))/60/60,"-")</f>
        <v>19849.298611111113</v>
      </c>
      <c r="N15" s="318">
        <f>IFERROR(INDEX(Raw!$H$6:$EB$1524,MATCH($B15&amp;$D15&amp;$B$6,Raw!$A$6:$A$1524,0),MATCH(N$6,Raw!$H$5:$EB$5,0))/60/60/24,"-")</f>
        <v>8.0162037037037046E-2</v>
      </c>
      <c r="O15" s="318">
        <f>IFERROR(INDEX(Raw!$H$6:$EB$1524,MATCH($B15&amp;$D15&amp;$B$6,Raw!$A$6:$A$1524,0),MATCH(O$6,Raw!$H$5:$EB$5,0))/60/60/24,"-")</f>
        <v>0.16678240740740738</v>
      </c>
      <c r="P15" s="31"/>
      <c r="Q15" s="73">
        <f>IFERROR(INDEX(Raw!$H$6:$EB$1524,MATCH($B15&amp;$D15&amp;$B$6,Raw!$A$6:$A$1524,0),MATCH(Q$6,Raw!$H$5:$EB$5,0)),"-")</f>
        <v>319</v>
      </c>
      <c r="R15" s="31"/>
      <c r="S15" s="31">
        <f>IFERROR(INDEX(Raw!$H$6:$EB$1524,MATCH($B15&amp;$D15&amp;$B$6,Raw!$A$6:$A$1524,0),MATCH(S$6,Raw!$H$5:$EB$5,0))/60/60,"-")</f>
        <v>781.66083333333336</v>
      </c>
      <c r="T15" s="318">
        <f>IFERROR(INDEX(Raw!$H$6:$EB$1524,MATCH($B15&amp;$D15&amp;$B$6,Raw!$A$6:$A$1524,0),MATCH(T$6,Raw!$H$5:$EB$5,0))/60/60/24,"-")</f>
        <v>0.10209490740740741</v>
      </c>
      <c r="U15" s="318">
        <f>IFERROR(INDEX(Raw!$H$6:$EB$1524,MATCH($B15&amp;$D15&amp;$B$6,Raw!$A$6:$A$1524,0),MATCH(U$6,Raw!$H$5:$EB$5,0))/60/60/24,"-")</f>
        <v>0.21935185185185188</v>
      </c>
      <c r="V15" s="31"/>
      <c r="W15" s="73">
        <f>IFERROR(INDEX(Raw!$H$6:$EB$1524,MATCH($B15&amp;$D15&amp;$B$6,Raw!$A$6:$A$1524,0),MATCH(W$6,Raw!$H$5:$EB$5,0)),"-")</f>
        <v>12967</v>
      </c>
      <c r="X15" s="31"/>
      <c r="Y15" s="31">
        <f>IFERROR(INDEX(Raw!$H$6:$EB$1524,MATCH($B15&amp;$D15&amp;$B$6,Raw!$A$6:$A$1524,0),MATCH(Y$6,Raw!$H$5:$EB$5,0))/60/60,"-")</f>
        <v>35829.918333333335</v>
      </c>
      <c r="Z15" s="318">
        <f>IFERROR(INDEX(Raw!$H$6:$EB$1524,MATCH($B15&amp;$D15&amp;$B$6,Raw!$A$6:$A$1524,0),MATCH(Z$6,Raw!$H$5:$EB$5,0))/60/60/24,"-")</f>
        <v>0.11512731481481481</v>
      </c>
      <c r="AA15" s="318">
        <f>IFERROR(INDEX(Raw!$H$6:$EB$1524,MATCH($B15&amp;$D15&amp;$B$6,Raw!$A$6:$A$1524,0),MATCH(AA$6,Raw!$H$5:$EB$5,0))/60/60/24,"-")</f>
        <v>0.24331018518518518</v>
      </c>
      <c r="AB15" s="31"/>
      <c r="AC15" s="75">
        <f>IFERROR(INDEX(Raw!$H$6:$EB$1524,MATCH($B15&amp;$D15&amp;$B$6,Raw!$A$6:$A$1524,0),MATCH(AC$6,Raw!$H$5:$EB$5,0)),"-")</f>
        <v>8349</v>
      </c>
    </row>
    <row r="16" spans="1:29" x14ac:dyDescent="0.2">
      <c r="A16" s="61"/>
      <c r="B16" s="16" t="str">
        <f t="shared" si="0"/>
        <v>2017-18</v>
      </c>
      <c r="C16" s="7" t="s">
        <v>556</v>
      </c>
      <c r="D16" s="16" t="s">
        <v>556</v>
      </c>
      <c r="E16" s="73">
        <f>IFERROR(INDEX(Raw!$H$6:$EB$1524,MATCH($B16&amp;$D16&amp;$B$6,Raw!$A$6:$A$1524,0),MATCH(E$6,Raw!$H$5:$EB$5,0)),"-")</f>
        <v>7533</v>
      </c>
      <c r="F16" s="31"/>
      <c r="G16" s="31">
        <f>IFERROR(INDEX(Raw!$H$6:$EB$1524,MATCH($B16&amp;$D16&amp;$B$6,Raw!$A$6:$A$1524,0),MATCH(G$6,Raw!$H$5:$EB$5,0))/60/60,"-")</f>
        <v>11383.730000000001</v>
      </c>
      <c r="H16" s="318">
        <f>IFERROR(INDEX(Raw!$H$6:$EB$1524,MATCH($B16&amp;$D16&amp;$B$6,Raw!$A$6:$A$1524,0),MATCH(H$6,Raw!$H$5:$EB$5,0))/60/60/24,"-")</f>
        <v>6.2962962962962971E-2</v>
      </c>
      <c r="I16" s="318">
        <f>IFERROR(INDEX(Raw!$H$6:$EB$1524,MATCH($B16&amp;$D16&amp;$B$6,Raw!$A$6:$A$1524,0),MATCH(I$6,Raw!$H$5:$EB$5,0))/60/60/24,"-")</f>
        <v>0.13250000000000001</v>
      </c>
      <c r="J16" s="31"/>
      <c r="K16" s="73">
        <f>IFERROR(INDEX(Raw!$H$6:$EB$1524,MATCH($B16&amp;$D16&amp;$B$6,Raw!$A$6:$A$1524,0),MATCH(K$6,Raw!$H$5:$EB$5,0)),"-")</f>
        <v>9124</v>
      </c>
      <c r="L16" s="31"/>
      <c r="M16" s="31">
        <f>IFERROR(INDEX(Raw!$H$6:$EB$1524,MATCH($B16&amp;$D16&amp;$B$6,Raw!$A$6:$A$1524,0),MATCH(M$6,Raw!$H$5:$EB$5,0))/60/60,"-")</f>
        <v>18168.708055555555</v>
      </c>
      <c r="N16" s="318">
        <f>IFERROR(INDEX(Raw!$H$6:$EB$1524,MATCH($B16&amp;$D16&amp;$B$6,Raw!$A$6:$A$1524,0),MATCH(N$6,Raw!$H$5:$EB$5,0))/60/60/24,"-")</f>
        <v>8.2974537037037041E-2</v>
      </c>
      <c r="O16" s="318">
        <f>IFERROR(INDEX(Raw!$H$6:$EB$1524,MATCH($B16&amp;$D16&amp;$B$6,Raw!$A$6:$A$1524,0),MATCH(O$6,Raw!$H$5:$EB$5,0))/60/60/24,"-")</f>
        <v>0.1736226851851852</v>
      </c>
      <c r="P16" s="31"/>
      <c r="Q16" s="73">
        <f>IFERROR(INDEX(Raw!$H$6:$EB$1524,MATCH($B16&amp;$D16&amp;$B$6,Raw!$A$6:$A$1524,0),MATCH(Q$6,Raw!$H$5:$EB$5,0)),"-")</f>
        <v>264</v>
      </c>
      <c r="R16" s="31"/>
      <c r="S16" s="31">
        <f>IFERROR(INDEX(Raw!$H$6:$EB$1524,MATCH($B16&amp;$D16&amp;$B$6,Raw!$A$6:$A$1524,0),MATCH(S$6,Raw!$H$5:$EB$5,0))/60/60,"-")</f>
        <v>657.59499999999991</v>
      </c>
      <c r="T16" s="318">
        <f>IFERROR(INDEX(Raw!$H$6:$EB$1524,MATCH($B16&amp;$D16&amp;$B$6,Raw!$A$6:$A$1524,0),MATCH(T$6,Raw!$H$5:$EB$5,0))/60/60/24,"-")</f>
        <v>0.10378472222222222</v>
      </c>
      <c r="U16" s="318">
        <f>IFERROR(INDEX(Raw!$H$6:$EB$1524,MATCH($B16&amp;$D16&amp;$B$6,Raw!$A$6:$A$1524,0),MATCH(U$6,Raw!$H$5:$EB$5,0))/60/60/24,"-")</f>
        <v>0.20984953703703704</v>
      </c>
      <c r="V16" s="31"/>
      <c r="W16" s="73">
        <f>IFERROR(INDEX(Raw!$H$6:$EB$1524,MATCH($B16&amp;$D16&amp;$B$6,Raw!$A$6:$A$1524,0),MATCH(W$6,Raw!$H$5:$EB$5,0)),"-")</f>
        <v>10948</v>
      </c>
      <c r="X16" s="31"/>
      <c r="Y16" s="31">
        <f>IFERROR(INDEX(Raw!$H$6:$EB$1524,MATCH($B16&amp;$D16&amp;$B$6,Raw!$A$6:$A$1524,0),MATCH(Y$6,Raw!$H$5:$EB$5,0))/60/60,"-")</f>
        <v>29655.18472222222</v>
      </c>
      <c r="Z16" s="318">
        <f>IFERROR(INDEX(Raw!$H$6:$EB$1524,MATCH($B16&amp;$D16&amp;$B$6,Raw!$A$6:$A$1524,0),MATCH(Z$6,Raw!$H$5:$EB$5,0))/60/60/24,"-")</f>
        <v>0.1128587962962963</v>
      </c>
      <c r="AA16" s="318">
        <f>IFERROR(INDEX(Raw!$H$6:$EB$1524,MATCH($B16&amp;$D16&amp;$B$6,Raw!$A$6:$A$1524,0),MATCH(AA$6,Raw!$H$5:$EB$5,0))/60/60/24,"-")</f>
        <v>0.24045138888888887</v>
      </c>
      <c r="AB16" s="31"/>
      <c r="AC16" s="75">
        <f>IFERROR(INDEX(Raw!$H$6:$EB$1524,MATCH($B16&amp;$D16&amp;$B$6,Raw!$A$6:$A$1524,0),MATCH(AC$6,Raw!$H$5:$EB$5,0)),"-")</f>
        <v>7148</v>
      </c>
    </row>
    <row r="17" spans="1:29" s="7" customFormat="1" collapsed="1" x14ac:dyDescent="0.2">
      <c r="A17" s="61"/>
      <c r="B17" s="16" t="str">
        <f t="shared" si="0"/>
        <v>2017-18</v>
      </c>
      <c r="C17" s="34" t="s">
        <v>557</v>
      </c>
      <c r="D17" s="176" t="s">
        <v>557</v>
      </c>
      <c r="E17" s="73">
        <f>IFERROR(INDEX(Raw!$H$6:$EB$1524,MATCH($B17&amp;$D17&amp;$B$6,Raw!$A$6:$A$1524,0),MATCH(E$6,Raw!$H$5:$EB$5,0)),"-")</f>
        <v>7969</v>
      </c>
      <c r="F17" s="31"/>
      <c r="G17" s="31">
        <f>IFERROR(INDEX(Raw!$H$6:$EB$1524,MATCH($B17&amp;$D17&amp;$B$6,Raw!$A$6:$A$1524,0),MATCH(G$6,Raw!$H$5:$EB$5,0))/60/60,"-")</f>
        <v>12514.796111111113</v>
      </c>
      <c r="H17" s="318">
        <f>IFERROR(INDEX(Raw!$H$6:$EB$1524,MATCH($B17&amp;$D17&amp;$B$6,Raw!$A$6:$A$1524,0),MATCH(H$6,Raw!$H$5:$EB$5,0))/60/60/24,"-")</f>
        <v>6.5439814814814812E-2</v>
      </c>
      <c r="I17" s="318">
        <f>IFERROR(INDEX(Raw!$H$6:$EB$1524,MATCH($B17&amp;$D17&amp;$B$6,Raw!$A$6:$A$1524,0),MATCH(I$6,Raw!$H$5:$EB$5,0))/60/60/24,"-")</f>
        <v>0.14064814814814816</v>
      </c>
      <c r="J17" s="31"/>
      <c r="K17" s="73">
        <f>IFERROR(INDEX(Raw!$H$6:$EB$1524,MATCH($B17&amp;$D17&amp;$B$6,Raw!$A$6:$A$1524,0),MATCH(K$6,Raw!$H$5:$EB$5,0)),"-")</f>
        <v>9521</v>
      </c>
      <c r="L17" s="31"/>
      <c r="M17" s="31">
        <f>IFERROR(INDEX(Raw!$H$6:$EB$1524,MATCH($B17&amp;$D17&amp;$B$6,Raw!$A$6:$A$1524,0),MATCH(M$6,Raw!$H$5:$EB$5,0))/60/60,"-")</f>
        <v>19400.043055555554</v>
      </c>
      <c r="N17" s="318">
        <f>IFERROR(INDEX(Raw!$H$6:$EB$1524,MATCH($B17&amp;$D17&amp;$B$6,Raw!$A$6:$A$1524,0),MATCH(N$6,Raw!$H$5:$EB$5,0))/60/60/24,"-")</f>
        <v>8.4895833333333337E-2</v>
      </c>
      <c r="O17" s="318">
        <f>IFERROR(INDEX(Raw!$H$6:$EB$1524,MATCH($B17&amp;$D17&amp;$B$6,Raw!$A$6:$A$1524,0),MATCH(O$6,Raw!$H$5:$EB$5,0))/60/60/24,"-")</f>
        <v>0.18255787037037038</v>
      </c>
      <c r="P17" s="31"/>
      <c r="Q17" s="73">
        <f>IFERROR(INDEX(Raw!$H$6:$EB$1524,MATCH($B17&amp;$D17&amp;$B$6,Raw!$A$6:$A$1524,0),MATCH(Q$6,Raw!$H$5:$EB$5,0)),"-")</f>
        <v>321</v>
      </c>
      <c r="R17" s="31"/>
      <c r="S17" s="31">
        <f>IFERROR(INDEX(Raw!$H$6:$EB$1524,MATCH($B17&amp;$D17&amp;$B$6,Raw!$A$6:$A$1524,0),MATCH(S$6,Raw!$H$5:$EB$5,0))/60/60,"-")</f>
        <v>818.60194444444448</v>
      </c>
      <c r="T17" s="318">
        <f>IFERROR(INDEX(Raw!$H$6:$EB$1524,MATCH($B17&amp;$D17&amp;$B$6,Raw!$A$6:$A$1524,0),MATCH(T$6,Raw!$H$5:$EB$5,0))/60/60/24,"-")</f>
        <v>0.10626157407407409</v>
      </c>
      <c r="U17" s="318">
        <f>IFERROR(INDEX(Raw!$H$6:$EB$1524,MATCH($B17&amp;$D17&amp;$B$6,Raw!$A$6:$A$1524,0),MATCH(U$6,Raw!$H$5:$EB$5,0))/60/60/24,"-")</f>
        <v>0.2041550925925926</v>
      </c>
      <c r="V17" s="31"/>
      <c r="W17" s="73">
        <f>IFERROR(INDEX(Raw!$H$6:$EB$1524,MATCH($B17&amp;$D17&amp;$B$6,Raw!$A$6:$A$1524,0),MATCH(W$6,Raw!$H$5:$EB$5,0)),"-")</f>
        <v>12044</v>
      </c>
      <c r="X17" s="31"/>
      <c r="Y17" s="31">
        <f>IFERROR(INDEX(Raw!$H$6:$EB$1524,MATCH($B17&amp;$D17&amp;$B$6,Raw!$A$6:$A$1524,0),MATCH(Y$6,Raw!$H$5:$EB$5,0))/60/60,"-")</f>
        <v>34205.899722222224</v>
      </c>
      <c r="Z17" s="318">
        <f>IFERROR(INDEX(Raw!$H$6:$EB$1524,MATCH($B17&amp;$D17&amp;$B$6,Raw!$A$6:$A$1524,0),MATCH(Z$6,Raw!$H$5:$EB$5,0))/60/60/24,"-")</f>
        <v>0.11833333333333335</v>
      </c>
      <c r="AA17" s="318">
        <f>IFERROR(INDEX(Raw!$H$6:$EB$1524,MATCH($B17&amp;$D17&amp;$B$6,Raw!$A$6:$A$1524,0),MATCH(AA$6,Raw!$H$5:$EB$5,0))/60/60/24,"-")</f>
        <v>0.26090277777777776</v>
      </c>
      <c r="AB17" s="31"/>
      <c r="AC17" s="75">
        <f>IFERROR(INDEX(Raw!$H$6:$EB$1524,MATCH($B17&amp;$D17&amp;$B$6,Raw!$A$6:$A$1524,0),MATCH(AC$6,Raw!$H$5:$EB$5,0)),"-")</f>
        <v>7482</v>
      </c>
    </row>
    <row r="18" spans="1:29" s="7" customFormat="1" ht="18" x14ac:dyDescent="0.25">
      <c r="A18" s="61"/>
      <c r="B18" s="142" t="str">
        <f t="shared" si="0"/>
        <v>2018-19</v>
      </c>
      <c r="C18" s="143" t="s">
        <v>775</v>
      </c>
      <c r="D18" s="183" t="s">
        <v>775</v>
      </c>
      <c r="E18" s="146">
        <f>IFERROR(INDEX(Raw!$H$6:$EB$1524,MATCH($B18&amp;$D18&amp;$B$6,Raw!$A$6:$A$1524,0),MATCH(E$6,Raw!$H$5:$EB$5,0)),"-")</f>
        <v>8150</v>
      </c>
      <c r="F18" s="144"/>
      <c r="G18" s="144">
        <f>IFERROR(INDEX(Raw!$H$6:$EB$1524,MATCH($B18&amp;$D18&amp;$B$6,Raw!$A$6:$A$1524,0),MATCH(G$6,Raw!$H$5:$EB$5,0))/60/60,"-")</f>
        <v>10086.154722222222</v>
      </c>
      <c r="H18" s="319">
        <f>IFERROR(INDEX(Raw!$H$6:$EB$1524,MATCH($B18&amp;$D18&amp;$B$6,Raw!$A$6:$A$1524,0),MATCH(H$6,Raw!$H$5:$EB$5,0))/60/60/24,"-")</f>
        <v>5.1562500000000004E-2</v>
      </c>
      <c r="I18" s="319">
        <f>IFERROR(INDEX(Raw!$H$6:$EB$1524,MATCH($B18&amp;$D18&amp;$B$6,Raw!$A$6:$A$1524,0),MATCH(I$6,Raw!$H$5:$EB$5,0))/60/60/24,"-")</f>
        <v>0.10767361111111112</v>
      </c>
      <c r="J18" s="31"/>
      <c r="K18" s="146">
        <f>IFERROR(INDEX(Raw!$H$6:$EB$1524,MATCH($B18&amp;$D18&amp;$B$6,Raw!$A$6:$A$1524,0),MATCH(K$6,Raw!$H$5:$EB$5,0)),"-")</f>
        <v>9846</v>
      </c>
      <c r="L18" s="144"/>
      <c r="M18" s="144">
        <f>IFERROR(INDEX(Raw!$H$6:$EB$1524,MATCH($B18&amp;$D18&amp;$B$6,Raw!$A$6:$A$1524,0),MATCH(M$6,Raw!$H$5:$EB$5,0))/60/60,"-")</f>
        <v>15610.546666666667</v>
      </c>
      <c r="N18" s="319">
        <f>IFERROR(INDEX(Raw!$H$6:$EB$1524,MATCH($B18&amp;$D18&amp;$B$6,Raw!$A$6:$A$1524,0),MATCH(N$6,Raw!$H$5:$EB$5,0))/60/60/24,"-")</f>
        <v>6.6064814814814812E-2</v>
      </c>
      <c r="O18" s="319">
        <f>IFERROR(INDEX(Raw!$H$6:$EB$1524,MATCH($B18&amp;$D18&amp;$B$6,Raw!$A$6:$A$1524,0),MATCH(O$6,Raw!$H$5:$EB$5,0))/60/60/24,"-")</f>
        <v>0.14171296296296296</v>
      </c>
      <c r="P18" s="31"/>
      <c r="Q18" s="146">
        <f>IFERROR(INDEX(Raw!$H$6:$EB$1524,MATCH($B18&amp;$D18&amp;$B$6,Raw!$A$6:$A$1524,0),MATCH(Q$6,Raw!$H$5:$EB$5,0)),"-")</f>
        <v>306</v>
      </c>
      <c r="R18" s="144"/>
      <c r="S18" s="144">
        <f>IFERROR(INDEX(Raw!$H$6:$EB$1524,MATCH($B18&amp;$D18&amp;$B$6,Raw!$A$6:$A$1524,0),MATCH(S$6,Raw!$H$5:$EB$5,0))/60/60,"-")</f>
        <v>632.88666666666666</v>
      </c>
      <c r="T18" s="319">
        <f>IFERROR(INDEX(Raw!$H$6:$EB$1524,MATCH($B18&amp;$D18&amp;$B$6,Raw!$A$6:$A$1524,0),MATCH(T$6,Raw!$H$5:$EB$5,0))/60/60/24,"-")</f>
        <v>8.6180555555555552E-2</v>
      </c>
      <c r="U18" s="319">
        <f>IFERROR(INDEX(Raw!$H$6:$EB$1524,MATCH($B18&amp;$D18&amp;$B$6,Raw!$A$6:$A$1524,0),MATCH(U$6,Raw!$H$5:$EB$5,0))/60/60/24,"-")</f>
        <v>0.18619212962962964</v>
      </c>
      <c r="V18" s="31"/>
      <c r="W18" s="146">
        <f>IFERROR(INDEX(Raw!$H$6:$EB$1524,MATCH($B18&amp;$D18&amp;$B$6,Raw!$A$6:$A$1524,0),MATCH(W$6,Raw!$H$5:$EB$5,0)),"-")</f>
        <v>11409</v>
      </c>
      <c r="X18" s="144"/>
      <c r="Y18" s="144">
        <f>IFERROR(INDEX(Raw!$H$6:$EB$1524,MATCH($B18&amp;$D18&amp;$B$6,Raw!$A$6:$A$1524,0),MATCH(Y$6,Raw!$H$5:$EB$5,0))/60/60,"-")</f>
        <v>24343.844999999998</v>
      </c>
      <c r="Z18" s="319">
        <f>IFERROR(INDEX(Raw!$H$6:$EB$1524,MATCH($B18&amp;$D18&amp;$B$6,Raw!$A$6:$A$1524,0),MATCH(Z$6,Raw!$H$5:$EB$5,0))/60/60/24,"-")</f>
        <v>8.8900462962962959E-2</v>
      </c>
      <c r="AA18" s="319">
        <f>IFERROR(INDEX(Raw!$H$6:$EB$1524,MATCH($B18&amp;$D18&amp;$B$6,Raw!$A$6:$A$1524,0),MATCH(AA$6,Raw!$H$5:$EB$5,0))/60/60/24,"-")</f>
        <v>0.19487268518518519</v>
      </c>
      <c r="AB18" s="31"/>
      <c r="AC18" s="153">
        <f>IFERROR(INDEX(Raw!$H$6:$EB$1524,MATCH($B18&amp;$D18&amp;$B$6,Raw!$A$6:$A$1524,0),MATCH(AC$6,Raw!$H$5:$EB$5,0)),"-")</f>
        <v>2507</v>
      </c>
    </row>
    <row r="19" spans="1:29" s="7" customFormat="1" x14ac:dyDescent="0.2">
      <c r="A19" s="61"/>
      <c r="B19" s="16" t="str">
        <f t="shared" si="0"/>
        <v>2018-19</v>
      </c>
      <c r="C19" s="7" t="s">
        <v>776</v>
      </c>
      <c r="D19" s="16" t="s">
        <v>776</v>
      </c>
      <c r="E19" s="73">
        <f>IFERROR(INDEX(Raw!$H$6:$EB$1524,MATCH($B19&amp;$D19&amp;$B$6,Raw!$A$6:$A$1524,0),MATCH(E$6,Raw!$H$5:$EB$5,0)),"-")</f>
        <v>8185</v>
      </c>
      <c r="F19" s="31"/>
      <c r="G19" s="31">
        <f>IFERROR(INDEX(Raw!$H$6:$EB$1524,MATCH($B19&amp;$D19&amp;$B$6,Raw!$A$6:$A$1524,0),MATCH(G$6,Raw!$H$5:$EB$5,0))/60/60,"-")</f>
        <v>11792.929166666667</v>
      </c>
      <c r="H19" s="318">
        <f>IFERROR(INDEX(Raw!$H$6:$EB$1524,MATCH($B19&amp;$D19&amp;$B$6,Raw!$A$6:$A$1524,0),MATCH(H$6,Raw!$H$5:$EB$5,0))/60/60/24,"-")</f>
        <v>6.0034722222222225E-2</v>
      </c>
      <c r="I19" s="318">
        <f>IFERROR(INDEX(Raw!$H$6:$EB$1524,MATCH($B19&amp;$D19&amp;$B$6,Raw!$A$6:$A$1524,0),MATCH(I$6,Raw!$H$5:$EB$5,0))/60/60/24,"-")</f>
        <v>0.12964120370370372</v>
      </c>
      <c r="J19" s="31"/>
      <c r="K19" s="73">
        <f>IFERROR(INDEX(Raw!$H$6:$EB$1524,MATCH($B19&amp;$D19&amp;$B$6,Raw!$A$6:$A$1524,0),MATCH(K$6,Raw!$H$5:$EB$5,0)),"-")</f>
        <v>10084</v>
      </c>
      <c r="L19" s="31"/>
      <c r="M19" s="31">
        <f>IFERROR(INDEX(Raw!$H$6:$EB$1524,MATCH($B19&amp;$D19&amp;$B$6,Raw!$A$6:$A$1524,0),MATCH(M$6,Raw!$H$5:$EB$5,0))/60/60,"-")</f>
        <v>18226.293888888889</v>
      </c>
      <c r="N19" s="318">
        <f>IFERROR(INDEX(Raw!$H$6:$EB$1524,MATCH($B19&amp;$D19&amp;$B$6,Raw!$A$6:$A$1524,0),MATCH(N$6,Raw!$H$5:$EB$5,0))/60/60/24,"-")</f>
        <v>7.5312500000000004E-2</v>
      </c>
      <c r="O19" s="318">
        <f>IFERROR(INDEX(Raw!$H$6:$EB$1524,MATCH($B19&amp;$D19&amp;$B$6,Raw!$A$6:$A$1524,0),MATCH(O$6,Raw!$H$5:$EB$5,0))/60/60/24,"-")</f>
        <v>0.16061342592592592</v>
      </c>
      <c r="P19" s="31"/>
      <c r="Q19" s="73">
        <f>IFERROR(INDEX(Raw!$H$6:$EB$1524,MATCH($B19&amp;$D19&amp;$B$6,Raw!$A$6:$A$1524,0),MATCH(Q$6,Raw!$H$5:$EB$5,0)),"-")</f>
        <v>272</v>
      </c>
      <c r="R19" s="31"/>
      <c r="S19" s="31">
        <f>IFERROR(INDEX(Raw!$H$6:$EB$1524,MATCH($B19&amp;$D19&amp;$B$6,Raw!$A$6:$A$1524,0),MATCH(S$6,Raw!$H$5:$EB$5,0))/60/60,"-")</f>
        <v>618.5380555555555</v>
      </c>
      <c r="T19" s="318">
        <f>IFERROR(INDEX(Raw!$H$6:$EB$1524,MATCH($B19&amp;$D19&amp;$B$6,Raw!$A$6:$A$1524,0),MATCH(T$6,Raw!$H$5:$EB$5,0))/60/60/24,"-")</f>
        <v>9.4756944444444435E-2</v>
      </c>
      <c r="U19" s="318">
        <f>IFERROR(INDEX(Raw!$H$6:$EB$1524,MATCH($B19&amp;$D19&amp;$B$6,Raw!$A$6:$A$1524,0),MATCH(U$6,Raw!$H$5:$EB$5,0))/60/60/24,"-")</f>
        <v>0.18187499999999998</v>
      </c>
      <c r="V19" s="31"/>
      <c r="W19" s="73">
        <f>IFERROR(INDEX(Raw!$H$6:$EB$1524,MATCH($B19&amp;$D19&amp;$B$6,Raw!$A$6:$A$1524,0),MATCH(W$6,Raw!$H$5:$EB$5,0)),"-")</f>
        <v>12211</v>
      </c>
      <c r="X19" s="31"/>
      <c r="Y19" s="31">
        <f>IFERROR(INDEX(Raw!$H$6:$EB$1524,MATCH($B19&amp;$D19&amp;$B$6,Raw!$A$6:$A$1524,0),MATCH(Y$6,Raw!$H$5:$EB$5,0))/60/60,"-")</f>
        <v>30198.603888888891</v>
      </c>
      <c r="Z19" s="318">
        <f>IFERROR(INDEX(Raw!$H$6:$EB$1524,MATCH($B19&amp;$D19&amp;$B$6,Raw!$A$6:$A$1524,0),MATCH(Z$6,Raw!$H$5:$EB$5,0))/60/60/24,"-")</f>
        <v>0.10304398148148147</v>
      </c>
      <c r="AA19" s="318">
        <f>IFERROR(INDEX(Raw!$H$6:$EB$1524,MATCH($B19&amp;$D19&amp;$B$6,Raw!$A$6:$A$1524,0),MATCH(AA$6,Raw!$H$5:$EB$5,0))/60/60/24,"-")</f>
        <v>0.22641203703703705</v>
      </c>
      <c r="AB19" s="31"/>
      <c r="AC19" s="75">
        <f>IFERROR(INDEX(Raw!$H$6:$EB$1524,MATCH($B19&amp;$D19&amp;$B$6,Raw!$A$6:$A$1524,0),MATCH(AC$6,Raw!$H$5:$EB$5,0)),"-")</f>
        <v>2525</v>
      </c>
    </row>
    <row r="20" spans="1:29" s="7" customFormat="1" x14ac:dyDescent="0.2">
      <c r="A20" s="61"/>
      <c r="B20" s="16" t="str">
        <f t="shared" si="0"/>
        <v>2018-19</v>
      </c>
      <c r="C20" s="34" t="s">
        <v>777</v>
      </c>
      <c r="D20" s="176" t="s">
        <v>777</v>
      </c>
      <c r="E20" s="73">
        <f>IFERROR(INDEX(Raw!$H$6:$EB$1524,MATCH($B20&amp;$D20&amp;$B$6,Raw!$A$6:$A$1524,0),MATCH(E$6,Raw!$H$5:$EB$5,0)),"-")</f>
        <v>7962</v>
      </c>
      <c r="F20" s="31"/>
      <c r="G20" s="31">
        <f>IFERROR(INDEX(Raw!$H$6:$EB$1524,MATCH($B20&amp;$D20&amp;$B$6,Raw!$A$6:$A$1524,0),MATCH(G$6,Raw!$H$5:$EB$5,0))/60/60,"-")</f>
        <v>11593.613333333335</v>
      </c>
      <c r="H20" s="318">
        <f>IFERROR(INDEX(Raw!$H$6:$EB$1524,MATCH($B20&amp;$D20&amp;$B$6,Raw!$A$6:$A$1524,0),MATCH(H$6,Raw!$H$5:$EB$5,0))/60/60/24,"-")</f>
        <v>6.0671296296296286E-2</v>
      </c>
      <c r="I20" s="318">
        <f>IFERROR(INDEX(Raw!$H$6:$EB$1524,MATCH($B20&amp;$D20&amp;$B$6,Raw!$A$6:$A$1524,0),MATCH(I$6,Raw!$H$5:$EB$5,0))/60/60/24,"-")</f>
        <v>0.13181712962962963</v>
      </c>
      <c r="J20" s="31"/>
      <c r="K20" s="73">
        <f>IFERROR(INDEX(Raw!$H$6:$EB$1524,MATCH($B20&amp;$D20&amp;$B$6,Raw!$A$6:$A$1524,0),MATCH(K$6,Raw!$H$5:$EB$5,0)),"-")</f>
        <v>9373</v>
      </c>
      <c r="L20" s="31"/>
      <c r="M20" s="31">
        <f>IFERROR(INDEX(Raw!$H$6:$EB$1524,MATCH($B20&amp;$D20&amp;$B$6,Raw!$A$6:$A$1524,0),MATCH(M$6,Raw!$H$5:$EB$5,0))/60/60,"-")</f>
        <v>17432.806111111113</v>
      </c>
      <c r="N20" s="318">
        <f>IFERROR(INDEX(Raw!$H$6:$EB$1524,MATCH($B20&amp;$D20&amp;$B$6,Raw!$A$6:$A$1524,0),MATCH(N$6,Raw!$H$5:$EB$5,0))/60/60/24,"-")</f>
        <v>7.7499999999999999E-2</v>
      </c>
      <c r="O20" s="318">
        <f>IFERROR(INDEX(Raw!$H$6:$EB$1524,MATCH($B20&amp;$D20&amp;$B$6,Raw!$A$6:$A$1524,0),MATCH(O$6,Raw!$H$5:$EB$5,0))/60/60/24,"-")</f>
        <v>0.16377314814814817</v>
      </c>
      <c r="P20" s="31"/>
      <c r="Q20" s="73">
        <f>IFERROR(INDEX(Raw!$H$6:$EB$1524,MATCH($B20&amp;$D20&amp;$B$6,Raw!$A$6:$A$1524,0),MATCH(Q$6,Raw!$H$5:$EB$5,0)),"-")</f>
        <v>245</v>
      </c>
      <c r="R20" s="31"/>
      <c r="S20" s="31">
        <f>IFERROR(INDEX(Raw!$H$6:$EB$1524,MATCH($B20&amp;$D20&amp;$B$6,Raw!$A$6:$A$1524,0),MATCH(S$6,Raw!$H$5:$EB$5,0))/60/60,"-")</f>
        <v>601.58638888888891</v>
      </c>
      <c r="T20" s="318">
        <f>IFERROR(INDEX(Raw!$H$6:$EB$1524,MATCH($B20&amp;$D20&amp;$B$6,Raw!$A$6:$A$1524,0),MATCH(T$6,Raw!$H$5:$EB$5,0))/60/60/24,"-")</f>
        <v>0.10231481481481482</v>
      </c>
      <c r="U20" s="318">
        <f>IFERROR(INDEX(Raw!$H$6:$EB$1524,MATCH($B20&amp;$D20&amp;$B$6,Raw!$A$6:$A$1524,0),MATCH(U$6,Raw!$H$5:$EB$5,0))/60/60/24,"-")</f>
        <v>0.23309027777777777</v>
      </c>
      <c r="V20" s="31"/>
      <c r="W20" s="73">
        <f>IFERROR(INDEX(Raw!$H$6:$EB$1524,MATCH($B20&amp;$D20&amp;$B$6,Raw!$A$6:$A$1524,0),MATCH(W$6,Raw!$H$5:$EB$5,0)),"-")</f>
        <v>11483</v>
      </c>
      <c r="X20" s="31"/>
      <c r="Y20" s="31">
        <f>IFERROR(INDEX(Raw!$H$6:$EB$1524,MATCH($B20&amp;$D20&amp;$B$6,Raw!$A$6:$A$1524,0),MATCH(Y$6,Raw!$H$5:$EB$5,0))/60/60,"-")</f>
        <v>28259.859166666669</v>
      </c>
      <c r="Z20" s="318">
        <f>IFERROR(INDEX(Raw!$H$6:$EB$1524,MATCH($B20&amp;$D20&amp;$B$6,Raw!$A$6:$A$1524,0),MATCH(Z$6,Raw!$H$5:$EB$5,0))/60/60/24,"-")</f>
        <v>0.10254629629629629</v>
      </c>
      <c r="AA20" s="318">
        <f>IFERROR(INDEX(Raw!$H$6:$EB$1524,MATCH($B20&amp;$D20&amp;$B$6,Raw!$A$6:$A$1524,0),MATCH(AA$6,Raw!$H$5:$EB$5,0))/60/60/24,"-")</f>
        <v>0.22577546296296294</v>
      </c>
      <c r="AB20" s="31"/>
      <c r="AC20" s="75">
        <f>IFERROR(INDEX(Raw!$H$6:$EB$1524,MATCH($B20&amp;$D20&amp;$B$6,Raw!$A$6:$A$1524,0),MATCH(AC$6,Raw!$H$5:$EB$5,0)),"-")</f>
        <v>2351</v>
      </c>
    </row>
    <row r="21" spans="1:29" s="7" customFormat="1" ht="18" x14ac:dyDescent="0.25">
      <c r="A21" s="61"/>
      <c r="B21" s="16" t="str">
        <f t="shared" si="0"/>
        <v>2018-19</v>
      </c>
      <c r="C21" s="7" t="s">
        <v>778</v>
      </c>
      <c r="D21" s="181" t="s">
        <v>778</v>
      </c>
      <c r="E21" s="73">
        <f>IFERROR(INDEX(Raw!$H$6:$EB$1524,MATCH($B21&amp;$D21&amp;$B$6,Raw!$A$6:$A$1524,0),MATCH(E$6,Raw!$H$5:$EB$5,0)),"-")</f>
        <v>10143</v>
      </c>
      <c r="F21" s="31"/>
      <c r="G21" s="31">
        <f>IFERROR(INDEX(Raw!$H$6:$EB$1524,MATCH($B21&amp;$D21&amp;$B$6,Raw!$A$6:$A$1524,0),MATCH(G$6,Raw!$H$5:$EB$5,0))/60/60,"-")</f>
        <v>14658.153333333332</v>
      </c>
      <c r="H21" s="318">
        <f>IFERROR(INDEX(Raw!$H$6:$EB$1524,MATCH($B21&amp;$D21&amp;$B$6,Raw!$A$6:$A$1524,0),MATCH(H$6,Raw!$H$5:$EB$5,0))/60/60/24,"-")</f>
        <v>6.0219907407407409E-2</v>
      </c>
      <c r="I21" s="318">
        <f>IFERROR(INDEX(Raw!$H$6:$EB$1524,MATCH($B21&amp;$D21&amp;$B$6,Raw!$A$6:$A$1524,0),MATCH(I$6,Raw!$H$5:$EB$5,0))/60/60/24,"-")</f>
        <v>0.12489583333333333</v>
      </c>
      <c r="J21" s="31"/>
      <c r="K21" s="73">
        <f>IFERROR(INDEX(Raw!$H$6:$EB$1524,MATCH($B21&amp;$D21&amp;$B$6,Raw!$A$6:$A$1524,0),MATCH(K$6,Raw!$H$5:$EB$5,0)),"-")</f>
        <v>9155</v>
      </c>
      <c r="L21" s="31"/>
      <c r="M21" s="31">
        <f>IFERROR(INDEX(Raw!$H$6:$EB$1524,MATCH($B21&amp;$D21&amp;$B$6,Raw!$A$6:$A$1524,0),MATCH(M$6,Raw!$H$5:$EB$5,0))/60/60,"-")</f>
        <v>17758.870833333334</v>
      </c>
      <c r="N21" s="318">
        <f>IFERROR(INDEX(Raw!$H$6:$EB$1524,MATCH($B21&amp;$D21&amp;$B$6,Raw!$A$6:$A$1524,0),MATCH(N$6,Raw!$H$5:$EB$5,0))/60/60/24,"-")</f>
        <v>8.082175925925926E-2</v>
      </c>
      <c r="O21" s="318">
        <f>IFERROR(INDEX(Raw!$H$6:$EB$1524,MATCH($B21&amp;$D21&amp;$B$6,Raw!$A$6:$A$1524,0),MATCH(O$6,Raw!$H$5:$EB$5,0))/60/60/24,"-")</f>
        <v>0.16922453703703702</v>
      </c>
      <c r="P21" s="31"/>
      <c r="Q21" s="73">
        <f>IFERROR(INDEX(Raw!$H$6:$EB$1524,MATCH($B21&amp;$D21&amp;$B$6,Raw!$A$6:$A$1524,0),MATCH(Q$6,Raw!$H$5:$EB$5,0)),"-")</f>
        <v>255</v>
      </c>
      <c r="R21" s="31"/>
      <c r="S21" s="31">
        <f>IFERROR(INDEX(Raw!$H$6:$EB$1524,MATCH($B21&amp;$D21&amp;$B$6,Raw!$A$6:$A$1524,0),MATCH(S$6,Raw!$H$5:$EB$5,0))/60/60,"-")</f>
        <v>565.22694444444448</v>
      </c>
      <c r="T21" s="318">
        <f>IFERROR(INDEX(Raw!$H$6:$EB$1524,MATCH($B21&amp;$D21&amp;$B$6,Raw!$A$6:$A$1524,0),MATCH(T$6,Raw!$H$5:$EB$5,0))/60/60/24,"-")</f>
        <v>9.2361111111111116E-2</v>
      </c>
      <c r="U21" s="318">
        <f>IFERROR(INDEX(Raw!$H$6:$EB$1524,MATCH($B21&amp;$D21&amp;$B$6,Raw!$A$6:$A$1524,0),MATCH(U$6,Raw!$H$5:$EB$5,0))/60/60/24,"-")</f>
        <v>0.20254629629629631</v>
      </c>
      <c r="V21" s="31"/>
      <c r="W21" s="73">
        <f>IFERROR(INDEX(Raw!$H$6:$EB$1524,MATCH($B21&amp;$D21&amp;$B$6,Raw!$A$6:$A$1524,0),MATCH(W$6,Raw!$H$5:$EB$5,0)),"-")</f>
        <v>12000</v>
      </c>
      <c r="X21" s="31"/>
      <c r="Y21" s="31">
        <f>IFERROR(INDEX(Raw!$H$6:$EB$1524,MATCH($B21&amp;$D21&amp;$B$6,Raw!$A$6:$A$1524,0),MATCH(Y$6,Raw!$H$5:$EB$5,0))/60/60,"-")</f>
        <v>31122.691944444443</v>
      </c>
      <c r="Z21" s="318">
        <f>IFERROR(INDEX(Raw!$H$6:$EB$1524,MATCH($B21&amp;$D21&amp;$B$6,Raw!$A$6:$A$1524,0),MATCH(Z$6,Raw!$H$5:$EB$5,0))/60/60/24,"-")</f>
        <v>0.10806712962962962</v>
      </c>
      <c r="AA21" s="318">
        <f>IFERROR(INDEX(Raw!$H$6:$EB$1524,MATCH($B21&amp;$D21&amp;$B$6,Raw!$A$6:$A$1524,0),MATCH(AA$6,Raw!$H$5:$EB$5,0))/60/60/24,"-")</f>
        <v>0.23606481481481481</v>
      </c>
      <c r="AB21" s="31"/>
      <c r="AC21" s="75">
        <f>IFERROR(INDEX(Raw!$H$6:$EB$1524,MATCH($B21&amp;$D21&amp;$B$6,Raw!$A$6:$A$1524,0),MATCH(AC$6,Raw!$H$5:$EB$5,0)),"-")</f>
        <v>2465</v>
      </c>
    </row>
    <row r="22" spans="1:29" s="7" customFormat="1" x14ac:dyDescent="0.2">
      <c r="A22" s="61"/>
      <c r="B22" s="16" t="str">
        <f t="shared" si="0"/>
        <v>2018-19</v>
      </c>
      <c r="C22" s="7" t="s">
        <v>550</v>
      </c>
      <c r="D22" s="16" t="s">
        <v>550</v>
      </c>
      <c r="E22" s="73">
        <f>IFERROR(INDEX(Raw!$H$6:$EB$1524,MATCH($B22&amp;$D22&amp;$B$6,Raw!$A$6:$A$1524,0),MATCH(E$6,Raw!$H$5:$EB$5,0)),"-")</f>
        <v>10270</v>
      </c>
      <c r="F22" s="31"/>
      <c r="G22" s="31">
        <f>IFERROR(INDEX(Raw!$H$6:$EB$1524,MATCH($B22&amp;$D22&amp;$B$6,Raw!$A$6:$A$1524,0),MATCH(G$6,Raw!$H$5:$EB$5,0))/60/60,"-")</f>
        <v>13718.834166666667</v>
      </c>
      <c r="H22" s="318">
        <f>IFERROR(INDEX(Raw!$H$6:$EB$1524,MATCH($B22&amp;$D22&amp;$B$6,Raw!$A$6:$A$1524,0),MATCH(H$6,Raw!$H$5:$EB$5,0))/60/60/24,"-")</f>
        <v>5.5659722222222228E-2</v>
      </c>
      <c r="I22" s="318">
        <f>IFERROR(INDEX(Raw!$H$6:$EB$1524,MATCH($B22&amp;$D22&amp;$B$6,Raw!$A$6:$A$1524,0),MATCH(I$6,Raw!$H$5:$EB$5,0))/60/60/24,"-")</f>
        <v>0.11842592592592592</v>
      </c>
      <c r="J22" s="31"/>
      <c r="K22" s="73">
        <f>IFERROR(INDEX(Raw!$H$6:$EB$1524,MATCH($B22&amp;$D22&amp;$B$6,Raw!$A$6:$A$1524,0),MATCH(K$6,Raw!$H$5:$EB$5,0)),"-")</f>
        <v>11893</v>
      </c>
      <c r="L22" s="31"/>
      <c r="M22" s="31">
        <f>IFERROR(INDEX(Raw!$H$6:$EB$1524,MATCH($B22&amp;$D22&amp;$B$6,Raw!$A$6:$A$1524,0),MATCH(M$6,Raw!$H$5:$EB$5,0))/60/60,"-")</f>
        <v>19355.645555555555</v>
      </c>
      <c r="N22" s="318">
        <f>IFERROR(INDEX(Raw!$H$6:$EB$1524,MATCH($B22&amp;$D22&amp;$B$6,Raw!$A$6:$A$1524,0),MATCH(N$6,Raw!$H$5:$EB$5,0))/60/60/24,"-")</f>
        <v>6.7812500000000012E-2</v>
      </c>
      <c r="O22" s="318">
        <f>IFERROR(INDEX(Raw!$H$6:$EB$1524,MATCH($B22&amp;$D22&amp;$B$6,Raw!$A$6:$A$1524,0),MATCH(O$6,Raw!$H$5:$EB$5,0))/60/60/24,"-")</f>
        <v>0.14302083333333332</v>
      </c>
      <c r="P22" s="31"/>
      <c r="Q22" s="73">
        <f>IFERROR(INDEX(Raw!$H$6:$EB$1524,MATCH($B22&amp;$D22&amp;$B$6,Raw!$A$6:$A$1524,0),MATCH(Q$6,Raw!$H$5:$EB$5,0)),"-")</f>
        <v>234</v>
      </c>
      <c r="R22" s="31"/>
      <c r="S22" s="31">
        <f>IFERROR(INDEX(Raw!$H$6:$EB$1524,MATCH($B22&amp;$D22&amp;$B$6,Raw!$A$6:$A$1524,0),MATCH(S$6,Raw!$H$5:$EB$5,0))/60/60,"-")</f>
        <v>548.59361111111116</v>
      </c>
      <c r="T22" s="318">
        <f>IFERROR(INDEX(Raw!$H$6:$EB$1524,MATCH($B22&amp;$D22&amp;$B$6,Raw!$A$6:$A$1524,0),MATCH(T$6,Raw!$H$5:$EB$5,0))/60/60/24,"-")</f>
        <v>9.7685185185185167E-2</v>
      </c>
      <c r="U22" s="318">
        <f>IFERROR(INDEX(Raw!$H$6:$EB$1524,MATCH($B22&amp;$D22&amp;$B$6,Raw!$A$6:$A$1524,0),MATCH(U$6,Raw!$H$5:$EB$5,0))/60/60/24,"-")</f>
        <v>0.18879629629629632</v>
      </c>
      <c r="V22" s="31"/>
      <c r="W22" s="73">
        <f>IFERROR(INDEX(Raw!$H$6:$EB$1524,MATCH($B22&amp;$D22&amp;$B$6,Raw!$A$6:$A$1524,0),MATCH(W$6,Raw!$H$5:$EB$5,0)),"-")</f>
        <v>11531</v>
      </c>
      <c r="X22" s="31"/>
      <c r="Y22" s="31">
        <f>IFERROR(INDEX(Raw!$H$6:$EB$1524,MATCH($B22&amp;$D22&amp;$B$6,Raw!$A$6:$A$1524,0),MATCH(Y$6,Raw!$H$5:$EB$5,0))/60/60,"-")</f>
        <v>27472.679722222223</v>
      </c>
      <c r="Z22" s="318">
        <f>IFERROR(INDEX(Raw!$H$6:$EB$1524,MATCH($B22&amp;$D22&amp;$B$6,Raw!$A$6:$A$1524,0),MATCH(Z$6,Raw!$H$5:$EB$5,0))/60/60/24,"-")</f>
        <v>9.9270833333333322E-2</v>
      </c>
      <c r="AA22" s="318">
        <f>IFERROR(INDEX(Raw!$H$6:$EB$1524,MATCH($B22&amp;$D22&amp;$B$6,Raw!$A$6:$A$1524,0),MATCH(AA$6,Raw!$H$5:$EB$5,0))/60/60/24,"-")</f>
        <v>0.22015046296296295</v>
      </c>
      <c r="AB22" s="31"/>
      <c r="AC22" s="75">
        <f>IFERROR(INDEX(Raw!$H$6:$EB$1524,MATCH($B22&amp;$D22&amp;$B$6,Raw!$A$6:$A$1524,0),MATCH(AC$6,Raw!$H$5:$EB$5,0)),"-")</f>
        <v>1318</v>
      </c>
    </row>
    <row r="23" spans="1:29" s="7" customFormat="1" x14ac:dyDescent="0.2">
      <c r="A23" s="61"/>
      <c r="B23" s="16" t="str">
        <f t="shared" si="0"/>
        <v>2018-19</v>
      </c>
      <c r="C23" s="34" t="s">
        <v>551</v>
      </c>
      <c r="D23" s="176" t="s">
        <v>551</v>
      </c>
      <c r="E23" s="73">
        <f>IFERROR(INDEX(Raw!$H$6:$EB$1524,MATCH($B23&amp;$D23&amp;$B$6,Raw!$A$6:$A$1524,0),MATCH(E$6,Raw!$H$5:$EB$5,0)),"-")</f>
        <v>8773</v>
      </c>
      <c r="F23" s="31"/>
      <c r="G23" s="31">
        <f>IFERROR(INDEX(Raw!$H$6:$EB$1524,MATCH($B23&amp;$D23&amp;$B$6,Raw!$A$6:$A$1524,0),MATCH(G$6,Raw!$H$5:$EB$5,0))/60/60,"-")</f>
        <v>12510.063055555556</v>
      </c>
      <c r="H23" s="318">
        <f>IFERROR(INDEX(Raw!$H$6:$EB$1524,MATCH($B23&amp;$D23&amp;$B$6,Raw!$A$6:$A$1524,0),MATCH(H$6,Raw!$H$5:$EB$5,0))/60/60/24,"-")</f>
        <v>5.9421296296296298E-2</v>
      </c>
      <c r="I23" s="318">
        <f>IFERROR(INDEX(Raw!$H$6:$EB$1524,MATCH($B23&amp;$D23&amp;$B$6,Raw!$A$6:$A$1524,0),MATCH(I$6,Raw!$H$5:$EB$5,0))/60/60/24,"-")</f>
        <v>0.12447916666666665</v>
      </c>
      <c r="J23" s="31"/>
      <c r="K23" s="73">
        <f>IFERROR(INDEX(Raw!$H$6:$EB$1524,MATCH($B23&amp;$D23&amp;$B$6,Raw!$A$6:$A$1524,0),MATCH(K$6,Raw!$H$5:$EB$5,0)),"-")</f>
        <v>10797</v>
      </c>
      <c r="L23" s="31"/>
      <c r="M23" s="31">
        <f>IFERROR(INDEX(Raw!$H$6:$EB$1524,MATCH($B23&amp;$D23&amp;$B$6,Raw!$A$6:$A$1524,0),MATCH(M$6,Raw!$H$5:$EB$5,0))/60/60,"-")</f>
        <v>20512.26527777778</v>
      </c>
      <c r="N23" s="318">
        <f>IFERROR(INDEX(Raw!$H$6:$EB$1524,MATCH($B23&amp;$D23&amp;$B$6,Raw!$A$6:$A$1524,0),MATCH(N$6,Raw!$H$5:$EB$5,0))/60/60/24,"-")</f>
        <v>7.9155092592592596E-2</v>
      </c>
      <c r="O23" s="318">
        <f>IFERROR(INDEX(Raw!$H$6:$EB$1524,MATCH($B23&amp;$D23&amp;$B$6,Raw!$A$6:$A$1524,0),MATCH(O$6,Raw!$H$5:$EB$5,0))/60/60/24,"-")</f>
        <v>0.16585648148148149</v>
      </c>
      <c r="P23" s="31"/>
      <c r="Q23" s="73">
        <f>IFERROR(INDEX(Raw!$H$6:$EB$1524,MATCH($B23&amp;$D23&amp;$B$6,Raw!$A$6:$A$1524,0),MATCH(Q$6,Raw!$H$5:$EB$5,0)),"-")</f>
        <v>221</v>
      </c>
      <c r="R23" s="31"/>
      <c r="S23" s="31">
        <f>IFERROR(INDEX(Raw!$H$6:$EB$1524,MATCH($B23&amp;$D23&amp;$B$6,Raw!$A$6:$A$1524,0),MATCH(S$6,Raw!$H$5:$EB$5,0))/60/60,"-")</f>
        <v>541.79694444444442</v>
      </c>
      <c r="T23" s="318">
        <f>IFERROR(INDEX(Raw!$H$6:$EB$1524,MATCH($B23&amp;$D23&amp;$B$6,Raw!$A$6:$A$1524,0),MATCH(T$6,Raw!$H$5:$EB$5,0))/60/60/24,"-")</f>
        <v>0.10215277777777777</v>
      </c>
      <c r="U23" s="318">
        <f>IFERROR(INDEX(Raw!$H$6:$EB$1524,MATCH($B23&amp;$D23&amp;$B$6,Raw!$A$6:$A$1524,0),MATCH(U$6,Raw!$H$5:$EB$5,0))/60/60/24,"-")</f>
        <v>0.21303240740740739</v>
      </c>
      <c r="V23" s="31"/>
      <c r="W23" s="73">
        <f>IFERROR(INDEX(Raw!$H$6:$EB$1524,MATCH($B23&amp;$D23&amp;$B$6,Raw!$A$6:$A$1524,0),MATCH(W$6,Raw!$H$5:$EB$5,0)),"-")</f>
        <v>10544</v>
      </c>
      <c r="X23" s="31"/>
      <c r="Y23" s="31">
        <f>IFERROR(INDEX(Raw!$H$6:$EB$1524,MATCH($B23&amp;$D23&amp;$B$6,Raw!$A$6:$A$1524,0),MATCH(Y$6,Raw!$H$5:$EB$5,0))/60/60,"-")</f>
        <v>26871.464722222223</v>
      </c>
      <c r="Z23" s="318">
        <f>IFERROR(INDEX(Raw!$H$6:$EB$1524,MATCH($B23&amp;$D23&amp;$B$6,Raw!$A$6:$A$1524,0),MATCH(Z$6,Raw!$H$5:$EB$5,0))/60/60/24,"-")</f>
        <v>0.10619212962962964</v>
      </c>
      <c r="AA23" s="318">
        <f>IFERROR(INDEX(Raw!$H$6:$EB$1524,MATCH($B23&amp;$D23&amp;$B$6,Raw!$A$6:$A$1524,0),MATCH(AA$6,Raw!$H$5:$EB$5,0))/60/60/24,"-")</f>
        <v>0.23387731481481486</v>
      </c>
      <c r="AB23" s="31"/>
      <c r="AC23" s="75">
        <f>IFERROR(INDEX(Raw!$H$6:$EB$1524,MATCH($B23&amp;$D23&amp;$B$6,Raw!$A$6:$A$1524,0),MATCH(AC$6,Raw!$H$5:$EB$5,0)),"-")</f>
        <v>818</v>
      </c>
    </row>
    <row r="24" spans="1:29" s="7" customFormat="1" ht="18" x14ac:dyDescent="0.25">
      <c r="A24" s="61"/>
      <c r="B24" s="16" t="str">
        <f t="shared" si="0"/>
        <v>2018-19</v>
      </c>
      <c r="C24" s="7" t="s">
        <v>552</v>
      </c>
      <c r="D24" s="181" t="s">
        <v>552</v>
      </c>
      <c r="E24" s="73">
        <f>IFERROR(INDEX(Raw!$H$6:$EB$1524,MATCH($B24&amp;$D24&amp;$B$6,Raw!$A$6:$A$1524,0),MATCH(E$6,Raw!$H$5:$EB$5,0)),"-")</f>
        <v>8901</v>
      </c>
      <c r="F24" s="31"/>
      <c r="G24" s="31">
        <f>IFERROR(INDEX(Raw!$H$6:$EB$1524,MATCH($B24&amp;$D24&amp;$B$6,Raw!$A$6:$A$1524,0),MATCH(G$6,Raw!$H$5:$EB$5,0))/60/60,"-")</f>
        <v>12396.437777777779</v>
      </c>
      <c r="H24" s="318">
        <f>IFERROR(INDEX(Raw!$H$6:$EB$1524,MATCH($B24&amp;$D24&amp;$B$6,Raw!$A$6:$A$1524,0),MATCH(H$6,Raw!$H$5:$EB$5,0))/60/60/24,"-")</f>
        <v>5.8032407407407401E-2</v>
      </c>
      <c r="I24" s="318">
        <f>IFERROR(INDEX(Raw!$H$6:$EB$1524,MATCH($B24&amp;$D24&amp;$B$6,Raw!$A$6:$A$1524,0),MATCH(I$6,Raw!$H$5:$EB$5,0))/60/60/24,"-")</f>
        <v>0.1265509259259259</v>
      </c>
      <c r="J24" s="31"/>
      <c r="K24" s="73">
        <f>IFERROR(INDEX(Raw!$H$6:$EB$1524,MATCH($B24&amp;$D24&amp;$B$6,Raw!$A$6:$A$1524,0),MATCH(K$6,Raw!$H$5:$EB$5,0)),"-")</f>
        <v>11823</v>
      </c>
      <c r="L24" s="31"/>
      <c r="M24" s="31">
        <f>IFERROR(INDEX(Raw!$H$6:$EB$1524,MATCH($B24&amp;$D24&amp;$B$6,Raw!$A$6:$A$1524,0),MATCH(M$6,Raw!$H$5:$EB$5,0))/60/60,"-")</f>
        <v>22025.570833333335</v>
      </c>
      <c r="N24" s="318">
        <f>IFERROR(INDEX(Raw!$H$6:$EB$1524,MATCH($B24&amp;$D24&amp;$B$6,Raw!$A$6:$A$1524,0),MATCH(N$6,Raw!$H$5:$EB$5,0))/60/60/24,"-")</f>
        <v>7.7627314814814816E-2</v>
      </c>
      <c r="O24" s="318">
        <f>IFERROR(INDEX(Raw!$H$6:$EB$1524,MATCH($B24&amp;$D24&amp;$B$6,Raw!$A$6:$A$1524,0),MATCH(O$6,Raw!$H$5:$EB$5,0))/60/60/24,"-")</f>
        <v>0.16120370370370371</v>
      </c>
      <c r="P24" s="31"/>
      <c r="Q24" s="73">
        <f>IFERROR(INDEX(Raw!$H$6:$EB$1524,MATCH($B24&amp;$D24&amp;$B$6,Raw!$A$6:$A$1524,0),MATCH(Q$6,Raw!$H$5:$EB$5,0)),"-")</f>
        <v>270</v>
      </c>
      <c r="R24" s="31"/>
      <c r="S24" s="31">
        <f>IFERROR(INDEX(Raw!$H$6:$EB$1524,MATCH($B24&amp;$D24&amp;$B$6,Raw!$A$6:$A$1524,0),MATCH(S$6,Raw!$H$5:$EB$5,0))/60/60,"-")</f>
        <v>757.68388888888887</v>
      </c>
      <c r="T24" s="318">
        <f>IFERROR(INDEX(Raw!$H$6:$EB$1524,MATCH($B24&amp;$D24&amp;$B$6,Raw!$A$6:$A$1524,0),MATCH(T$6,Raw!$H$5:$EB$5,0))/60/60/24,"-")</f>
        <v>0.11692129629629631</v>
      </c>
      <c r="U24" s="318">
        <f>IFERROR(INDEX(Raw!$H$6:$EB$1524,MATCH($B24&amp;$D24&amp;$B$6,Raw!$A$6:$A$1524,0),MATCH(U$6,Raw!$H$5:$EB$5,0))/60/60/24,"-")</f>
        <v>0.23012731481481483</v>
      </c>
      <c r="V24" s="31"/>
      <c r="W24" s="73">
        <f>IFERROR(INDEX(Raw!$H$6:$EB$1524,MATCH($B24&amp;$D24&amp;$B$6,Raw!$A$6:$A$1524,0),MATCH(W$6,Raw!$H$5:$EB$5,0)),"-")</f>
        <v>11886</v>
      </c>
      <c r="X24" s="31"/>
      <c r="Y24" s="31">
        <f>IFERROR(INDEX(Raw!$H$6:$EB$1524,MATCH($B24&amp;$D24&amp;$B$6,Raw!$A$6:$A$1524,0),MATCH(Y$6,Raw!$H$5:$EB$5,0))/60/60,"-")</f>
        <v>29337.344999999998</v>
      </c>
      <c r="Z24" s="318">
        <f>IFERROR(INDEX(Raw!$H$6:$EB$1524,MATCH($B24&amp;$D24&amp;$B$6,Raw!$A$6:$A$1524,0),MATCH(Z$6,Raw!$H$5:$EB$5,0))/60/60/24,"-")</f>
        <v>0.10284722222222221</v>
      </c>
      <c r="AA24" s="318">
        <f>IFERROR(INDEX(Raw!$H$6:$EB$1524,MATCH($B24&amp;$D24&amp;$B$6,Raw!$A$6:$A$1524,0),MATCH(AA$6,Raw!$H$5:$EB$5,0))/60/60/24,"-")</f>
        <v>0.22394675925925925</v>
      </c>
      <c r="AB24" s="31"/>
      <c r="AC24" s="75">
        <f>IFERROR(INDEX(Raw!$H$6:$EB$1524,MATCH($B24&amp;$D24&amp;$B$6,Raw!$A$6:$A$1524,0),MATCH(AC$6,Raw!$H$5:$EB$5,0)),"-")</f>
        <v>852</v>
      </c>
    </row>
    <row r="25" spans="1:29" s="7" customFormat="1" x14ac:dyDescent="0.2">
      <c r="A25" s="61"/>
      <c r="B25" s="16" t="str">
        <f t="shared" si="0"/>
        <v>2018-19</v>
      </c>
      <c r="C25" s="7" t="s">
        <v>553</v>
      </c>
      <c r="D25" s="16" t="s">
        <v>553</v>
      </c>
      <c r="E25" s="73">
        <f>IFERROR(INDEX(Raw!$H$6:$EB$1524,MATCH($B25&amp;$D25&amp;$B$6,Raw!$A$6:$A$1524,0),MATCH(E$6,Raw!$H$5:$EB$5,0)),"-")</f>
        <v>8903</v>
      </c>
      <c r="F25" s="31"/>
      <c r="G25" s="31">
        <f>IFERROR(INDEX(Raw!$H$6:$EB$1524,MATCH($B25&amp;$D25&amp;$B$6,Raw!$A$6:$A$1524,0),MATCH(G$6,Raw!$H$5:$EB$5,0))/60/60,"-")</f>
        <v>12142.594999999999</v>
      </c>
      <c r="H25" s="318">
        <f>IFERROR(INDEX(Raw!$H$6:$EB$1524,MATCH($B25&amp;$D25&amp;$B$6,Raw!$A$6:$A$1524,0),MATCH(H$6,Raw!$H$5:$EB$5,0))/60/60/24,"-")</f>
        <v>5.6828703703703694E-2</v>
      </c>
      <c r="I25" s="318">
        <f>IFERROR(INDEX(Raw!$H$6:$EB$1524,MATCH($B25&amp;$D25&amp;$B$6,Raw!$A$6:$A$1524,0),MATCH(I$6,Raw!$H$5:$EB$5,0))/60/60/24,"-")</f>
        <v>0.11912037037037038</v>
      </c>
      <c r="J25" s="31"/>
      <c r="K25" s="73">
        <f>IFERROR(INDEX(Raw!$H$6:$EB$1524,MATCH($B25&amp;$D25&amp;$B$6,Raw!$A$6:$A$1524,0),MATCH(K$6,Raw!$H$5:$EB$5,0)),"-")</f>
        <v>11272</v>
      </c>
      <c r="L25" s="31"/>
      <c r="M25" s="31">
        <f>IFERROR(INDEX(Raw!$H$6:$EB$1524,MATCH($B25&amp;$D25&amp;$B$6,Raw!$A$6:$A$1524,0),MATCH(M$6,Raw!$H$5:$EB$5,0))/60/60,"-")</f>
        <v>20528.337500000001</v>
      </c>
      <c r="N25" s="318">
        <f>IFERROR(INDEX(Raw!$H$6:$EB$1524,MATCH($B25&amp;$D25&amp;$B$6,Raw!$A$6:$A$1524,0),MATCH(N$6,Raw!$H$5:$EB$5,0))/60/60/24,"-")</f>
        <v>7.587962962962963E-2</v>
      </c>
      <c r="O25" s="318">
        <f>IFERROR(INDEX(Raw!$H$6:$EB$1524,MATCH($B25&amp;$D25&amp;$B$6,Raw!$A$6:$A$1524,0),MATCH(O$6,Raw!$H$5:$EB$5,0))/60/60/24,"-")</f>
        <v>0.15957175925925926</v>
      </c>
      <c r="P25" s="31"/>
      <c r="Q25" s="73">
        <f>IFERROR(INDEX(Raw!$H$6:$EB$1524,MATCH($B25&amp;$D25&amp;$B$6,Raw!$A$6:$A$1524,0),MATCH(Q$6,Raw!$H$5:$EB$5,0)),"-")</f>
        <v>237</v>
      </c>
      <c r="R25" s="31"/>
      <c r="S25" s="31">
        <f>IFERROR(INDEX(Raw!$H$6:$EB$1524,MATCH($B25&amp;$D25&amp;$B$6,Raw!$A$6:$A$1524,0),MATCH(S$6,Raw!$H$5:$EB$5,0))/60/60,"-")</f>
        <v>511.98166666666668</v>
      </c>
      <c r="T25" s="318">
        <f>IFERROR(INDEX(Raw!$H$6:$EB$1524,MATCH($B25&amp;$D25&amp;$B$6,Raw!$A$6:$A$1524,0),MATCH(T$6,Raw!$H$5:$EB$5,0))/60/60/24,"-")</f>
        <v>9.0011574074074077E-2</v>
      </c>
      <c r="U25" s="318">
        <f>IFERROR(INDEX(Raw!$H$6:$EB$1524,MATCH($B25&amp;$D25&amp;$B$6,Raw!$A$6:$A$1524,0),MATCH(U$6,Raw!$H$5:$EB$5,0))/60/60/24,"-")</f>
        <v>0.17840277777777777</v>
      </c>
      <c r="V25" s="31"/>
      <c r="W25" s="73">
        <f>IFERROR(INDEX(Raw!$H$6:$EB$1524,MATCH($B25&amp;$D25&amp;$B$6,Raw!$A$6:$A$1524,0),MATCH(W$6,Raw!$H$5:$EB$5,0)),"-")</f>
        <v>12484</v>
      </c>
      <c r="X25" s="31"/>
      <c r="Y25" s="31">
        <f>IFERROR(INDEX(Raw!$H$6:$EB$1524,MATCH($B25&amp;$D25&amp;$B$6,Raw!$A$6:$A$1524,0),MATCH(Y$6,Raw!$H$5:$EB$5,0))/60/60,"-")</f>
        <v>31446.241944444442</v>
      </c>
      <c r="Z25" s="318">
        <f>IFERROR(INDEX(Raw!$H$6:$EB$1524,MATCH($B25&amp;$D25&amp;$B$6,Raw!$A$6:$A$1524,0),MATCH(Z$6,Raw!$H$5:$EB$5,0))/60/60/24,"-")</f>
        <v>0.1049537037037037</v>
      </c>
      <c r="AA25" s="318">
        <f>IFERROR(INDEX(Raw!$H$6:$EB$1524,MATCH($B25&amp;$D25&amp;$B$6,Raw!$A$6:$A$1524,0),MATCH(AA$6,Raw!$H$5:$EB$5,0))/60/60/24,"-")</f>
        <v>0.22362268518518516</v>
      </c>
      <c r="AB25" s="31"/>
      <c r="AC25" s="75">
        <f>IFERROR(INDEX(Raw!$H$6:$EB$1524,MATCH($B25&amp;$D25&amp;$B$6,Raw!$A$6:$A$1524,0),MATCH(AC$6,Raw!$H$5:$EB$5,0)),"-")</f>
        <v>813</v>
      </c>
    </row>
    <row r="26" spans="1:29" s="7" customFormat="1" x14ac:dyDescent="0.2">
      <c r="A26" s="61"/>
      <c r="B26" s="16" t="str">
        <f t="shared" si="0"/>
        <v>2018-19</v>
      </c>
      <c r="C26" s="34" t="s">
        <v>554</v>
      </c>
      <c r="D26" s="176" t="s">
        <v>554</v>
      </c>
      <c r="E26" s="73">
        <f>IFERROR(INDEX(Raw!$H$6:$EB$1524,MATCH($B26&amp;$D26&amp;$B$6,Raw!$A$6:$A$1524,0),MATCH(E$6,Raw!$H$5:$EB$5,0)),"-")</f>
        <v>9136</v>
      </c>
      <c r="F26" s="31"/>
      <c r="G26" s="31">
        <f>IFERROR(INDEX(Raw!$H$6:$EB$1524,MATCH($B26&amp;$D26&amp;$B$6,Raw!$A$6:$A$1524,0),MATCH(G$6,Raw!$H$5:$EB$5,0))/60/60,"-")</f>
        <v>11419.924166666666</v>
      </c>
      <c r="H26" s="318">
        <f>IFERROR(INDEX(Raw!$H$6:$EB$1524,MATCH($B26&amp;$D26&amp;$B$6,Raw!$A$6:$A$1524,0),MATCH(H$6,Raw!$H$5:$EB$5,0))/60/60/24,"-")</f>
        <v>5.2083333333333336E-2</v>
      </c>
      <c r="I26" s="318">
        <f>IFERROR(INDEX(Raw!$H$6:$EB$1524,MATCH($B26&amp;$D26&amp;$B$6,Raw!$A$6:$A$1524,0),MATCH(I$6,Raw!$H$5:$EB$5,0))/60/60/24,"-")</f>
        <v>0.10922453703703704</v>
      </c>
      <c r="J26" s="31"/>
      <c r="K26" s="73">
        <f>IFERROR(INDEX(Raw!$H$6:$EB$1524,MATCH($B26&amp;$D26&amp;$B$6,Raw!$A$6:$A$1524,0),MATCH(K$6,Raw!$H$5:$EB$5,0)),"-")</f>
        <v>11134</v>
      </c>
      <c r="L26" s="31"/>
      <c r="M26" s="31">
        <f>IFERROR(INDEX(Raw!$H$6:$EB$1524,MATCH($B26&amp;$D26&amp;$B$6,Raw!$A$6:$A$1524,0),MATCH(M$6,Raw!$H$5:$EB$5,0))/60/60,"-")</f>
        <v>18924.112222222222</v>
      </c>
      <c r="N26" s="318">
        <f>IFERROR(INDEX(Raw!$H$6:$EB$1524,MATCH($B26&amp;$D26&amp;$B$6,Raw!$A$6:$A$1524,0),MATCH(N$6,Raw!$H$5:$EB$5,0))/60/60/24,"-")</f>
        <v>7.0821759259259251E-2</v>
      </c>
      <c r="O26" s="318">
        <f>IFERROR(INDEX(Raw!$H$6:$EB$1524,MATCH($B26&amp;$D26&amp;$B$6,Raw!$A$6:$A$1524,0),MATCH(O$6,Raw!$H$5:$EB$5,0))/60/60/24,"-")</f>
        <v>0.1499537037037037</v>
      </c>
      <c r="P26" s="31"/>
      <c r="Q26" s="73">
        <f>IFERROR(INDEX(Raw!$H$6:$EB$1524,MATCH($B26&amp;$D26&amp;$B$6,Raw!$A$6:$A$1524,0),MATCH(Q$6,Raw!$H$5:$EB$5,0)),"-")</f>
        <v>266</v>
      </c>
      <c r="R26" s="31"/>
      <c r="S26" s="31">
        <f>IFERROR(INDEX(Raw!$H$6:$EB$1524,MATCH($B26&amp;$D26&amp;$B$6,Raw!$A$6:$A$1524,0),MATCH(S$6,Raw!$H$5:$EB$5,0))/60/60,"-")</f>
        <v>584.58027777777772</v>
      </c>
      <c r="T26" s="318">
        <f>IFERROR(INDEX(Raw!$H$6:$EB$1524,MATCH($B26&amp;$D26&amp;$B$6,Raw!$A$6:$A$1524,0),MATCH(T$6,Raw!$H$5:$EB$5,0))/60/60/24,"-")</f>
        <v>9.1574074074074086E-2</v>
      </c>
      <c r="U26" s="318">
        <f>IFERROR(INDEX(Raw!$H$6:$EB$1524,MATCH($B26&amp;$D26&amp;$B$6,Raw!$A$6:$A$1524,0),MATCH(U$6,Raw!$H$5:$EB$5,0))/60/60/24,"-")</f>
        <v>0.18593750000000001</v>
      </c>
      <c r="V26" s="31"/>
      <c r="W26" s="73">
        <f>IFERROR(INDEX(Raw!$H$6:$EB$1524,MATCH($B26&amp;$D26&amp;$B$6,Raw!$A$6:$A$1524,0),MATCH(W$6,Raw!$H$5:$EB$5,0)),"-")</f>
        <v>13009</v>
      </c>
      <c r="X26" s="31"/>
      <c r="Y26" s="31">
        <f>IFERROR(INDEX(Raw!$H$6:$EB$1524,MATCH($B26&amp;$D26&amp;$B$6,Raw!$A$6:$A$1524,0),MATCH(Y$6,Raw!$H$5:$EB$5,0))/60/60,"-")</f>
        <v>29170.435277777779</v>
      </c>
      <c r="Z26" s="318">
        <f>IFERROR(INDEX(Raw!$H$6:$EB$1524,MATCH($B26&amp;$D26&amp;$B$6,Raw!$A$6:$A$1524,0),MATCH(Z$6,Raw!$H$5:$EB$5,0))/60/60/24,"-")</f>
        <v>9.3425925925925926E-2</v>
      </c>
      <c r="AA26" s="318">
        <f>IFERROR(INDEX(Raw!$H$6:$EB$1524,MATCH($B26&amp;$D26&amp;$B$6,Raw!$A$6:$A$1524,0),MATCH(AA$6,Raw!$H$5:$EB$5,0))/60/60/24,"-")</f>
        <v>0.20151620370370371</v>
      </c>
      <c r="AB26" s="31"/>
      <c r="AC26" s="75">
        <f>IFERROR(INDEX(Raw!$H$6:$EB$1524,MATCH($B26&amp;$D26&amp;$B$6,Raw!$A$6:$A$1524,0),MATCH(AC$6,Raw!$H$5:$EB$5,0)),"-")</f>
        <v>957</v>
      </c>
    </row>
    <row r="27" spans="1:29" s="7" customFormat="1" ht="18" x14ac:dyDescent="0.25">
      <c r="A27" s="61"/>
      <c r="B27" s="16" t="str">
        <f t="shared" si="0"/>
        <v>2018-19</v>
      </c>
      <c r="C27" s="7" t="s">
        <v>555</v>
      </c>
      <c r="D27" s="181" t="s">
        <v>555</v>
      </c>
      <c r="E27" s="73">
        <f>IFERROR(INDEX(Raw!$H$6:$EB$1524,MATCH($B27&amp;$D27&amp;$B$6,Raw!$A$6:$A$1524,0),MATCH(E$6,Raw!$H$5:$EB$5,0)),"-")</f>
        <v>10455</v>
      </c>
      <c r="F27" s="31"/>
      <c r="G27" s="31">
        <f>IFERROR(INDEX(Raw!$H$6:$EB$1524,MATCH($B27&amp;$D27&amp;$B$6,Raw!$A$6:$A$1524,0),MATCH(G$6,Raw!$H$5:$EB$5,0))/60/60,"-")</f>
        <v>13380.94</v>
      </c>
      <c r="H27" s="318">
        <f>IFERROR(INDEX(Raw!$H$6:$EB$1524,MATCH($B27&amp;$D27&amp;$B$6,Raw!$A$6:$A$1524,0),MATCH(H$6,Raw!$H$5:$EB$5,0))/60/60/24,"-")</f>
        <v>5.3321759259259256E-2</v>
      </c>
      <c r="I27" s="318">
        <f>IFERROR(INDEX(Raw!$H$6:$EB$1524,MATCH($B27&amp;$D27&amp;$B$6,Raw!$A$6:$A$1524,0),MATCH(I$6,Raw!$H$5:$EB$5,0))/60/60/24,"-")</f>
        <v>0.11179398148148147</v>
      </c>
      <c r="J27" s="31"/>
      <c r="K27" s="73">
        <f>IFERROR(INDEX(Raw!$H$6:$EB$1524,MATCH($B27&amp;$D27&amp;$B$6,Raw!$A$6:$A$1524,0),MATCH(K$6,Raw!$H$5:$EB$5,0)),"-")</f>
        <v>12489</v>
      </c>
      <c r="L27" s="31"/>
      <c r="M27" s="31">
        <f>IFERROR(INDEX(Raw!$H$6:$EB$1524,MATCH($B27&amp;$D27&amp;$B$6,Raw!$A$6:$A$1524,0),MATCH(M$6,Raw!$H$5:$EB$5,0))/60/60,"-")</f>
        <v>21796.721666666668</v>
      </c>
      <c r="N27" s="318">
        <f>IFERROR(INDEX(Raw!$H$6:$EB$1524,MATCH($B27&amp;$D27&amp;$B$6,Raw!$A$6:$A$1524,0),MATCH(N$6,Raw!$H$5:$EB$5,0))/60/60/24,"-")</f>
        <v>7.27199074074074E-2</v>
      </c>
      <c r="O27" s="318">
        <f>IFERROR(INDEX(Raw!$H$6:$EB$1524,MATCH($B27&amp;$D27&amp;$B$6,Raw!$A$6:$A$1524,0),MATCH(O$6,Raw!$H$5:$EB$5,0))/60/60/24,"-")</f>
        <v>0.15359953703703705</v>
      </c>
      <c r="P27" s="31"/>
      <c r="Q27" s="73">
        <f>IFERROR(INDEX(Raw!$H$6:$EB$1524,MATCH($B27&amp;$D27&amp;$B$6,Raw!$A$6:$A$1524,0),MATCH(Q$6,Raw!$H$5:$EB$5,0)),"-")</f>
        <v>237</v>
      </c>
      <c r="R27" s="31"/>
      <c r="S27" s="31">
        <f>IFERROR(INDEX(Raw!$H$6:$EB$1524,MATCH($B27&amp;$D27&amp;$B$6,Raw!$A$6:$A$1524,0),MATCH(S$6,Raw!$H$5:$EB$5,0))/60/60,"-")</f>
        <v>522.68888888888887</v>
      </c>
      <c r="T27" s="318">
        <f>IFERROR(INDEX(Raw!$H$6:$EB$1524,MATCH($B27&amp;$D27&amp;$B$6,Raw!$A$6:$A$1524,0),MATCH(T$6,Raw!$H$5:$EB$5,0))/60/60/24,"-")</f>
        <v>9.1898148148148159E-2</v>
      </c>
      <c r="U27" s="318">
        <f>IFERROR(INDEX(Raw!$H$6:$EB$1524,MATCH($B27&amp;$D27&amp;$B$6,Raw!$A$6:$A$1524,0),MATCH(U$6,Raw!$H$5:$EB$5,0))/60/60/24,"-")</f>
        <v>0.19560185185185186</v>
      </c>
      <c r="V27" s="31"/>
      <c r="W27" s="73">
        <f>IFERROR(INDEX(Raw!$H$6:$EB$1524,MATCH($B27&amp;$D27&amp;$B$6,Raw!$A$6:$A$1524,0),MATCH(W$6,Raw!$H$5:$EB$5,0)),"-")</f>
        <v>12934</v>
      </c>
      <c r="X27" s="31"/>
      <c r="Y27" s="31">
        <f>IFERROR(INDEX(Raw!$H$6:$EB$1524,MATCH($B27&amp;$D27&amp;$B$6,Raw!$A$6:$A$1524,0),MATCH(Y$6,Raw!$H$5:$EB$5,0))/60/60,"-")</f>
        <v>30235.473611111112</v>
      </c>
      <c r="Z27" s="318">
        <f>IFERROR(INDEX(Raw!$H$6:$EB$1524,MATCH($B27&amp;$D27&amp;$B$6,Raw!$A$6:$A$1524,0),MATCH(Z$6,Raw!$H$5:$EB$5,0))/60/60/24,"-")</f>
        <v>9.7407407407407429E-2</v>
      </c>
      <c r="AA27" s="318">
        <f>IFERROR(INDEX(Raw!$H$6:$EB$1524,MATCH($B27&amp;$D27&amp;$B$6,Raw!$A$6:$A$1524,0),MATCH(AA$6,Raw!$H$5:$EB$5,0))/60/60/24,"-")</f>
        <v>0.20574074074074075</v>
      </c>
      <c r="AB27" s="31"/>
      <c r="AC27" s="75">
        <f>IFERROR(INDEX(Raw!$H$6:$EB$1524,MATCH($B27&amp;$D27&amp;$B$6,Raw!$A$6:$A$1524,0),MATCH(AC$6,Raw!$H$5:$EB$5,0)),"-")</f>
        <v>1343</v>
      </c>
    </row>
    <row r="28" spans="1:29" x14ac:dyDescent="0.2">
      <c r="A28" s="61"/>
      <c r="B28" s="16" t="str">
        <f t="shared" si="0"/>
        <v>2018-19</v>
      </c>
      <c r="C28" s="7" t="s">
        <v>556</v>
      </c>
      <c r="D28" s="16" t="s">
        <v>556</v>
      </c>
      <c r="E28" s="73">
        <f>IFERROR(INDEX(Raw!$H$6:$EB$1524,MATCH($B28&amp;$D28&amp;$B$6,Raw!$A$6:$A$1524,0),MATCH(E$6,Raw!$H$5:$EB$5,0)),"-")</f>
        <v>8878</v>
      </c>
      <c r="F28" s="31"/>
      <c r="G28" s="31">
        <f>IFERROR(INDEX(Raw!$H$6:$EB$1524,MATCH($B28&amp;$D28&amp;$B$6,Raw!$A$6:$A$1524,0),MATCH(G$6,Raw!$H$5:$EB$5,0))/60/60,"-")</f>
        <v>11576.658611111112</v>
      </c>
      <c r="H28" s="318">
        <f>IFERROR(INDEX(Raw!$H$6:$EB$1524,MATCH($B28&amp;$D28&amp;$B$6,Raw!$A$6:$A$1524,0),MATCH(H$6,Raw!$H$5:$EB$5,0))/60/60/24,"-")</f>
        <v>5.4328703703703705E-2</v>
      </c>
      <c r="I28" s="318">
        <f>IFERROR(INDEX(Raw!$H$6:$EB$1524,MATCH($B28&amp;$D28&amp;$B$6,Raw!$A$6:$A$1524,0),MATCH(I$6,Raw!$H$5:$EB$5,0))/60/60/24,"-")</f>
        <v>0.11667824074074075</v>
      </c>
      <c r="J28" s="31"/>
      <c r="K28" s="73">
        <f>IFERROR(INDEX(Raw!$H$6:$EB$1524,MATCH($B28&amp;$D28&amp;$B$6,Raw!$A$6:$A$1524,0),MATCH(K$6,Raw!$H$5:$EB$5,0)),"-")</f>
        <v>10420</v>
      </c>
      <c r="L28" s="31"/>
      <c r="M28" s="31">
        <f>IFERROR(INDEX(Raw!$H$6:$EB$1524,MATCH($B28&amp;$D28&amp;$B$6,Raw!$A$6:$A$1524,0),MATCH(M$6,Raw!$H$5:$EB$5,0))/60/60,"-")</f>
        <v>18631.98916666667</v>
      </c>
      <c r="N28" s="318">
        <f>IFERROR(INDEX(Raw!$H$6:$EB$1524,MATCH($B28&amp;$D28&amp;$B$6,Raw!$A$6:$A$1524,0),MATCH(N$6,Raw!$H$5:$EB$5,0))/60/60/24,"-")</f>
        <v>7.4502314814814813E-2</v>
      </c>
      <c r="O28" s="318">
        <f>IFERROR(INDEX(Raw!$H$6:$EB$1524,MATCH($B28&amp;$D28&amp;$B$6,Raw!$A$6:$A$1524,0),MATCH(O$6,Raw!$H$5:$EB$5,0))/60/60/24,"-")</f>
        <v>0.16068287037037035</v>
      </c>
      <c r="P28" s="31"/>
      <c r="Q28" s="73">
        <f>IFERROR(INDEX(Raw!$H$6:$EB$1524,MATCH($B28&amp;$D28&amp;$B$6,Raw!$A$6:$A$1524,0),MATCH(Q$6,Raw!$H$5:$EB$5,0)),"-")</f>
        <v>162</v>
      </c>
      <c r="R28" s="31"/>
      <c r="S28" s="31">
        <f>IFERROR(INDEX(Raw!$H$6:$EB$1524,MATCH($B28&amp;$D28&amp;$B$6,Raw!$A$6:$A$1524,0),MATCH(S$6,Raw!$H$5:$EB$5,0))/60/60,"-")</f>
        <v>368.58611111111111</v>
      </c>
      <c r="T28" s="318">
        <f>IFERROR(INDEX(Raw!$H$6:$EB$1524,MATCH($B28&amp;$D28&amp;$B$6,Raw!$A$6:$A$1524,0),MATCH(T$6,Raw!$H$5:$EB$5,0))/60/60/24,"-")</f>
        <v>9.4803240740740757E-2</v>
      </c>
      <c r="U28" s="318">
        <f>IFERROR(INDEX(Raw!$H$6:$EB$1524,MATCH($B28&amp;$D28&amp;$B$6,Raw!$A$6:$A$1524,0),MATCH(U$6,Raw!$H$5:$EB$5,0))/60/60/24,"-")</f>
        <v>0.17586805555555554</v>
      </c>
      <c r="V28" s="31"/>
      <c r="W28" s="73">
        <f>IFERROR(INDEX(Raw!$H$6:$EB$1524,MATCH($B28&amp;$D28&amp;$B$6,Raw!$A$6:$A$1524,0),MATCH(W$6,Raw!$H$5:$EB$5,0)),"-")</f>
        <v>11183</v>
      </c>
      <c r="X28" s="31"/>
      <c r="Y28" s="31">
        <f>IFERROR(INDEX(Raw!$H$6:$EB$1524,MATCH($B28&amp;$D28&amp;$B$6,Raw!$A$6:$A$1524,0),MATCH(Y$6,Raw!$H$5:$EB$5,0))/60/60,"-")</f>
        <v>26154.080555555553</v>
      </c>
      <c r="Z28" s="318">
        <f>IFERROR(INDEX(Raw!$H$6:$EB$1524,MATCH($B28&amp;$D28&amp;$B$6,Raw!$A$6:$A$1524,0),MATCH(Z$6,Raw!$H$5:$EB$5,0))/60/60/24,"-")</f>
        <v>9.7442129629629629E-2</v>
      </c>
      <c r="AA28" s="318">
        <f>IFERROR(INDEX(Raw!$H$6:$EB$1524,MATCH($B28&amp;$D28&amp;$B$6,Raw!$A$6:$A$1524,0),MATCH(AA$6,Raw!$H$5:$EB$5,0))/60/60/24,"-")</f>
        <v>0.21335648148148148</v>
      </c>
      <c r="AB28" s="31"/>
      <c r="AC28" s="75">
        <f>IFERROR(INDEX(Raw!$H$6:$EB$1524,MATCH($B28&amp;$D28&amp;$B$6,Raw!$A$6:$A$1524,0),MATCH(AC$6,Raw!$H$5:$EB$5,0)),"-")</f>
        <v>2263</v>
      </c>
    </row>
    <row r="29" spans="1:29" collapsed="1" x14ac:dyDescent="0.2">
      <c r="A29" s="61"/>
      <c r="B29" s="17" t="str">
        <f t="shared" si="0"/>
        <v>2018-19</v>
      </c>
      <c r="C29" s="18" t="s">
        <v>557</v>
      </c>
      <c r="D29" s="177" t="s">
        <v>557</v>
      </c>
      <c r="E29" s="74">
        <f>IFERROR(INDEX(Raw!$H$6:$EB$1524,MATCH($B29&amp;$D29&amp;$B$6,Raw!$A$6:$A$1524,0),MATCH(E$6,Raw!$H$5:$EB$5,0)),"-")</f>
        <v>10050</v>
      </c>
      <c r="F29" s="32"/>
      <c r="G29" s="32">
        <f>IFERROR(INDEX(Raw!$H$6:$EB$1524,MATCH($B29&amp;$D29&amp;$B$6,Raw!$A$6:$A$1524,0),MATCH(G$6,Raw!$H$5:$EB$5,0))/60/60,"-")</f>
        <v>11887.561388888889</v>
      </c>
      <c r="H29" s="320">
        <f>IFERROR(INDEX(Raw!$H$6:$EB$1524,MATCH($B29&amp;$D29&amp;$B$6,Raw!$A$6:$A$1524,0),MATCH(H$6,Raw!$H$5:$EB$5,0))/60/60/24,"-")</f>
        <v>4.9282407407407407E-2</v>
      </c>
      <c r="I29" s="320">
        <f>IFERROR(INDEX(Raw!$H$6:$EB$1524,MATCH($B29&amp;$D29&amp;$B$6,Raw!$A$6:$A$1524,0),MATCH(I$6,Raw!$H$5:$EB$5,0))/60/60/24,"-")</f>
        <v>0.10375000000000001</v>
      </c>
      <c r="J29" s="31"/>
      <c r="K29" s="74">
        <f>IFERROR(INDEX(Raw!$H$6:$EB$1524,MATCH($B29&amp;$D29&amp;$B$6,Raw!$A$6:$A$1524,0),MATCH(K$6,Raw!$H$5:$EB$5,0)),"-")</f>
        <v>11380</v>
      </c>
      <c r="L29" s="32"/>
      <c r="M29" s="32">
        <f>IFERROR(INDEX(Raw!$H$6:$EB$1524,MATCH($B29&amp;$D29&amp;$B$6,Raw!$A$6:$A$1524,0),MATCH(M$6,Raw!$H$5:$EB$5,0))/60/60,"-")</f>
        <v>17303.142222222221</v>
      </c>
      <c r="N29" s="320">
        <f>IFERROR(INDEX(Raw!$H$6:$EB$1524,MATCH($B29&amp;$D29&amp;$B$6,Raw!$A$6:$A$1524,0),MATCH(N$6,Raw!$H$5:$EB$5,0))/60/60/24,"-")</f>
        <v>6.3356481481481486E-2</v>
      </c>
      <c r="O29" s="320">
        <f>IFERROR(INDEX(Raw!$H$6:$EB$1524,MATCH($B29&amp;$D29&amp;$B$6,Raw!$A$6:$A$1524,0),MATCH(O$6,Raw!$H$5:$EB$5,0))/60/60/24,"-")</f>
        <v>0.1330324074074074</v>
      </c>
      <c r="P29" s="31"/>
      <c r="Q29" s="74">
        <f>IFERROR(INDEX(Raw!$H$6:$EB$1524,MATCH($B29&amp;$D29&amp;$B$6,Raw!$A$6:$A$1524,0),MATCH(Q$6,Raw!$H$5:$EB$5,0)),"-")</f>
        <v>164</v>
      </c>
      <c r="R29" s="32"/>
      <c r="S29" s="32">
        <f>IFERROR(INDEX(Raw!$H$6:$EB$1524,MATCH($B29&amp;$D29&amp;$B$6,Raw!$A$6:$A$1524,0),MATCH(S$6,Raw!$H$5:$EB$5,0))/60/60,"-")</f>
        <v>327.76861111111106</v>
      </c>
      <c r="T29" s="320">
        <f>IFERROR(INDEX(Raw!$H$6:$EB$1524,MATCH($B29&amp;$D29&amp;$B$6,Raw!$A$6:$A$1524,0),MATCH(T$6,Raw!$H$5:$EB$5,0))/60/60/24,"-")</f>
        <v>8.3275462962962968E-2</v>
      </c>
      <c r="U29" s="320">
        <f>IFERROR(INDEX(Raw!$H$6:$EB$1524,MATCH($B29&amp;$D29&amp;$B$6,Raw!$A$6:$A$1524,0),MATCH(U$6,Raw!$H$5:$EB$5,0))/60/60/24,"-")</f>
        <v>0.16223379629629631</v>
      </c>
      <c r="V29" s="31"/>
      <c r="W29" s="74">
        <f>IFERROR(INDEX(Raw!$H$6:$EB$1524,MATCH($B29&amp;$D29&amp;$B$6,Raw!$A$6:$A$1524,0),MATCH(W$6,Raw!$H$5:$EB$5,0)),"-")</f>
        <v>11773</v>
      </c>
      <c r="X29" s="32"/>
      <c r="Y29" s="32">
        <f>IFERROR(INDEX(Raw!$H$6:$EB$1524,MATCH($B29&amp;$D29&amp;$B$6,Raw!$A$6:$A$1524,0),MATCH(Y$6,Raw!$H$5:$EB$5,0))/60/60,"-")</f>
        <v>25757.495277777776</v>
      </c>
      <c r="Z29" s="320">
        <f>IFERROR(INDEX(Raw!$H$6:$EB$1524,MATCH($B29&amp;$D29&amp;$B$6,Raw!$A$6:$A$1524,0),MATCH(Z$6,Raw!$H$5:$EB$5,0))/60/60/24,"-")</f>
        <v>9.1157407407407409E-2</v>
      </c>
      <c r="AA29" s="320">
        <f>IFERROR(INDEX(Raw!$H$6:$EB$1524,MATCH($B29&amp;$D29&amp;$B$6,Raw!$A$6:$A$1524,0),MATCH(AA$6,Raw!$H$5:$EB$5,0))/60/60/24,"-")</f>
        <v>0.19666666666666666</v>
      </c>
      <c r="AB29" s="31"/>
      <c r="AC29" s="76">
        <f>IFERROR(INDEX(Raw!$H$6:$EB$1524,MATCH($B29&amp;$D29&amp;$B$6,Raw!$A$6:$A$1524,0),MATCH(AC$6,Raw!$H$5:$EB$5,0)),"-")</f>
        <v>2653</v>
      </c>
    </row>
    <row r="30" spans="1:29" s="7" customFormat="1" ht="18" x14ac:dyDescent="0.25">
      <c r="A30" s="61"/>
      <c r="B30" s="142" t="str">
        <f t="shared" si="0"/>
        <v>2019-20</v>
      </c>
      <c r="C30" s="185" t="s">
        <v>775</v>
      </c>
      <c r="D30" s="183" t="s">
        <v>775</v>
      </c>
      <c r="E30" s="146">
        <f>IFERROR(INDEX(Raw!$H$6:$EB$1524,MATCH($B30&amp;$D30&amp;$B$6,Raw!$A$6:$A$1524,0),MATCH(E$6,Raw!$H$5:$EB$5,0)),"-")</f>
        <v>9904</v>
      </c>
      <c r="F30" s="144"/>
      <c r="G30" s="144">
        <f>IFERROR(INDEX(Raw!$H$6:$EB$1524,MATCH($B30&amp;$D30&amp;$B$6,Raw!$A$6:$A$1524,0),MATCH(G$6,Raw!$H$5:$EB$5,0))/60/60,"-")</f>
        <v>12287.785</v>
      </c>
      <c r="H30" s="319">
        <f>IFERROR(INDEX(Raw!$H$6:$EB$1524,MATCH($B30&amp;$D30&amp;$B$6,Raw!$A$6:$A$1524,0),MATCH(H$6,Raw!$H$5:$EB$5,0))/60/60/24,"-")</f>
        <v>5.168981481481482E-2</v>
      </c>
      <c r="I30" s="319">
        <f>IFERROR(INDEX(Raw!$H$6:$EB$1524,MATCH($B30&amp;$D30&amp;$B$6,Raw!$A$6:$A$1524,0),MATCH(I$6,Raw!$H$5:$EB$5,0))/60/60/24,"-")</f>
        <v>0.10784722222222222</v>
      </c>
      <c r="J30" s="31"/>
      <c r="K30" s="146">
        <f>IFERROR(INDEX(Raw!$H$6:$EB$1524,MATCH($B30&amp;$D30&amp;$B$6,Raw!$A$6:$A$1524,0),MATCH(K$6,Raw!$H$5:$EB$5,0)),"-")</f>
        <v>11734</v>
      </c>
      <c r="L30" s="144"/>
      <c r="M30" s="144">
        <f>IFERROR(INDEX(Raw!$H$6:$EB$1524,MATCH($B30&amp;$D30&amp;$B$6,Raw!$A$6:$A$1524,0),MATCH(M$6,Raw!$H$5:$EB$5,0))/60/60,"-")</f>
        <v>18150.856666666667</v>
      </c>
      <c r="N30" s="319">
        <f>IFERROR(INDEX(Raw!$H$6:$EB$1524,MATCH($B30&amp;$D30&amp;$B$6,Raw!$A$6:$A$1524,0),MATCH(N$6,Raw!$H$5:$EB$5,0))/60/60/24,"-")</f>
        <v>6.4456018518518524E-2</v>
      </c>
      <c r="O30" s="319">
        <f>IFERROR(INDEX(Raw!$H$6:$EB$1524,MATCH($B30&amp;$D30&amp;$B$6,Raw!$A$6:$A$1524,0),MATCH(O$6,Raw!$H$5:$EB$5,0))/60/60/24,"-")</f>
        <v>0.13849537037037038</v>
      </c>
      <c r="P30" s="31"/>
      <c r="Q30" s="146">
        <f>IFERROR(INDEX(Raw!$H$6:$EB$1524,MATCH($B30&amp;$D30&amp;$B$6,Raw!$A$6:$A$1524,0),MATCH(Q$6,Raw!$H$5:$EB$5,0)),"-")</f>
        <v>155</v>
      </c>
      <c r="R30" s="144"/>
      <c r="S30" s="144">
        <f>IFERROR(INDEX(Raw!$H$6:$EB$1524,MATCH($B30&amp;$D30&amp;$B$6,Raw!$A$6:$A$1524,0),MATCH(S$6,Raw!$H$5:$EB$5,0))/60/60,"-")</f>
        <v>340.09749999999997</v>
      </c>
      <c r="T30" s="319">
        <f>IFERROR(INDEX(Raw!$H$6:$EB$1524,MATCH($B30&amp;$D30&amp;$B$6,Raw!$A$6:$A$1524,0),MATCH(T$6,Raw!$H$5:$EB$5,0))/60/60/24,"-")</f>
        <v>9.1423611111111122E-2</v>
      </c>
      <c r="U30" s="319">
        <f>IFERROR(INDEX(Raw!$H$6:$EB$1524,MATCH($B30&amp;$D30&amp;$B$6,Raw!$A$6:$A$1524,0),MATCH(U$6,Raw!$H$5:$EB$5,0))/60/60/24,"-")</f>
        <v>0.17523148148148149</v>
      </c>
      <c r="V30" s="31"/>
      <c r="W30" s="146">
        <f>IFERROR(INDEX(Raw!$H$6:$EB$1524,MATCH($B30&amp;$D30&amp;$B$6,Raw!$A$6:$A$1524,0),MATCH(W$6,Raw!$H$5:$EB$5,0)),"-")</f>
        <v>11569</v>
      </c>
      <c r="X30" s="144"/>
      <c r="Y30" s="144">
        <f>IFERROR(INDEX(Raw!$H$6:$EB$1524,MATCH($B30&amp;$D30&amp;$B$6,Raw!$A$6:$A$1524,0),MATCH(Y$6,Raw!$H$5:$EB$5,0))/60/60,"-")</f>
        <v>26684.358055555556</v>
      </c>
      <c r="Z30" s="319">
        <f>IFERROR(INDEX(Raw!$H$6:$EB$1524,MATCH($B30&amp;$D30&amp;$B$6,Raw!$A$6:$A$1524,0),MATCH(Z$6,Raw!$H$5:$EB$5,0))/60/60/24,"-")</f>
        <v>9.6111111111111105E-2</v>
      </c>
      <c r="AA30" s="319">
        <f>IFERROR(INDEX(Raw!$H$6:$EB$1524,MATCH($B30&amp;$D30&amp;$B$6,Raw!$A$6:$A$1524,0),MATCH(AA$6,Raw!$H$5:$EB$5,0))/60/60/24,"-")</f>
        <v>0.2099074074074074</v>
      </c>
      <c r="AB30" s="31"/>
      <c r="AC30" s="153">
        <f>IFERROR(INDEX(Raw!$H$6:$EB$1524,MATCH($B30&amp;$D30&amp;$B$6,Raw!$A$6:$A$1524,0),MATCH(AC$6,Raw!$H$5:$EB$5,0)),"-")</f>
        <v>2821</v>
      </c>
    </row>
    <row r="31" spans="1:29" s="7" customFormat="1" x14ac:dyDescent="0.2">
      <c r="A31" s="61"/>
      <c r="B31" s="16" t="str">
        <f t="shared" si="0"/>
        <v>2019-20</v>
      </c>
      <c r="C31" s="7" t="s">
        <v>776</v>
      </c>
      <c r="D31" s="16" t="s">
        <v>776</v>
      </c>
      <c r="E31" s="73">
        <f>IFERROR(INDEX(Raw!$H$6:$EB$1524,MATCH($B31&amp;$D31&amp;$B$6,Raw!$A$6:$A$1524,0),MATCH(E$6,Raw!$H$5:$EB$5,0)),"-")</f>
        <v>10229</v>
      </c>
      <c r="F31" s="31"/>
      <c r="G31" s="31">
        <f>IFERROR(INDEX(Raw!$H$6:$EB$1524,MATCH($B31&amp;$D31&amp;$B$6,Raw!$A$6:$A$1524,0),MATCH(G$6,Raw!$H$5:$EB$5,0))/60/60,"-")</f>
        <v>12241.971666666668</v>
      </c>
      <c r="H31" s="318">
        <f>IFERROR(INDEX(Raw!$H$6:$EB$1524,MATCH($B31&amp;$D31&amp;$B$6,Raw!$A$6:$A$1524,0),MATCH(H$6,Raw!$H$5:$EB$5,0))/60/60/24,"-")</f>
        <v>4.9861111111111106E-2</v>
      </c>
      <c r="I31" s="318">
        <f>IFERROR(INDEX(Raw!$H$6:$EB$1524,MATCH($B31&amp;$D31&amp;$B$6,Raw!$A$6:$A$1524,0),MATCH(I$6,Raw!$H$5:$EB$5,0))/60/60/24,"-")</f>
        <v>0.10590277777777778</v>
      </c>
      <c r="J31" s="31"/>
      <c r="K31" s="73">
        <f>IFERROR(INDEX(Raw!$H$6:$EB$1524,MATCH($B31&amp;$D31&amp;$B$6,Raw!$A$6:$A$1524,0),MATCH(K$6,Raw!$H$5:$EB$5,0)),"-")</f>
        <v>12033</v>
      </c>
      <c r="L31" s="31"/>
      <c r="M31" s="31">
        <f>IFERROR(INDEX(Raw!$H$6:$EB$1524,MATCH($B31&amp;$D31&amp;$B$6,Raw!$A$6:$A$1524,0),MATCH(M$6,Raw!$H$5:$EB$5,0))/60/60,"-")</f>
        <v>18364.471944444445</v>
      </c>
      <c r="N31" s="318">
        <f>IFERROR(INDEX(Raw!$H$6:$EB$1524,MATCH($B31&amp;$D31&amp;$B$6,Raw!$A$6:$A$1524,0),MATCH(N$6,Raw!$H$5:$EB$5,0))/60/60/24,"-")</f>
        <v>6.3587962962962957E-2</v>
      </c>
      <c r="O31" s="318">
        <f>IFERROR(INDEX(Raw!$H$6:$EB$1524,MATCH($B31&amp;$D31&amp;$B$6,Raw!$A$6:$A$1524,0),MATCH(O$6,Raw!$H$5:$EB$5,0))/60/60/24,"-")</f>
        <v>0.13524305555555555</v>
      </c>
      <c r="P31" s="31"/>
      <c r="Q31" s="73">
        <f>IFERROR(INDEX(Raw!$H$6:$EB$1524,MATCH($B31&amp;$D31&amp;$B$6,Raw!$A$6:$A$1524,0),MATCH(Q$6,Raw!$H$5:$EB$5,0)),"-")</f>
        <v>148</v>
      </c>
      <c r="R31" s="31"/>
      <c r="S31" s="31">
        <f>IFERROR(INDEX(Raw!$H$6:$EB$1524,MATCH($B31&amp;$D31&amp;$B$6,Raw!$A$6:$A$1524,0),MATCH(S$6,Raw!$H$5:$EB$5,0))/60/60,"-")</f>
        <v>386.97055555555556</v>
      </c>
      <c r="T31" s="318">
        <f>IFERROR(INDEX(Raw!$H$6:$EB$1524,MATCH($B31&amp;$D31&amp;$B$6,Raw!$A$6:$A$1524,0),MATCH(T$6,Raw!$H$5:$EB$5,0))/60/60/24,"-")</f>
        <v>0.10894675925925924</v>
      </c>
      <c r="U31" s="318">
        <f>IFERROR(INDEX(Raw!$H$6:$EB$1524,MATCH($B31&amp;$D31&amp;$B$6,Raw!$A$6:$A$1524,0),MATCH(U$6,Raw!$H$5:$EB$5,0))/60/60/24,"-")</f>
        <v>0.21028935185185185</v>
      </c>
      <c r="V31" s="31"/>
      <c r="W31" s="73">
        <f>IFERROR(INDEX(Raw!$H$6:$EB$1524,MATCH($B31&amp;$D31&amp;$B$6,Raw!$A$6:$A$1524,0),MATCH(W$6,Raw!$H$5:$EB$5,0)),"-")</f>
        <v>12329</v>
      </c>
      <c r="X31" s="31"/>
      <c r="Y31" s="31">
        <f>IFERROR(INDEX(Raw!$H$6:$EB$1524,MATCH($B31&amp;$D31&amp;$B$6,Raw!$A$6:$A$1524,0),MATCH(Y$6,Raw!$H$5:$EB$5,0))/60/60,"-")</f>
        <v>27764.720555555556</v>
      </c>
      <c r="Z31" s="318">
        <f>IFERROR(INDEX(Raw!$H$6:$EB$1524,MATCH($B31&amp;$D31&amp;$B$6,Raw!$A$6:$A$1524,0),MATCH(Z$6,Raw!$H$5:$EB$5,0))/60/60/24,"-")</f>
        <v>9.3831018518518536E-2</v>
      </c>
      <c r="AA31" s="318">
        <f>IFERROR(INDEX(Raw!$H$6:$EB$1524,MATCH($B31&amp;$D31&amp;$B$6,Raw!$A$6:$A$1524,0),MATCH(AA$6,Raw!$H$5:$EB$5,0))/60/60/24,"-")</f>
        <v>0.20597222222222222</v>
      </c>
      <c r="AB31" s="31"/>
      <c r="AC31" s="75">
        <f>IFERROR(INDEX(Raw!$H$6:$EB$1524,MATCH($B31&amp;$D31&amp;$B$6,Raw!$A$6:$A$1524,0),MATCH(AC$6,Raw!$H$5:$EB$5,0)),"-")</f>
        <v>2837</v>
      </c>
    </row>
    <row r="32" spans="1:29" s="7" customFormat="1" x14ac:dyDescent="0.2">
      <c r="A32" s="61"/>
      <c r="B32" s="16" t="str">
        <f t="shared" si="0"/>
        <v>2019-20</v>
      </c>
      <c r="C32" s="34" t="s">
        <v>777</v>
      </c>
      <c r="D32" s="176" t="s">
        <v>777</v>
      </c>
      <c r="E32" s="73">
        <f>IFERROR(INDEX(Raw!$H$6:$EB$1524,MATCH($B32&amp;$D32&amp;$B$6,Raw!$A$6:$A$1524,0),MATCH(E$6,Raw!$H$5:$EB$5,0)),"-")</f>
        <v>9959</v>
      </c>
      <c r="F32" s="31"/>
      <c r="G32" s="31">
        <f>IFERROR(INDEX(Raw!$H$6:$EB$1524,MATCH($B32&amp;$D32&amp;$B$6,Raw!$A$6:$A$1524,0),MATCH(G$6,Raw!$H$5:$EB$5,0))/60/60,"-")</f>
        <v>12307.216388888888</v>
      </c>
      <c r="H32" s="318">
        <f>IFERROR(INDEX(Raw!$H$6:$EB$1524,MATCH($B32&amp;$D32&amp;$B$6,Raw!$A$6:$A$1524,0),MATCH(H$6,Raw!$H$5:$EB$5,0))/60/60/24,"-")</f>
        <v>5.1493055555555556E-2</v>
      </c>
      <c r="I32" s="318">
        <f>IFERROR(INDEX(Raw!$H$6:$EB$1524,MATCH($B32&amp;$D32&amp;$B$6,Raw!$A$6:$A$1524,0),MATCH(I$6,Raw!$H$5:$EB$5,0))/60/60/24,"-")</f>
        <v>0.10797453703703702</v>
      </c>
      <c r="J32" s="31"/>
      <c r="K32" s="73">
        <f>IFERROR(INDEX(Raw!$H$6:$EB$1524,MATCH($B32&amp;$D32&amp;$B$6,Raw!$A$6:$A$1524,0),MATCH(K$6,Raw!$H$5:$EB$5,0)),"-")</f>
        <v>11171</v>
      </c>
      <c r="L32" s="31"/>
      <c r="M32" s="31">
        <f>IFERROR(INDEX(Raw!$H$6:$EB$1524,MATCH($B32&amp;$D32&amp;$B$6,Raw!$A$6:$A$1524,0),MATCH(M$6,Raw!$H$5:$EB$5,0))/60/60,"-")</f>
        <v>19024.015555555558</v>
      </c>
      <c r="N32" s="318">
        <f>IFERROR(INDEX(Raw!$H$6:$EB$1524,MATCH($B32&amp;$D32&amp;$B$6,Raw!$A$6:$A$1524,0),MATCH(N$6,Raw!$H$5:$EB$5,0))/60/60/24,"-")</f>
        <v>7.0960648148148148E-2</v>
      </c>
      <c r="O32" s="318">
        <f>IFERROR(INDEX(Raw!$H$6:$EB$1524,MATCH($B32&amp;$D32&amp;$B$6,Raw!$A$6:$A$1524,0),MATCH(O$6,Raw!$H$5:$EB$5,0))/60/60/24,"-")</f>
        <v>0.15234953703703705</v>
      </c>
      <c r="P32" s="31"/>
      <c r="Q32" s="73">
        <f>IFERROR(INDEX(Raw!$H$6:$EB$1524,MATCH($B32&amp;$D32&amp;$B$6,Raw!$A$6:$A$1524,0),MATCH(Q$6,Raw!$H$5:$EB$5,0)),"-")</f>
        <v>138</v>
      </c>
      <c r="R32" s="31"/>
      <c r="S32" s="31">
        <f>IFERROR(INDEX(Raw!$H$6:$EB$1524,MATCH($B32&amp;$D32&amp;$B$6,Raw!$A$6:$A$1524,0),MATCH(S$6,Raw!$H$5:$EB$5,0))/60/60,"-")</f>
        <v>316.89416666666671</v>
      </c>
      <c r="T32" s="318">
        <f>IFERROR(INDEX(Raw!$H$6:$EB$1524,MATCH($B32&amp;$D32&amp;$B$6,Raw!$A$6:$A$1524,0),MATCH(T$6,Raw!$H$5:$EB$5,0))/60/60/24,"-")</f>
        <v>9.5682870370370376E-2</v>
      </c>
      <c r="U32" s="318">
        <f>IFERROR(INDEX(Raw!$H$6:$EB$1524,MATCH($B32&amp;$D32&amp;$B$6,Raw!$A$6:$A$1524,0),MATCH(U$6,Raw!$H$5:$EB$5,0))/60/60/24,"-")</f>
        <v>0.20931712962962964</v>
      </c>
      <c r="V32" s="31"/>
      <c r="W32" s="73">
        <f>IFERROR(INDEX(Raw!$H$6:$EB$1524,MATCH($B32&amp;$D32&amp;$B$6,Raw!$A$6:$A$1524,0),MATCH(W$6,Raw!$H$5:$EB$5,0)),"-")</f>
        <v>11304</v>
      </c>
      <c r="X32" s="31"/>
      <c r="Y32" s="31">
        <f>IFERROR(INDEX(Raw!$H$6:$EB$1524,MATCH($B32&amp;$D32&amp;$B$6,Raw!$A$6:$A$1524,0),MATCH(Y$6,Raw!$H$5:$EB$5,0))/60/60,"-")</f>
        <v>26455.913055555557</v>
      </c>
      <c r="Z32" s="318">
        <f>IFERROR(INDEX(Raw!$H$6:$EB$1524,MATCH($B32&amp;$D32&amp;$B$6,Raw!$A$6:$A$1524,0),MATCH(Z$6,Raw!$H$5:$EB$5,0))/60/60/24,"-")</f>
        <v>9.751157407407407E-2</v>
      </c>
      <c r="AA32" s="318">
        <f>IFERROR(INDEX(Raw!$H$6:$EB$1524,MATCH($B32&amp;$D32&amp;$B$6,Raw!$A$6:$A$1524,0),MATCH(AA$6,Raw!$H$5:$EB$5,0))/60/60/24,"-")</f>
        <v>0.21231481481481482</v>
      </c>
      <c r="AB32" s="31"/>
      <c r="AC32" s="75">
        <f>IFERROR(INDEX(Raw!$H$6:$EB$1524,MATCH($B32&amp;$D32&amp;$B$6,Raw!$A$6:$A$1524,0),MATCH(AC$6,Raw!$H$5:$EB$5,0)),"-")</f>
        <v>2473</v>
      </c>
    </row>
    <row r="33" spans="1:29" s="7" customFormat="1" ht="18" x14ac:dyDescent="0.25">
      <c r="A33" s="61"/>
      <c r="B33" s="16" t="str">
        <f t="shared" si="0"/>
        <v>2019-20</v>
      </c>
      <c r="C33" s="7" t="s">
        <v>778</v>
      </c>
      <c r="D33" s="181" t="s">
        <v>778</v>
      </c>
      <c r="E33" s="73">
        <f>IFERROR(INDEX(Raw!$H$6:$EB$1524,MATCH($B33&amp;$D33&amp;$B$6,Raw!$A$6:$A$1524,0),MATCH(E$6,Raw!$H$5:$EB$5,0)),"-")</f>
        <v>8528</v>
      </c>
      <c r="F33" s="31"/>
      <c r="G33" s="31">
        <f>IFERROR(INDEX(Raw!$H$6:$EB$1524,MATCH($B33&amp;$D33&amp;$B$6,Raw!$A$6:$A$1524,0),MATCH(G$6,Raw!$H$5:$EB$5,0))/60/60,"-")</f>
        <v>11500.699444444444</v>
      </c>
      <c r="H33" s="318">
        <f>IFERROR(INDEX(Raw!$H$6:$EB$1524,MATCH($B33&amp;$D33&amp;$B$6,Raw!$A$6:$A$1524,0),MATCH(H$6,Raw!$H$5:$EB$5,0))/60/60/24,"-")</f>
        <v>5.6192129629629634E-2</v>
      </c>
      <c r="I33" s="318">
        <f>IFERROR(INDEX(Raw!$H$6:$EB$1524,MATCH($B33&amp;$D33&amp;$B$6,Raw!$A$6:$A$1524,0),MATCH(I$6,Raw!$H$5:$EB$5,0))/60/60/24,"-")</f>
        <v>0.12069444444444445</v>
      </c>
      <c r="J33" s="31"/>
      <c r="K33" s="73">
        <f>IFERROR(INDEX(Raw!$H$6:$EB$1524,MATCH($B33&amp;$D33&amp;$B$6,Raw!$A$6:$A$1524,0),MATCH(K$6,Raw!$H$5:$EB$5,0)),"-")</f>
        <v>12404</v>
      </c>
      <c r="L33" s="31"/>
      <c r="M33" s="31">
        <f>IFERROR(INDEX(Raw!$H$6:$EB$1524,MATCH($B33&amp;$D33&amp;$B$6,Raw!$A$6:$A$1524,0),MATCH(M$6,Raw!$H$5:$EB$5,0))/60/60,"-")</f>
        <v>21269.098333333332</v>
      </c>
      <c r="N33" s="318">
        <f>IFERROR(INDEX(Raw!$H$6:$EB$1524,MATCH($B33&amp;$D33&amp;$B$6,Raw!$A$6:$A$1524,0),MATCH(N$6,Raw!$H$5:$EB$5,0))/60/60/24,"-")</f>
        <v>7.1446759259259265E-2</v>
      </c>
      <c r="O33" s="318">
        <f>IFERROR(INDEX(Raw!$H$6:$EB$1524,MATCH($B33&amp;$D33&amp;$B$6,Raw!$A$6:$A$1524,0),MATCH(O$6,Raw!$H$5:$EB$5,0))/60/60/24,"-")</f>
        <v>0.1569675925925926</v>
      </c>
      <c r="P33" s="31"/>
      <c r="Q33" s="73">
        <f>IFERROR(INDEX(Raw!$H$6:$EB$1524,MATCH($B33&amp;$D33&amp;$B$6,Raw!$A$6:$A$1524,0),MATCH(Q$6,Raw!$H$5:$EB$5,0)),"-")</f>
        <v>126</v>
      </c>
      <c r="R33" s="31"/>
      <c r="S33" s="31">
        <f>IFERROR(INDEX(Raw!$H$6:$EB$1524,MATCH($B33&amp;$D33&amp;$B$6,Raw!$A$6:$A$1524,0),MATCH(S$6,Raw!$H$5:$EB$5,0))/60/60,"-")</f>
        <v>296.0672222222222</v>
      </c>
      <c r="T33" s="318">
        <f>IFERROR(INDEX(Raw!$H$6:$EB$1524,MATCH($B33&amp;$D33&amp;$B$6,Raw!$A$6:$A$1524,0),MATCH(T$6,Raw!$H$5:$EB$5,0))/60/60/24,"-")</f>
        <v>9.7905092592592571E-2</v>
      </c>
      <c r="U33" s="318">
        <f>IFERROR(INDEX(Raw!$H$6:$EB$1524,MATCH($B33&amp;$D33&amp;$B$6,Raw!$A$6:$A$1524,0),MATCH(U$6,Raw!$H$5:$EB$5,0))/60/60/24,"-")</f>
        <v>0.2084722222222222</v>
      </c>
      <c r="V33" s="31"/>
      <c r="W33" s="73">
        <f>IFERROR(INDEX(Raw!$H$6:$EB$1524,MATCH($B33&amp;$D33&amp;$B$6,Raw!$A$6:$A$1524,0),MATCH(W$6,Raw!$H$5:$EB$5,0)),"-")</f>
        <v>12013</v>
      </c>
      <c r="X33" s="31"/>
      <c r="Y33" s="31">
        <f>IFERROR(INDEX(Raw!$H$6:$EB$1524,MATCH($B33&amp;$D33&amp;$B$6,Raw!$A$6:$A$1524,0),MATCH(Y$6,Raw!$H$5:$EB$5,0))/60/60,"-")</f>
        <v>29978.179722222223</v>
      </c>
      <c r="Z33" s="318">
        <f>IFERROR(INDEX(Raw!$H$6:$EB$1524,MATCH($B33&amp;$D33&amp;$B$6,Raw!$A$6:$A$1524,0),MATCH(Z$6,Raw!$H$5:$EB$5,0))/60/60/24,"-")</f>
        <v>0.10398148148148147</v>
      </c>
      <c r="AA33" s="318">
        <f>IFERROR(INDEX(Raw!$H$6:$EB$1524,MATCH($B33&amp;$D33&amp;$B$6,Raw!$A$6:$A$1524,0),MATCH(AA$6,Raw!$H$5:$EB$5,0))/60/60/24,"-")</f>
        <v>0.22491898148148148</v>
      </c>
      <c r="AB33" s="31"/>
      <c r="AC33" s="75">
        <f>IFERROR(INDEX(Raw!$H$6:$EB$1524,MATCH($B33&amp;$D33&amp;$B$6,Raw!$A$6:$A$1524,0),MATCH(AC$6,Raw!$H$5:$EB$5,0)),"-")</f>
        <v>2587</v>
      </c>
    </row>
    <row r="34" spans="1:29" s="7" customFormat="1" x14ac:dyDescent="0.2">
      <c r="A34" s="61"/>
      <c r="B34" s="16" t="str">
        <f t="shared" si="0"/>
        <v>2019-20</v>
      </c>
      <c r="C34" s="7" t="s">
        <v>550</v>
      </c>
      <c r="D34" s="16" t="s">
        <v>550</v>
      </c>
      <c r="E34" s="73">
        <f>IFERROR(INDEX(Raw!$H$6:$EB$1524,MATCH($B34&amp;$D34&amp;$B$6,Raw!$A$6:$A$1524,0),MATCH(E$6,Raw!$H$5:$EB$5,0)),"-")</f>
        <v>7761</v>
      </c>
      <c r="F34" s="31"/>
      <c r="G34" s="31">
        <f>IFERROR(INDEX(Raw!$H$6:$EB$1524,MATCH($B34&amp;$D34&amp;$B$6,Raw!$A$6:$A$1524,0),MATCH(G$6,Raw!$H$5:$EB$5,0))/60/60,"-")</f>
        <v>9399.6813888888883</v>
      </c>
      <c r="H34" s="318">
        <f>IFERROR(INDEX(Raw!$H$6:$EB$1524,MATCH($B34&amp;$D34&amp;$B$6,Raw!$A$6:$A$1524,0),MATCH(H$6,Raw!$H$5:$EB$5,0))/60/60/24,"-")</f>
        <v>5.0462962962962966E-2</v>
      </c>
      <c r="I34" s="318">
        <f>IFERROR(INDEX(Raw!$H$6:$EB$1524,MATCH($B34&amp;$D34&amp;$B$6,Raw!$A$6:$A$1524,0),MATCH(I$6,Raw!$H$5:$EB$5,0))/60/60/24,"-")</f>
        <v>0.1079976851851852</v>
      </c>
      <c r="J34" s="31"/>
      <c r="K34" s="73">
        <f>IFERROR(INDEX(Raw!$H$6:$EB$1524,MATCH($B34&amp;$D34&amp;$B$6,Raw!$A$6:$A$1524,0),MATCH(K$6,Raw!$H$5:$EB$5,0)),"-")</f>
        <v>13478</v>
      </c>
      <c r="L34" s="31"/>
      <c r="M34" s="31">
        <f>IFERROR(INDEX(Raw!$H$6:$EB$1524,MATCH($B34&amp;$D34&amp;$B$6,Raw!$A$6:$A$1524,0),MATCH(M$6,Raw!$H$5:$EB$5,0))/60/60,"-")</f>
        <v>20342.953333333331</v>
      </c>
      <c r="N34" s="318">
        <f>IFERROR(INDEX(Raw!$H$6:$EB$1524,MATCH($B34&amp;$D34&amp;$B$6,Raw!$A$6:$A$1524,0),MATCH(N$6,Raw!$H$5:$EB$5,0))/60/60/24,"-")</f>
        <v>6.2893518518518515E-2</v>
      </c>
      <c r="O34" s="318">
        <f>IFERROR(INDEX(Raw!$H$6:$EB$1524,MATCH($B34&amp;$D34&amp;$B$6,Raw!$A$6:$A$1524,0),MATCH(O$6,Raw!$H$5:$EB$5,0))/60/60/24,"-")</f>
        <v>0.13693287037037036</v>
      </c>
      <c r="P34" s="31"/>
      <c r="Q34" s="73">
        <f>IFERROR(INDEX(Raw!$H$6:$EB$1524,MATCH($B34&amp;$D34&amp;$B$6,Raw!$A$6:$A$1524,0),MATCH(Q$6,Raw!$H$5:$EB$5,0)),"-")</f>
        <v>136</v>
      </c>
      <c r="R34" s="31"/>
      <c r="S34" s="31">
        <f>IFERROR(INDEX(Raw!$H$6:$EB$1524,MATCH($B34&amp;$D34&amp;$B$6,Raw!$A$6:$A$1524,0),MATCH(S$6,Raw!$H$5:$EB$5,0))/60/60,"-")</f>
        <v>247.81305555555554</v>
      </c>
      <c r="T34" s="318">
        <f>IFERROR(INDEX(Raw!$H$6:$EB$1524,MATCH($B34&amp;$D34&amp;$B$6,Raw!$A$6:$A$1524,0),MATCH(T$6,Raw!$H$5:$EB$5,0))/60/60/24,"-")</f>
        <v>7.5925925925925924E-2</v>
      </c>
      <c r="U34" s="318">
        <f>IFERROR(INDEX(Raw!$H$6:$EB$1524,MATCH($B34&amp;$D34&amp;$B$6,Raw!$A$6:$A$1524,0),MATCH(U$6,Raw!$H$5:$EB$5,0))/60/60/24,"-")</f>
        <v>0.14246527777777779</v>
      </c>
      <c r="V34" s="31"/>
      <c r="W34" s="73">
        <f>IFERROR(INDEX(Raw!$H$6:$EB$1524,MATCH($B34&amp;$D34&amp;$B$6,Raw!$A$6:$A$1524,0),MATCH(W$6,Raw!$H$5:$EB$5,0)),"-")</f>
        <v>11932</v>
      </c>
      <c r="X34" s="31"/>
      <c r="Y34" s="31">
        <f>IFERROR(INDEX(Raw!$H$6:$EB$1524,MATCH($B34&amp;$D34&amp;$B$6,Raw!$A$6:$A$1524,0),MATCH(Y$6,Raw!$H$5:$EB$5,0))/60/60,"-")</f>
        <v>25547.235555555555</v>
      </c>
      <c r="Z34" s="318">
        <f>IFERROR(INDEX(Raw!$H$6:$EB$1524,MATCH($B34&amp;$D34&amp;$B$6,Raw!$A$6:$A$1524,0),MATCH(Z$6,Raw!$H$5:$EB$5,0))/60/60/24,"-")</f>
        <v>8.9212962962962952E-2</v>
      </c>
      <c r="AA34" s="318">
        <f>IFERROR(INDEX(Raw!$H$6:$EB$1524,MATCH($B34&amp;$D34&amp;$B$6,Raw!$A$6:$A$1524,0),MATCH(AA$6,Raw!$H$5:$EB$5,0))/60/60/24,"-")</f>
        <v>0.19505787037037037</v>
      </c>
      <c r="AB34" s="31"/>
      <c r="AC34" s="75">
        <f>IFERROR(INDEX(Raw!$H$6:$EB$1524,MATCH($B34&amp;$D34&amp;$B$6,Raw!$A$6:$A$1524,0),MATCH(AC$6,Raw!$H$5:$EB$5,0)),"-")</f>
        <v>2008</v>
      </c>
    </row>
    <row r="35" spans="1:29" s="7" customFormat="1" x14ac:dyDescent="0.2">
      <c r="A35" s="61"/>
      <c r="B35" s="16" t="str">
        <f t="shared" si="0"/>
        <v>2019-20</v>
      </c>
      <c r="C35" s="34" t="s">
        <v>551</v>
      </c>
      <c r="D35" s="176" t="s">
        <v>551</v>
      </c>
      <c r="E35" s="73">
        <f>IFERROR(INDEX(Raw!$H$6:$EB$1524,MATCH($B35&amp;$D35&amp;$B$6,Raw!$A$6:$A$1524,0),MATCH(E$6,Raw!$H$5:$EB$5,0)),"-")</f>
        <v>6852</v>
      </c>
      <c r="F35" s="31"/>
      <c r="G35" s="31">
        <f>IFERROR(INDEX(Raw!$H$6:$EB$1524,MATCH($B35&amp;$D35&amp;$B$6,Raw!$A$6:$A$1524,0),MATCH(G$6,Raw!$H$5:$EB$5,0))/60/60,"-")</f>
        <v>8111.3394444444439</v>
      </c>
      <c r="H35" s="318">
        <f>IFERROR(INDEX(Raw!$H$6:$EB$1524,MATCH($B35&amp;$D35&amp;$B$6,Raw!$A$6:$A$1524,0),MATCH(H$6,Raw!$H$5:$EB$5,0))/60/60/24,"-")</f>
        <v>4.9328703703703701E-2</v>
      </c>
      <c r="I35" s="318">
        <f>IFERROR(INDEX(Raw!$H$6:$EB$1524,MATCH($B35&amp;$D35&amp;$B$6,Raw!$A$6:$A$1524,0),MATCH(I$6,Raw!$H$5:$EB$5,0))/60/60/24,"-")</f>
        <v>0.10716435185185186</v>
      </c>
      <c r="J35" s="31"/>
      <c r="K35" s="73">
        <f>IFERROR(INDEX(Raw!$H$6:$EB$1524,MATCH($B35&amp;$D35&amp;$B$6,Raw!$A$6:$A$1524,0),MATCH(K$6,Raw!$H$5:$EB$5,0)),"-")</f>
        <v>11872</v>
      </c>
      <c r="L35" s="31"/>
      <c r="M35" s="31">
        <f>IFERROR(INDEX(Raw!$H$6:$EB$1524,MATCH($B35&amp;$D35&amp;$B$6,Raw!$A$6:$A$1524,0),MATCH(M$6,Raw!$H$5:$EB$5,0))/60/60,"-")</f>
        <v>18056.196388888889</v>
      </c>
      <c r="N35" s="318">
        <f>IFERROR(INDEX(Raw!$H$6:$EB$1524,MATCH($B35&amp;$D35&amp;$B$6,Raw!$A$6:$A$1524,0),MATCH(N$6,Raw!$H$5:$EB$5,0))/60/60/24,"-")</f>
        <v>6.3368055555555552E-2</v>
      </c>
      <c r="O35" s="318">
        <f>IFERROR(INDEX(Raw!$H$6:$EB$1524,MATCH($B35&amp;$D35&amp;$B$6,Raw!$A$6:$A$1524,0),MATCH(O$6,Raw!$H$5:$EB$5,0))/60/60/24,"-")</f>
        <v>0.13695601851851852</v>
      </c>
      <c r="P35" s="31"/>
      <c r="Q35" s="73">
        <f>IFERROR(INDEX(Raw!$H$6:$EB$1524,MATCH($B35&amp;$D35&amp;$B$6,Raw!$A$6:$A$1524,0),MATCH(Q$6,Raw!$H$5:$EB$5,0)),"-")</f>
        <v>107</v>
      </c>
      <c r="R35" s="31"/>
      <c r="S35" s="31">
        <f>IFERROR(INDEX(Raw!$H$6:$EB$1524,MATCH($B35&amp;$D35&amp;$B$6,Raw!$A$6:$A$1524,0),MATCH(S$6,Raw!$H$5:$EB$5,0))/60/60,"-")</f>
        <v>211.90361111111113</v>
      </c>
      <c r="T35" s="318">
        <f>IFERROR(INDEX(Raw!$H$6:$EB$1524,MATCH($B35&amp;$D35&amp;$B$6,Raw!$A$6:$A$1524,0),MATCH(T$6,Raw!$H$5:$EB$5,0))/60/60/24,"-")</f>
        <v>8.2511574074074071E-2</v>
      </c>
      <c r="U35" s="318">
        <f>IFERROR(INDEX(Raw!$H$6:$EB$1524,MATCH($B35&amp;$D35&amp;$B$6,Raw!$A$6:$A$1524,0),MATCH(U$6,Raw!$H$5:$EB$5,0))/60/60/24,"-")</f>
        <v>0.18349537037037036</v>
      </c>
      <c r="V35" s="31"/>
      <c r="W35" s="73">
        <f>IFERROR(INDEX(Raw!$H$6:$EB$1524,MATCH($B35&amp;$D35&amp;$B$6,Raw!$A$6:$A$1524,0),MATCH(W$6,Raw!$H$5:$EB$5,0)),"-")</f>
        <v>11119</v>
      </c>
      <c r="X35" s="31"/>
      <c r="Y35" s="31">
        <f>IFERROR(INDEX(Raw!$H$6:$EB$1524,MATCH($B35&amp;$D35&amp;$B$6,Raw!$A$6:$A$1524,0),MATCH(Y$6,Raw!$H$5:$EB$5,0))/60/60,"-")</f>
        <v>25366.799999999999</v>
      </c>
      <c r="Z35" s="318">
        <f>IFERROR(INDEX(Raw!$H$6:$EB$1524,MATCH($B35&amp;$D35&amp;$B$6,Raw!$A$6:$A$1524,0),MATCH(Z$6,Raw!$H$5:$EB$5,0))/60/60/24,"-")</f>
        <v>9.5057870370370376E-2</v>
      </c>
      <c r="AA35" s="318">
        <f>IFERROR(INDEX(Raw!$H$6:$EB$1524,MATCH($B35&amp;$D35&amp;$B$6,Raw!$A$6:$A$1524,0),MATCH(AA$6,Raw!$H$5:$EB$5,0))/60/60/24,"-")</f>
        <v>0.20594907407407406</v>
      </c>
      <c r="AB35" s="31"/>
      <c r="AC35" s="75">
        <f>IFERROR(INDEX(Raw!$H$6:$EB$1524,MATCH($B35&amp;$D35&amp;$B$6,Raw!$A$6:$A$1524,0),MATCH(AC$6,Raw!$H$5:$EB$5,0)),"-")</f>
        <v>1825</v>
      </c>
    </row>
    <row r="36" spans="1:29" x14ac:dyDescent="0.2">
      <c r="A36" s="9"/>
      <c r="B36" s="143"/>
      <c r="C36" s="143"/>
      <c r="D36" s="294" t="s">
        <v>717</v>
      </c>
      <c r="E36" s="143" t="s">
        <v>811</v>
      </c>
      <c r="F36" s="171"/>
      <c r="G36" s="171"/>
      <c r="H36" s="218"/>
      <c r="I36" s="218"/>
      <c r="J36" s="172"/>
      <c r="K36" s="172"/>
      <c r="L36" s="172"/>
      <c r="M36" s="172"/>
      <c r="N36" s="223"/>
      <c r="O36" s="223"/>
      <c r="P36" s="172"/>
      <c r="Q36" s="172"/>
      <c r="R36" s="172"/>
      <c r="S36" s="172"/>
      <c r="T36" s="223"/>
      <c r="U36" s="223"/>
      <c r="V36" s="172"/>
      <c r="W36" s="172"/>
      <c r="X36" s="172"/>
      <c r="Y36" s="172"/>
      <c r="Z36" s="223"/>
      <c r="AA36" s="218"/>
      <c r="AB36" s="172"/>
      <c r="AC36" s="172"/>
    </row>
    <row r="37" spans="1:29" x14ac:dyDescent="0.2">
      <c r="A37" s="9"/>
      <c r="D37" s="10"/>
      <c r="E37" s="91" t="s">
        <v>727</v>
      </c>
      <c r="F37" s="37"/>
      <c r="G37" s="37"/>
      <c r="J37" s="35"/>
      <c r="K37" s="35"/>
      <c r="L37" s="35"/>
      <c r="M37" s="35"/>
      <c r="N37" s="225"/>
      <c r="O37" s="225"/>
      <c r="P37" s="35"/>
      <c r="Q37" s="35"/>
      <c r="R37" s="35"/>
      <c r="S37" s="35"/>
      <c r="T37" s="231"/>
      <c r="U37" s="231"/>
      <c r="V37" s="36"/>
      <c r="W37" s="36"/>
      <c r="X37" s="36"/>
      <c r="Y37" s="36"/>
      <c r="Z37" s="231"/>
      <c r="AB37" s="36"/>
      <c r="AC37" s="36"/>
    </row>
    <row r="38" spans="1:29" x14ac:dyDescent="0.2">
      <c r="A38" s="1"/>
      <c r="D38" s="84">
        <v>1</v>
      </c>
      <c r="E38" s="53" t="s">
        <v>1010</v>
      </c>
      <c r="F38" s="62"/>
      <c r="G38" s="62"/>
      <c r="H38" s="227"/>
      <c r="I38" s="227"/>
      <c r="J38" s="19"/>
      <c r="K38" s="49"/>
      <c r="N38" s="226"/>
      <c r="O38" s="226"/>
      <c r="AB38" s="37"/>
      <c r="AC38" s="37"/>
    </row>
    <row r="39" spans="1:29" x14ac:dyDescent="0.2">
      <c r="A39" s="1"/>
      <c r="D39" s="128">
        <v>2</v>
      </c>
      <c r="E39" s="117" t="s">
        <v>1015</v>
      </c>
      <c r="F39" s="62"/>
      <c r="G39" s="62"/>
      <c r="H39" s="227"/>
      <c r="I39" s="227"/>
      <c r="J39" s="19"/>
      <c r="K39" s="49"/>
      <c r="N39" s="226"/>
      <c r="O39" s="226"/>
      <c r="AB39" s="37"/>
      <c r="AC39" s="37"/>
    </row>
    <row r="40" spans="1:29" x14ac:dyDescent="0.2">
      <c r="A40" s="1"/>
      <c r="D40" s="117"/>
      <c r="E40" s="62" t="s">
        <v>1056</v>
      </c>
      <c r="F40" s="62"/>
      <c r="G40" s="62"/>
      <c r="H40" s="227"/>
      <c r="I40" s="227"/>
      <c r="J40" s="19"/>
      <c r="K40" s="49"/>
      <c r="N40" s="226"/>
      <c r="O40" s="226"/>
      <c r="AB40" s="37"/>
      <c r="AC40" s="37"/>
    </row>
    <row r="41" spans="1:29" x14ac:dyDescent="0.2">
      <c r="A41" s="1"/>
      <c r="D41" s="117"/>
      <c r="E41" s="117" t="s">
        <v>1021</v>
      </c>
      <c r="F41" s="62"/>
      <c r="G41" s="62"/>
      <c r="H41" s="227"/>
      <c r="I41" s="227"/>
      <c r="J41" s="19"/>
      <c r="K41" s="49"/>
      <c r="N41" s="226"/>
      <c r="O41" s="226"/>
      <c r="AB41" s="37"/>
      <c r="AC41" s="37"/>
    </row>
    <row r="42" spans="1:29" x14ac:dyDescent="0.2">
      <c r="A42" s="1"/>
      <c r="D42" s="117"/>
      <c r="E42" s="117" t="s">
        <v>1022</v>
      </c>
      <c r="F42" s="63"/>
      <c r="G42" s="63"/>
      <c r="H42" s="228"/>
      <c r="I42" s="228"/>
      <c r="N42" s="226"/>
      <c r="O42" s="226"/>
    </row>
    <row r="43" spans="1:29" x14ac:dyDescent="0.2">
      <c r="A43" s="1"/>
      <c r="D43" s="65"/>
      <c r="E43" s="53" t="s">
        <v>978</v>
      </c>
      <c r="F43" s="7"/>
      <c r="G43" s="7"/>
      <c r="H43" s="229"/>
      <c r="I43" s="229"/>
      <c r="N43" s="226"/>
      <c r="O43" s="226"/>
    </row>
    <row r="44" spans="1:29" x14ac:dyDescent="0.2">
      <c r="A44" s="1"/>
      <c r="D44" s="117"/>
      <c r="E44" s="117"/>
      <c r="F44" s="49"/>
      <c r="G44" s="49"/>
      <c r="H44" s="230"/>
      <c r="I44" s="230"/>
      <c r="N44" s="226"/>
      <c r="O44" s="226"/>
    </row>
    <row r="45" spans="1:29" hidden="1" x14ac:dyDescent="0.2">
      <c r="A45" s="1"/>
      <c r="F45" s="15"/>
      <c r="G45" s="15"/>
      <c r="H45" s="230"/>
      <c r="I45" s="230"/>
      <c r="N45" s="226"/>
      <c r="O45" s="226"/>
    </row>
    <row r="46" spans="1:29" hidden="1" x14ac:dyDescent="0.2">
      <c r="N46" s="226"/>
      <c r="O46" s="226"/>
    </row>
    <row r="47" spans="1:29" hidden="1" x14ac:dyDescent="0.2">
      <c r="E47" s="72"/>
      <c r="N47" s="226"/>
      <c r="O47" s="226"/>
    </row>
    <row r="48" spans="1:29" hidden="1" x14ac:dyDescent="0.2">
      <c r="N48" s="226"/>
      <c r="O48" s="226"/>
    </row>
    <row r="49" spans="14:15" hidden="1" x14ac:dyDescent="0.2">
      <c r="N49" s="226"/>
      <c r="O49" s="226"/>
    </row>
    <row r="50" spans="14:15" hidden="1" x14ac:dyDescent="0.2"/>
    <row r="51" spans="14:15" hidden="1" x14ac:dyDescent="0.2"/>
    <row r="52" spans="14:15" hidden="1" x14ac:dyDescent="0.2"/>
    <row r="53" spans="14:15" hidden="1" x14ac:dyDescent="0.2"/>
    <row r="54" spans="14:15" hidden="1" x14ac:dyDescent="0.2"/>
    <row r="55" spans="14:15" x14ac:dyDescent="0.2"/>
    <row r="56" spans="14:15" x14ac:dyDescent="0.2"/>
    <row r="57" spans="14:15" x14ac:dyDescent="0.2"/>
    <row r="58" spans="14:15" x14ac:dyDescent="0.2"/>
    <row r="59" spans="14:15" x14ac:dyDescent="0.2"/>
    <row r="60" spans="14:15" x14ac:dyDescent="0.2"/>
  </sheetData>
  <mergeCells count="1">
    <mergeCell ref="B5:C5"/>
  </mergeCells>
  <dataValidations count="1">
    <dataValidation type="list" allowBlank="1" showInputMessage="1" showErrorMessage="1" sqref="B5:C5" xr:uid="{1A50A5D5-C10B-42B7-A0F9-DF444593082E}">
      <formula1>Dropdown_Geography</formula1>
    </dataValidation>
  </dataValidations>
  <hyperlinks>
    <hyperlink ref="E37" location="Introduction!A1" display="Introduction" xr:uid="{5E984BED-F29B-4B43-BA02-883A7CC067D1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HCP to Sep'19</vt:lpstr>
      <vt:lpstr>Ambulance CCG lookup</vt:lpstr>
      <vt:lpstr>Raw</vt:lpstr>
      <vt:lpstr>Area_Code</vt:lpstr>
      <vt:lpstr>Dropdown_Geography</vt:lpstr>
      <vt:lpstr>Calls!Print_Area</vt:lpstr>
      <vt:lpstr>Incidents!Print_Area</vt:lpstr>
      <vt:lpstr>'Response times'!Print_Area</vt:lpstr>
      <vt:lpstr>'Section 136'!Print_Area</vt:lpstr>
      <vt:lpstr>'Ambulance CCG lookup'!Print_Titles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2019-10-14T13:30:34Z</cp:lastPrinted>
  <dcterms:created xsi:type="dcterms:W3CDTF">2003-08-01T14:12:13Z</dcterms:created>
  <dcterms:modified xsi:type="dcterms:W3CDTF">2020-02-12T15:59:31Z</dcterms:modified>
</cp:coreProperties>
</file>